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drawings/drawing2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mir\Downloads\"/>
    </mc:Choice>
  </mc:AlternateContent>
  <bookViews>
    <workbookView xWindow="0" yWindow="0" windowWidth="24000" windowHeight="9735" tabRatio="724"/>
  </bookViews>
  <sheets>
    <sheet name="Accueil" sheetId="1" r:id="rId1"/>
    <sheet name="Facture" sheetId="4" r:id="rId2"/>
    <sheet name="Clients" sheetId="2" r:id="rId3"/>
    <sheet name="Emplacement" sheetId="3" r:id="rId4"/>
    <sheet name="Archives" sheetId="5" r:id="rId5"/>
    <sheet name="Reservation" sheetId="7" r:id="rId6"/>
    <sheet name="Parametre" sheetId="11" r:id="rId7"/>
    <sheet name="INSEE En Cours" sheetId="12" r:id="rId8"/>
    <sheet name="Archive INSEE" sheetId="13" r:id="rId9"/>
  </sheets>
  <definedNames>
    <definedName name="_xlnm._FilterDatabase" localSheetId="4" hidden="1">Archives!$A$1:$T$1</definedName>
    <definedName name="Acces_Enr">Parametre!$D$1</definedName>
    <definedName name="Annee_encours">'INSEE En Cours'!$B$1</definedName>
    <definedName name="Cheque_vac">Facture!$H$49</definedName>
    <definedName name="CLT">Clients!$A$2:$A$1048576</definedName>
    <definedName name="CLT1_ACNOM">Clients!$A$2:$C$1048576</definedName>
    <definedName name="CLTNum">Parametre!$B$2</definedName>
    <definedName name="CLTNum1">Parametre!$C$2</definedName>
    <definedName name="Contrat">#REF!</definedName>
    <definedName name="E_1">Parametre!$G$2</definedName>
    <definedName name="E_2">Parametre!$G$3</definedName>
    <definedName name="E_3">Parametre!$G$4</definedName>
    <definedName name="E_4">Parametre!$G$5</definedName>
    <definedName name="E_5">Parametre!$G$6</definedName>
    <definedName name="emplacement">Emplacement!$A$2:$A$16</definedName>
    <definedName name="Emplacement01">Emplacement!$A$2:$A$16</definedName>
    <definedName name="EmplaceType">Facture!$B$51</definedName>
    <definedName name="EmplaceType02">Facture!$B$52</definedName>
    <definedName name="EmplaceType03">Facture!$B$53</definedName>
    <definedName name="EmplaceType04">Facture!$B$54</definedName>
    <definedName name="EmplaceType05">Facture!$B$55</definedName>
    <definedName name="Enr_PDF">Parametre!$J$2</definedName>
    <definedName name="Enr_XLS">Parametre!$J$3</definedName>
    <definedName name="Fact_Adresse">Facture!$B$10</definedName>
    <definedName name="Fact_Adulte">Facture!$B$12</definedName>
    <definedName name="Fact_Animaux">Facture!$D$37</definedName>
    <definedName name="Fact_CP">Facture!$B$11</definedName>
    <definedName name="Fact_DateDebut">Facture!$B$19</definedName>
    <definedName name="Fact_DateFin">Facture!$D$19</definedName>
    <definedName name="Fact_Detail">Facture!$A$14</definedName>
    <definedName name="Fact_Elec">Facture!$D$25</definedName>
    <definedName name="Fact_Enfant">Facture!$E$12</definedName>
    <definedName name="Fact_NbAnimaux">Facture!$B$38</definedName>
    <definedName name="Fact_NCLT">Facture!$H$9</definedName>
    <definedName name="Fact_Nom">Facture!$B$9</definedName>
    <definedName name="Fact_NumEmplac">Facture!$A$49</definedName>
    <definedName name="Fact_NumEmplac02">Facture!$B$49</definedName>
    <definedName name="Fact_NumEmplac03">Facture!$C$49</definedName>
    <definedName name="Fact_NumEmplac04">Facture!$D$49</definedName>
    <definedName name="Fact_NumEmplac05">Facture!$E$49</definedName>
    <definedName name="Fact_Prenom">Facture!$F$9</definedName>
    <definedName name="Fact_Prix">Facture!$H$51</definedName>
    <definedName name="Fact_QtAni">Facture!$F$36</definedName>
    <definedName name="Fact_QtElec">Facture!$F$24</definedName>
    <definedName name="Fact_QtSejour">Facture!$F$18</definedName>
    <definedName name="Fact_QtSejour2">Facture!$F$19</definedName>
    <definedName name="Fact_QtSejour3">Facture!$F$20</definedName>
    <definedName name="Fact_QtSejour4">Facture!$F$21</definedName>
    <definedName name="Fact_QtSejour5">Facture!$F$22</definedName>
    <definedName name="Fact_QtTarif">Facture!$F$41</definedName>
    <definedName name="Fact_QtTaxeSejour">Facture!$F$30</definedName>
    <definedName name="Fact_TarifJour">Facture!$D$42</definedName>
    <definedName name="Fact_TaxeJour">Facture!$D$31</definedName>
    <definedName name="Fact_TotalPers">Facture!$H$12</definedName>
    <definedName name="Fact_TTJrs">Facture!$C$20</definedName>
    <definedName name="Fact_Ville">Facture!$C$11</definedName>
    <definedName name="_xlnm.Print_Titles" localSheetId="4">Archives!$1:$1</definedName>
    <definedName name="Liste_NbEmpla">Parametre!$H$2:$H$6</definedName>
    <definedName name="Liste_Pays">Parametre!$K$2:$K$240</definedName>
    <definedName name="Mode_Paie">Facture!$H$47</definedName>
    <definedName name="Nb_Arriv_Toto_Etranger">'INSEE En Cours'!$I$3</definedName>
    <definedName name="Nb_Arriv_Toto_France">'INSEE En Cours'!$I$2</definedName>
    <definedName name="Nb_Arrive_Mois">'INSEE En Cours'!$K$2:$W$241</definedName>
    <definedName name="Nb_Elec">Facture!$D$26</definedName>
    <definedName name="Nb_Empla">Facture!$D$47</definedName>
    <definedName name="Nb_Nuit_Toto_Etranger">'INSEE En Cours'!$J$3</definedName>
    <definedName name="Nb_Nuit_Toto_France">'INSEE En Cours'!$J$2</definedName>
    <definedName name="Nb_Nuite_Mois">'INSEE En Cours'!$X$2:$AJ$241</definedName>
    <definedName name="NEmplac">Emplacement!$A$2:$A$1048576</definedName>
    <definedName name="NFact">Facture!$H$6</definedName>
    <definedName name="Nom_du_PC">Parametre!$D$2</definedName>
    <definedName name="Para_MP">Parametre!$E$2:$E$4</definedName>
    <definedName name="Para_NFact">Parametre!$A$2</definedName>
    <definedName name="Pource">Facture!$G$48</definedName>
    <definedName name="PUS_1">Facture!$G$18</definedName>
    <definedName name="PUS_2">Facture!$G$19</definedName>
    <definedName name="PUS_3">Facture!$G$20</definedName>
    <definedName name="PUS_4">Facture!$G$21</definedName>
    <definedName name="PUS_5">Facture!$G$22</definedName>
    <definedName name="RemEuro">Facture!$F$50</definedName>
    <definedName name="Remise">Facture!$H$48</definedName>
    <definedName name="Services">#REF!</definedName>
    <definedName name="TT_Elec">Parametre!$G$7</definedName>
    <definedName name="TTparMois_Arr">'INSEE En Cours'!$AK$3:$AV$3</definedName>
    <definedName name="TTparMois_Nui">'INSEE En Cours'!$AK$6:$AV$6</definedName>
    <definedName name="_xlnm.Print_Area" localSheetId="0">Accueil!$A$2:$J$33</definedName>
    <definedName name="_xlnm.Print_Area" localSheetId="4">Archives!$A$1:$P$2</definedName>
    <definedName name="_xlnm.Print_Area" localSheetId="2">Clients!$A$1:$I$7</definedName>
    <definedName name="_xlnm.Print_Area" localSheetId="1">Facture!$A$1:$I$55</definedName>
  </definedNames>
  <calcPr calcId="152511"/>
</workbook>
</file>

<file path=xl/calcChain.xml><?xml version="1.0" encoding="utf-8"?>
<calcChain xmlns="http://schemas.openxmlformats.org/spreadsheetml/2006/main">
  <c r="AL6" i="12" l="1"/>
  <c r="AM6" i="12"/>
  <c r="AN6" i="12"/>
  <c r="AO6" i="12"/>
  <c r="AP6" i="12"/>
  <c r="AQ6" i="12"/>
  <c r="AR6" i="12"/>
  <c r="AS6" i="12"/>
  <c r="AT6" i="12"/>
  <c r="AU6" i="12"/>
  <c r="AV6" i="12"/>
  <c r="AK6" i="12"/>
  <c r="AL3" i="12"/>
  <c r="AM3" i="12"/>
  <c r="AN3" i="12"/>
  <c r="AO3" i="12"/>
  <c r="AP3" i="12"/>
  <c r="AQ3" i="12"/>
  <c r="AR3" i="12"/>
  <c r="AS3" i="12"/>
  <c r="AT3" i="12"/>
  <c r="AU3" i="12"/>
  <c r="AV3" i="12"/>
  <c r="AK3" i="12"/>
  <c r="BR22" i="5"/>
  <c r="BQ22" i="5"/>
  <c r="BP22" i="5"/>
  <c r="BO22" i="5"/>
  <c r="BN22" i="5"/>
  <c r="BM22" i="5"/>
  <c r="BL22" i="5"/>
  <c r="BK22" i="5"/>
  <c r="BJ22" i="5"/>
  <c r="BI22" i="5"/>
  <c r="BH22" i="5"/>
  <c r="BG22" i="5"/>
  <c r="BF22" i="5"/>
  <c r="AS22" i="5"/>
  <c r="AR22" i="5"/>
  <c r="AQ22" i="5"/>
  <c r="AP22" i="5"/>
  <c r="AO22" i="5"/>
  <c r="AN22" i="5"/>
  <c r="AM22" i="5"/>
  <c r="AL22" i="5"/>
  <c r="AK22" i="5"/>
  <c r="AJ22" i="5"/>
  <c r="AI22" i="5"/>
  <c r="AH22" i="5"/>
  <c r="AG22" i="5"/>
  <c r="AF22" i="5"/>
  <c r="AE22" i="5"/>
  <c r="AD22" i="5"/>
  <c r="AC22" i="5"/>
  <c r="AB22" i="5"/>
  <c r="AA22" i="5"/>
  <c r="Z22" i="5"/>
  <c r="Y22" i="5"/>
  <c r="X22" i="5"/>
  <c r="W22" i="5"/>
  <c r="V22" i="5"/>
  <c r="U22" i="5"/>
  <c r="V21" i="5"/>
  <c r="BQ21" i="5"/>
  <c r="BM21" i="5"/>
  <c r="BI21" i="5"/>
  <c r="BG21" i="5"/>
  <c r="AI21" i="5"/>
  <c r="AJ21" i="5" s="1"/>
  <c r="AK21" i="5" s="1"/>
  <c r="AL21" i="5" s="1"/>
  <c r="AM21" i="5" s="1"/>
  <c r="AN21" i="5" s="1"/>
  <c r="AO21" i="5" s="1"/>
  <c r="AP21" i="5" s="1"/>
  <c r="AQ21" i="5" s="1"/>
  <c r="AR21" i="5" s="1"/>
  <c r="AS21" i="5" s="1"/>
  <c r="AH21" i="5"/>
  <c r="AG21" i="5"/>
  <c r="BR21" i="5" s="1"/>
  <c r="AF21" i="5"/>
  <c r="AE21" i="5"/>
  <c r="BP21" i="5" s="1"/>
  <c r="AD21" i="5"/>
  <c r="BO21" i="5" s="1"/>
  <c r="AC21" i="5"/>
  <c r="BN21" i="5" s="1"/>
  <c r="AB21" i="5"/>
  <c r="AA21" i="5"/>
  <c r="BL21" i="5" s="1"/>
  <c r="Z21" i="5"/>
  <c r="BK21" i="5" s="1"/>
  <c r="Y21" i="5"/>
  <c r="BJ21" i="5" s="1"/>
  <c r="X21" i="5"/>
  <c r="W21" i="5"/>
  <c r="BH21" i="5" s="1"/>
  <c r="U21" i="5"/>
  <c r="BF21" i="5" s="1"/>
  <c r="Y4" i="12" l="1"/>
  <c r="Z4" i="12"/>
  <c r="AA4" i="12"/>
  <c r="AB4" i="12"/>
  <c r="AC4" i="12"/>
  <c r="AD4" i="12"/>
  <c r="AE4" i="12"/>
  <c r="AF4" i="12"/>
  <c r="AG4" i="12"/>
  <c r="AH4" i="12"/>
  <c r="AI4" i="12"/>
  <c r="AJ4" i="12"/>
  <c r="Y5" i="12"/>
  <c r="Z5" i="12"/>
  <c r="AA5" i="12"/>
  <c r="AB5" i="12"/>
  <c r="AC5" i="12"/>
  <c r="AD5" i="12"/>
  <c r="AE5" i="12"/>
  <c r="AF5" i="12"/>
  <c r="AG5" i="12"/>
  <c r="AH5" i="12"/>
  <c r="AI5" i="12"/>
  <c r="AJ5" i="12"/>
  <c r="Y6" i="12"/>
  <c r="Z6" i="12"/>
  <c r="AA6" i="12"/>
  <c r="AB6" i="12"/>
  <c r="AC6" i="12"/>
  <c r="AD6" i="12"/>
  <c r="AE6" i="12"/>
  <c r="AF6" i="12"/>
  <c r="AG6" i="12"/>
  <c r="AH6" i="12"/>
  <c r="AI6" i="12"/>
  <c r="AJ6" i="12"/>
  <c r="Y7" i="12"/>
  <c r="Z7" i="12"/>
  <c r="AA7" i="12"/>
  <c r="AB7" i="12"/>
  <c r="AC7" i="12"/>
  <c r="AD7" i="12"/>
  <c r="AE7" i="12"/>
  <c r="AF7" i="12"/>
  <c r="AG7" i="12"/>
  <c r="AH7" i="12"/>
  <c r="AI7" i="12"/>
  <c r="AJ7" i="12"/>
  <c r="Y8" i="12"/>
  <c r="Z8" i="12"/>
  <c r="AA8" i="12"/>
  <c r="AB8" i="12"/>
  <c r="AC8" i="12"/>
  <c r="AD8" i="12"/>
  <c r="AE8" i="12"/>
  <c r="AF8" i="12"/>
  <c r="AG8" i="12"/>
  <c r="AH8" i="12"/>
  <c r="AI8" i="12"/>
  <c r="AJ8" i="12"/>
  <c r="Y9" i="12"/>
  <c r="Z9" i="12"/>
  <c r="AA9" i="12"/>
  <c r="AB9" i="12"/>
  <c r="AC9" i="12"/>
  <c r="AD9" i="12"/>
  <c r="AE9" i="12"/>
  <c r="AF9" i="12"/>
  <c r="AG9" i="12"/>
  <c r="AH9" i="12"/>
  <c r="AI9" i="12"/>
  <c r="AJ9" i="12"/>
  <c r="Y10" i="12"/>
  <c r="Z10" i="12"/>
  <c r="AA10" i="12"/>
  <c r="AB10" i="12"/>
  <c r="AC10" i="12"/>
  <c r="AD10" i="12"/>
  <c r="AE10" i="12"/>
  <c r="AF10" i="12"/>
  <c r="AG10" i="12"/>
  <c r="AH10" i="12"/>
  <c r="AI10" i="12"/>
  <c r="AJ10" i="12"/>
  <c r="Y11" i="12"/>
  <c r="Z11" i="12"/>
  <c r="AA11" i="12"/>
  <c r="AB11" i="12"/>
  <c r="AC11" i="12"/>
  <c r="AD11" i="12"/>
  <c r="AE11" i="12"/>
  <c r="AF11" i="12"/>
  <c r="AG11" i="12"/>
  <c r="AH11" i="12"/>
  <c r="AI11" i="12"/>
  <c r="AJ11" i="12"/>
  <c r="Y12" i="12"/>
  <c r="Z12" i="12"/>
  <c r="AA12" i="12"/>
  <c r="AB12" i="12"/>
  <c r="AC12" i="12"/>
  <c r="AD12" i="12"/>
  <c r="AE12" i="12"/>
  <c r="AF12" i="12"/>
  <c r="AG12" i="12"/>
  <c r="AH12" i="12"/>
  <c r="AI12" i="12"/>
  <c r="AJ12" i="12"/>
  <c r="Y13" i="12"/>
  <c r="Z13" i="12"/>
  <c r="AA13" i="12"/>
  <c r="AB13" i="12"/>
  <c r="AC13" i="12"/>
  <c r="AD13" i="12"/>
  <c r="AE13" i="12"/>
  <c r="AF13" i="12"/>
  <c r="AG13" i="12"/>
  <c r="AH13" i="12"/>
  <c r="AI13" i="12"/>
  <c r="AJ13" i="12"/>
  <c r="Y14" i="12"/>
  <c r="Z14" i="12"/>
  <c r="AA14" i="12"/>
  <c r="AB14" i="12"/>
  <c r="AC14" i="12"/>
  <c r="AD14" i="12"/>
  <c r="AE14" i="12"/>
  <c r="AF14" i="12"/>
  <c r="AG14" i="12"/>
  <c r="AH14" i="12"/>
  <c r="AI14" i="12"/>
  <c r="AJ14" i="12"/>
  <c r="Y15" i="12"/>
  <c r="Z15" i="12"/>
  <c r="AA15" i="12"/>
  <c r="AB15" i="12"/>
  <c r="AC15" i="12"/>
  <c r="AD15" i="12"/>
  <c r="AE15" i="12"/>
  <c r="AF15" i="12"/>
  <c r="AG15" i="12"/>
  <c r="AH15" i="12"/>
  <c r="AI15" i="12"/>
  <c r="AJ15" i="12"/>
  <c r="Y16" i="12"/>
  <c r="Z16" i="12"/>
  <c r="AA16" i="12"/>
  <c r="AB16" i="12"/>
  <c r="AC16" i="12"/>
  <c r="AD16" i="12"/>
  <c r="AE16" i="12"/>
  <c r="AF16" i="12"/>
  <c r="AG16" i="12"/>
  <c r="AH16" i="12"/>
  <c r="AI16" i="12"/>
  <c r="AJ16" i="12"/>
  <c r="Y17" i="12"/>
  <c r="Z17" i="12"/>
  <c r="AA17" i="12"/>
  <c r="AB17" i="12"/>
  <c r="AC17" i="12"/>
  <c r="AD17" i="12"/>
  <c r="AE17" i="12"/>
  <c r="AF17" i="12"/>
  <c r="AG17" i="12"/>
  <c r="AH17" i="12"/>
  <c r="AI17" i="12"/>
  <c r="AJ17" i="12"/>
  <c r="Y18" i="12"/>
  <c r="Z18" i="12"/>
  <c r="AA18" i="12"/>
  <c r="AB18" i="12"/>
  <c r="AC18" i="12"/>
  <c r="AD18" i="12"/>
  <c r="AE18" i="12"/>
  <c r="AF18" i="12"/>
  <c r="AG18" i="12"/>
  <c r="AH18" i="12"/>
  <c r="AI18" i="12"/>
  <c r="AJ18" i="12"/>
  <c r="Y19" i="12"/>
  <c r="Z19" i="12"/>
  <c r="AA19" i="12"/>
  <c r="AB19" i="12"/>
  <c r="AC19" i="12"/>
  <c r="AD19" i="12"/>
  <c r="AE19" i="12"/>
  <c r="AF19" i="12"/>
  <c r="AG19" i="12"/>
  <c r="AH19" i="12"/>
  <c r="AI19" i="12"/>
  <c r="AJ19" i="12"/>
  <c r="Y20" i="12"/>
  <c r="Z20" i="12"/>
  <c r="AA20" i="12"/>
  <c r="AB20" i="12"/>
  <c r="AC20" i="12"/>
  <c r="AD20" i="12"/>
  <c r="AE20" i="12"/>
  <c r="AF20" i="12"/>
  <c r="AG20" i="12"/>
  <c r="AH20" i="12"/>
  <c r="AI20" i="12"/>
  <c r="AJ20" i="12"/>
  <c r="Y21" i="12"/>
  <c r="Z21" i="12"/>
  <c r="AA21" i="12"/>
  <c r="AB21" i="12"/>
  <c r="AC21" i="12"/>
  <c r="AD21" i="12"/>
  <c r="AE21" i="12"/>
  <c r="AF21" i="12"/>
  <c r="AG21" i="12"/>
  <c r="AH21" i="12"/>
  <c r="AI21" i="12"/>
  <c r="AJ21" i="12"/>
  <c r="Y22" i="12"/>
  <c r="Z22" i="12"/>
  <c r="AA22" i="12"/>
  <c r="AB22" i="12"/>
  <c r="AC22" i="12"/>
  <c r="AD22" i="12"/>
  <c r="AE22" i="12"/>
  <c r="AF22" i="12"/>
  <c r="AG22" i="12"/>
  <c r="AH22" i="12"/>
  <c r="AI22" i="12"/>
  <c r="AJ22" i="12"/>
  <c r="Y23" i="12"/>
  <c r="Z23" i="12"/>
  <c r="AA23" i="12"/>
  <c r="AB23" i="12"/>
  <c r="AC23" i="12"/>
  <c r="AD23" i="12"/>
  <c r="AE23" i="12"/>
  <c r="AF23" i="12"/>
  <c r="AG23" i="12"/>
  <c r="AH23" i="12"/>
  <c r="AI23" i="12"/>
  <c r="AJ23" i="12"/>
  <c r="Y24" i="12"/>
  <c r="Z24" i="12"/>
  <c r="AA24" i="12"/>
  <c r="AB24" i="12"/>
  <c r="AC24" i="12"/>
  <c r="AD24" i="12"/>
  <c r="AE24" i="12"/>
  <c r="AF24" i="12"/>
  <c r="AG24" i="12"/>
  <c r="AH24" i="12"/>
  <c r="AI24" i="12"/>
  <c r="AJ24" i="12"/>
  <c r="Y25" i="12"/>
  <c r="Z25" i="12"/>
  <c r="AA25" i="12"/>
  <c r="AB25" i="12"/>
  <c r="AC25" i="12"/>
  <c r="AD25" i="12"/>
  <c r="AE25" i="12"/>
  <c r="AF25" i="12"/>
  <c r="AG25" i="12"/>
  <c r="AH25" i="12"/>
  <c r="AI25" i="12"/>
  <c r="AJ25" i="12"/>
  <c r="Y26" i="12"/>
  <c r="Z26" i="12"/>
  <c r="AA26" i="12"/>
  <c r="AB26" i="12"/>
  <c r="AC26" i="12"/>
  <c r="AD26" i="12"/>
  <c r="AE26" i="12"/>
  <c r="AF26" i="12"/>
  <c r="AG26" i="12"/>
  <c r="AH26" i="12"/>
  <c r="AI26" i="12"/>
  <c r="AJ26" i="12"/>
  <c r="Y27" i="12"/>
  <c r="Z27" i="12"/>
  <c r="AA27" i="12"/>
  <c r="AB27" i="12"/>
  <c r="AC27" i="12"/>
  <c r="AD27" i="12"/>
  <c r="AE27" i="12"/>
  <c r="AF27" i="12"/>
  <c r="AG27" i="12"/>
  <c r="AH27" i="12"/>
  <c r="AI27" i="12"/>
  <c r="AJ27" i="12"/>
  <c r="Y28" i="12"/>
  <c r="Z28" i="12"/>
  <c r="AA28" i="12"/>
  <c r="AB28" i="12"/>
  <c r="AC28" i="12"/>
  <c r="AD28" i="12"/>
  <c r="AE28" i="12"/>
  <c r="AF28" i="12"/>
  <c r="AG28" i="12"/>
  <c r="AH28" i="12"/>
  <c r="AI28" i="12"/>
  <c r="AJ28" i="12"/>
  <c r="Y29" i="12"/>
  <c r="Z29" i="12"/>
  <c r="AA29" i="12"/>
  <c r="AB29" i="12"/>
  <c r="AC29" i="12"/>
  <c r="AD29" i="12"/>
  <c r="AE29" i="12"/>
  <c r="AF29" i="12"/>
  <c r="AG29" i="12"/>
  <c r="AH29" i="12"/>
  <c r="AI29" i="12"/>
  <c r="AJ29" i="12"/>
  <c r="Y30" i="12"/>
  <c r="Z30" i="12"/>
  <c r="AA30" i="12"/>
  <c r="AB30" i="12"/>
  <c r="AC30" i="12"/>
  <c r="AD30" i="12"/>
  <c r="AE30" i="12"/>
  <c r="AF30" i="12"/>
  <c r="AG30" i="12"/>
  <c r="AH30" i="12"/>
  <c r="AI30" i="12"/>
  <c r="AJ30" i="12"/>
  <c r="Y31" i="12"/>
  <c r="Z31" i="12"/>
  <c r="AA31" i="12"/>
  <c r="AB31" i="12"/>
  <c r="AC31" i="12"/>
  <c r="AD31" i="12"/>
  <c r="AE31" i="12"/>
  <c r="AF31" i="12"/>
  <c r="AG31" i="12"/>
  <c r="AH31" i="12"/>
  <c r="AI31" i="12"/>
  <c r="AJ31" i="12"/>
  <c r="Y32" i="12"/>
  <c r="Z32" i="12"/>
  <c r="AA32" i="12"/>
  <c r="AB32" i="12"/>
  <c r="AC32" i="12"/>
  <c r="AD32" i="12"/>
  <c r="AE32" i="12"/>
  <c r="AF32" i="12"/>
  <c r="AG32" i="12"/>
  <c r="AH32" i="12"/>
  <c r="AI32" i="12"/>
  <c r="AJ32" i="12"/>
  <c r="Y33" i="12"/>
  <c r="Z33" i="12"/>
  <c r="AA33" i="12"/>
  <c r="AB33" i="12"/>
  <c r="AC33" i="12"/>
  <c r="AD33" i="12"/>
  <c r="AE33" i="12"/>
  <c r="AF33" i="12"/>
  <c r="AG33" i="12"/>
  <c r="AH33" i="12"/>
  <c r="AI33" i="12"/>
  <c r="AJ33" i="12"/>
  <c r="Y34" i="12"/>
  <c r="Z34" i="12"/>
  <c r="AA34" i="12"/>
  <c r="AB34" i="12"/>
  <c r="AC34" i="12"/>
  <c r="AD34" i="12"/>
  <c r="AE34" i="12"/>
  <c r="AF34" i="12"/>
  <c r="AG34" i="12"/>
  <c r="AH34" i="12"/>
  <c r="AI34" i="12"/>
  <c r="AJ34" i="12"/>
  <c r="Y35" i="12"/>
  <c r="Z35" i="12"/>
  <c r="AA35" i="12"/>
  <c r="AB35" i="12"/>
  <c r="AC35" i="12"/>
  <c r="AD35" i="12"/>
  <c r="AE35" i="12"/>
  <c r="AF35" i="12"/>
  <c r="AG35" i="12"/>
  <c r="AH35" i="12"/>
  <c r="AI35" i="12"/>
  <c r="AJ35" i="12"/>
  <c r="Y36" i="12"/>
  <c r="Z36" i="12"/>
  <c r="AA36" i="12"/>
  <c r="AB36" i="12"/>
  <c r="AC36" i="12"/>
  <c r="AD36" i="12"/>
  <c r="AE36" i="12"/>
  <c r="AF36" i="12"/>
  <c r="AG36" i="12"/>
  <c r="AH36" i="12"/>
  <c r="AI36" i="12"/>
  <c r="AJ36" i="12"/>
  <c r="Y37" i="12"/>
  <c r="Z37" i="12"/>
  <c r="AA37" i="12"/>
  <c r="AB37" i="12"/>
  <c r="AC37" i="12"/>
  <c r="AD37" i="12"/>
  <c r="AE37" i="12"/>
  <c r="AF37" i="12"/>
  <c r="AG37" i="12"/>
  <c r="AH37" i="12"/>
  <c r="AI37" i="12"/>
  <c r="AJ37" i="12"/>
  <c r="Y38" i="12"/>
  <c r="Z38" i="12"/>
  <c r="AA38" i="12"/>
  <c r="AB38" i="12"/>
  <c r="AC38" i="12"/>
  <c r="AD38" i="12"/>
  <c r="AE38" i="12"/>
  <c r="AF38" i="12"/>
  <c r="AG38" i="12"/>
  <c r="AH38" i="12"/>
  <c r="AI38" i="12"/>
  <c r="AJ38" i="12"/>
  <c r="Y39" i="12"/>
  <c r="Z39" i="12"/>
  <c r="AA39" i="12"/>
  <c r="AB39" i="12"/>
  <c r="AC39" i="12"/>
  <c r="AD39" i="12"/>
  <c r="AE39" i="12"/>
  <c r="AF39" i="12"/>
  <c r="AG39" i="12"/>
  <c r="AH39" i="12"/>
  <c r="AI39" i="12"/>
  <c r="AJ39" i="12"/>
  <c r="Y40" i="12"/>
  <c r="Z40" i="12"/>
  <c r="AA40" i="12"/>
  <c r="AB40" i="12"/>
  <c r="AC40" i="12"/>
  <c r="AD40" i="12"/>
  <c r="AE40" i="12"/>
  <c r="AF40" i="12"/>
  <c r="AG40" i="12"/>
  <c r="AH40" i="12"/>
  <c r="AI40" i="12"/>
  <c r="AJ40" i="12"/>
  <c r="Y41" i="12"/>
  <c r="Z41" i="12"/>
  <c r="AA41" i="12"/>
  <c r="AB41" i="12"/>
  <c r="AC41" i="12"/>
  <c r="AD41" i="12"/>
  <c r="AE41" i="12"/>
  <c r="AF41" i="12"/>
  <c r="AG41" i="12"/>
  <c r="AH41" i="12"/>
  <c r="AI41" i="12"/>
  <c r="AJ41" i="12"/>
  <c r="Y42" i="12"/>
  <c r="Z42" i="12"/>
  <c r="AA42" i="12"/>
  <c r="AB42" i="12"/>
  <c r="AC42" i="12"/>
  <c r="AD42" i="12"/>
  <c r="AE42" i="12"/>
  <c r="AF42" i="12"/>
  <c r="AG42" i="12"/>
  <c r="AH42" i="12"/>
  <c r="AI42" i="12"/>
  <c r="AJ42" i="12"/>
  <c r="Y43" i="12"/>
  <c r="Z43" i="12"/>
  <c r="AA43" i="12"/>
  <c r="AB43" i="12"/>
  <c r="AC43" i="12"/>
  <c r="AD43" i="12"/>
  <c r="AE43" i="12"/>
  <c r="AF43" i="12"/>
  <c r="AG43" i="12"/>
  <c r="AH43" i="12"/>
  <c r="AI43" i="12"/>
  <c r="AJ43" i="12"/>
  <c r="Y44" i="12"/>
  <c r="Z44" i="12"/>
  <c r="AA44" i="12"/>
  <c r="AB44" i="12"/>
  <c r="AC44" i="12"/>
  <c r="AD44" i="12"/>
  <c r="AE44" i="12"/>
  <c r="AF44" i="12"/>
  <c r="AG44" i="12"/>
  <c r="AH44" i="12"/>
  <c r="AI44" i="12"/>
  <c r="AJ44" i="12"/>
  <c r="Y45" i="12"/>
  <c r="Z45" i="12"/>
  <c r="AA45" i="12"/>
  <c r="AB45" i="12"/>
  <c r="AC45" i="12"/>
  <c r="AD45" i="12"/>
  <c r="AE45" i="12"/>
  <c r="AF45" i="12"/>
  <c r="AG45" i="12"/>
  <c r="AH45" i="12"/>
  <c r="AI45" i="12"/>
  <c r="AJ45" i="12"/>
  <c r="Y46" i="12"/>
  <c r="Z46" i="12"/>
  <c r="AA46" i="12"/>
  <c r="AB46" i="12"/>
  <c r="AC46" i="12"/>
  <c r="AD46" i="12"/>
  <c r="AE46" i="12"/>
  <c r="AF46" i="12"/>
  <c r="AG46" i="12"/>
  <c r="AH46" i="12"/>
  <c r="AI46" i="12"/>
  <c r="AJ46" i="12"/>
  <c r="Y47" i="12"/>
  <c r="Z47" i="12"/>
  <c r="AA47" i="12"/>
  <c r="AB47" i="12"/>
  <c r="AC47" i="12"/>
  <c r="AD47" i="12"/>
  <c r="AE47" i="12"/>
  <c r="AF47" i="12"/>
  <c r="AG47" i="12"/>
  <c r="AH47" i="12"/>
  <c r="AI47" i="12"/>
  <c r="AJ47" i="12"/>
  <c r="Y48" i="12"/>
  <c r="Z48" i="12"/>
  <c r="AA48" i="12"/>
  <c r="AB48" i="12"/>
  <c r="AC48" i="12"/>
  <c r="AD48" i="12"/>
  <c r="AE48" i="12"/>
  <c r="AF48" i="12"/>
  <c r="AG48" i="12"/>
  <c r="AH48" i="12"/>
  <c r="AI48" i="12"/>
  <c r="AJ48" i="12"/>
  <c r="Y49" i="12"/>
  <c r="Z49" i="12"/>
  <c r="AA49" i="12"/>
  <c r="AB49" i="12"/>
  <c r="AC49" i="12"/>
  <c r="AD49" i="12"/>
  <c r="AE49" i="12"/>
  <c r="AF49" i="12"/>
  <c r="AG49" i="12"/>
  <c r="AH49" i="12"/>
  <c r="AI49" i="12"/>
  <c r="AJ49" i="12"/>
  <c r="Y50" i="12"/>
  <c r="Z50" i="12"/>
  <c r="AA50" i="12"/>
  <c r="AB50" i="12"/>
  <c r="AC50" i="12"/>
  <c r="AD50" i="12"/>
  <c r="AE50" i="12"/>
  <c r="AF50" i="12"/>
  <c r="AG50" i="12"/>
  <c r="AH50" i="12"/>
  <c r="AI50" i="12"/>
  <c r="AJ50" i="12"/>
  <c r="Y51" i="12"/>
  <c r="Z51" i="12"/>
  <c r="AA51" i="12"/>
  <c r="AB51" i="12"/>
  <c r="AC51" i="12"/>
  <c r="AD51" i="12"/>
  <c r="AE51" i="12"/>
  <c r="AF51" i="12"/>
  <c r="AG51" i="12"/>
  <c r="AH51" i="12"/>
  <c r="AI51" i="12"/>
  <c r="AJ51" i="12"/>
  <c r="Y52" i="12"/>
  <c r="Z52" i="12"/>
  <c r="AA52" i="12"/>
  <c r="AB52" i="12"/>
  <c r="AC52" i="12"/>
  <c r="AD52" i="12"/>
  <c r="AE52" i="12"/>
  <c r="AF52" i="12"/>
  <c r="AG52" i="12"/>
  <c r="AH52" i="12"/>
  <c r="AI52" i="12"/>
  <c r="AJ52" i="12"/>
  <c r="Y53" i="12"/>
  <c r="Z53" i="12"/>
  <c r="AA53" i="12"/>
  <c r="AB53" i="12"/>
  <c r="AC53" i="12"/>
  <c r="AD53" i="12"/>
  <c r="AE53" i="12"/>
  <c r="AF53" i="12"/>
  <c r="AG53" i="12"/>
  <c r="AH53" i="12"/>
  <c r="AI53" i="12"/>
  <c r="AJ53" i="12"/>
  <c r="Y54" i="12"/>
  <c r="Z54" i="12"/>
  <c r="AA54" i="12"/>
  <c r="AB54" i="12"/>
  <c r="AC54" i="12"/>
  <c r="AD54" i="12"/>
  <c r="AE54" i="12"/>
  <c r="AF54" i="12"/>
  <c r="AG54" i="12"/>
  <c r="AH54" i="12"/>
  <c r="AI54" i="12"/>
  <c r="AJ54" i="12"/>
  <c r="Y55" i="12"/>
  <c r="Z55" i="12"/>
  <c r="AA55" i="12"/>
  <c r="AB55" i="12"/>
  <c r="AC55" i="12"/>
  <c r="AD55" i="12"/>
  <c r="AE55" i="12"/>
  <c r="AF55" i="12"/>
  <c r="AG55" i="12"/>
  <c r="AH55" i="12"/>
  <c r="AI55" i="12"/>
  <c r="AJ55" i="12"/>
  <c r="Y56" i="12"/>
  <c r="Z56" i="12"/>
  <c r="AA56" i="12"/>
  <c r="AB56" i="12"/>
  <c r="AC56" i="12"/>
  <c r="AD56" i="12"/>
  <c r="AE56" i="12"/>
  <c r="AF56" i="12"/>
  <c r="AG56" i="12"/>
  <c r="AH56" i="12"/>
  <c r="AI56" i="12"/>
  <c r="AJ56" i="12"/>
  <c r="Y57" i="12"/>
  <c r="Z57" i="12"/>
  <c r="AA57" i="12"/>
  <c r="AB57" i="12"/>
  <c r="AC57" i="12"/>
  <c r="AD57" i="12"/>
  <c r="AE57" i="12"/>
  <c r="AF57" i="12"/>
  <c r="AG57" i="12"/>
  <c r="AH57" i="12"/>
  <c r="AI57" i="12"/>
  <c r="AJ57" i="12"/>
  <c r="Y58" i="12"/>
  <c r="Z58" i="12"/>
  <c r="AA58" i="12"/>
  <c r="AB58" i="12"/>
  <c r="AC58" i="12"/>
  <c r="AD58" i="12"/>
  <c r="AE58" i="12"/>
  <c r="AF58" i="12"/>
  <c r="AG58" i="12"/>
  <c r="AH58" i="12"/>
  <c r="AI58" i="12"/>
  <c r="AJ58" i="12"/>
  <c r="Y59" i="12"/>
  <c r="Z59" i="12"/>
  <c r="AA59" i="12"/>
  <c r="AB59" i="12"/>
  <c r="AC59" i="12"/>
  <c r="AD59" i="12"/>
  <c r="AE59" i="12"/>
  <c r="AF59" i="12"/>
  <c r="AG59" i="12"/>
  <c r="AH59" i="12"/>
  <c r="AI59" i="12"/>
  <c r="AJ59" i="12"/>
  <c r="Y60" i="12"/>
  <c r="Z60" i="12"/>
  <c r="AA60" i="12"/>
  <c r="AB60" i="12"/>
  <c r="AC60" i="12"/>
  <c r="AD60" i="12"/>
  <c r="AE60" i="12"/>
  <c r="AF60" i="12"/>
  <c r="AG60" i="12"/>
  <c r="AH60" i="12"/>
  <c r="AI60" i="12"/>
  <c r="AJ60" i="12"/>
  <c r="Y61" i="12"/>
  <c r="Z61" i="12"/>
  <c r="AA61" i="12"/>
  <c r="AB61" i="12"/>
  <c r="AC61" i="12"/>
  <c r="AD61" i="12"/>
  <c r="AE61" i="12"/>
  <c r="AF61" i="12"/>
  <c r="AG61" i="12"/>
  <c r="AH61" i="12"/>
  <c r="AI61" i="12"/>
  <c r="AJ61" i="12"/>
  <c r="Y62" i="12"/>
  <c r="Z62" i="12"/>
  <c r="AA62" i="12"/>
  <c r="AB62" i="12"/>
  <c r="AC62" i="12"/>
  <c r="AD62" i="12"/>
  <c r="AE62" i="12"/>
  <c r="AF62" i="12"/>
  <c r="AG62" i="12"/>
  <c r="AH62" i="12"/>
  <c r="AI62" i="12"/>
  <c r="AJ62" i="12"/>
  <c r="Y63" i="12"/>
  <c r="Z63" i="12"/>
  <c r="AA63" i="12"/>
  <c r="AB63" i="12"/>
  <c r="AC63" i="12"/>
  <c r="AD63" i="12"/>
  <c r="AE63" i="12"/>
  <c r="AF63" i="12"/>
  <c r="AG63" i="12"/>
  <c r="AH63" i="12"/>
  <c r="AI63" i="12"/>
  <c r="AJ63" i="12"/>
  <c r="Y64" i="12"/>
  <c r="Z64" i="12"/>
  <c r="AA64" i="12"/>
  <c r="AB64" i="12"/>
  <c r="AC64" i="12"/>
  <c r="AD64" i="12"/>
  <c r="AE64" i="12"/>
  <c r="AF64" i="12"/>
  <c r="AG64" i="12"/>
  <c r="AH64" i="12"/>
  <c r="AI64" i="12"/>
  <c r="AJ64" i="12"/>
  <c r="Y65" i="12"/>
  <c r="Z65" i="12"/>
  <c r="AA65" i="12"/>
  <c r="AB65" i="12"/>
  <c r="AC65" i="12"/>
  <c r="AD65" i="12"/>
  <c r="AE65" i="12"/>
  <c r="AF65" i="12"/>
  <c r="AG65" i="12"/>
  <c r="AH65" i="12"/>
  <c r="AI65" i="12"/>
  <c r="AJ65" i="12"/>
  <c r="Y66" i="12"/>
  <c r="Z66" i="12"/>
  <c r="AA66" i="12"/>
  <c r="AB66" i="12"/>
  <c r="AC66" i="12"/>
  <c r="AD66" i="12"/>
  <c r="AE66" i="12"/>
  <c r="AF66" i="12"/>
  <c r="AG66" i="12"/>
  <c r="AH66" i="12"/>
  <c r="AI66" i="12"/>
  <c r="AJ66" i="12"/>
  <c r="Y67" i="12"/>
  <c r="Z67" i="12"/>
  <c r="AA67" i="12"/>
  <c r="AB67" i="12"/>
  <c r="AC67" i="12"/>
  <c r="AD67" i="12"/>
  <c r="AE67" i="12"/>
  <c r="AF67" i="12"/>
  <c r="AG67" i="12"/>
  <c r="AH67" i="12"/>
  <c r="AI67" i="12"/>
  <c r="AJ67" i="12"/>
  <c r="Y68" i="12"/>
  <c r="Z68" i="12"/>
  <c r="AA68" i="12"/>
  <c r="AB68" i="12"/>
  <c r="AC68" i="12"/>
  <c r="AD68" i="12"/>
  <c r="AE68" i="12"/>
  <c r="AF68" i="12"/>
  <c r="AG68" i="12"/>
  <c r="AH68" i="12"/>
  <c r="AI68" i="12"/>
  <c r="AJ68" i="12"/>
  <c r="Y69" i="12"/>
  <c r="Z69" i="12"/>
  <c r="AA69" i="12"/>
  <c r="AB69" i="12"/>
  <c r="AC69" i="12"/>
  <c r="AD69" i="12"/>
  <c r="AE69" i="12"/>
  <c r="AF69" i="12"/>
  <c r="AG69" i="12"/>
  <c r="AH69" i="12"/>
  <c r="AI69" i="12"/>
  <c r="AJ69" i="12"/>
  <c r="Y70" i="12"/>
  <c r="Z70" i="12"/>
  <c r="AA70" i="12"/>
  <c r="AB70" i="12"/>
  <c r="AC70" i="12"/>
  <c r="AD70" i="12"/>
  <c r="AE70" i="12"/>
  <c r="AF70" i="12"/>
  <c r="AG70" i="12"/>
  <c r="AH70" i="12"/>
  <c r="AI70" i="12"/>
  <c r="AJ70" i="12"/>
  <c r="Y71" i="12"/>
  <c r="Z71" i="12"/>
  <c r="AA71" i="12"/>
  <c r="AB71" i="12"/>
  <c r="AC71" i="12"/>
  <c r="AD71" i="12"/>
  <c r="AE71" i="12"/>
  <c r="AF71" i="12"/>
  <c r="AG71" i="12"/>
  <c r="AH71" i="12"/>
  <c r="AI71" i="12"/>
  <c r="AJ71" i="12"/>
  <c r="Y72" i="12"/>
  <c r="Z72" i="12"/>
  <c r="AA72" i="12"/>
  <c r="AB72" i="12"/>
  <c r="AC72" i="12"/>
  <c r="AD72" i="12"/>
  <c r="AE72" i="12"/>
  <c r="AF72" i="12"/>
  <c r="AG72" i="12"/>
  <c r="AH72" i="12"/>
  <c r="AI72" i="12"/>
  <c r="AJ72" i="12"/>
  <c r="Y73" i="12"/>
  <c r="Z73" i="12"/>
  <c r="AA73" i="12"/>
  <c r="AB73" i="12"/>
  <c r="AC73" i="12"/>
  <c r="AD73" i="12"/>
  <c r="AE73" i="12"/>
  <c r="AF73" i="12"/>
  <c r="AG73" i="12"/>
  <c r="AH73" i="12"/>
  <c r="AI73" i="12"/>
  <c r="AJ73" i="12"/>
  <c r="Y74" i="12"/>
  <c r="Z74" i="12"/>
  <c r="AA74" i="12"/>
  <c r="AB74" i="12"/>
  <c r="AC74" i="12"/>
  <c r="AD74" i="12"/>
  <c r="AE74" i="12"/>
  <c r="AF74" i="12"/>
  <c r="AG74" i="12"/>
  <c r="AH74" i="12"/>
  <c r="AI74" i="12"/>
  <c r="AJ74" i="12"/>
  <c r="Y75" i="12"/>
  <c r="Z75" i="12"/>
  <c r="AA75" i="12"/>
  <c r="AB75" i="12"/>
  <c r="AC75" i="12"/>
  <c r="AD75" i="12"/>
  <c r="AE75" i="12"/>
  <c r="AF75" i="12"/>
  <c r="AG75" i="12"/>
  <c r="AH75" i="12"/>
  <c r="AI75" i="12"/>
  <c r="AJ75" i="12"/>
  <c r="Y76" i="12"/>
  <c r="Z76" i="12"/>
  <c r="AA76" i="12"/>
  <c r="AB76" i="12"/>
  <c r="AC76" i="12"/>
  <c r="AD76" i="12"/>
  <c r="AE76" i="12"/>
  <c r="AF76" i="12"/>
  <c r="AG76" i="12"/>
  <c r="AH76" i="12"/>
  <c r="AI76" i="12"/>
  <c r="AJ76" i="12"/>
  <c r="Y77" i="12"/>
  <c r="Z77" i="12"/>
  <c r="AA77" i="12"/>
  <c r="AB77" i="12"/>
  <c r="AC77" i="12"/>
  <c r="AD77" i="12"/>
  <c r="AE77" i="12"/>
  <c r="AF77" i="12"/>
  <c r="AG77" i="12"/>
  <c r="AH77" i="12"/>
  <c r="AI77" i="12"/>
  <c r="AJ77" i="12"/>
  <c r="Y78" i="12"/>
  <c r="Z78" i="12"/>
  <c r="AA78" i="12"/>
  <c r="AB78" i="12"/>
  <c r="AC78" i="12"/>
  <c r="AD78" i="12"/>
  <c r="AE78" i="12"/>
  <c r="AF78" i="12"/>
  <c r="AG78" i="12"/>
  <c r="AH78" i="12"/>
  <c r="AI78" i="12"/>
  <c r="AJ78" i="12"/>
  <c r="Y79" i="12"/>
  <c r="Z79" i="12"/>
  <c r="AA79" i="12"/>
  <c r="AB79" i="12"/>
  <c r="AC79" i="12"/>
  <c r="AD79" i="12"/>
  <c r="AE79" i="12"/>
  <c r="AF79" i="12"/>
  <c r="AG79" i="12"/>
  <c r="AH79" i="12"/>
  <c r="AI79" i="12"/>
  <c r="AJ79" i="12"/>
  <c r="Y80" i="12"/>
  <c r="Z80" i="12"/>
  <c r="AA80" i="12"/>
  <c r="AB80" i="12"/>
  <c r="AC80" i="12"/>
  <c r="AD80" i="12"/>
  <c r="AE80" i="12"/>
  <c r="AF80" i="12"/>
  <c r="AG80" i="12"/>
  <c r="AH80" i="12"/>
  <c r="AI80" i="12"/>
  <c r="AJ80" i="12"/>
  <c r="Y81" i="12"/>
  <c r="Z81" i="12"/>
  <c r="AA81" i="12"/>
  <c r="AB81" i="12"/>
  <c r="AC81" i="12"/>
  <c r="AD81" i="12"/>
  <c r="AE81" i="12"/>
  <c r="AF81" i="12"/>
  <c r="AG81" i="12"/>
  <c r="AH81" i="12"/>
  <c r="AI81" i="12"/>
  <c r="AJ81" i="12"/>
  <c r="Y82" i="12"/>
  <c r="Z82" i="12"/>
  <c r="AA82" i="12"/>
  <c r="AB82" i="12"/>
  <c r="AC82" i="12"/>
  <c r="AD82" i="12"/>
  <c r="AE82" i="12"/>
  <c r="AF82" i="12"/>
  <c r="AG82" i="12"/>
  <c r="AH82" i="12"/>
  <c r="AI82" i="12"/>
  <c r="AJ82" i="12"/>
  <c r="Y83" i="12"/>
  <c r="Z83" i="12"/>
  <c r="AA83" i="12"/>
  <c r="AB83" i="12"/>
  <c r="AC83" i="12"/>
  <c r="AD83" i="12"/>
  <c r="AE83" i="12"/>
  <c r="AF83" i="12"/>
  <c r="AG83" i="12"/>
  <c r="AH83" i="12"/>
  <c r="AI83" i="12"/>
  <c r="AJ83" i="12"/>
  <c r="Y84" i="12"/>
  <c r="Z84" i="12"/>
  <c r="AA84" i="12"/>
  <c r="AB84" i="12"/>
  <c r="AC84" i="12"/>
  <c r="AD84" i="12"/>
  <c r="AE84" i="12"/>
  <c r="AF84" i="12"/>
  <c r="AG84" i="12"/>
  <c r="AH84" i="12"/>
  <c r="AI84" i="12"/>
  <c r="AJ84" i="12"/>
  <c r="Y85" i="12"/>
  <c r="Z85" i="12"/>
  <c r="AA85" i="12"/>
  <c r="AB85" i="12"/>
  <c r="AC85" i="12"/>
  <c r="AD85" i="12"/>
  <c r="AE85" i="12"/>
  <c r="AF85" i="12"/>
  <c r="AG85" i="12"/>
  <c r="AH85" i="12"/>
  <c r="AI85" i="12"/>
  <c r="AJ85" i="12"/>
  <c r="Y86" i="12"/>
  <c r="Z86" i="12"/>
  <c r="AA86" i="12"/>
  <c r="AB86" i="12"/>
  <c r="AC86" i="12"/>
  <c r="AD86" i="12"/>
  <c r="AE86" i="12"/>
  <c r="AF86" i="12"/>
  <c r="AG86" i="12"/>
  <c r="AH86" i="12"/>
  <c r="AI86" i="12"/>
  <c r="AJ86" i="12"/>
  <c r="Y87" i="12"/>
  <c r="Z87" i="12"/>
  <c r="AA87" i="12"/>
  <c r="AB87" i="12"/>
  <c r="AC87" i="12"/>
  <c r="AD87" i="12"/>
  <c r="AE87" i="12"/>
  <c r="AF87" i="12"/>
  <c r="AG87" i="12"/>
  <c r="AH87" i="12"/>
  <c r="AI87" i="12"/>
  <c r="AJ87" i="12"/>
  <c r="Y88" i="12"/>
  <c r="Z88" i="12"/>
  <c r="AA88" i="12"/>
  <c r="AB88" i="12"/>
  <c r="AC88" i="12"/>
  <c r="AD88" i="12"/>
  <c r="AE88" i="12"/>
  <c r="AF88" i="12"/>
  <c r="AG88" i="12"/>
  <c r="AH88" i="12"/>
  <c r="AI88" i="12"/>
  <c r="AJ88" i="12"/>
  <c r="Y89" i="12"/>
  <c r="Z89" i="12"/>
  <c r="AA89" i="12"/>
  <c r="AB89" i="12"/>
  <c r="AC89" i="12"/>
  <c r="AD89" i="12"/>
  <c r="AE89" i="12"/>
  <c r="AF89" i="12"/>
  <c r="AG89" i="12"/>
  <c r="AH89" i="12"/>
  <c r="AI89" i="12"/>
  <c r="AJ89" i="12"/>
  <c r="Y90" i="12"/>
  <c r="Z90" i="12"/>
  <c r="AA90" i="12"/>
  <c r="AB90" i="12"/>
  <c r="AC90" i="12"/>
  <c r="AD90" i="12"/>
  <c r="AE90" i="12"/>
  <c r="AF90" i="12"/>
  <c r="AG90" i="12"/>
  <c r="AH90" i="12"/>
  <c r="AI90" i="12"/>
  <c r="AJ90" i="12"/>
  <c r="Y91" i="12"/>
  <c r="Z91" i="12"/>
  <c r="AA91" i="12"/>
  <c r="AB91" i="12"/>
  <c r="AC91" i="12"/>
  <c r="AD91" i="12"/>
  <c r="AE91" i="12"/>
  <c r="AF91" i="12"/>
  <c r="AG91" i="12"/>
  <c r="AH91" i="12"/>
  <c r="AI91" i="12"/>
  <c r="AJ91" i="12"/>
  <c r="Y92" i="12"/>
  <c r="Z92" i="12"/>
  <c r="AA92" i="12"/>
  <c r="AB92" i="12"/>
  <c r="AC92" i="12"/>
  <c r="AD92" i="12"/>
  <c r="AE92" i="12"/>
  <c r="AF92" i="12"/>
  <c r="AG92" i="12"/>
  <c r="AH92" i="12"/>
  <c r="AI92" i="12"/>
  <c r="AJ92" i="12"/>
  <c r="Y93" i="12"/>
  <c r="Z93" i="12"/>
  <c r="AA93" i="12"/>
  <c r="AB93" i="12"/>
  <c r="AC93" i="12"/>
  <c r="AD93" i="12"/>
  <c r="AE93" i="12"/>
  <c r="AF93" i="12"/>
  <c r="AG93" i="12"/>
  <c r="AH93" i="12"/>
  <c r="AI93" i="12"/>
  <c r="AJ93" i="12"/>
  <c r="Y94" i="12"/>
  <c r="Z94" i="12"/>
  <c r="AA94" i="12"/>
  <c r="AB94" i="12"/>
  <c r="AC94" i="12"/>
  <c r="AD94" i="12"/>
  <c r="AE94" i="12"/>
  <c r="AF94" i="12"/>
  <c r="AG94" i="12"/>
  <c r="AH94" i="12"/>
  <c r="AI94" i="12"/>
  <c r="AJ94" i="12"/>
  <c r="Y95" i="12"/>
  <c r="Z95" i="12"/>
  <c r="AA95" i="12"/>
  <c r="AB95" i="12"/>
  <c r="AC95" i="12"/>
  <c r="AD95" i="12"/>
  <c r="AE95" i="12"/>
  <c r="AF95" i="12"/>
  <c r="AG95" i="12"/>
  <c r="AH95" i="12"/>
  <c r="AI95" i="12"/>
  <c r="AJ95" i="12"/>
  <c r="Y96" i="12"/>
  <c r="Z96" i="12"/>
  <c r="AA96" i="12"/>
  <c r="AB96" i="12"/>
  <c r="AC96" i="12"/>
  <c r="AD96" i="12"/>
  <c r="AE96" i="12"/>
  <c r="AF96" i="12"/>
  <c r="AG96" i="12"/>
  <c r="AH96" i="12"/>
  <c r="AI96" i="12"/>
  <c r="AJ96" i="12"/>
  <c r="Y97" i="12"/>
  <c r="Z97" i="12"/>
  <c r="AA97" i="12"/>
  <c r="AB97" i="12"/>
  <c r="AC97" i="12"/>
  <c r="AD97" i="12"/>
  <c r="AE97" i="12"/>
  <c r="AF97" i="12"/>
  <c r="AG97" i="12"/>
  <c r="AH97" i="12"/>
  <c r="AI97" i="12"/>
  <c r="AJ97" i="12"/>
  <c r="Y98" i="12"/>
  <c r="Z98" i="12"/>
  <c r="AA98" i="12"/>
  <c r="AB98" i="12"/>
  <c r="AC98" i="12"/>
  <c r="AD98" i="12"/>
  <c r="AE98" i="12"/>
  <c r="AF98" i="12"/>
  <c r="AG98" i="12"/>
  <c r="AH98" i="12"/>
  <c r="AI98" i="12"/>
  <c r="AJ98" i="12"/>
  <c r="Y99" i="12"/>
  <c r="Z99" i="12"/>
  <c r="AA99" i="12"/>
  <c r="AB99" i="12"/>
  <c r="AC99" i="12"/>
  <c r="AD99" i="12"/>
  <c r="AE99" i="12"/>
  <c r="AF99" i="12"/>
  <c r="AG99" i="12"/>
  <c r="AH99" i="12"/>
  <c r="AI99" i="12"/>
  <c r="AJ99" i="12"/>
  <c r="Y100" i="12"/>
  <c r="Z100" i="12"/>
  <c r="AA100" i="12"/>
  <c r="AB100" i="12"/>
  <c r="AC100" i="12"/>
  <c r="AD100" i="12"/>
  <c r="AE100" i="12"/>
  <c r="AF100" i="12"/>
  <c r="AG100" i="12"/>
  <c r="AH100" i="12"/>
  <c r="AI100" i="12"/>
  <c r="AJ100" i="12"/>
  <c r="Y101" i="12"/>
  <c r="Z101" i="12"/>
  <c r="AA101" i="12"/>
  <c r="AB101" i="12"/>
  <c r="AC101" i="12"/>
  <c r="AD101" i="12"/>
  <c r="AE101" i="12"/>
  <c r="AF101" i="12"/>
  <c r="AG101" i="12"/>
  <c r="AH101" i="12"/>
  <c r="AI101" i="12"/>
  <c r="AJ101" i="12"/>
  <c r="Y102" i="12"/>
  <c r="Z102" i="12"/>
  <c r="AA102" i="12"/>
  <c r="AB102" i="12"/>
  <c r="AC102" i="12"/>
  <c r="AD102" i="12"/>
  <c r="AE102" i="12"/>
  <c r="AF102" i="12"/>
  <c r="AG102" i="12"/>
  <c r="AH102" i="12"/>
  <c r="AI102" i="12"/>
  <c r="AJ102" i="12"/>
  <c r="Y103" i="12"/>
  <c r="Z103" i="12"/>
  <c r="AA103" i="12"/>
  <c r="AB103" i="12"/>
  <c r="AC103" i="12"/>
  <c r="AD103" i="12"/>
  <c r="AE103" i="12"/>
  <c r="AF103" i="12"/>
  <c r="AG103" i="12"/>
  <c r="AH103" i="12"/>
  <c r="AI103" i="12"/>
  <c r="AJ103" i="12"/>
  <c r="Y104" i="12"/>
  <c r="Z104" i="12"/>
  <c r="AA104" i="12"/>
  <c r="AB104" i="12"/>
  <c r="AC104" i="12"/>
  <c r="AD104" i="12"/>
  <c r="AE104" i="12"/>
  <c r="AF104" i="12"/>
  <c r="AG104" i="12"/>
  <c r="AH104" i="12"/>
  <c r="AI104" i="12"/>
  <c r="AJ104" i="12"/>
  <c r="Y105" i="12"/>
  <c r="Z105" i="12"/>
  <c r="AA105" i="12"/>
  <c r="AB105" i="12"/>
  <c r="AC105" i="12"/>
  <c r="AD105" i="12"/>
  <c r="AE105" i="12"/>
  <c r="AF105" i="12"/>
  <c r="AG105" i="12"/>
  <c r="AH105" i="12"/>
  <c r="AI105" i="12"/>
  <c r="AJ105" i="12"/>
  <c r="Y106" i="12"/>
  <c r="Z106" i="12"/>
  <c r="AA106" i="12"/>
  <c r="AB106" i="12"/>
  <c r="AC106" i="12"/>
  <c r="AD106" i="12"/>
  <c r="AE106" i="12"/>
  <c r="AF106" i="12"/>
  <c r="AG106" i="12"/>
  <c r="AH106" i="12"/>
  <c r="AI106" i="12"/>
  <c r="AJ106" i="12"/>
  <c r="Y107" i="12"/>
  <c r="Z107" i="12"/>
  <c r="AA107" i="12"/>
  <c r="AB107" i="12"/>
  <c r="AC107" i="12"/>
  <c r="AD107" i="12"/>
  <c r="AE107" i="12"/>
  <c r="AF107" i="12"/>
  <c r="AG107" i="12"/>
  <c r="AH107" i="12"/>
  <c r="AI107" i="12"/>
  <c r="AJ107" i="12"/>
  <c r="Y108" i="12"/>
  <c r="Z108" i="12"/>
  <c r="AA108" i="12"/>
  <c r="AB108" i="12"/>
  <c r="AC108" i="12"/>
  <c r="AD108" i="12"/>
  <c r="AE108" i="12"/>
  <c r="AF108" i="12"/>
  <c r="AG108" i="12"/>
  <c r="AH108" i="12"/>
  <c r="AI108" i="12"/>
  <c r="AJ108" i="12"/>
  <c r="Y109" i="12"/>
  <c r="Z109" i="12"/>
  <c r="AA109" i="12"/>
  <c r="AB109" i="12"/>
  <c r="AC109" i="12"/>
  <c r="AD109" i="12"/>
  <c r="AE109" i="12"/>
  <c r="AF109" i="12"/>
  <c r="AG109" i="12"/>
  <c r="AH109" i="12"/>
  <c r="AI109" i="12"/>
  <c r="AJ109" i="12"/>
  <c r="Y110" i="12"/>
  <c r="Z110" i="12"/>
  <c r="AA110" i="12"/>
  <c r="AB110" i="12"/>
  <c r="AC110" i="12"/>
  <c r="AD110" i="12"/>
  <c r="AE110" i="12"/>
  <c r="AF110" i="12"/>
  <c r="AG110" i="12"/>
  <c r="AH110" i="12"/>
  <c r="AI110" i="12"/>
  <c r="AJ110" i="12"/>
  <c r="Y111" i="12"/>
  <c r="Z111" i="12"/>
  <c r="AA111" i="12"/>
  <c r="AB111" i="12"/>
  <c r="AC111" i="12"/>
  <c r="AD111" i="12"/>
  <c r="AE111" i="12"/>
  <c r="AF111" i="12"/>
  <c r="AG111" i="12"/>
  <c r="AH111" i="12"/>
  <c r="AI111" i="12"/>
  <c r="AJ111" i="12"/>
  <c r="Y112" i="12"/>
  <c r="Z112" i="12"/>
  <c r="AA112" i="12"/>
  <c r="AB112" i="12"/>
  <c r="AC112" i="12"/>
  <c r="AD112" i="12"/>
  <c r="AE112" i="12"/>
  <c r="AF112" i="12"/>
  <c r="AG112" i="12"/>
  <c r="AH112" i="12"/>
  <c r="AI112" i="12"/>
  <c r="AJ112" i="12"/>
  <c r="Y113" i="12"/>
  <c r="Z113" i="12"/>
  <c r="AA113" i="12"/>
  <c r="AB113" i="12"/>
  <c r="AC113" i="12"/>
  <c r="AD113" i="12"/>
  <c r="AE113" i="12"/>
  <c r="AF113" i="12"/>
  <c r="AG113" i="12"/>
  <c r="AH113" i="12"/>
  <c r="AI113" i="12"/>
  <c r="AJ113" i="12"/>
  <c r="Y114" i="12"/>
  <c r="Z114" i="12"/>
  <c r="AA114" i="12"/>
  <c r="AB114" i="12"/>
  <c r="AC114" i="12"/>
  <c r="AD114" i="12"/>
  <c r="AE114" i="12"/>
  <c r="AF114" i="12"/>
  <c r="AG114" i="12"/>
  <c r="AH114" i="12"/>
  <c r="AI114" i="12"/>
  <c r="AJ114" i="12"/>
  <c r="Y115" i="12"/>
  <c r="Z115" i="12"/>
  <c r="AA115" i="12"/>
  <c r="AB115" i="12"/>
  <c r="AC115" i="12"/>
  <c r="AD115" i="12"/>
  <c r="AE115" i="12"/>
  <c r="AF115" i="12"/>
  <c r="AG115" i="12"/>
  <c r="AH115" i="12"/>
  <c r="AI115" i="12"/>
  <c r="AJ115" i="12"/>
  <c r="Y116" i="12"/>
  <c r="Z116" i="12"/>
  <c r="AA116" i="12"/>
  <c r="AB116" i="12"/>
  <c r="AC116" i="12"/>
  <c r="AD116" i="12"/>
  <c r="AE116" i="12"/>
  <c r="AF116" i="12"/>
  <c r="AG116" i="12"/>
  <c r="AH116" i="12"/>
  <c r="AI116" i="12"/>
  <c r="AJ116" i="12"/>
  <c r="Y117" i="12"/>
  <c r="Z117" i="12"/>
  <c r="AA117" i="12"/>
  <c r="AB117" i="12"/>
  <c r="AC117" i="12"/>
  <c r="AD117" i="12"/>
  <c r="AE117" i="12"/>
  <c r="AF117" i="12"/>
  <c r="AG117" i="12"/>
  <c r="AH117" i="12"/>
  <c r="AI117" i="12"/>
  <c r="AJ117" i="12"/>
  <c r="Y118" i="12"/>
  <c r="Z118" i="12"/>
  <c r="AA118" i="12"/>
  <c r="AB118" i="12"/>
  <c r="AC118" i="12"/>
  <c r="AD118" i="12"/>
  <c r="AE118" i="12"/>
  <c r="AF118" i="12"/>
  <c r="AG118" i="12"/>
  <c r="AH118" i="12"/>
  <c r="AI118" i="12"/>
  <c r="AJ118" i="12"/>
  <c r="Y119" i="12"/>
  <c r="Z119" i="12"/>
  <c r="AA119" i="12"/>
  <c r="AB119" i="12"/>
  <c r="AC119" i="12"/>
  <c r="AD119" i="12"/>
  <c r="AE119" i="12"/>
  <c r="AF119" i="12"/>
  <c r="AG119" i="12"/>
  <c r="AH119" i="12"/>
  <c r="AI119" i="12"/>
  <c r="AJ119" i="12"/>
  <c r="Y120" i="12"/>
  <c r="Z120" i="12"/>
  <c r="AA120" i="12"/>
  <c r="AB120" i="12"/>
  <c r="AC120" i="12"/>
  <c r="AD120" i="12"/>
  <c r="AE120" i="12"/>
  <c r="AF120" i="12"/>
  <c r="AG120" i="12"/>
  <c r="AH120" i="12"/>
  <c r="AI120" i="12"/>
  <c r="AJ120" i="12"/>
  <c r="Y121" i="12"/>
  <c r="Z121" i="12"/>
  <c r="AA121" i="12"/>
  <c r="AB121" i="12"/>
  <c r="AC121" i="12"/>
  <c r="AD121" i="12"/>
  <c r="AE121" i="12"/>
  <c r="AF121" i="12"/>
  <c r="AG121" i="12"/>
  <c r="AH121" i="12"/>
  <c r="AI121" i="12"/>
  <c r="AJ121" i="12"/>
  <c r="Y122" i="12"/>
  <c r="Z122" i="12"/>
  <c r="AA122" i="12"/>
  <c r="AB122" i="12"/>
  <c r="AC122" i="12"/>
  <c r="AD122" i="12"/>
  <c r="AE122" i="12"/>
  <c r="AF122" i="12"/>
  <c r="AG122" i="12"/>
  <c r="AH122" i="12"/>
  <c r="AI122" i="12"/>
  <c r="AJ122" i="12"/>
  <c r="Y123" i="12"/>
  <c r="Z123" i="12"/>
  <c r="AA123" i="12"/>
  <c r="AB123" i="12"/>
  <c r="AC123" i="12"/>
  <c r="AD123" i="12"/>
  <c r="AE123" i="12"/>
  <c r="AF123" i="12"/>
  <c r="AG123" i="12"/>
  <c r="AH123" i="12"/>
  <c r="AI123" i="12"/>
  <c r="AJ123" i="12"/>
  <c r="Y124" i="12"/>
  <c r="Z124" i="12"/>
  <c r="AA124" i="12"/>
  <c r="AB124" i="12"/>
  <c r="AC124" i="12"/>
  <c r="AD124" i="12"/>
  <c r="AE124" i="12"/>
  <c r="AF124" i="12"/>
  <c r="AG124" i="12"/>
  <c r="AH124" i="12"/>
  <c r="AI124" i="12"/>
  <c r="AJ124" i="12"/>
  <c r="Y125" i="12"/>
  <c r="Z125" i="12"/>
  <c r="AA125" i="12"/>
  <c r="AB125" i="12"/>
  <c r="AC125" i="12"/>
  <c r="AD125" i="12"/>
  <c r="AE125" i="12"/>
  <c r="AF125" i="12"/>
  <c r="AG125" i="12"/>
  <c r="AH125" i="12"/>
  <c r="AI125" i="12"/>
  <c r="AJ125" i="12"/>
  <c r="Y126" i="12"/>
  <c r="Z126" i="12"/>
  <c r="AA126" i="12"/>
  <c r="AB126" i="12"/>
  <c r="AC126" i="12"/>
  <c r="AD126" i="12"/>
  <c r="AE126" i="12"/>
  <c r="AF126" i="12"/>
  <c r="AG126" i="12"/>
  <c r="AH126" i="12"/>
  <c r="AI126" i="12"/>
  <c r="AJ126" i="12"/>
  <c r="Y127" i="12"/>
  <c r="Z127" i="12"/>
  <c r="AA127" i="12"/>
  <c r="AB127" i="12"/>
  <c r="AC127" i="12"/>
  <c r="AD127" i="12"/>
  <c r="AE127" i="12"/>
  <c r="AF127" i="12"/>
  <c r="AG127" i="12"/>
  <c r="AH127" i="12"/>
  <c r="AI127" i="12"/>
  <c r="AJ127" i="12"/>
  <c r="Y128" i="12"/>
  <c r="Z128" i="12"/>
  <c r="AA128" i="12"/>
  <c r="AB128" i="12"/>
  <c r="AC128" i="12"/>
  <c r="AD128" i="12"/>
  <c r="AE128" i="12"/>
  <c r="AF128" i="12"/>
  <c r="AG128" i="12"/>
  <c r="AH128" i="12"/>
  <c r="AI128" i="12"/>
  <c r="AJ128" i="12"/>
  <c r="Y129" i="12"/>
  <c r="Z129" i="12"/>
  <c r="AA129" i="12"/>
  <c r="AB129" i="12"/>
  <c r="AC129" i="12"/>
  <c r="AD129" i="12"/>
  <c r="AE129" i="12"/>
  <c r="AF129" i="12"/>
  <c r="AG129" i="12"/>
  <c r="AH129" i="12"/>
  <c r="AI129" i="12"/>
  <c r="AJ129" i="12"/>
  <c r="Y130" i="12"/>
  <c r="Z130" i="12"/>
  <c r="AA130" i="12"/>
  <c r="AB130" i="12"/>
  <c r="AC130" i="12"/>
  <c r="AD130" i="12"/>
  <c r="AE130" i="12"/>
  <c r="AF130" i="12"/>
  <c r="AG130" i="12"/>
  <c r="AH130" i="12"/>
  <c r="AI130" i="12"/>
  <c r="AJ130" i="12"/>
  <c r="Y131" i="12"/>
  <c r="Z131" i="12"/>
  <c r="AA131" i="12"/>
  <c r="AB131" i="12"/>
  <c r="AC131" i="12"/>
  <c r="AD131" i="12"/>
  <c r="AE131" i="12"/>
  <c r="AF131" i="12"/>
  <c r="AG131" i="12"/>
  <c r="AH131" i="12"/>
  <c r="AI131" i="12"/>
  <c r="AJ131" i="12"/>
  <c r="Y132" i="12"/>
  <c r="Z132" i="12"/>
  <c r="AA132" i="12"/>
  <c r="AB132" i="12"/>
  <c r="AC132" i="12"/>
  <c r="AD132" i="12"/>
  <c r="AE132" i="12"/>
  <c r="AF132" i="12"/>
  <c r="AG132" i="12"/>
  <c r="AH132" i="12"/>
  <c r="AI132" i="12"/>
  <c r="AJ132" i="12"/>
  <c r="Y133" i="12"/>
  <c r="Z133" i="12"/>
  <c r="AA133" i="12"/>
  <c r="AB133" i="12"/>
  <c r="AC133" i="12"/>
  <c r="AD133" i="12"/>
  <c r="AE133" i="12"/>
  <c r="AF133" i="12"/>
  <c r="AG133" i="12"/>
  <c r="AH133" i="12"/>
  <c r="AI133" i="12"/>
  <c r="AJ133" i="12"/>
  <c r="Y134" i="12"/>
  <c r="Z134" i="12"/>
  <c r="AA134" i="12"/>
  <c r="AB134" i="12"/>
  <c r="AC134" i="12"/>
  <c r="AD134" i="12"/>
  <c r="AE134" i="12"/>
  <c r="AF134" i="12"/>
  <c r="AG134" i="12"/>
  <c r="AH134" i="12"/>
  <c r="AI134" i="12"/>
  <c r="AJ134" i="12"/>
  <c r="Y135" i="12"/>
  <c r="Z135" i="12"/>
  <c r="AA135" i="12"/>
  <c r="AB135" i="12"/>
  <c r="AC135" i="12"/>
  <c r="AD135" i="12"/>
  <c r="AE135" i="12"/>
  <c r="AF135" i="12"/>
  <c r="AG135" i="12"/>
  <c r="AH135" i="12"/>
  <c r="AI135" i="12"/>
  <c r="AJ135" i="12"/>
  <c r="Y136" i="12"/>
  <c r="Z136" i="12"/>
  <c r="AA136" i="12"/>
  <c r="AB136" i="12"/>
  <c r="AC136" i="12"/>
  <c r="AD136" i="12"/>
  <c r="AE136" i="12"/>
  <c r="AF136" i="12"/>
  <c r="AG136" i="12"/>
  <c r="AH136" i="12"/>
  <c r="AI136" i="12"/>
  <c r="AJ136" i="12"/>
  <c r="Y137" i="12"/>
  <c r="Z137" i="12"/>
  <c r="AA137" i="12"/>
  <c r="AB137" i="12"/>
  <c r="AC137" i="12"/>
  <c r="AD137" i="12"/>
  <c r="AE137" i="12"/>
  <c r="AF137" i="12"/>
  <c r="AG137" i="12"/>
  <c r="AH137" i="12"/>
  <c r="AI137" i="12"/>
  <c r="AJ137" i="12"/>
  <c r="Y138" i="12"/>
  <c r="Z138" i="12"/>
  <c r="AA138" i="12"/>
  <c r="AB138" i="12"/>
  <c r="AC138" i="12"/>
  <c r="AD138" i="12"/>
  <c r="AE138" i="12"/>
  <c r="AF138" i="12"/>
  <c r="AG138" i="12"/>
  <c r="AH138" i="12"/>
  <c r="AI138" i="12"/>
  <c r="AJ138" i="12"/>
  <c r="Y139" i="12"/>
  <c r="Z139" i="12"/>
  <c r="AA139" i="12"/>
  <c r="AB139" i="12"/>
  <c r="AC139" i="12"/>
  <c r="AD139" i="12"/>
  <c r="AE139" i="12"/>
  <c r="AF139" i="12"/>
  <c r="AG139" i="12"/>
  <c r="AH139" i="12"/>
  <c r="AI139" i="12"/>
  <c r="AJ139" i="12"/>
  <c r="Y140" i="12"/>
  <c r="Z140" i="12"/>
  <c r="AA140" i="12"/>
  <c r="AB140" i="12"/>
  <c r="AC140" i="12"/>
  <c r="AD140" i="12"/>
  <c r="AE140" i="12"/>
  <c r="AF140" i="12"/>
  <c r="AG140" i="12"/>
  <c r="AH140" i="12"/>
  <c r="AI140" i="12"/>
  <c r="AJ140" i="12"/>
  <c r="Y141" i="12"/>
  <c r="Z141" i="12"/>
  <c r="AA141" i="12"/>
  <c r="AB141" i="12"/>
  <c r="AC141" i="12"/>
  <c r="AD141" i="12"/>
  <c r="AE141" i="12"/>
  <c r="AF141" i="12"/>
  <c r="AG141" i="12"/>
  <c r="AH141" i="12"/>
  <c r="AI141" i="12"/>
  <c r="AJ141" i="12"/>
  <c r="Y142" i="12"/>
  <c r="Z142" i="12"/>
  <c r="AA142" i="12"/>
  <c r="AB142" i="12"/>
  <c r="AC142" i="12"/>
  <c r="AD142" i="12"/>
  <c r="AE142" i="12"/>
  <c r="AF142" i="12"/>
  <c r="AG142" i="12"/>
  <c r="AH142" i="12"/>
  <c r="AI142" i="12"/>
  <c r="AJ142" i="12"/>
  <c r="Y143" i="12"/>
  <c r="Z143" i="12"/>
  <c r="AA143" i="12"/>
  <c r="AB143" i="12"/>
  <c r="AC143" i="12"/>
  <c r="AD143" i="12"/>
  <c r="AE143" i="12"/>
  <c r="AF143" i="12"/>
  <c r="AG143" i="12"/>
  <c r="AH143" i="12"/>
  <c r="AI143" i="12"/>
  <c r="AJ143" i="12"/>
  <c r="Y144" i="12"/>
  <c r="Z144" i="12"/>
  <c r="AA144" i="12"/>
  <c r="AB144" i="12"/>
  <c r="AC144" i="12"/>
  <c r="AD144" i="12"/>
  <c r="AE144" i="12"/>
  <c r="AF144" i="12"/>
  <c r="AG144" i="12"/>
  <c r="AH144" i="12"/>
  <c r="AI144" i="12"/>
  <c r="AJ144" i="12"/>
  <c r="Y145" i="12"/>
  <c r="Z145" i="12"/>
  <c r="AA145" i="12"/>
  <c r="AB145" i="12"/>
  <c r="AC145" i="12"/>
  <c r="AD145" i="12"/>
  <c r="AE145" i="12"/>
  <c r="AF145" i="12"/>
  <c r="AG145" i="12"/>
  <c r="AH145" i="12"/>
  <c r="AI145" i="12"/>
  <c r="AJ145" i="12"/>
  <c r="Y146" i="12"/>
  <c r="Z146" i="12"/>
  <c r="AA146" i="12"/>
  <c r="AB146" i="12"/>
  <c r="AC146" i="12"/>
  <c r="AD146" i="12"/>
  <c r="AE146" i="12"/>
  <c r="AF146" i="12"/>
  <c r="AG146" i="12"/>
  <c r="AH146" i="12"/>
  <c r="AI146" i="12"/>
  <c r="AJ146" i="12"/>
  <c r="Y147" i="12"/>
  <c r="Z147" i="12"/>
  <c r="AA147" i="12"/>
  <c r="AB147" i="12"/>
  <c r="AC147" i="12"/>
  <c r="AD147" i="12"/>
  <c r="AE147" i="12"/>
  <c r="AF147" i="12"/>
  <c r="AG147" i="12"/>
  <c r="AH147" i="12"/>
  <c r="AI147" i="12"/>
  <c r="AJ147" i="12"/>
  <c r="Y148" i="12"/>
  <c r="Z148" i="12"/>
  <c r="AA148" i="12"/>
  <c r="AB148" i="12"/>
  <c r="AC148" i="12"/>
  <c r="AD148" i="12"/>
  <c r="AE148" i="12"/>
  <c r="AF148" i="12"/>
  <c r="AG148" i="12"/>
  <c r="AH148" i="12"/>
  <c r="AI148" i="12"/>
  <c r="AJ148" i="12"/>
  <c r="Y149" i="12"/>
  <c r="Z149" i="12"/>
  <c r="AA149" i="12"/>
  <c r="AB149" i="12"/>
  <c r="AC149" i="12"/>
  <c r="AD149" i="12"/>
  <c r="AE149" i="12"/>
  <c r="AF149" i="12"/>
  <c r="AG149" i="12"/>
  <c r="AH149" i="12"/>
  <c r="AI149" i="12"/>
  <c r="AJ149" i="12"/>
  <c r="Y150" i="12"/>
  <c r="Z150" i="12"/>
  <c r="AA150" i="12"/>
  <c r="AB150" i="12"/>
  <c r="AC150" i="12"/>
  <c r="AD150" i="12"/>
  <c r="AE150" i="12"/>
  <c r="AF150" i="12"/>
  <c r="AG150" i="12"/>
  <c r="AH150" i="12"/>
  <c r="AI150" i="12"/>
  <c r="AJ150" i="12"/>
  <c r="Y151" i="12"/>
  <c r="Z151" i="12"/>
  <c r="AA151" i="12"/>
  <c r="AB151" i="12"/>
  <c r="AC151" i="12"/>
  <c r="AD151" i="12"/>
  <c r="AE151" i="12"/>
  <c r="AF151" i="12"/>
  <c r="AG151" i="12"/>
  <c r="AH151" i="12"/>
  <c r="AI151" i="12"/>
  <c r="AJ151" i="12"/>
  <c r="Y152" i="12"/>
  <c r="Z152" i="12"/>
  <c r="AA152" i="12"/>
  <c r="AB152" i="12"/>
  <c r="AC152" i="12"/>
  <c r="AD152" i="12"/>
  <c r="AE152" i="12"/>
  <c r="AF152" i="12"/>
  <c r="AG152" i="12"/>
  <c r="AH152" i="12"/>
  <c r="AI152" i="12"/>
  <c r="AJ152" i="12"/>
  <c r="Y153" i="12"/>
  <c r="Z153" i="12"/>
  <c r="AA153" i="12"/>
  <c r="AB153" i="12"/>
  <c r="AC153" i="12"/>
  <c r="AD153" i="12"/>
  <c r="AE153" i="12"/>
  <c r="AF153" i="12"/>
  <c r="AG153" i="12"/>
  <c r="AH153" i="12"/>
  <c r="AI153" i="12"/>
  <c r="AJ153" i="12"/>
  <c r="Y154" i="12"/>
  <c r="Z154" i="12"/>
  <c r="AA154" i="12"/>
  <c r="AB154" i="12"/>
  <c r="AC154" i="12"/>
  <c r="AD154" i="12"/>
  <c r="AE154" i="12"/>
  <c r="AF154" i="12"/>
  <c r="AG154" i="12"/>
  <c r="AH154" i="12"/>
  <c r="AI154" i="12"/>
  <c r="AJ154" i="12"/>
  <c r="Y155" i="12"/>
  <c r="Z155" i="12"/>
  <c r="AA155" i="12"/>
  <c r="AB155" i="12"/>
  <c r="AC155" i="12"/>
  <c r="AD155" i="12"/>
  <c r="AE155" i="12"/>
  <c r="AF155" i="12"/>
  <c r="AG155" i="12"/>
  <c r="AH155" i="12"/>
  <c r="AI155" i="12"/>
  <c r="AJ155" i="12"/>
  <c r="Y156" i="12"/>
  <c r="Z156" i="12"/>
  <c r="AA156" i="12"/>
  <c r="AB156" i="12"/>
  <c r="AC156" i="12"/>
  <c r="AD156" i="12"/>
  <c r="AE156" i="12"/>
  <c r="AF156" i="12"/>
  <c r="AG156" i="12"/>
  <c r="AH156" i="12"/>
  <c r="AI156" i="12"/>
  <c r="AJ156" i="12"/>
  <c r="Y157" i="12"/>
  <c r="Z157" i="12"/>
  <c r="AA157" i="12"/>
  <c r="AB157" i="12"/>
  <c r="AC157" i="12"/>
  <c r="AD157" i="12"/>
  <c r="AE157" i="12"/>
  <c r="AF157" i="12"/>
  <c r="AG157" i="12"/>
  <c r="AH157" i="12"/>
  <c r="AI157" i="12"/>
  <c r="AJ157" i="12"/>
  <c r="Y158" i="12"/>
  <c r="Z158" i="12"/>
  <c r="AA158" i="12"/>
  <c r="AB158" i="12"/>
  <c r="AC158" i="12"/>
  <c r="AD158" i="12"/>
  <c r="AE158" i="12"/>
  <c r="AF158" i="12"/>
  <c r="AG158" i="12"/>
  <c r="AH158" i="12"/>
  <c r="AI158" i="12"/>
  <c r="AJ158" i="12"/>
  <c r="Y159" i="12"/>
  <c r="Z159" i="12"/>
  <c r="AA159" i="12"/>
  <c r="AB159" i="12"/>
  <c r="AC159" i="12"/>
  <c r="AD159" i="12"/>
  <c r="AE159" i="12"/>
  <c r="AF159" i="12"/>
  <c r="AG159" i="12"/>
  <c r="AH159" i="12"/>
  <c r="AI159" i="12"/>
  <c r="AJ159" i="12"/>
  <c r="Y160" i="12"/>
  <c r="Z160" i="12"/>
  <c r="AA160" i="12"/>
  <c r="AB160" i="12"/>
  <c r="AC160" i="12"/>
  <c r="AD160" i="12"/>
  <c r="AE160" i="12"/>
  <c r="AF160" i="12"/>
  <c r="AG160" i="12"/>
  <c r="AH160" i="12"/>
  <c r="AI160" i="12"/>
  <c r="AJ160" i="12"/>
  <c r="Y161" i="12"/>
  <c r="Z161" i="12"/>
  <c r="AA161" i="12"/>
  <c r="AB161" i="12"/>
  <c r="AC161" i="12"/>
  <c r="AD161" i="12"/>
  <c r="AE161" i="12"/>
  <c r="AF161" i="12"/>
  <c r="AG161" i="12"/>
  <c r="AH161" i="12"/>
  <c r="AI161" i="12"/>
  <c r="AJ161" i="12"/>
  <c r="Y162" i="12"/>
  <c r="Z162" i="12"/>
  <c r="AA162" i="12"/>
  <c r="AB162" i="12"/>
  <c r="AC162" i="12"/>
  <c r="AD162" i="12"/>
  <c r="AE162" i="12"/>
  <c r="AF162" i="12"/>
  <c r="AG162" i="12"/>
  <c r="AH162" i="12"/>
  <c r="AI162" i="12"/>
  <c r="AJ162" i="12"/>
  <c r="Y163" i="12"/>
  <c r="Z163" i="12"/>
  <c r="AA163" i="12"/>
  <c r="AB163" i="12"/>
  <c r="AC163" i="12"/>
  <c r="AD163" i="12"/>
  <c r="AE163" i="12"/>
  <c r="AF163" i="12"/>
  <c r="AG163" i="12"/>
  <c r="AH163" i="12"/>
  <c r="AI163" i="12"/>
  <c r="AJ163" i="12"/>
  <c r="Y164" i="12"/>
  <c r="Z164" i="12"/>
  <c r="AA164" i="12"/>
  <c r="AB164" i="12"/>
  <c r="AC164" i="12"/>
  <c r="AD164" i="12"/>
  <c r="AE164" i="12"/>
  <c r="AF164" i="12"/>
  <c r="AG164" i="12"/>
  <c r="AH164" i="12"/>
  <c r="AI164" i="12"/>
  <c r="AJ164" i="12"/>
  <c r="Y165" i="12"/>
  <c r="Z165" i="12"/>
  <c r="AA165" i="12"/>
  <c r="AB165" i="12"/>
  <c r="AC165" i="12"/>
  <c r="AD165" i="12"/>
  <c r="AE165" i="12"/>
  <c r="AF165" i="12"/>
  <c r="AG165" i="12"/>
  <c r="AH165" i="12"/>
  <c r="AI165" i="12"/>
  <c r="AJ165" i="12"/>
  <c r="Y166" i="12"/>
  <c r="Z166" i="12"/>
  <c r="AA166" i="12"/>
  <c r="AB166" i="12"/>
  <c r="AC166" i="12"/>
  <c r="AD166" i="12"/>
  <c r="AE166" i="12"/>
  <c r="AF166" i="12"/>
  <c r="AG166" i="12"/>
  <c r="AH166" i="12"/>
  <c r="AI166" i="12"/>
  <c r="AJ166" i="12"/>
  <c r="Y167" i="12"/>
  <c r="Z167" i="12"/>
  <c r="AA167" i="12"/>
  <c r="AB167" i="12"/>
  <c r="AC167" i="12"/>
  <c r="AD167" i="12"/>
  <c r="AE167" i="12"/>
  <c r="AF167" i="12"/>
  <c r="AG167" i="12"/>
  <c r="AH167" i="12"/>
  <c r="AI167" i="12"/>
  <c r="AJ167" i="12"/>
  <c r="Y168" i="12"/>
  <c r="Z168" i="12"/>
  <c r="AA168" i="12"/>
  <c r="AB168" i="12"/>
  <c r="AC168" i="12"/>
  <c r="AD168" i="12"/>
  <c r="AE168" i="12"/>
  <c r="AF168" i="12"/>
  <c r="AG168" i="12"/>
  <c r="AH168" i="12"/>
  <c r="AI168" i="12"/>
  <c r="AJ168" i="12"/>
  <c r="Y169" i="12"/>
  <c r="Z169" i="12"/>
  <c r="AA169" i="12"/>
  <c r="AB169" i="12"/>
  <c r="AC169" i="12"/>
  <c r="AD169" i="12"/>
  <c r="AE169" i="12"/>
  <c r="AF169" i="12"/>
  <c r="AG169" i="12"/>
  <c r="AH169" i="12"/>
  <c r="AI169" i="12"/>
  <c r="AJ169" i="12"/>
  <c r="Y170" i="12"/>
  <c r="Z170" i="12"/>
  <c r="AA170" i="12"/>
  <c r="AB170" i="12"/>
  <c r="AC170" i="12"/>
  <c r="AD170" i="12"/>
  <c r="AE170" i="12"/>
  <c r="AF170" i="12"/>
  <c r="AG170" i="12"/>
  <c r="AH170" i="12"/>
  <c r="AI170" i="12"/>
  <c r="AJ170" i="12"/>
  <c r="Y171" i="12"/>
  <c r="Z171" i="12"/>
  <c r="AA171" i="12"/>
  <c r="AB171" i="12"/>
  <c r="AC171" i="12"/>
  <c r="AD171" i="12"/>
  <c r="AE171" i="12"/>
  <c r="AF171" i="12"/>
  <c r="AG171" i="12"/>
  <c r="AH171" i="12"/>
  <c r="AI171" i="12"/>
  <c r="AJ171" i="12"/>
  <c r="Y172" i="12"/>
  <c r="Z172" i="12"/>
  <c r="AA172" i="12"/>
  <c r="AB172" i="12"/>
  <c r="AC172" i="12"/>
  <c r="AD172" i="12"/>
  <c r="AE172" i="12"/>
  <c r="AF172" i="12"/>
  <c r="AG172" i="12"/>
  <c r="AH172" i="12"/>
  <c r="AI172" i="12"/>
  <c r="AJ172" i="12"/>
  <c r="Y173" i="12"/>
  <c r="Z173" i="12"/>
  <c r="AA173" i="12"/>
  <c r="AB173" i="12"/>
  <c r="AC173" i="12"/>
  <c r="AD173" i="12"/>
  <c r="AE173" i="12"/>
  <c r="AF173" i="12"/>
  <c r="AG173" i="12"/>
  <c r="AH173" i="12"/>
  <c r="AI173" i="12"/>
  <c r="AJ173" i="12"/>
  <c r="Y174" i="12"/>
  <c r="Z174" i="12"/>
  <c r="AA174" i="12"/>
  <c r="AB174" i="12"/>
  <c r="AC174" i="12"/>
  <c r="AD174" i="12"/>
  <c r="AE174" i="12"/>
  <c r="AF174" i="12"/>
  <c r="AG174" i="12"/>
  <c r="AH174" i="12"/>
  <c r="AI174" i="12"/>
  <c r="AJ174" i="12"/>
  <c r="Y175" i="12"/>
  <c r="Z175" i="12"/>
  <c r="AA175" i="12"/>
  <c r="AB175" i="12"/>
  <c r="AC175" i="12"/>
  <c r="AD175" i="12"/>
  <c r="AE175" i="12"/>
  <c r="AF175" i="12"/>
  <c r="AG175" i="12"/>
  <c r="AH175" i="12"/>
  <c r="AI175" i="12"/>
  <c r="AJ175" i="12"/>
  <c r="Y176" i="12"/>
  <c r="Z176" i="12"/>
  <c r="AA176" i="12"/>
  <c r="AB176" i="12"/>
  <c r="AC176" i="12"/>
  <c r="AD176" i="12"/>
  <c r="AE176" i="12"/>
  <c r="AF176" i="12"/>
  <c r="AG176" i="12"/>
  <c r="AH176" i="12"/>
  <c r="AI176" i="12"/>
  <c r="AJ176" i="12"/>
  <c r="Y177" i="12"/>
  <c r="Z177" i="12"/>
  <c r="AA177" i="12"/>
  <c r="AB177" i="12"/>
  <c r="AC177" i="12"/>
  <c r="AD177" i="12"/>
  <c r="AE177" i="12"/>
  <c r="AF177" i="12"/>
  <c r="AG177" i="12"/>
  <c r="AH177" i="12"/>
  <c r="AI177" i="12"/>
  <c r="AJ177" i="12"/>
  <c r="Y178" i="12"/>
  <c r="Z178" i="12"/>
  <c r="AA178" i="12"/>
  <c r="AB178" i="12"/>
  <c r="AC178" i="12"/>
  <c r="AD178" i="12"/>
  <c r="AE178" i="12"/>
  <c r="AF178" i="12"/>
  <c r="AG178" i="12"/>
  <c r="AH178" i="12"/>
  <c r="AI178" i="12"/>
  <c r="AJ178" i="12"/>
  <c r="Y179" i="12"/>
  <c r="Z179" i="12"/>
  <c r="AA179" i="12"/>
  <c r="AB179" i="12"/>
  <c r="AC179" i="12"/>
  <c r="AD179" i="12"/>
  <c r="AE179" i="12"/>
  <c r="AF179" i="12"/>
  <c r="AG179" i="12"/>
  <c r="AH179" i="12"/>
  <c r="AI179" i="12"/>
  <c r="AJ179" i="12"/>
  <c r="Y180" i="12"/>
  <c r="Z180" i="12"/>
  <c r="AA180" i="12"/>
  <c r="AB180" i="12"/>
  <c r="AC180" i="12"/>
  <c r="AD180" i="12"/>
  <c r="AE180" i="12"/>
  <c r="AF180" i="12"/>
  <c r="AG180" i="12"/>
  <c r="AH180" i="12"/>
  <c r="AI180" i="12"/>
  <c r="AJ180" i="12"/>
  <c r="Y181" i="12"/>
  <c r="Z181" i="12"/>
  <c r="AA181" i="12"/>
  <c r="AB181" i="12"/>
  <c r="AC181" i="12"/>
  <c r="AD181" i="12"/>
  <c r="AE181" i="12"/>
  <c r="AF181" i="12"/>
  <c r="AG181" i="12"/>
  <c r="AH181" i="12"/>
  <c r="AI181" i="12"/>
  <c r="AJ181" i="12"/>
  <c r="Y182" i="12"/>
  <c r="Z182" i="12"/>
  <c r="AA182" i="12"/>
  <c r="AB182" i="12"/>
  <c r="AC182" i="12"/>
  <c r="AD182" i="12"/>
  <c r="AE182" i="12"/>
  <c r="AF182" i="12"/>
  <c r="AG182" i="12"/>
  <c r="AH182" i="12"/>
  <c r="AI182" i="12"/>
  <c r="AJ182" i="12"/>
  <c r="Y183" i="12"/>
  <c r="Z183" i="12"/>
  <c r="AA183" i="12"/>
  <c r="AB183" i="12"/>
  <c r="AC183" i="12"/>
  <c r="AD183" i="12"/>
  <c r="AE183" i="12"/>
  <c r="AF183" i="12"/>
  <c r="AG183" i="12"/>
  <c r="AH183" i="12"/>
  <c r="AI183" i="12"/>
  <c r="AJ183" i="12"/>
  <c r="Y184" i="12"/>
  <c r="Z184" i="12"/>
  <c r="AA184" i="12"/>
  <c r="AB184" i="12"/>
  <c r="AC184" i="12"/>
  <c r="AD184" i="12"/>
  <c r="AE184" i="12"/>
  <c r="AF184" i="12"/>
  <c r="AG184" i="12"/>
  <c r="AH184" i="12"/>
  <c r="AI184" i="12"/>
  <c r="AJ184" i="12"/>
  <c r="Y185" i="12"/>
  <c r="Z185" i="12"/>
  <c r="AA185" i="12"/>
  <c r="AB185" i="12"/>
  <c r="AC185" i="12"/>
  <c r="AD185" i="12"/>
  <c r="AE185" i="12"/>
  <c r="AF185" i="12"/>
  <c r="AG185" i="12"/>
  <c r="AH185" i="12"/>
  <c r="AI185" i="12"/>
  <c r="AJ185" i="12"/>
  <c r="Y186" i="12"/>
  <c r="Z186" i="12"/>
  <c r="AA186" i="12"/>
  <c r="AB186" i="12"/>
  <c r="AC186" i="12"/>
  <c r="AD186" i="12"/>
  <c r="AE186" i="12"/>
  <c r="AF186" i="12"/>
  <c r="AG186" i="12"/>
  <c r="AH186" i="12"/>
  <c r="AI186" i="12"/>
  <c r="AJ186" i="12"/>
  <c r="Y187" i="12"/>
  <c r="Z187" i="12"/>
  <c r="AA187" i="12"/>
  <c r="AB187" i="12"/>
  <c r="AC187" i="12"/>
  <c r="AD187" i="12"/>
  <c r="AE187" i="12"/>
  <c r="AF187" i="12"/>
  <c r="AG187" i="12"/>
  <c r="AH187" i="12"/>
  <c r="AI187" i="12"/>
  <c r="AJ187" i="12"/>
  <c r="Y188" i="12"/>
  <c r="Z188" i="12"/>
  <c r="AA188" i="12"/>
  <c r="AB188" i="12"/>
  <c r="AC188" i="12"/>
  <c r="AD188" i="12"/>
  <c r="AE188" i="12"/>
  <c r="AF188" i="12"/>
  <c r="AG188" i="12"/>
  <c r="AH188" i="12"/>
  <c r="AI188" i="12"/>
  <c r="AJ188" i="12"/>
  <c r="Y189" i="12"/>
  <c r="Z189" i="12"/>
  <c r="AA189" i="12"/>
  <c r="AB189" i="12"/>
  <c r="AC189" i="12"/>
  <c r="AD189" i="12"/>
  <c r="AE189" i="12"/>
  <c r="AF189" i="12"/>
  <c r="AG189" i="12"/>
  <c r="AH189" i="12"/>
  <c r="AI189" i="12"/>
  <c r="AJ189" i="12"/>
  <c r="Y190" i="12"/>
  <c r="Z190" i="12"/>
  <c r="AA190" i="12"/>
  <c r="AB190" i="12"/>
  <c r="AC190" i="12"/>
  <c r="AD190" i="12"/>
  <c r="AE190" i="12"/>
  <c r="AF190" i="12"/>
  <c r="AG190" i="12"/>
  <c r="AH190" i="12"/>
  <c r="AI190" i="12"/>
  <c r="AJ190" i="12"/>
  <c r="Y191" i="12"/>
  <c r="Z191" i="12"/>
  <c r="AA191" i="12"/>
  <c r="AB191" i="12"/>
  <c r="AC191" i="12"/>
  <c r="AD191" i="12"/>
  <c r="AE191" i="12"/>
  <c r="AF191" i="12"/>
  <c r="AG191" i="12"/>
  <c r="AH191" i="12"/>
  <c r="AI191" i="12"/>
  <c r="AJ191" i="12"/>
  <c r="Y192" i="12"/>
  <c r="Z192" i="12"/>
  <c r="AA192" i="12"/>
  <c r="AB192" i="12"/>
  <c r="AC192" i="12"/>
  <c r="AD192" i="12"/>
  <c r="AE192" i="12"/>
  <c r="AF192" i="12"/>
  <c r="AG192" i="12"/>
  <c r="AH192" i="12"/>
  <c r="AI192" i="12"/>
  <c r="AJ192" i="12"/>
  <c r="Y193" i="12"/>
  <c r="Z193" i="12"/>
  <c r="AA193" i="12"/>
  <c r="AB193" i="12"/>
  <c r="AC193" i="12"/>
  <c r="AD193" i="12"/>
  <c r="AE193" i="12"/>
  <c r="AF193" i="12"/>
  <c r="AG193" i="12"/>
  <c r="AH193" i="12"/>
  <c r="AI193" i="12"/>
  <c r="AJ193" i="12"/>
  <c r="Y194" i="12"/>
  <c r="Z194" i="12"/>
  <c r="AA194" i="12"/>
  <c r="AB194" i="12"/>
  <c r="AC194" i="12"/>
  <c r="AD194" i="12"/>
  <c r="AE194" i="12"/>
  <c r="AF194" i="12"/>
  <c r="AG194" i="12"/>
  <c r="AH194" i="12"/>
  <c r="AI194" i="12"/>
  <c r="AJ194" i="12"/>
  <c r="Y195" i="12"/>
  <c r="Z195" i="12"/>
  <c r="AA195" i="12"/>
  <c r="AB195" i="12"/>
  <c r="AC195" i="12"/>
  <c r="AD195" i="12"/>
  <c r="AE195" i="12"/>
  <c r="AF195" i="12"/>
  <c r="AG195" i="12"/>
  <c r="AH195" i="12"/>
  <c r="AI195" i="12"/>
  <c r="AJ195" i="12"/>
  <c r="Y196" i="12"/>
  <c r="Z196" i="12"/>
  <c r="AA196" i="12"/>
  <c r="AB196" i="12"/>
  <c r="AC196" i="12"/>
  <c r="AD196" i="12"/>
  <c r="AE196" i="12"/>
  <c r="AF196" i="12"/>
  <c r="AG196" i="12"/>
  <c r="AH196" i="12"/>
  <c r="AI196" i="12"/>
  <c r="AJ196" i="12"/>
  <c r="Y197" i="12"/>
  <c r="Z197" i="12"/>
  <c r="AA197" i="12"/>
  <c r="AB197" i="12"/>
  <c r="AC197" i="12"/>
  <c r="AD197" i="12"/>
  <c r="AE197" i="12"/>
  <c r="AF197" i="12"/>
  <c r="AG197" i="12"/>
  <c r="AH197" i="12"/>
  <c r="AI197" i="12"/>
  <c r="AJ197" i="12"/>
  <c r="Y198" i="12"/>
  <c r="Z198" i="12"/>
  <c r="AA198" i="12"/>
  <c r="AB198" i="12"/>
  <c r="AC198" i="12"/>
  <c r="AD198" i="12"/>
  <c r="AE198" i="12"/>
  <c r="AF198" i="12"/>
  <c r="AG198" i="12"/>
  <c r="AH198" i="12"/>
  <c r="AI198" i="12"/>
  <c r="AJ198" i="12"/>
  <c r="Y199" i="12"/>
  <c r="Z199" i="12"/>
  <c r="AA199" i="12"/>
  <c r="AB199" i="12"/>
  <c r="AC199" i="12"/>
  <c r="AD199" i="12"/>
  <c r="AE199" i="12"/>
  <c r="AF199" i="12"/>
  <c r="AG199" i="12"/>
  <c r="AH199" i="12"/>
  <c r="AI199" i="12"/>
  <c r="AJ199" i="12"/>
  <c r="Y200" i="12"/>
  <c r="Z200" i="12"/>
  <c r="AA200" i="12"/>
  <c r="AB200" i="12"/>
  <c r="AC200" i="12"/>
  <c r="AD200" i="12"/>
  <c r="AE200" i="12"/>
  <c r="AF200" i="12"/>
  <c r="AG200" i="12"/>
  <c r="AH200" i="12"/>
  <c r="AI200" i="12"/>
  <c r="AJ200" i="12"/>
  <c r="Y201" i="12"/>
  <c r="Z201" i="12"/>
  <c r="AA201" i="12"/>
  <c r="AB201" i="12"/>
  <c r="AC201" i="12"/>
  <c r="AD201" i="12"/>
  <c r="AE201" i="12"/>
  <c r="AF201" i="12"/>
  <c r="AG201" i="12"/>
  <c r="AH201" i="12"/>
  <c r="AI201" i="12"/>
  <c r="AJ201" i="12"/>
  <c r="Y202" i="12"/>
  <c r="Z202" i="12"/>
  <c r="AA202" i="12"/>
  <c r="AB202" i="12"/>
  <c r="AC202" i="12"/>
  <c r="AD202" i="12"/>
  <c r="AE202" i="12"/>
  <c r="AF202" i="12"/>
  <c r="AG202" i="12"/>
  <c r="AH202" i="12"/>
  <c r="AI202" i="12"/>
  <c r="AJ202" i="12"/>
  <c r="Y203" i="12"/>
  <c r="Z203" i="12"/>
  <c r="AA203" i="12"/>
  <c r="AB203" i="12"/>
  <c r="AC203" i="12"/>
  <c r="AD203" i="12"/>
  <c r="AE203" i="12"/>
  <c r="AF203" i="12"/>
  <c r="AG203" i="12"/>
  <c r="AH203" i="12"/>
  <c r="AI203" i="12"/>
  <c r="AJ203" i="12"/>
  <c r="Y204" i="12"/>
  <c r="Z204" i="12"/>
  <c r="AA204" i="12"/>
  <c r="AB204" i="12"/>
  <c r="AC204" i="12"/>
  <c r="AD204" i="12"/>
  <c r="AE204" i="12"/>
  <c r="AF204" i="12"/>
  <c r="AG204" i="12"/>
  <c r="AH204" i="12"/>
  <c r="AI204" i="12"/>
  <c r="AJ204" i="12"/>
  <c r="Y205" i="12"/>
  <c r="Z205" i="12"/>
  <c r="AA205" i="12"/>
  <c r="AB205" i="12"/>
  <c r="AC205" i="12"/>
  <c r="AD205" i="12"/>
  <c r="AE205" i="12"/>
  <c r="AF205" i="12"/>
  <c r="AG205" i="12"/>
  <c r="AH205" i="12"/>
  <c r="AI205" i="12"/>
  <c r="AJ205" i="12"/>
  <c r="Y206" i="12"/>
  <c r="Z206" i="12"/>
  <c r="AA206" i="12"/>
  <c r="AB206" i="12"/>
  <c r="AC206" i="12"/>
  <c r="AD206" i="12"/>
  <c r="AE206" i="12"/>
  <c r="AF206" i="12"/>
  <c r="AG206" i="12"/>
  <c r="AH206" i="12"/>
  <c r="AI206" i="12"/>
  <c r="AJ206" i="12"/>
  <c r="Y207" i="12"/>
  <c r="Z207" i="12"/>
  <c r="AA207" i="12"/>
  <c r="AB207" i="12"/>
  <c r="AC207" i="12"/>
  <c r="AD207" i="12"/>
  <c r="AE207" i="12"/>
  <c r="AF207" i="12"/>
  <c r="AG207" i="12"/>
  <c r="AH207" i="12"/>
  <c r="AI207" i="12"/>
  <c r="AJ207" i="12"/>
  <c r="Y208" i="12"/>
  <c r="Z208" i="12"/>
  <c r="AA208" i="12"/>
  <c r="AB208" i="12"/>
  <c r="AC208" i="12"/>
  <c r="AD208" i="12"/>
  <c r="AE208" i="12"/>
  <c r="AF208" i="12"/>
  <c r="AG208" i="12"/>
  <c r="AH208" i="12"/>
  <c r="AI208" i="12"/>
  <c r="AJ208" i="12"/>
  <c r="Y209" i="12"/>
  <c r="Z209" i="12"/>
  <c r="AA209" i="12"/>
  <c r="AB209" i="12"/>
  <c r="AC209" i="12"/>
  <c r="AD209" i="12"/>
  <c r="AE209" i="12"/>
  <c r="AF209" i="12"/>
  <c r="AG209" i="12"/>
  <c r="AH209" i="12"/>
  <c r="AI209" i="12"/>
  <c r="AJ209" i="12"/>
  <c r="Y210" i="12"/>
  <c r="Z210" i="12"/>
  <c r="AA210" i="12"/>
  <c r="AB210" i="12"/>
  <c r="AC210" i="12"/>
  <c r="AD210" i="12"/>
  <c r="AE210" i="12"/>
  <c r="AF210" i="12"/>
  <c r="AG210" i="12"/>
  <c r="AH210" i="12"/>
  <c r="AI210" i="12"/>
  <c r="AJ210" i="12"/>
  <c r="Y211" i="12"/>
  <c r="Z211" i="12"/>
  <c r="AA211" i="12"/>
  <c r="AB211" i="12"/>
  <c r="AC211" i="12"/>
  <c r="AD211" i="12"/>
  <c r="AE211" i="12"/>
  <c r="AF211" i="12"/>
  <c r="AG211" i="12"/>
  <c r="AH211" i="12"/>
  <c r="AI211" i="12"/>
  <c r="AJ211" i="12"/>
  <c r="Y212" i="12"/>
  <c r="Z212" i="12"/>
  <c r="AA212" i="12"/>
  <c r="AB212" i="12"/>
  <c r="AC212" i="12"/>
  <c r="AD212" i="12"/>
  <c r="AE212" i="12"/>
  <c r="AF212" i="12"/>
  <c r="AG212" i="12"/>
  <c r="AH212" i="12"/>
  <c r="AI212" i="12"/>
  <c r="AJ212" i="12"/>
  <c r="Y213" i="12"/>
  <c r="Z213" i="12"/>
  <c r="AA213" i="12"/>
  <c r="AB213" i="12"/>
  <c r="AC213" i="12"/>
  <c r="AD213" i="12"/>
  <c r="AE213" i="12"/>
  <c r="AF213" i="12"/>
  <c r="AG213" i="12"/>
  <c r="AH213" i="12"/>
  <c r="AI213" i="12"/>
  <c r="AJ213" i="12"/>
  <c r="Y214" i="12"/>
  <c r="Z214" i="12"/>
  <c r="AA214" i="12"/>
  <c r="AB214" i="12"/>
  <c r="AC214" i="12"/>
  <c r="AD214" i="12"/>
  <c r="AE214" i="12"/>
  <c r="AF214" i="12"/>
  <c r="AG214" i="12"/>
  <c r="AH214" i="12"/>
  <c r="AI214" i="12"/>
  <c r="AJ214" i="12"/>
  <c r="Y215" i="12"/>
  <c r="Z215" i="12"/>
  <c r="AA215" i="12"/>
  <c r="AB215" i="12"/>
  <c r="AC215" i="12"/>
  <c r="AD215" i="12"/>
  <c r="AE215" i="12"/>
  <c r="AF215" i="12"/>
  <c r="AG215" i="12"/>
  <c r="AH215" i="12"/>
  <c r="AI215" i="12"/>
  <c r="AJ215" i="12"/>
  <c r="Y216" i="12"/>
  <c r="Z216" i="12"/>
  <c r="AA216" i="12"/>
  <c r="AB216" i="12"/>
  <c r="AC216" i="12"/>
  <c r="AD216" i="12"/>
  <c r="AE216" i="12"/>
  <c r="AF216" i="12"/>
  <c r="AG216" i="12"/>
  <c r="AH216" i="12"/>
  <c r="AI216" i="12"/>
  <c r="AJ216" i="12"/>
  <c r="Y217" i="12"/>
  <c r="Z217" i="12"/>
  <c r="AA217" i="12"/>
  <c r="AB217" i="12"/>
  <c r="AC217" i="12"/>
  <c r="AD217" i="12"/>
  <c r="AE217" i="12"/>
  <c r="AF217" i="12"/>
  <c r="AG217" i="12"/>
  <c r="AH217" i="12"/>
  <c r="AI217" i="12"/>
  <c r="AJ217" i="12"/>
  <c r="Y218" i="12"/>
  <c r="Z218" i="12"/>
  <c r="AA218" i="12"/>
  <c r="AB218" i="12"/>
  <c r="AC218" i="12"/>
  <c r="AD218" i="12"/>
  <c r="AE218" i="12"/>
  <c r="AF218" i="12"/>
  <c r="AG218" i="12"/>
  <c r="AH218" i="12"/>
  <c r="AI218" i="12"/>
  <c r="AJ218" i="12"/>
  <c r="Y219" i="12"/>
  <c r="Z219" i="12"/>
  <c r="AA219" i="12"/>
  <c r="AB219" i="12"/>
  <c r="AC219" i="12"/>
  <c r="AD219" i="12"/>
  <c r="AE219" i="12"/>
  <c r="AF219" i="12"/>
  <c r="AG219" i="12"/>
  <c r="AH219" i="12"/>
  <c r="AI219" i="12"/>
  <c r="AJ219" i="12"/>
  <c r="Y220" i="12"/>
  <c r="Z220" i="12"/>
  <c r="AA220" i="12"/>
  <c r="AB220" i="12"/>
  <c r="AC220" i="12"/>
  <c r="AD220" i="12"/>
  <c r="AE220" i="12"/>
  <c r="AF220" i="12"/>
  <c r="AG220" i="12"/>
  <c r="AH220" i="12"/>
  <c r="AI220" i="12"/>
  <c r="AJ220" i="12"/>
  <c r="Y221" i="12"/>
  <c r="Z221" i="12"/>
  <c r="AA221" i="12"/>
  <c r="AB221" i="12"/>
  <c r="AC221" i="12"/>
  <c r="AD221" i="12"/>
  <c r="AE221" i="12"/>
  <c r="AF221" i="12"/>
  <c r="AG221" i="12"/>
  <c r="AH221" i="12"/>
  <c r="AI221" i="12"/>
  <c r="AJ221" i="12"/>
  <c r="Y222" i="12"/>
  <c r="Z222" i="12"/>
  <c r="AA222" i="12"/>
  <c r="AB222" i="12"/>
  <c r="AC222" i="12"/>
  <c r="AD222" i="12"/>
  <c r="AE222" i="12"/>
  <c r="AF222" i="12"/>
  <c r="AG222" i="12"/>
  <c r="AH222" i="12"/>
  <c r="AI222" i="12"/>
  <c r="AJ222" i="12"/>
  <c r="Y223" i="12"/>
  <c r="Z223" i="12"/>
  <c r="AA223" i="12"/>
  <c r="AB223" i="12"/>
  <c r="AC223" i="12"/>
  <c r="AD223" i="12"/>
  <c r="AE223" i="12"/>
  <c r="AF223" i="12"/>
  <c r="AG223" i="12"/>
  <c r="AH223" i="12"/>
  <c r="AI223" i="12"/>
  <c r="AJ223" i="12"/>
  <c r="Y224" i="12"/>
  <c r="Z224" i="12"/>
  <c r="AA224" i="12"/>
  <c r="AB224" i="12"/>
  <c r="AC224" i="12"/>
  <c r="AD224" i="12"/>
  <c r="AE224" i="12"/>
  <c r="AF224" i="12"/>
  <c r="AG224" i="12"/>
  <c r="AH224" i="12"/>
  <c r="AI224" i="12"/>
  <c r="AJ224" i="12"/>
  <c r="Y225" i="12"/>
  <c r="Z225" i="12"/>
  <c r="AA225" i="12"/>
  <c r="AB225" i="12"/>
  <c r="AC225" i="12"/>
  <c r="AD225" i="12"/>
  <c r="AE225" i="12"/>
  <c r="AF225" i="12"/>
  <c r="AG225" i="12"/>
  <c r="AH225" i="12"/>
  <c r="AI225" i="12"/>
  <c r="AJ225" i="12"/>
  <c r="Y226" i="12"/>
  <c r="Z226" i="12"/>
  <c r="AA226" i="12"/>
  <c r="AB226" i="12"/>
  <c r="AC226" i="12"/>
  <c r="AD226" i="12"/>
  <c r="AE226" i="12"/>
  <c r="AF226" i="12"/>
  <c r="AG226" i="12"/>
  <c r="AH226" i="12"/>
  <c r="AI226" i="12"/>
  <c r="AJ226" i="12"/>
  <c r="Y227" i="12"/>
  <c r="Z227" i="12"/>
  <c r="AA227" i="12"/>
  <c r="AB227" i="12"/>
  <c r="AC227" i="12"/>
  <c r="AD227" i="12"/>
  <c r="AE227" i="12"/>
  <c r="AF227" i="12"/>
  <c r="AG227" i="12"/>
  <c r="AH227" i="12"/>
  <c r="AI227" i="12"/>
  <c r="AJ227" i="12"/>
  <c r="Y228" i="12"/>
  <c r="Z228" i="12"/>
  <c r="AA228" i="12"/>
  <c r="AB228" i="12"/>
  <c r="AC228" i="12"/>
  <c r="AD228" i="12"/>
  <c r="AE228" i="12"/>
  <c r="AF228" i="12"/>
  <c r="AG228" i="12"/>
  <c r="AH228" i="12"/>
  <c r="AI228" i="12"/>
  <c r="AJ228" i="12"/>
  <c r="Y229" i="12"/>
  <c r="Z229" i="12"/>
  <c r="AA229" i="12"/>
  <c r="AB229" i="12"/>
  <c r="AC229" i="12"/>
  <c r="AD229" i="12"/>
  <c r="AE229" i="12"/>
  <c r="AF229" i="12"/>
  <c r="AG229" i="12"/>
  <c r="AH229" i="12"/>
  <c r="AI229" i="12"/>
  <c r="AJ229" i="12"/>
  <c r="Y230" i="12"/>
  <c r="Z230" i="12"/>
  <c r="AA230" i="12"/>
  <c r="AB230" i="12"/>
  <c r="AC230" i="12"/>
  <c r="AD230" i="12"/>
  <c r="AE230" i="12"/>
  <c r="AF230" i="12"/>
  <c r="AG230" i="12"/>
  <c r="AH230" i="12"/>
  <c r="AI230" i="12"/>
  <c r="AJ230" i="12"/>
  <c r="Y231" i="12"/>
  <c r="Z231" i="12"/>
  <c r="AA231" i="12"/>
  <c r="AB231" i="12"/>
  <c r="AC231" i="12"/>
  <c r="AD231" i="12"/>
  <c r="AE231" i="12"/>
  <c r="AF231" i="12"/>
  <c r="AG231" i="12"/>
  <c r="AH231" i="12"/>
  <c r="AI231" i="12"/>
  <c r="AJ231" i="12"/>
  <c r="Y232" i="12"/>
  <c r="Z232" i="12"/>
  <c r="AA232" i="12"/>
  <c r="AB232" i="12"/>
  <c r="AC232" i="12"/>
  <c r="AD232" i="12"/>
  <c r="AE232" i="12"/>
  <c r="AF232" i="12"/>
  <c r="AG232" i="12"/>
  <c r="AH232" i="12"/>
  <c r="AI232" i="12"/>
  <c r="AJ232" i="12"/>
  <c r="Y233" i="12"/>
  <c r="Z233" i="12"/>
  <c r="AA233" i="12"/>
  <c r="AB233" i="12"/>
  <c r="AC233" i="12"/>
  <c r="AD233" i="12"/>
  <c r="AE233" i="12"/>
  <c r="AF233" i="12"/>
  <c r="AG233" i="12"/>
  <c r="AH233" i="12"/>
  <c r="AI233" i="12"/>
  <c r="AJ233" i="12"/>
  <c r="Y234" i="12"/>
  <c r="Z234" i="12"/>
  <c r="AA234" i="12"/>
  <c r="AB234" i="12"/>
  <c r="AC234" i="12"/>
  <c r="AD234" i="12"/>
  <c r="AE234" i="12"/>
  <c r="AF234" i="12"/>
  <c r="AG234" i="12"/>
  <c r="AH234" i="12"/>
  <c r="AI234" i="12"/>
  <c r="AJ234" i="12"/>
  <c r="Y235" i="12"/>
  <c r="Z235" i="12"/>
  <c r="AA235" i="12"/>
  <c r="AB235" i="12"/>
  <c r="AC235" i="12"/>
  <c r="AD235" i="12"/>
  <c r="AE235" i="12"/>
  <c r="AF235" i="12"/>
  <c r="AG235" i="12"/>
  <c r="AH235" i="12"/>
  <c r="AI235" i="12"/>
  <c r="AJ235" i="12"/>
  <c r="Y236" i="12"/>
  <c r="Z236" i="12"/>
  <c r="AA236" i="12"/>
  <c r="AB236" i="12"/>
  <c r="AC236" i="12"/>
  <c r="AD236" i="12"/>
  <c r="AE236" i="12"/>
  <c r="AF236" i="12"/>
  <c r="AG236" i="12"/>
  <c r="AH236" i="12"/>
  <c r="AI236" i="12"/>
  <c r="AJ236" i="12"/>
  <c r="Y237" i="12"/>
  <c r="Z237" i="12"/>
  <c r="AA237" i="12"/>
  <c r="AB237" i="12"/>
  <c r="AC237" i="12"/>
  <c r="AD237" i="12"/>
  <c r="AE237" i="12"/>
  <c r="AF237" i="12"/>
  <c r="AG237" i="12"/>
  <c r="AH237" i="12"/>
  <c r="AI237" i="12"/>
  <c r="AJ237" i="12"/>
  <c r="Y238" i="12"/>
  <c r="Z238" i="12"/>
  <c r="AA238" i="12"/>
  <c r="AB238" i="12"/>
  <c r="AC238" i="12"/>
  <c r="AD238" i="12"/>
  <c r="AE238" i="12"/>
  <c r="AF238" i="12"/>
  <c r="AG238" i="12"/>
  <c r="AH238" i="12"/>
  <c r="AI238" i="12"/>
  <c r="AJ238" i="12"/>
  <c r="Y239" i="12"/>
  <c r="Z239" i="12"/>
  <c r="AA239" i="12"/>
  <c r="AB239" i="12"/>
  <c r="AC239" i="12"/>
  <c r="AD239" i="12"/>
  <c r="AE239" i="12"/>
  <c r="AF239" i="12"/>
  <c r="AG239" i="12"/>
  <c r="AH239" i="12"/>
  <c r="AI239" i="12"/>
  <c r="AJ239" i="12"/>
  <c r="Y240" i="12"/>
  <c r="Z240" i="12"/>
  <c r="AA240" i="12"/>
  <c r="AB240" i="12"/>
  <c r="AC240" i="12"/>
  <c r="AD240" i="12"/>
  <c r="AE240" i="12"/>
  <c r="AF240" i="12"/>
  <c r="AG240" i="12"/>
  <c r="AH240" i="12"/>
  <c r="AI240" i="12"/>
  <c r="AJ240" i="12"/>
  <c r="Y241" i="12"/>
  <c r="Z241" i="12"/>
  <c r="AA241" i="12"/>
  <c r="AB241" i="12"/>
  <c r="AC241" i="12"/>
  <c r="AD241" i="12"/>
  <c r="AE241" i="12"/>
  <c r="AF241" i="12"/>
  <c r="AG241" i="12"/>
  <c r="AH241" i="12"/>
  <c r="AI241" i="12"/>
  <c r="AJ241" i="12"/>
  <c r="AJ2" i="12"/>
  <c r="AI2" i="12"/>
  <c r="AH2" i="12"/>
  <c r="AG2" i="12"/>
  <c r="AF2" i="12"/>
  <c r="AE2" i="12"/>
  <c r="AD2" i="12"/>
  <c r="AC2" i="12"/>
  <c r="AB2" i="12"/>
  <c r="AA2" i="12"/>
  <c r="Z2" i="12"/>
  <c r="Y2" i="12"/>
  <c r="L2" i="12"/>
  <c r="L5" i="12"/>
  <c r="M5" i="12"/>
  <c r="N5" i="12"/>
  <c r="O5" i="12"/>
  <c r="P5" i="12"/>
  <c r="Q5" i="12"/>
  <c r="R5" i="12"/>
  <c r="S5" i="12"/>
  <c r="T5" i="12"/>
  <c r="U5" i="12"/>
  <c r="V5" i="12"/>
  <c r="W5" i="12"/>
  <c r="L6" i="12"/>
  <c r="M6" i="12"/>
  <c r="N6" i="12"/>
  <c r="O6" i="12"/>
  <c r="P6" i="12"/>
  <c r="Q6" i="12"/>
  <c r="R6" i="12"/>
  <c r="S6" i="12"/>
  <c r="T6" i="12"/>
  <c r="U6" i="12"/>
  <c r="V6" i="12"/>
  <c r="W6" i="12"/>
  <c r="L7" i="12"/>
  <c r="M7" i="12"/>
  <c r="N7" i="12"/>
  <c r="O7" i="12"/>
  <c r="P7" i="12"/>
  <c r="Q7" i="12"/>
  <c r="R7" i="12"/>
  <c r="S7" i="12"/>
  <c r="T7" i="12"/>
  <c r="U7" i="12"/>
  <c r="V7" i="12"/>
  <c r="W7" i="12"/>
  <c r="L8" i="12"/>
  <c r="M8" i="12"/>
  <c r="N8" i="12"/>
  <c r="O8" i="12"/>
  <c r="P8" i="12"/>
  <c r="Q8" i="12"/>
  <c r="R8" i="12"/>
  <c r="S8" i="12"/>
  <c r="T8" i="12"/>
  <c r="U8" i="12"/>
  <c r="V8" i="12"/>
  <c r="W8" i="12"/>
  <c r="L9" i="12"/>
  <c r="M9" i="12"/>
  <c r="N9" i="12"/>
  <c r="O9" i="12"/>
  <c r="P9" i="12"/>
  <c r="Q9" i="12"/>
  <c r="R9" i="12"/>
  <c r="S9" i="12"/>
  <c r="T9" i="12"/>
  <c r="U9" i="12"/>
  <c r="V9" i="12"/>
  <c r="W9" i="12"/>
  <c r="L10" i="12"/>
  <c r="M10" i="12"/>
  <c r="N10" i="12"/>
  <c r="O10" i="12"/>
  <c r="P10" i="12"/>
  <c r="Q10" i="12"/>
  <c r="R10" i="12"/>
  <c r="S10" i="12"/>
  <c r="T10" i="12"/>
  <c r="U10" i="12"/>
  <c r="V10" i="12"/>
  <c r="W10" i="12"/>
  <c r="L11" i="12"/>
  <c r="M11" i="12"/>
  <c r="N11" i="12"/>
  <c r="O11" i="12"/>
  <c r="P11" i="12"/>
  <c r="Q11" i="12"/>
  <c r="R11" i="12"/>
  <c r="S11" i="12"/>
  <c r="T11" i="12"/>
  <c r="U11" i="12"/>
  <c r="V11" i="12"/>
  <c r="W11" i="12"/>
  <c r="L12" i="12"/>
  <c r="M12" i="12"/>
  <c r="N12" i="12"/>
  <c r="O12" i="12"/>
  <c r="P12" i="12"/>
  <c r="Q12" i="12"/>
  <c r="R12" i="12"/>
  <c r="S12" i="12"/>
  <c r="T12" i="12"/>
  <c r="U12" i="12"/>
  <c r="V12" i="12"/>
  <c r="W12" i="12"/>
  <c r="L13" i="12"/>
  <c r="M13" i="12"/>
  <c r="N13" i="12"/>
  <c r="O13" i="12"/>
  <c r="P13" i="12"/>
  <c r="Q13" i="12"/>
  <c r="R13" i="12"/>
  <c r="S13" i="12"/>
  <c r="T13" i="12"/>
  <c r="U13" i="12"/>
  <c r="V13" i="12"/>
  <c r="W13" i="12"/>
  <c r="L14" i="12"/>
  <c r="M14" i="12"/>
  <c r="N14" i="12"/>
  <c r="O14" i="12"/>
  <c r="P14" i="12"/>
  <c r="Q14" i="12"/>
  <c r="R14" i="12"/>
  <c r="S14" i="12"/>
  <c r="T14" i="12"/>
  <c r="U14" i="12"/>
  <c r="V14" i="12"/>
  <c r="W14" i="12"/>
  <c r="L15" i="12"/>
  <c r="M15" i="12"/>
  <c r="N15" i="12"/>
  <c r="O15" i="12"/>
  <c r="P15" i="12"/>
  <c r="Q15" i="12"/>
  <c r="R15" i="12"/>
  <c r="S15" i="12"/>
  <c r="T15" i="12"/>
  <c r="U15" i="12"/>
  <c r="V15" i="12"/>
  <c r="W15" i="12"/>
  <c r="L16" i="12"/>
  <c r="M16" i="12"/>
  <c r="N16" i="12"/>
  <c r="O16" i="12"/>
  <c r="P16" i="12"/>
  <c r="Q16" i="12"/>
  <c r="R16" i="12"/>
  <c r="S16" i="12"/>
  <c r="T16" i="12"/>
  <c r="U16" i="12"/>
  <c r="V16" i="12"/>
  <c r="W16" i="12"/>
  <c r="L17" i="12"/>
  <c r="M17" i="12"/>
  <c r="N17" i="12"/>
  <c r="O17" i="12"/>
  <c r="P17" i="12"/>
  <c r="Q17" i="12"/>
  <c r="R17" i="12"/>
  <c r="S17" i="12"/>
  <c r="T17" i="12"/>
  <c r="U17" i="12"/>
  <c r="V17" i="12"/>
  <c r="W17" i="12"/>
  <c r="L18" i="12"/>
  <c r="M18" i="12"/>
  <c r="N18" i="12"/>
  <c r="O18" i="12"/>
  <c r="P18" i="12"/>
  <c r="Q18" i="12"/>
  <c r="R18" i="12"/>
  <c r="S18" i="12"/>
  <c r="T18" i="12"/>
  <c r="U18" i="12"/>
  <c r="V18" i="12"/>
  <c r="W18" i="12"/>
  <c r="L19" i="12"/>
  <c r="M19" i="12"/>
  <c r="N19" i="12"/>
  <c r="O19" i="12"/>
  <c r="P19" i="12"/>
  <c r="Q19" i="12"/>
  <c r="R19" i="12"/>
  <c r="S19" i="12"/>
  <c r="T19" i="12"/>
  <c r="U19" i="12"/>
  <c r="V19" i="12"/>
  <c r="W19" i="12"/>
  <c r="L20" i="12"/>
  <c r="M20" i="12"/>
  <c r="N20" i="12"/>
  <c r="O20" i="12"/>
  <c r="P20" i="12"/>
  <c r="Q20" i="12"/>
  <c r="R20" i="12"/>
  <c r="S20" i="12"/>
  <c r="T20" i="12"/>
  <c r="U20" i="12"/>
  <c r="V20" i="12"/>
  <c r="W20" i="12"/>
  <c r="L21" i="12"/>
  <c r="M21" i="12"/>
  <c r="N21" i="12"/>
  <c r="O21" i="12"/>
  <c r="P21" i="12"/>
  <c r="Q21" i="12"/>
  <c r="R21" i="12"/>
  <c r="S21" i="12"/>
  <c r="T21" i="12"/>
  <c r="U21" i="12"/>
  <c r="V21" i="12"/>
  <c r="W21" i="12"/>
  <c r="L22" i="12"/>
  <c r="M22" i="12"/>
  <c r="N22" i="12"/>
  <c r="O22" i="12"/>
  <c r="P22" i="12"/>
  <c r="Q22" i="12"/>
  <c r="R22" i="12"/>
  <c r="S22" i="12"/>
  <c r="T22" i="12"/>
  <c r="U22" i="12"/>
  <c r="V22" i="12"/>
  <c r="W22" i="12"/>
  <c r="L23" i="12"/>
  <c r="M23" i="12"/>
  <c r="N23" i="12"/>
  <c r="O23" i="12"/>
  <c r="P23" i="12"/>
  <c r="Q23" i="12"/>
  <c r="R23" i="12"/>
  <c r="S23" i="12"/>
  <c r="T23" i="12"/>
  <c r="U23" i="12"/>
  <c r="V23" i="12"/>
  <c r="W23" i="12"/>
  <c r="L24" i="12"/>
  <c r="M24" i="12"/>
  <c r="N24" i="12"/>
  <c r="O24" i="12"/>
  <c r="P24" i="12"/>
  <c r="Q24" i="12"/>
  <c r="R24" i="12"/>
  <c r="S24" i="12"/>
  <c r="T24" i="12"/>
  <c r="U24" i="12"/>
  <c r="V24" i="12"/>
  <c r="W24" i="12"/>
  <c r="L25" i="12"/>
  <c r="M25" i="12"/>
  <c r="N25" i="12"/>
  <c r="O25" i="12"/>
  <c r="P25" i="12"/>
  <c r="Q25" i="12"/>
  <c r="R25" i="12"/>
  <c r="S25" i="12"/>
  <c r="T25" i="12"/>
  <c r="U25" i="12"/>
  <c r="V25" i="12"/>
  <c r="W25" i="12"/>
  <c r="L26" i="12"/>
  <c r="M26" i="12"/>
  <c r="N26" i="12"/>
  <c r="O26" i="12"/>
  <c r="P26" i="12"/>
  <c r="Q26" i="12"/>
  <c r="R26" i="12"/>
  <c r="S26" i="12"/>
  <c r="T26" i="12"/>
  <c r="U26" i="12"/>
  <c r="V26" i="12"/>
  <c r="W26" i="12"/>
  <c r="L27" i="12"/>
  <c r="M27" i="12"/>
  <c r="N27" i="12"/>
  <c r="O27" i="12"/>
  <c r="P27" i="12"/>
  <c r="Q27" i="12"/>
  <c r="R27" i="12"/>
  <c r="S27" i="12"/>
  <c r="T27" i="12"/>
  <c r="U27" i="12"/>
  <c r="V27" i="12"/>
  <c r="W27" i="12"/>
  <c r="L28" i="12"/>
  <c r="M28" i="12"/>
  <c r="N28" i="12"/>
  <c r="O28" i="12"/>
  <c r="P28" i="12"/>
  <c r="Q28" i="12"/>
  <c r="R28" i="12"/>
  <c r="S28" i="12"/>
  <c r="T28" i="12"/>
  <c r="U28" i="12"/>
  <c r="V28" i="12"/>
  <c r="W28" i="12"/>
  <c r="L29" i="12"/>
  <c r="M29" i="12"/>
  <c r="N29" i="12"/>
  <c r="O29" i="12"/>
  <c r="P29" i="12"/>
  <c r="Q29" i="12"/>
  <c r="R29" i="12"/>
  <c r="S29" i="12"/>
  <c r="T29" i="12"/>
  <c r="U29" i="12"/>
  <c r="V29" i="12"/>
  <c r="W29" i="12"/>
  <c r="L30" i="12"/>
  <c r="M30" i="12"/>
  <c r="N30" i="12"/>
  <c r="O30" i="12"/>
  <c r="P30" i="12"/>
  <c r="Q30" i="12"/>
  <c r="R30" i="12"/>
  <c r="S30" i="12"/>
  <c r="T30" i="12"/>
  <c r="U30" i="12"/>
  <c r="V30" i="12"/>
  <c r="W30" i="12"/>
  <c r="L31" i="12"/>
  <c r="M31" i="12"/>
  <c r="N31" i="12"/>
  <c r="O31" i="12"/>
  <c r="P31" i="12"/>
  <c r="Q31" i="12"/>
  <c r="R31" i="12"/>
  <c r="S31" i="12"/>
  <c r="T31" i="12"/>
  <c r="U31" i="12"/>
  <c r="V31" i="12"/>
  <c r="W31" i="12"/>
  <c r="L32" i="12"/>
  <c r="M32" i="12"/>
  <c r="N32" i="12"/>
  <c r="O32" i="12"/>
  <c r="P32" i="12"/>
  <c r="Q32" i="12"/>
  <c r="R32" i="12"/>
  <c r="S32" i="12"/>
  <c r="T32" i="12"/>
  <c r="U32" i="12"/>
  <c r="V32" i="12"/>
  <c r="W32" i="12"/>
  <c r="L33" i="12"/>
  <c r="M33" i="12"/>
  <c r="N33" i="12"/>
  <c r="O33" i="12"/>
  <c r="P33" i="12"/>
  <c r="Q33" i="12"/>
  <c r="R33" i="12"/>
  <c r="S33" i="12"/>
  <c r="T33" i="12"/>
  <c r="U33" i="12"/>
  <c r="V33" i="12"/>
  <c r="W33" i="12"/>
  <c r="L34" i="12"/>
  <c r="M34" i="12"/>
  <c r="N34" i="12"/>
  <c r="O34" i="12"/>
  <c r="P34" i="12"/>
  <c r="Q34" i="12"/>
  <c r="R34" i="12"/>
  <c r="S34" i="12"/>
  <c r="T34" i="12"/>
  <c r="U34" i="12"/>
  <c r="V34" i="12"/>
  <c r="W34" i="12"/>
  <c r="L35" i="12"/>
  <c r="M35" i="12"/>
  <c r="N35" i="12"/>
  <c r="O35" i="12"/>
  <c r="P35" i="12"/>
  <c r="Q35" i="12"/>
  <c r="R35" i="12"/>
  <c r="S35" i="12"/>
  <c r="T35" i="12"/>
  <c r="U35" i="12"/>
  <c r="V35" i="12"/>
  <c r="W35" i="12"/>
  <c r="L36" i="12"/>
  <c r="M36" i="12"/>
  <c r="N36" i="12"/>
  <c r="O36" i="12"/>
  <c r="P36" i="12"/>
  <c r="Q36" i="12"/>
  <c r="R36" i="12"/>
  <c r="S36" i="12"/>
  <c r="T36" i="12"/>
  <c r="U36" i="12"/>
  <c r="V36" i="12"/>
  <c r="W36" i="12"/>
  <c r="L37" i="12"/>
  <c r="M37" i="12"/>
  <c r="N37" i="12"/>
  <c r="O37" i="12"/>
  <c r="P37" i="12"/>
  <c r="Q37" i="12"/>
  <c r="R37" i="12"/>
  <c r="S37" i="12"/>
  <c r="T37" i="12"/>
  <c r="U37" i="12"/>
  <c r="V37" i="12"/>
  <c r="W37" i="12"/>
  <c r="L38" i="12"/>
  <c r="M38" i="12"/>
  <c r="N38" i="12"/>
  <c r="O38" i="12"/>
  <c r="P38" i="12"/>
  <c r="Q38" i="12"/>
  <c r="R38" i="12"/>
  <c r="S38" i="12"/>
  <c r="T38" i="12"/>
  <c r="U38" i="12"/>
  <c r="V38" i="12"/>
  <c r="W38" i="12"/>
  <c r="L39" i="12"/>
  <c r="M39" i="12"/>
  <c r="N39" i="12"/>
  <c r="O39" i="12"/>
  <c r="P39" i="12"/>
  <c r="Q39" i="12"/>
  <c r="R39" i="12"/>
  <c r="S39" i="12"/>
  <c r="T39" i="12"/>
  <c r="U39" i="12"/>
  <c r="V39" i="12"/>
  <c r="W39" i="12"/>
  <c r="L40" i="12"/>
  <c r="M40" i="12"/>
  <c r="N40" i="12"/>
  <c r="O40" i="12"/>
  <c r="P40" i="12"/>
  <c r="Q40" i="12"/>
  <c r="R40" i="12"/>
  <c r="S40" i="12"/>
  <c r="T40" i="12"/>
  <c r="U40" i="12"/>
  <c r="V40" i="12"/>
  <c r="W40" i="12"/>
  <c r="L41" i="12"/>
  <c r="M41" i="12"/>
  <c r="N41" i="12"/>
  <c r="O41" i="12"/>
  <c r="P41" i="12"/>
  <c r="Q41" i="12"/>
  <c r="R41" i="12"/>
  <c r="S41" i="12"/>
  <c r="T41" i="12"/>
  <c r="U41" i="12"/>
  <c r="V41" i="12"/>
  <c r="W41" i="12"/>
  <c r="L42" i="12"/>
  <c r="M42" i="12"/>
  <c r="N42" i="12"/>
  <c r="O42" i="12"/>
  <c r="P42" i="12"/>
  <c r="Q42" i="12"/>
  <c r="R42" i="12"/>
  <c r="S42" i="12"/>
  <c r="T42" i="12"/>
  <c r="U42" i="12"/>
  <c r="V42" i="12"/>
  <c r="W42" i="12"/>
  <c r="L43" i="12"/>
  <c r="M43" i="12"/>
  <c r="N43" i="12"/>
  <c r="O43" i="12"/>
  <c r="P43" i="12"/>
  <c r="Q43" i="12"/>
  <c r="R43" i="12"/>
  <c r="S43" i="12"/>
  <c r="T43" i="12"/>
  <c r="U43" i="12"/>
  <c r="V43" i="12"/>
  <c r="W43" i="12"/>
  <c r="L44" i="12"/>
  <c r="M44" i="12"/>
  <c r="N44" i="12"/>
  <c r="O44" i="12"/>
  <c r="P44" i="12"/>
  <c r="Q44" i="12"/>
  <c r="R44" i="12"/>
  <c r="S44" i="12"/>
  <c r="T44" i="12"/>
  <c r="U44" i="12"/>
  <c r="V44" i="12"/>
  <c r="W44" i="12"/>
  <c r="L45" i="12"/>
  <c r="M45" i="12"/>
  <c r="N45" i="12"/>
  <c r="O45" i="12"/>
  <c r="P45" i="12"/>
  <c r="Q45" i="12"/>
  <c r="R45" i="12"/>
  <c r="S45" i="12"/>
  <c r="T45" i="12"/>
  <c r="U45" i="12"/>
  <c r="V45" i="12"/>
  <c r="W45" i="12"/>
  <c r="L46" i="12"/>
  <c r="M46" i="12"/>
  <c r="N46" i="12"/>
  <c r="O46" i="12"/>
  <c r="P46" i="12"/>
  <c r="Q46" i="12"/>
  <c r="R46" i="12"/>
  <c r="S46" i="12"/>
  <c r="T46" i="12"/>
  <c r="U46" i="12"/>
  <c r="V46" i="12"/>
  <c r="W46" i="12"/>
  <c r="L47" i="12"/>
  <c r="M47" i="12"/>
  <c r="N47" i="12"/>
  <c r="O47" i="12"/>
  <c r="P47" i="12"/>
  <c r="Q47" i="12"/>
  <c r="R47" i="12"/>
  <c r="S47" i="12"/>
  <c r="T47" i="12"/>
  <c r="U47" i="12"/>
  <c r="V47" i="12"/>
  <c r="W47" i="12"/>
  <c r="L48" i="12"/>
  <c r="M48" i="12"/>
  <c r="N48" i="12"/>
  <c r="O48" i="12"/>
  <c r="P48" i="12"/>
  <c r="Q48" i="12"/>
  <c r="R48" i="12"/>
  <c r="S48" i="12"/>
  <c r="T48" i="12"/>
  <c r="U48" i="12"/>
  <c r="V48" i="12"/>
  <c r="W48" i="12"/>
  <c r="L49" i="12"/>
  <c r="M49" i="12"/>
  <c r="N49" i="12"/>
  <c r="O49" i="12"/>
  <c r="P49" i="12"/>
  <c r="Q49" i="12"/>
  <c r="R49" i="12"/>
  <c r="S49" i="12"/>
  <c r="T49" i="12"/>
  <c r="U49" i="12"/>
  <c r="V49" i="12"/>
  <c r="W49" i="12"/>
  <c r="L50" i="12"/>
  <c r="M50" i="12"/>
  <c r="N50" i="12"/>
  <c r="O50" i="12"/>
  <c r="P50" i="12"/>
  <c r="Q50" i="12"/>
  <c r="R50" i="12"/>
  <c r="S50" i="12"/>
  <c r="T50" i="12"/>
  <c r="U50" i="12"/>
  <c r="V50" i="12"/>
  <c r="W50" i="12"/>
  <c r="L51" i="12"/>
  <c r="M51" i="12"/>
  <c r="N51" i="12"/>
  <c r="O51" i="12"/>
  <c r="P51" i="12"/>
  <c r="Q51" i="12"/>
  <c r="R51" i="12"/>
  <c r="S51" i="12"/>
  <c r="T51" i="12"/>
  <c r="U51" i="12"/>
  <c r="V51" i="12"/>
  <c r="W51" i="12"/>
  <c r="L52" i="12"/>
  <c r="M52" i="12"/>
  <c r="N52" i="12"/>
  <c r="O52" i="12"/>
  <c r="P52" i="12"/>
  <c r="Q52" i="12"/>
  <c r="R52" i="12"/>
  <c r="S52" i="12"/>
  <c r="T52" i="12"/>
  <c r="U52" i="12"/>
  <c r="V52" i="12"/>
  <c r="W52" i="12"/>
  <c r="L53" i="12"/>
  <c r="M53" i="12"/>
  <c r="N53" i="12"/>
  <c r="O53" i="12"/>
  <c r="P53" i="12"/>
  <c r="Q53" i="12"/>
  <c r="R53" i="12"/>
  <c r="S53" i="12"/>
  <c r="T53" i="12"/>
  <c r="U53" i="12"/>
  <c r="V53" i="12"/>
  <c r="W53" i="12"/>
  <c r="L54" i="12"/>
  <c r="M54" i="12"/>
  <c r="N54" i="12"/>
  <c r="O54" i="12"/>
  <c r="P54" i="12"/>
  <c r="Q54" i="12"/>
  <c r="R54" i="12"/>
  <c r="S54" i="12"/>
  <c r="T54" i="12"/>
  <c r="U54" i="12"/>
  <c r="V54" i="12"/>
  <c r="W54" i="12"/>
  <c r="L55" i="12"/>
  <c r="M55" i="12"/>
  <c r="N55" i="12"/>
  <c r="O55" i="12"/>
  <c r="P55" i="12"/>
  <c r="Q55" i="12"/>
  <c r="R55" i="12"/>
  <c r="S55" i="12"/>
  <c r="T55" i="12"/>
  <c r="U55" i="12"/>
  <c r="V55" i="12"/>
  <c r="W55" i="12"/>
  <c r="L56" i="12"/>
  <c r="M56" i="12"/>
  <c r="N56" i="12"/>
  <c r="O56" i="12"/>
  <c r="P56" i="12"/>
  <c r="Q56" i="12"/>
  <c r="R56" i="12"/>
  <c r="S56" i="12"/>
  <c r="T56" i="12"/>
  <c r="U56" i="12"/>
  <c r="V56" i="12"/>
  <c r="W56" i="12"/>
  <c r="L57" i="12"/>
  <c r="M57" i="12"/>
  <c r="N57" i="12"/>
  <c r="O57" i="12"/>
  <c r="P57" i="12"/>
  <c r="Q57" i="12"/>
  <c r="R57" i="12"/>
  <c r="S57" i="12"/>
  <c r="T57" i="12"/>
  <c r="U57" i="12"/>
  <c r="V57" i="12"/>
  <c r="W57" i="12"/>
  <c r="L58" i="12"/>
  <c r="M58" i="12"/>
  <c r="N58" i="12"/>
  <c r="O58" i="12"/>
  <c r="P58" i="12"/>
  <c r="Q58" i="12"/>
  <c r="R58" i="12"/>
  <c r="S58" i="12"/>
  <c r="T58" i="12"/>
  <c r="U58" i="12"/>
  <c r="V58" i="12"/>
  <c r="W58" i="12"/>
  <c r="L59" i="12"/>
  <c r="M59" i="12"/>
  <c r="N59" i="12"/>
  <c r="O59" i="12"/>
  <c r="P59" i="12"/>
  <c r="Q59" i="12"/>
  <c r="R59" i="12"/>
  <c r="S59" i="12"/>
  <c r="T59" i="12"/>
  <c r="U59" i="12"/>
  <c r="V59" i="12"/>
  <c r="W59" i="12"/>
  <c r="L60" i="12"/>
  <c r="M60" i="12"/>
  <c r="N60" i="12"/>
  <c r="O60" i="12"/>
  <c r="P60" i="12"/>
  <c r="Q60" i="12"/>
  <c r="R60" i="12"/>
  <c r="S60" i="12"/>
  <c r="T60" i="12"/>
  <c r="U60" i="12"/>
  <c r="V60" i="12"/>
  <c r="W60" i="12"/>
  <c r="L61" i="12"/>
  <c r="M61" i="12"/>
  <c r="N61" i="12"/>
  <c r="O61" i="12"/>
  <c r="P61" i="12"/>
  <c r="Q61" i="12"/>
  <c r="R61" i="12"/>
  <c r="S61" i="12"/>
  <c r="T61" i="12"/>
  <c r="U61" i="12"/>
  <c r="V61" i="12"/>
  <c r="W61" i="12"/>
  <c r="L62" i="12"/>
  <c r="M62" i="12"/>
  <c r="N62" i="12"/>
  <c r="O62" i="12"/>
  <c r="P62" i="12"/>
  <c r="Q62" i="12"/>
  <c r="R62" i="12"/>
  <c r="S62" i="12"/>
  <c r="T62" i="12"/>
  <c r="U62" i="12"/>
  <c r="V62" i="12"/>
  <c r="W62" i="12"/>
  <c r="L63" i="12"/>
  <c r="M63" i="12"/>
  <c r="N63" i="12"/>
  <c r="O63" i="12"/>
  <c r="P63" i="12"/>
  <c r="Q63" i="12"/>
  <c r="R63" i="12"/>
  <c r="S63" i="12"/>
  <c r="T63" i="12"/>
  <c r="U63" i="12"/>
  <c r="V63" i="12"/>
  <c r="W63" i="12"/>
  <c r="L64" i="12"/>
  <c r="M64" i="12"/>
  <c r="N64" i="12"/>
  <c r="O64" i="12"/>
  <c r="P64" i="12"/>
  <c r="Q64" i="12"/>
  <c r="R64" i="12"/>
  <c r="S64" i="12"/>
  <c r="T64" i="12"/>
  <c r="U64" i="12"/>
  <c r="V64" i="12"/>
  <c r="W64" i="12"/>
  <c r="L65" i="12"/>
  <c r="M65" i="12"/>
  <c r="N65" i="12"/>
  <c r="O65" i="12"/>
  <c r="P65" i="12"/>
  <c r="Q65" i="12"/>
  <c r="R65" i="12"/>
  <c r="S65" i="12"/>
  <c r="T65" i="12"/>
  <c r="U65" i="12"/>
  <c r="V65" i="12"/>
  <c r="W65" i="12"/>
  <c r="L66" i="12"/>
  <c r="M66" i="12"/>
  <c r="N66" i="12"/>
  <c r="O66" i="12"/>
  <c r="P66" i="12"/>
  <c r="Q66" i="12"/>
  <c r="R66" i="12"/>
  <c r="S66" i="12"/>
  <c r="T66" i="12"/>
  <c r="U66" i="12"/>
  <c r="V66" i="12"/>
  <c r="W66" i="12"/>
  <c r="L67" i="12"/>
  <c r="M67" i="12"/>
  <c r="N67" i="12"/>
  <c r="O67" i="12"/>
  <c r="P67" i="12"/>
  <c r="Q67" i="12"/>
  <c r="R67" i="12"/>
  <c r="S67" i="12"/>
  <c r="T67" i="12"/>
  <c r="U67" i="12"/>
  <c r="V67" i="12"/>
  <c r="W67" i="12"/>
  <c r="L68" i="12"/>
  <c r="M68" i="12"/>
  <c r="N68" i="12"/>
  <c r="O68" i="12"/>
  <c r="P68" i="12"/>
  <c r="Q68" i="12"/>
  <c r="R68" i="12"/>
  <c r="S68" i="12"/>
  <c r="T68" i="12"/>
  <c r="U68" i="12"/>
  <c r="V68" i="12"/>
  <c r="W68" i="12"/>
  <c r="L69" i="12"/>
  <c r="M69" i="12"/>
  <c r="N69" i="12"/>
  <c r="O69" i="12"/>
  <c r="P69" i="12"/>
  <c r="Q69" i="12"/>
  <c r="R69" i="12"/>
  <c r="S69" i="12"/>
  <c r="T69" i="12"/>
  <c r="U69" i="12"/>
  <c r="V69" i="12"/>
  <c r="W69" i="12"/>
  <c r="L70" i="12"/>
  <c r="M70" i="12"/>
  <c r="N70" i="12"/>
  <c r="O70" i="12"/>
  <c r="P70" i="12"/>
  <c r="Q70" i="12"/>
  <c r="R70" i="12"/>
  <c r="S70" i="12"/>
  <c r="T70" i="12"/>
  <c r="U70" i="12"/>
  <c r="V70" i="12"/>
  <c r="W70" i="12"/>
  <c r="L71" i="12"/>
  <c r="M71" i="12"/>
  <c r="N71" i="12"/>
  <c r="O71" i="12"/>
  <c r="P71" i="12"/>
  <c r="Q71" i="12"/>
  <c r="R71" i="12"/>
  <c r="S71" i="12"/>
  <c r="T71" i="12"/>
  <c r="U71" i="12"/>
  <c r="V71" i="12"/>
  <c r="W71" i="12"/>
  <c r="L72" i="12"/>
  <c r="M72" i="12"/>
  <c r="N72" i="12"/>
  <c r="O72" i="12"/>
  <c r="P72" i="12"/>
  <c r="Q72" i="12"/>
  <c r="R72" i="12"/>
  <c r="S72" i="12"/>
  <c r="T72" i="12"/>
  <c r="U72" i="12"/>
  <c r="V72" i="12"/>
  <c r="W72" i="12"/>
  <c r="L73" i="12"/>
  <c r="M73" i="12"/>
  <c r="N73" i="12"/>
  <c r="O73" i="12"/>
  <c r="P73" i="12"/>
  <c r="Q73" i="12"/>
  <c r="R73" i="12"/>
  <c r="S73" i="12"/>
  <c r="T73" i="12"/>
  <c r="U73" i="12"/>
  <c r="V73" i="12"/>
  <c r="W73" i="12"/>
  <c r="L74" i="12"/>
  <c r="M74" i="12"/>
  <c r="N74" i="12"/>
  <c r="O74" i="12"/>
  <c r="P74" i="12"/>
  <c r="Q74" i="12"/>
  <c r="R74" i="12"/>
  <c r="S74" i="12"/>
  <c r="T74" i="12"/>
  <c r="U74" i="12"/>
  <c r="V74" i="12"/>
  <c r="W74" i="12"/>
  <c r="L75" i="12"/>
  <c r="M75" i="12"/>
  <c r="N75" i="12"/>
  <c r="O75" i="12"/>
  <c r="P75" i="12"/>
  <c r="Q75" i="12"/>
  <c r="R75" i="12"/>
  <c r="S75" i="12"/>
  <c r="T75" i="12"/>
  <c r="U75" i="12"/>
  <c r="V75" i="12"/>
  <c r="W75" i="12"/>
  <c r="L76" i="12"/>
  <c r="M76" i="12"/>
  <c r="N76" i="12"/>
  <c r="O76" i="12"/>
  <c r="P76" i="12"/>
  <c r="Q76" i="12"/>
  <c r="R76" i="12"/>
  <c r="S76" i="12"/>
  <c r="T76" i="12"/>
  <c r="U76" i="12"/>
  <c r="V76" i="12"/>
  <c r="W76" i="12"/>
  <c r="L77" i="12"/>
  <c r="M77" i="12"/>
  <c r="N77" i="12"/>
  <c r="O77" i="12"/>
  <c r="P77" i="12"/>
  <c r="Q77" i="12"/>
  <c r="R77" i="12"/>
  <c r="S77" i="12"/>
  <c r="T77" i="12"/>
  <c r="U77" i="12"/>
  <c r="V77" i="12"/>
  <c r="W77" i="12"/>
  <c r="L78" i="12"/>
  <c r="M78" i="12"/>
  <c r="N78" i="12"/>
  <c r="O78" i="12"/>
  <c r="P78" i="12"/>
  <c r="Q78" i="12"/>
  <c r="R78" i="12"/>
  <c r="S78" i="12"/>
  <c r="T78" i="12"/>
  <c r="U78" i="12"/>
  <c r="V78" i="12"/>
  <c r="W78" i="12"/>
  <c r="L79" i="12"/>
  <c r="M79" i="12"/>
  <c r="N79" i="12"/>
  <c r="O79" i="12"/>
  <c r="P79" i="12"/>
  <c r="Q79" i="12"/>
  <c r="R79" i="12"/>
  <c r="S79" i="12"/>
  <c r="T79" i="12"/>
  <c r="U79" i="12"/>
  <c r="V79" i="12"/>
  <c r="W79" i="12"/>
  <c r="L80" i="12"/>
  <c r="M80" i="12"/>
  <c r="N80" i="12"/>
  <c r="O80" i="12"/>
  <c r="P80" i="12"/>
  <c r="Q80" i="12"/>
  <c r="R80" i="12"/>
  <c r="S80" i="12"/>
  <c r="T80" i="12"/>
  <c r="U80" i="12"/>
  <c r="V80" i="12"/>
  <c r="W80" i="12"/>
  <c r="L81" i="12"/>
  <c r="M81" i="12"/>
  <c r="N81" i="12"/>
  <c r="O81" i="12"/>
  <c r="P81" i="12"/>
  <c r="Q81" i="12"/>
  <c r="R81" i="12"/>
  <c r="S81" i="12"/>
  <c r="T81" i="12"/>
  <c r="U81" i="12"/>
  <c r="V81" i="12"/>
  <c r="W81" i="12"/>
  <c r="L82" i="12"/>
  <c r="M82" i="12"/>
  <c r="N82" i="12"/>
  <c r="O82" i="12"/>
  <c r="P82" i="12"/>
  <c r="Q82" i="12"/>
  <c r="R82" i="12"/>
  <c r="S82" i="12"/>
  <c r="T82" i="12"/>
  <c r="U82" i="12"/>
  <c r="V82" i="12"/>
  <c r="W82" i="12"/>
  <c r="L83" i="12"/>
  <c r="M83" i="12"/>
  <c r="N83" i="12"/>
  <c r="O83" i="12"/>
  <c r="P83" i="12"/>
  <c r="Q83" i="12"/>
  <c r="R83" i="12"/>
  <c r="S83" i="12"/>
  <c r="T83" i="12"/>
  <c r="U83" i="12"/>
  <c r="V83" i="12"/>
  <c r="W83" i="12"/>
  <c r="L84" i="12"/>
  <c r="M84" i="12"/>
  <c r="N84" i="12"/>
  <c r="O84" i="12"/>
  <c r="P84" i="12"/>
  <c r="Q84" i="12"/>
  <c r="R84" i="12"/>
  <c r="S84" i="12"/>
  <c r="T84" i="12"/>
  <c r="U84" i="12"/>
  <c r="V84" i="12"/>
  <c r="W84" i="12"/>
  <c r="L85" i="12"/>
  <c r="M85" i="12"/>
  <c r="N85" i="12"/>
  <c r="O85" i="12"/>
  <c r="P85" i="12"/>
  <c r="Q85" i="12"/>
  <c r="R85" i="12"/>
  <c r="S85" i="12"/>
  <c r="T85" i="12"/>
  <c r="U85" i="12"/>
  <c r="V85" i="12"/>
  <c r="W85" i="12"/>
  <c r="L86" i="12"/>
  <c r="M86" i="12"/>
  <c r="N86" i="12"/>
  <c r="O86" i="12"/>
  <c r="P86" i="12"/>
  <c r="Q86" i="12"/>
  <c r="R86" i="12"/>
  <c r="S86" i="12"/>
  <c r="T86" i="12"/>
  <c r="U86" i="12"/>
  <c r="V86" i="12"/>
  <c r="W86" i="12"/>
  <c r="L87" i="12"/>
  <c r="M87" i="12"/>
  <c r="N87" i="12"/>
  <c r="O87" i="12"/>
  <c r="P87" i="12"/>
  <c r="Q87" i="12"/>
  <c r="R87" i="12"/>
  <c r="S87" i="12"/>
  <c r="T87" i="12"/>
  <c r="U87" i="12"/>
  <c r="V87" i="12"/>
  <c r="W87" i="12"/>
  <c r="L88" i="12"/>
  <c r="M88" i="12"/>
  <c r="N88" i="12"/>
  <c r="O88" i="12"/>
  <c r="P88" i="12"/>
  <c r="Q88" i="12"/>
  <c r="R88" i="12"/>
  <c r="S88" i="12"/>
  <c r="T88" i="12"/>
  <c r="U88" i="12"/>
  <c r="V88" i="12"/>
  <c r="W88" i="12"/>
  <c r="L89" i="12"/>
  <c r="M89" i="12"/>
  <c r="N89" i="12"/>
  <c r="O89" i="12"/>
  <c r="P89" i="12"/>
  <c r="Q89" i="12"/>
  <c r="R89" i="12"/>
  <c r="S89" i="12"/>
  <c r="T89" i="12"/>
  <c r="U89" i="12"/>
  <c r="V89" i="12"/>
  <c r="W89" i="12"/>
  <c r="L90" i="12"/>
  <c r="M90" i="12"/>
  <c r="N90" i="12"/>
  <c r="O90" i="12"/>
  <c r="P90" i="12"/>
  <c r="Q90" i="12"/>
  <c r="R90" i="12"/>
  <c r="S90" i="12"/>
  <c r="T90" i="12"/>
  <c r="U90" i="12"/>
  <c r="V90" i="12"/>
  <c r="W90" i="12"/>
  <c r="L91" i="12"/>
  <c r="M91" i="12"/>
  <c r="N91" i="12"/>
  <c r="O91" i="12"/>
  <c r="P91" i="12"/>
  <c r="Q91" i="12"/>
  <c r="R91" i="12"/>
  <c r="S91" i="12"/>
  <c r="T91" i="12"/>
  <c r="U91" i="12"/>
  <c r="V91" i="12"/>
  <c r="W91" i="12"/>
  <c r="L92" i="12"/>
  <c r="M92" i="12"/>
  <c r="N92" i="12"/>
  <c r="O92" i="12"/>
  <c r="P92" i="12"/>
  <c r="Q92" i="12"/>
  <c r="R92" i="12"/>
  <c r="S92" i="12"/>
  <c r="T92" i="12"/>
  <c r="U92" i="12"/>
  <c r="V92" i="12"/>
  <c r="W92" i="12"/>
  <c r="L93" i="12"/>
  <c r="M93" i="12"/>
  <c r="N93" i="12"/>
  <c r="O93" i="12"/>
  <c r="P93" i="12"/>
  <c r="Q93" i="12"/>
  <c r="R93" i="12"/>
  <c r="S93" i="12"/>
  <c r="T93" i="12"/>
  <c r="U93" i="12"/>
  <c r="V93" i="12"/>
  <c r="W93" i="12"/>
  <c r="L94" i="12"/>
  <c r="M94" i="12"/>
  <c r="N94" i="12"/>
  <c r="O94" i="12"/>
  <c r="P94" i="12"/>
  <c r="Q94" i="12"/>
  <c r="R94" i="12"/>
  <c r="S94" i="12"/>
  <c r="T94" i="12"/>
  <c r="U94" i="12"/>
  <c r="V94" i="12"/>
  <c r="W94" i="12"/>
  <c r="L95" i="12"/>
  <c r="M95" i="12"/>
  <c r="N95" i="12"/>
  <c r="O95" i="12"/>
  <c r="P95" i="12"/>
  <c r="Q95" i="12"/>
  <c r="R95" i="12"/>
  <c r="S95" i="12"/>
  <c r="T95" i="12"/>
  <c r="U95" i="12"/>
  <c r="V95" i="12"/>
  <c r="W95" i="12"/>
  <c r="L96" i="12"/>
  <c r="M96" i="12"/>
  <c r="N96" i="12"/>
  <c r="O96" i="12"/>
  <c r="P96" i="12"/>
  <c r="Q96" i="12"/>
  <c r="R96" i="12"/>
  <c r="S96" i="12"/>
  <c r="T96" i="12"/>
  <c r="U96" i="12"/>
  <c r="V96" i="12"/>
  <c r="W96" i="12"/>
  <c r="L97" i="12"/>
  <c r="M97" i="12"/>
  <c r="N97" i="12"/>
  <c r="O97" i="12"/>
  <c r="P97" i="12"/>
  <c r="Q97" i="12"/>
  <c r="R97" i="12"/>
  <c r="S97" i="12"/>
  <c r="T97" i="12"/>
  <c r="U97" i="12"/>
  <c r="V97" i="12"/>
  <c r="W97" i="12"/>
  <c r="L98" i="12"/>
  <c r="M98" i="12"/>
  <c r="N98" i="12"/>
  <c r="O98" i="12"/>
  <c r="P98" i="12"/>
  <c r="Q98" i="12"/>
  <c r="R98" i="12"/>
  <c r="S98" i="12"/>
  <c r="T98" i="12"/>
  <c r="U98" i="12"/>
  <c r="V98" i="12"/>
  <c r="W98" i="12"/>
  <c r="L99" i="12"/>
  <c r="M99" i="12"/>
  <c r="N99" i="12"/>
  <c r="O99" i="12"/>
  <c r="P99" i="12"/>
  <c r="Q99" i="12"/>
  <c r="R99" i="12"/>
  <c r="S99" i="12"/>
  <c r="T99" i="12"/>
  <c r="U99" i="12"/>
  <c r="V99" i="12"/>
  <c r="W99" i="12"/>
  <c r="L100" i="12"/>
  <c r="M100" i="12"/>
  <c r="N100" i="12"/>
  <c r="O100" i="12"/>
  <c r="P100" i="12"/>
  <c r="Q100" i="12"/>
  <c r="R100" i="12"/>
  <c r="S100" i="12"/>
  <c r="T100" i="12"/>
  <c r="U100" i="12"/>
  <c r="V100" i="12"/>
  <c r="W100" i="12"/>
  <c r="L101" i="12"/>
  <c r="M101" i="12"/>
  <c r="N101" i="12"/>
  <c r="O101" i="12"/>
  <c r="P101" i="12"/>
  <c r="Q101" i="12"/>
  <c r="R101" i="12"/>
  <c r="S101" i="12"/>
  <c r="T101" i="12"/>
  <c r="U101" i="12"/>
  <c r="V101" i="12"/>
  <c r="W101" i="12"/>
  <c r="L102" i="12"/>
  <c r="M102" i="12"/>
  <c r="N102" i="12"/>
  <c r="O102" i="12"/>
  <c r="P102" i="12"/>
  <c r="Q102" i="12"/>
  <c r="R102" i="12"/>
  <c r="S102" i="12"/>
  <c r="T102" i="12"/>
  <c r="U102" i="12"/>
  <c r="V102" i="12"/>
  <c r="W102" i="12"/>
  <c r="L103" i="12"/>
  <c r="M103" i="12"/>
  <c r="N103" i="12"/>
  <c r="O103" i="12"/>
  <c r="P103" i="12"/>
  <c r="Q103" i="12"/>
  <c r="R103" i="12"/>
  <c r="S103" i="12"/>
  <c r="T103" i="12"/>
  <c r="U103" i="12"/>
  <c r="V103" i="12"/>
  <c r="W103" i="12"/>
  <c r="L104" i="12"/>
  <c r="M104" i="12"/>
  <c r="N104" i="12"/>
  <c r="O104" i="12"/>
  <c r="P104" i="12"/>
  <c r="Q104" i="12"/>
  <c r="R104" i="12"/>
  <c r="S104" i="12"/>
  <c r="T104" i="12"/>
  <c r="U104" i="12"/>
  <c r="V104" i="12"/>
  <c r="W104" i="12"/>
  <c r="L105" i="12"/>
  <c r="M105" i="12"/>
  <c r="N105" i="12"/>
  <c r="O105" i="12"/>
  <c r="P105" i="12"/>
  <c r="Q105" i="12"/>
  <c r="R105" i="12"/>
  <c r="S105" i="12"/>
  <c r="T105" i="12"/>
  <c r="U105" i="12"/>
  <c r="V105" i="12"/>
  <c r="W105" i="12"/>
  <c r="L106" i="12"/>
  <c r="M106" i="12"/>
  <c r="N106" i="12"/>
  <c r="O106" i="12"/>
  <c r="P106" i="12"/>
  <c r="Q106" i="12"/>
  <c r="R106" i="12"/>
  <c r="S106" i="12"/>
  <c r="T106" i="12"/>
  <c r="U106" i="12"/>
  <c r="V106" i="12"/>
  <c r="W106" i="12"/>
  <c r="L107" i="12"/>
  <c r="M107" i="12"/>
  <c r="N107" i="12"/>
  <c r="O107" i="12"/>
  <c r="P107" i="12"/>
  <c r="Q107" i="12"/>
  <c r="R107" i="12"/>
  <c r="S107" i="12"/>
  <c r="T107" i="12"/>
  <c r="U107" i="12"/>
  <c r="V107" i="12"/>
  <c r="W107" i="12"/>
  <c r="L108" i="12"/>
  <c r="M108" i="12"/>
  <c r="N108" i="12"/>
  <c r="O108" i="12"/>
  <c r="P108" i="12"/>
  <c r="Q108" i="12"/>
  <c r="R108" i="12"/>
  <c r="S108" i="12"/>
  <c r="T108" i="12"/>
  <c r="U108" i="12"/>
  <c r="V108" i="12"/>
  <c r="W108" i="12"/>
  <c r="L109" i="12"/>
  <c r="M109" i="12"/>
  <c r="N109" i="12"/>
  <c r="O109" i="12"/>
  <c r="P109" i="12"/>
  <c r="Q109" i="12"/>
  <c r="R109" i="12"/>
  <c r="S109" i="12"/>
  <c r="T109" i="12"/>
  <c r="U109" i="12"/>
  <c r="V109" i="12"/>
  <c r="W109" i="12"/>
  <c r="L110" i="12"/>
  <c r="M110" i="12"/>
  <c r="N110" i="12"/>
  <c r="O110" i="12"/>
  <c r="P110" i="12"/>
  <c r="Q110" i="12"/>
  <c r="R110" i="12"/>
  <c r="S110" i="12"/>
  <c r="T110" i="12"/>
  <c r="U110" i="12"/>
  <c r="V110" i="12"/>
  <c r="W110" i="12"/>
  <c r="L111" i="12"/>
  <c r="M111" i="12"/>
  <c r="N111" i="12"/>
  <c r="O111" i="12"/>
  <c r="P111" i="12"/>
  <c r="Q111" i="12"/>
  <c r="R111" i="12"/>
  <c r="S111" i="12"/>
  <c r="T111" i="12"/>
  <c r="U111" i="12"/>
  <c r="V111" i="12"/>
  <c r="W111" i="12"/>
  <c r="L112" i="12"/>
  <c r="M112" i="12"/>
  <c r="N112" i="12"/>
  <c r="O112" i="12"/>
  <c r="P112" i="12"/>
  <c r="Q112" i="12"/>
  <c r="R112" i="12"/>
  <c r="S112" i="12"/>
  <c r="T112" i="12"/>
  <c r="U112" i="12"/>
  <c r="V112" i="12"/>
  <c r="W112" i="12"/>
  <c r="L113" i="12"/>
  <c r="M113" i="12"/>
  <c r="N113" i="12"/>
  <c r="O113" i="12"/>
  <c r="P113" i="12"/>
  <c r="Q113" i="12"/>
  <c r="R113" i="12"/>
  <c r="S113" i="12"/>
  <c r="T113" i="12"/>
  <c r="U113" i="12"/>
  <c r="V113" i="12"/>
  <c r="W113" i="12"/>
  <c r="L114" i="12"/>
  <c r="M114" i="12"/>
  <c r="N114" i="12"/>
  <c r="O114" i="12"/>
  <c r="P114" i="12"/>
  <c r="Q114" i="12"/>
  <c r="R114" i="12"/>
  <c r="S114" i="12"/>
  <c r="T114" i="12"/>
  <c r="U114" i="12"/>
  <c r="V114" i="12"/>
  <c r="W114" i="12"/>
  <c r="L115" i="12"/>
  <c r="M115" i="12"/>
  <c r="N115" i="12"/>
  <c r="O115" i="12"/>
  <c r="P115" i="12"/>
  <c r="Q115" i="12"/>
  <c r="R115" i="12"/>
  <c r="S115" i="12"/>
  <c r="T115" i="12"/>
  <c r="U115" i="12"/>
  <c r="V115" i="12"/>
  <c r="W115" i="12"/>
  <c r="L116" i="12"/>
  <c r="M116" i="12"/>
  <c r="N116" i="12"/>
  <c r="O116" i="12"/>
  <c r="P116" i="12"/>
  <c r="Q116" i="12"/>
  <c r="R116" i="12"/>
  <c r="S116" i="12"/>
  <c r="T116" i="12"/>
  <c r="U116" i="12"/>
  <c r="V116" i="12"/>
  <c r="W116" i="12"/>
  <c r="L117" i="12"/>
  <c r="M117" i="12"/>
  <c r="N117" i="12"/>
  <c r="O117" i="12"/>
  <c r="P117" i="12"/>
  <c r="Q117" i="12"/>
  <c r="R117" i="12"/>
  <c r="S117" i="12"/>
  <c r="T117" i="12"/>
  <c r="U117" i="12"/>
  <c r="V117" i="12"/>
  <c r="W117" i="12"/>
  <c r="L118" i="12"/>
  <c r="M118" i="12"/>
  <c r="N118" i="12"/>
  <c r="O118" i="12"/>
  <c r="P118" i="12"/>
  <c r="Q118" i="12"/>
  <c r="R118" i="12"/>
  <c r="S118" i="12"/>
  <c r="T118" i="12"/>
  <c r="U118" i="12"/>
  <c r="V118" i="12"/>
  <c r="W118" i="12"/>
  <c r="L119" i="12"/>
  <c r="M119" i="12"/>
  <c r="N119" i="12"/>
  <c r="O119" i="12"/>
  <c r="P119" i="12"/>
  <c r="Q119" i="12"/>
  <c r="R119" i="12"/>
  <c r="S119" i="12"/>
  <c r="T119" i="12"/>
  <c r="U119" i="12"/>
  <c r="V119" i="12"/>
  <c r="W119" i="12"/>
  <c r="L120" i="12"/>
  <c r="M120" i="12"/>
  <c r="N120" i="12"/>
  <c r="O120" i="12"/>
  <c r="P120" i="12"/>
  <c r="Q120" i="12"/>
  <c r="R120" i="12"/>
  <c r="S120" i="12"/>
  <c r="T120" i="12"/>
  <c r="U120" i="12"/>
  <c r="V120" i="12"/>
  <c r="W120" i="12"/>
  <c r="L121" i="12"/>
  <c r="M121" i="12"/>
  <c r="N121" i="12"/>
  <c r="O121" i="12"/>
  <c r="P121" i="12"/>
  <c r="Q121" i="12"/>
  <c r="R121" i="12"/>
  <c r="S121" i="12"/>
  <c r="T121" i="12"/>
  <c r="U121" i="12"/>
  <c r="V121" i="12"/>
  <c r="W121" i="12"/>
  <c r="L122" i="12"/>
  <c r="M122" i="12"/>
  <c r="N122" i="12"/>
  <c r="O122" i="12"/>
  <c r="P122" i="12"/>
  <c r="Q122" i="12"/>
  <c r="R122" i="12"/>
  <c r="S122" i="12"/>
  <c r="T122" i="12"/>
  <c r="U122" i="12"/>
  <c r="V122" i="12"/>
  <c r="W122" i="12"/>
  <c r="L123" i="12"/>
  <c r="M123" i="12"/>
  <c r="N123" i="12"/>
  <c r="O123" i="12"/>
  <c r="P123" i="12"/>
  <c r="Q123" i="12"/>
  <c r="R123" i="12"/>
  <c r="S123" i="12"/>
  <c r="T123" i="12"/>
  <c r="U123" i="12"/>
  <c r="V123" i="12"/>
  <c r="W123" i="12"/>
  <c r="L124" i="12"/>
  <c r="M124" i="12"/>
  <c r="N124" i="12"/>
  <c r="O124" i="12"/>
  <c r="P124" i="12"/>
  <c r="Q124" i="12"/>
  <c r="R124" i="12"/>
  <c r="S124" i="12"/>
  <c r="T124" i="12"/>
  <c r="U124" i="12"/>
  <c r="V124" i="12"/>
  <c r="W124" i="12"/>
  <c r="L125" i="12"/>
  <c r="M125" i="12"/>
  <c r="N125" i="12"/>
  <c r="O125" i="12"/>
  <c r="P125" i="12"/>
  <c r="Q125" i="12"/>
  <c r="R125" i="12"/>
  <c r="S125" i="12"/>
  <c r="T125" i="12"/>
  <c r="U125" i="12"/>
  <c r="V125" i="12"/>
  <c r="W125" i="12"/>
  <c r="L126" i="12"/>
  <c r="M126" i="12"/>
  <c r="N126" i="12"/>
  <c r="O126" i="12"/>
  <c r="P126" i="12"/>
  <c r="Q126" i="12"/>
  <c r="R126" i="12"/>
  <c r="S126" i="12"/>
  <c r="T126" i="12"/>
  <c r="U126" i="12"/>
  <c r="V126" i="12"/>
  <c r="W126" i="12"/>
  <c r="L127" i="12"/>
  <c r="M127" i="12"/>
  <c r="N127" i="12"/>
  <c r="O127" i="12"/>
  <c r="P127" i="12"/>
  <c r="Q127" i="12"/>
  <c r="R127" i="12"/>
  <c r="S127" i="12"/>
  <c r="T127" i="12"/>
  <c r="U127" i="12"/>
  <c r="V127" i="12"/>
  <c r="W127" i="12"/>
  <c r="L128" i="12"/>
  <c r="M128" i="12"/>
  <c r="N128" i="12"/>
  <c r="O128" i="12"/>
  <c r="P128" i="12"/>
  <c r="Q128" i="12"/>
  <c r="R128" i="12"/>
  <c r="S128" i="12"/>
  <c r="T128" i="12"/>
  <c r="U128" i="12"/>
  <c r="V128" i="12"/>
  <c r="W128" i="12"/>
  <c r="L129" i="12"/>
  <c r="M129" i="12"/>
  <c r="N129" i="12"/>
  <c r="O129" i="12"/>
  <c r="P129" i="12"/>
  <c r="Q129" i="12"/>
  <c r="R129" i="12"/>
  <c r="S129" i="12"/>
  <c r="T129" i="12"/>
  <c r="U129" i="12"/>
  <c r="V129" i="12"/>
  <c r="W129" i="12"/>
  <c r="L130" i="12"/>
  <c r="M130" i="12"/>
  <c r="N130" i="12"/>
  <c r="O130" i="12"/>
  <c r="P130" i="12"/>
  <c r="Q130" i="12"/>
  <c r="R130" i="12"/>
  <c r="S130" i="12"/>
  <c r="T130" i="12"/>
  <c r="U130" i="12"/>
  <c r="V130" i="12"/>
  <c r="W130" i="12"/>
  <c r="L131" i="12"/>
  <c r="M131" i="12"/>
  <c r="N131" i="12"/>
  <c r="O131" i="12"/>
  <c r="P131" i="12"/>
  <c r="Q131" i="12"/>
  <c r="R131" i="12"/>
  <c r="S131" i="12"/>
  <c r="T131" i="12"/>
  <c r="U131" i="12"/>
  <c r="V131" i="12"/>
  <c r="W131" i="12"/>
  <c r="L132" i="12"/>
  <c r="M132" i="12"/>
  <c r="N132" i="12"/>
  <c r="O132" i="12"/>
  <c r="P132" i="12"/>
  <c r="Q132" i="12"/>
  <c r="R132" i="12"/>
  <c r="S132" i="12"/>
  <c r="T132" i="12"/>
  <c r="U132" i="12"/>
  <c r="V132" i="12"/>
  <c r="W132" i="12"/>
  <c r="L133" i="12"/>
  <c r="M133" i="12"/>
  <c r="N133" i="12"/>
  <c r="O133" i="12"/>
  <c r="P133" i="12"/>
  <c r="Q133" i="12"/>
  <c r="R133" i="12"/>
  <c r="S133" i="12"/>
  <c r="T133" i="12"/>
  <c r="U133" i="12"/>
  <c r="V133" i="12"/>
  <c r="W133" i="12"/>
  <c r="L134" i="12"/>
  <c r="M134" i="12"/>
  <c r="N134" i="12"/>
  <c r="O134" i="12"/>
  <c r="P134" i="12"/>
  <c r="Q134" i="12"/>
  <c r="R134" i="12"/>
  <c r="S134" i="12"/>
  <c r="T134" i="12"/>
  <c r="U134" i="12"/>
  <c r="V134" i="12"/>
  <c r="W134" i="12"/>
  <c r="L135" i="12"/>
  <c r="M135" i="12"/>
  <c r="N135" i="12"/>
  <c r="O135" i="12"/>
  <c r="P135" i="12"/>
  <c r="Q135" i="12"/>
  <c r="R135" i="12"/>
  <c r="S135" i="12"/>
  <c r="T135" i="12"/>
  <c r="U135" i="12"/>
  <c r="V135" i="12"/>
  <c r="W135" i="12"/>
  <c r="L136" i="12"/>
  <c r="M136" i="12"/>
  <c r="N136" i="12"/>
  <c r="O136" i="12"/>
  <c r="P136" i="12"/>
  <c r="Q136" i="12"/>
  <c r="R136" i="12"/>
  <c r="S136" i="12"/>
  <c r="T136" i="12"/>
  <c r="U136" i="12"/>
  <c r="V136" i="12"/>
  <c r="W136" i="12"/>
  <c r="L137" i="12"/>
  <c r="M137" i="12"/>
  <c r="N137" i="12"/>
  <c r="O137" i="12"/>
  <c r="P137" i="12"/>
  <c r="Q137" i="12"/>
  <c r="R137" i="12"/>
  <c r="S137" i="12"/>
  <c r="T137" i="12"/>
  <c r="U137" i="12"/>
  <c r="V137" i="12"/>
  <c r="W137" i="12"/>
  <c r="L138" i="12"/>
  <c r="M138" i="12"/>
  <c r="N138" i="12"/>
  <c r="O138" i="12"/>
  <c r="P138" i="12"/>
  <c r="Q138" i="12"/>
  <c r="R138" i="12"/>
  <c r="S138" i="12"/>
  <c r="T138" i="12"/>
  <c r="U138" i="12"/>
  <c r="V138" i="12"/>
  <c r="W138" i="12"/>
  <c r="L139" i="12"/>
  <c r="M139" i="12"/>
  <c r="N139" i="12"/>
  <c r="O139" i="12"/>
  <c r="P139" i="12"/>
  <c r="Q139" i="12"/>
  <c r="R139" i="12"/>
  <c r="S139" i="12"/>
  <c r="T139" i="12"/>
  <c r="U139" i="12"/>
  <c r="V139" i="12"/>
  <c r="W139" i="12"/>
  <c r="L140" i="12"/>
  <c r="M140" i="12"/>
  <c r="N140" i="12"/>
  <c r="O140" i="12"/>
  <c r="P140" i="12"/>
  <c r="Q140" i="12"/>
  <c r="R140" i="12"/>
  <c r="S140" i="12"/>
  <c r="T140" i="12"/>
  <c r="U140" i="12"/>
  <c r="V140" i="12"/>
  <c r="W140" i="12"/>
  <c r="L141" i="12"/>
  <c r="M141" i="12"/>
  <c r="N141" i="12"/>
  <c r="O141" i="12"/>
  <c r="P141" i="12"/>
  <c r="Q141" i="12"/>
  <c r="R141" i="12"/>
  <c r="S141" i="12"/>
  <c r="T141" i="12"/>
  <c r="U141" i="12"/>
  <c r="V141" i="12"/>
  <c r="W141" i="12"/>
  <c r="L142" i="12"/>
  <c r="M142" i="12"/>
  <c r="N142" i="12"/>
  <c r="O142" i="12"/>
  <c r="P142" i="12"/>
  <c r="Q142" i="12"/>
  <c r="R142" i="12"/>
  <c r="S142" i="12"/>
  <c r="T142" i="12"/>
  <c r="U142" i="12"/>
  <c r="V142" i="12"/>
  <c r="W142" i="12"/>
  <c r="L143" i="12"/>
  <c r="M143" i="12"/>
  <c r="N143" i="12"/>
  <c r="O143" i="12"/>
  <c r="P143" i="12"/>
  <c r="Q143" i="12"/>
  <c r="R143" i="12"/>
  <c r="S143" i="12"/>
  <c r="T143" i="12"/>
  <c r="U143" i="12"/>
  <c r="V143" i="12"/>
  <c r="W143" i="12"/>
  <c r="L144" i="12"/>
  <c r="M144" i="12"/>
  <c r="N144" i="12"/>
  <c r="O144" i="12"/>
  <c r="P144" i="12"/>
  <c r="Q144" i="12"/>
  <c r="R144" i="12"/>
  <c r="S144" i="12"/>
  <c r="T144" i="12"/>
  <c r="U144" i="12"/>
  <c r="V144" i="12"/>
  <c r="W144" i="12"/>
  <c r="L145" i="12"/>
  <c r="M145" i="12"/>
  <c r="N145" i="12"/>
  <c r="O145" i="12"/>
  <c r="P145" i="12"/>
  <c r="Q145" i="12"/>
  <c r="R145" i="12"/>
  <c r="S145" i="12"/>
  <c r="T145" i="12"/>
  <c r="U145" i="12"/>
  <c r="V145" i="12"/>
  <c r="W145" i="12"/>
  <c r="L146" i="12"/>
  <c r="M146" i="12"/>
  <c r="N146" i="12"/>
  <c r="O146" i="12"/>
  <c r="P146" i="12"/>
  <c r="Q146" i="12"/>
  <c r="R146" i="12"/>
  <c r="S146" i="12"/>
  <c r="T146" i="12"/>
  <c r="U146" i="12"/>
  <c r="V146" i="12"/>
  <c r="W146" i="12"/>
  <c r="L147" i="12"/>
  <c r="M147" i="12"/>
  <c r="N147" i="12"/>
  <c r="O147" i="12"/>
  <c r="P147" i="12"/>
  <c r="Q147" i="12"/>
  <c r="R147" i="12"/>
  <c r="S147" i="12"/>
  <c r="T147" i="12"/>
  <c r="U147" i="12"/>
  <c r="V147" i="12"/>
  <c r="W147" i="12"/>
  <c r="L148" i="12"/>
  <c r="M148" i="12"/>
  <c r="N148" i="12"/>
  <c r="O148" i="12"/>
  <c r="P148" i="12"/>
  <c r="Q148" i="12"/>
  <c r="R148" i="12"/>
  <c r="S148" i="12"/>
  <c r="T148" i="12"/>
  <c r="U148" i="12"/>
  <c r="V148" i="12"/>
  <c r="W148" i="12"/>
  <c r="L149" i="12"/>
  <c r="M149" i="12"/>
  <c r="N149" i="12"/>
  <c r="O149" i="12"/>
  <c r="P149" i="12"/>
  <c r="Q149" i="12"/>
  <c r="R149" i="12"/>
  <c r="S149" i="12"/>
  <c r="T149" i="12"/>
  <c r="U149" i="12"/>
  <c r="V149" i="12"/>
  <c r="W149" i="12"/>
  <c r="L150" i="12"/>
  <c r="M150" i="12"/>
  <c r="N150" i="12"/>
  <c r="O150" i="12"/>
  <c r="P150" i="12"/>
  <c r="Q150" i="12"/>
  <c r="R150" i="12"/>
  <c r="S150" i="12"/>
  <c r="T150" i="12"/>
  <c r="U150" i="12"/>
  <c r="V150" i="12"/>
  <c r="W150" i="12"/>
  <c r="L151" i="12"/>
  <c r="M151" i="12"/>
  <c r="N151" i="12"/>
  <c r="O151" i="12"/>
  <c r="P151" i="12"/>
  <c r="Q151" i="12"/>
  <c r="R151" i="12"/>
  <c r="S151" i="12"/>
  <c r="T151" i="12"/>
  <c r="U151" i="12"/>
  <c r="V151" i="12"/>
  <c r="W151" i="12"/>
  <c r="L152" i="12"/>
  <c r="M152" i="12"/>
  <c r="N152" i="12"/>
  <c r="O152" i="12"/>
  <c r="P152" i="12"/>
  <c r="Q152" i="12"/>
  <c r="R152" i="12"/>
  <c r="S152" i="12"/>
  <c r="T152" i="12"/>
  <c r="U152" i="12"/>
  <c r="V152" i="12"/>
  <c r="W152" i="12"/>
  <c r="L153" i="12"/>
  <c r="M153" i="12"/>
  <c r="N153" i="12"/>
  <c r="O153" i="12"/>
  <c r="P153" i="12"/>
  <c r="Q153" i="12"/>
  <c r="R153" i="12"/>
  <c r="S153" i="12"/>
  <c r="T153" i="12"/>
  <c r="U153" i="12"/>
  <c r="V153" i="12"/>
  <c r="W153" i="12"/>
  <c r="L154" i="12"/>
  <c r="M154" i="12"/>
  <c r="N154" i="12"/>
  <c r="O154" i="12"/>
  <c r="P154" i="12"/>
  <c r="Q154" i="12"/>
  <c r="R154" i="12"/>
  <c r="S154" i="12"/>
  <c r="T154" i="12"/>
  <c r="U154" i="12"/>
  <c r="V154" i="12"/>
  <c r="W154" i="12"/>
  <c r="L155" i="12"/>
  <c r="M155" i="12"/>
  <c r="N155" i="12"/>
  <c r="O155" i="12"/>
  <c r="P155" i="12"/>
  <c r="Q155" i="12"/>
  <c r="R155" i="12"/>
  <c r="S155" i="12"/>
  <c r="T155" i="12"/>
  <c r="U155" i="12"/>
  <c r="V155" i="12"/>
  <c r="W155" i="12"/>
  <c r="L156" i="12"/>
  <c r="M156" i="12"/>
  <c r="N156" i="12"/>
  <c r="O156" i="12"/>
  <c r="P156" i="12"/>
  <c r="Q156" i="12"/>
  <c r="R156" i="12"/>
  <c r="S156" i="12"/>
  <c r="T156" i="12"/>
  <c r="U156" i="12"/>
  <c r="V156" i="12"/>
  <c r="W156" i="12"/>
  <c r="L157" i="12"/>
  <c r="M157" i="12"/>
  <c r="N157" i="12"/>
  <c r="O157" i="12"/>
  <c r="P157" i="12"/>
  <c r="Q157" i="12"/>
  <c r="R157" i="12"/>
  <c r="S157" i="12"/>
  <c r="T157" i="12"/>
  <c r="U157" i="12"/>
  <c r="V157" i="12"/>
  <c r="W157" i="12"/>
  <c r="L158" i="12"/>
  <c r="M158" i="12"/>
  <c r="N158" i="12"/>
  <c r="O158" i="12"/>
  <c r="P158" i="12"/>
  <c r="Q158" i="12"/>
  <c r="R158" i="12"/>
  <c r="S158" i="12"/>
  <c r="T158" i="12"/>
  <c r="U158" i="12"/>
  <c r="V158" i="12"/>
  <c r="W158" i="12"/>
  <c r="L159" i="12"/>
  <c r="M159" i="12"/>
  <c r="N159" i="12"/>
  <c r="O159" i="12"/>
  <c r="P159" i="12"/>
  <c r="Q159" i="12"/>
  <c r="R159" i="12"/>
  <c r="S159" i="12"/>
  <c r="T159" i="12"/>
  <c r="U159" i="12"/>
  <c r="V159" i="12"/>
  <c r="W159" i="12"/>
  <c r="L160" i="12"/>
  <c r="M160" i="12"/>
  <c r="N160" i="12"/>
  <c r="O160" i="12"/>
  <c r="P160" i="12"/>
  <c r="Q160" i="12"/>
  <c r="R160" i="12"/>
  <c r="S160" i="12"/>
  <c r="T160" i="12"/>
  <c r="U160" i="12"/>
  <c r="V160" i="12"/>
  <c r="W160" i="12"/>
  <c r="L161" i="12"/>
  <c r="M161" i="12"/>
  <c r="N161" i="12"/>
  <c r="O161" i="12"/>
  <c r="P161" i="12"/>
  <c r="Q161" i="12"/>
  <c r="R161" i="12"/>
  <c r="S161" i="12"/>
  <c r="T161" i="12"/>
  <c r="U161" i="12"/>
  <c r="V161" i="12"/>
  <c r="W161" i="12"/>
  <c r="L162" i="12"/>
  <c r="M162" i="12"/>
  <c r="N162" i="12"/>
  <c r="O162" i="12"/>
  <c r="P162" i="12"/>
  <c r="Q162" i="12"/>
  <c r="R162" i="12"/>
  <c r="S162" i="12"/>
  <c r="T162" i="12"/>
  <c r="U162" i="12"/>
  <c r="V162" i="12"/>
  <c r="W162" i="12"/>
  <c r="L163" i="12"/>
  <c r="M163" i="12"/>
  <c r="N163" i="12"/>
  <c r="O163" i="12"/>
  <c r="P163" i="12"/>
  <c r="Q163" i="12"/>
  <c r="R163" i="12"/>
  <c r="S163" i="12"/>
  <c r="T163" i="12"/>
  <c r="U163" i="12"/>
  <c r="V163" i="12"/>
  <c r="W163" i="12"/>
  <c r="L164" i="12"/>
  <c r="M164" i="12"/>
  <c r="N164" i="12"/>
  <c r="O164" i="12"/>
  <c r="P164" i="12"/>
  <c r="Q164" i="12"/>
  <c r="R164" i="12"/>
  <c r="S164" i="12"/>
  <c r="T164" i="12"/>
  <c r="U164" i="12"/>
  <c r="V164" i="12"/>
  <c r="W164" i="12"/>
  <c r="L165" i="12"/>
  <c r="M165" i="12"/>
  <c r="N165" i="12"/>
  <c r="O165" i="12"/>
  <c r="P165" i="12"/>
  <c r="Q165" i="12"/>
  <c r="R165" i="12"/>
  <c r="S165" i="12"/>
  <c r="T165" i="12"/>
  <c r="U165" i="12"/>
  <c r="V165" i="12"/>
  <c r="W165" i="12"/>
  <c r="L166" i="12"/>
  <c r="M166" i="12"/>
  <c r="N166" i="12"/>
  <c r="O166" i="12"/>
  <c r="P166" i="12"/>
  <c r="Q166" i="12"/>
  <c r="R166" i="12"/>
  <c r="S166" i="12"/>
  <c r="T166" i="12"/>
  <c r="U166" i="12"/>
  <c r="V166" i="12"/>
  <c r="W166" i="12"/>
  <c r="L167" i="12"/>
  <c r="M167" i="12"/>
  <c r="N167" i="12"/>
  <c r="O167" i="12"/>
  <c r="P167" i="12"/>
  <c r="Q167" i="12"/>
  <c r="R167" i="12"/>
  <c r="S167" i="12"/>
  <c r="T167" i="12"/>
  <c r="U167" i="12"/>
  <c r="V167" i="12"/>
  <c r="W167" i="12"/>
  <c r="L168" i="12"/>
  <c r="M168" i="12"/>
  <c r="N168" i="12"/>
  <c r="O168" i="12"/>
  <c r="P168" i="12"/>
  <c r="Q168" i="12"/>
  <c r="R168" i="12"/>
  <c r="S168" i="12"/>
  <c r="T168" i="12"/>
  <c r="U168" i="12"/>
  <c r="V168" i="12"/>
  <c r="W168" i="12"/>
  <c r="L169" i="12"/>
  <c r="M169" i="12"/>
  <c r="N169" i="12"/>
  <c r="O169" i="12"/>
  <c r="P169" i="12"/>
  <c r="Q169" i="12"/>
  <c r="R169" i="12"/>
  <c r="S169" i="12"/>
  <c r="T169" i="12"/>
  <c r="U169" i="12"/>
  <c r="V169" i="12"/>
  <c r="W169" i="12"/>
  <c r="L170" i="12"/>
  <c r="M170" i="12"/>
  <c r="N170" i="12"/>
  <c r="O170" i="12"/>
  <c r="P170" i="12"/>
  <c r="Q170" i="12"/>
  <c r="R170" i="12"/>
  <c r="S170" i="12"/>
  <c r="T170" i="12"/>
  <c r="U170" i="12"/>
  <c r="V170" i="12"/>
  <c r="W170" i="12"/>
  <c r="L171" i="12"/>
  <c r="M171" i="12"/>
  <c r="N171" i="12"/>
  <c r="O171" i="12"/>
  <c r="P171" i="12"/>
  <c r="Q171" i="12"/>
  <c r="R171" i="12"/>
  <c r="S171" i="12"/>
  <c r="T171" i="12"/>
  <c r="U171" i="12"/>
  <c r="V171" i="12"/>
  <c r="W171" i="12"/>
  <c r="L172" i="12"/>
  <c r="M172" i="12"/>
  <c r="N172" i="12"/>
  <c r="O172" i="12"/>
  <c r="P172" i="12"/>
  <c r="Q172" i="12"/>
  <c r="R172" i="12"/>
  <c r="S172" i="12"/>
  <c r="T172" i="12"/>
  <c r="U172" i="12"/>
  <c r="V172" i="12"/>
  <c r="W172" i="12"/>
  <c r="L173" i="12"/>
  <c r="M173" i="12"/>
  <c r="N173" i="12"/>
  <c r="O173" i="12"/>
  <c r="P173" i="12"/>
  <c r="Q173" i="12"/>
  <c r="R173" i="12"/>
  <c r="S173" i="12"/>
  <c r="T173" i="12"/>
  <c r="U173" i="12"/>
  <c r="V173" i="12"/>
  <c r="W173" i="12"/>
  <c r="L174" i="12"/>
  <c r="M174" i="12"/>
  <c r="N174" i="12"/>
  <c r="O174" i="12"/>
  <c r="P174" i="12"/>
  <c r="Q174" i="12"/>
  <c r="R174" i="12"/>
  <c r="S174" i="12"/>
  <c r="T174" i="12"/>
  <c r="U174" i="12"/>
  <c r="V174" i="12"/>
  <c r="W174" i="12"/>
  <c r="L175" i="12"/>
  <c r="M175" i="12"/>
  <c r="N175" i="12"/>
  <c r="O175" i="12"/>
  <c r="P175" i="12"/>
  <c r="Q175" i="12"/>
  <c r="R175" i="12"/>
  <c r="S175" i="12"/>
  <c r="T175" i="12"/>
  <c r="U175" i="12"/>
  <c r="V175" i="12"/>
  <c r="W175" i="12"/>
  <c r="L176" i="12"/>
  <c r="M176" i="12"/>
  <c r="N176" i="12"/>
  <c r="O176" i="12"/>
  <c r="P176" i="12"/>
  <c r="Q176" i="12"/>
  <c r="R176" i="12"/>
  <c r="S176" i="12"/>
  <c r="T176" i="12"/>
  <c r="U176" i="12"/>
  <c r="V176" i="12"/>
  <c r="W176" i="12"/>
  <c r="L177" i="12"/>
  <c r="M177" i="12"/>
  <c r="N177" i="12"/>
  <c r="O177" i="12"/>
  <c r="P177" i="12"/>
  <c r="Q177" i="12"/>
  <c r="R177" i="12"/>
  <c r="S177" i="12"/>
  <c r="T177" i="12"/>
  <c r="U177" i="12"/>
  <c r="V177" i="12"/>
  <c r="W177" i="12"/>
  <c r="L178" i="12"/>
  <c r="M178" i="12"/>
  <c r="N178" i="12"/>
  <c r="O178" i="12"/>
  <c r="P178" i="12"/>
  <c r="Q178" i="12"/>
  <c r="R178" i="12"/>
  <c r="S178" i="12"/>
  <c r="T178" i="12"/>
  <c r="U178" i="12"/>
  <c r="V178" i="12"/>
  <c r="W178" i="12"/>
  <c r="L179" i="12"/>
  <c r="M179" i="12"/>
  <c r="N179" i="12"/>
  <c r="O179" i="12"/>
  <c r="P179" i="12"/>
  <c r="Q179" i="12"/>
  <c r="R179" i="12"/>
  <c r="S179" i="12"/>
  <c r="T179" i="12"/>
  <c r="U179" i="12"/>
  <c r="V179" i="12"/>
  <c r="W179" i="12"/>
  <c r="L180" i="12"/>
  <c r="M180" i="12"/>
  <c r="N180" i="12"/>
  <c r="O180" i="12"/>
  <c r="P180" i="12"/>
  <c r="Q180" i="12"/>
  <c r="R180" i="12"/>
  <c r="S180" i="12"/>
  <c r="T180" i="12"/>
  <c r="U180" i="12"/>
  <c r="V180" i="12"/>
  <c r="W180" i="12"/>
  <c r="L181" i="12"/>
  <c r="M181" i="12"/>
  <c r="N181" i="12"/>
  <c r="O181" i="12"/>
  <c r="P181" i="12"/>
  <c r="Q181" i="12"/>
  <c r="R181" i="12"/>
  <c r="S181" i="12"/>
  <c r="T181" i="12"/>
  <c r="U181" i="12"/>
  <c r="V181" i="12"/>
  <c r="W181" i="12"/>
  <c r="L182" i="12"/>
  <c r="M182" i="12"/>
  <c r="N182" i="12"/>
  <c r="O182" i="12"/>
  <c r="P182" i="12"/>
  <c r="Q182" i="12"/>
  <c r="R182" i="12"/>
  <c r="S182" i="12"/>
  <c r="T182" i="12"/>
  <c r="U182" i="12"/>
  <c r="V182" i="12"/>
  <c r="W182" i="12"/>
  <c r="L183" i="12"/>
  <c r="M183" i="12"/>
  <c r="N183" i="12"/>
  <c r="O183" i="12"/>
  <c r="P183" i="12"/>
  <c r="Q183" i="12"/>
  <c r="R183" i="12"/>
  <c r="S183" i="12"/>
  <c r="T183" i="12"/>
  <c r="U183" i="12"/>
  <c r="V183" i="12"/>
  <c r="W183" i="12"/>
  <c r="L184" i="12"/>
  <c r="M184" i="12"/>
  <c r="N184" i="12"/>
  <c r="O184" i="12"/>
  <c r="P184" i="12"/>
  <c r="Q184" i="12"/>
  <c r="R184" i="12"/>
  <c r="S184" i="12"/>
  <c r="T184" i="12"/>
  <c r="U184" i="12"/>
  <c r="V184" i="12"/>
  <c r="W184" i="12"/>
  <c r="L185" i="12"/>
  <c r="M185" i="12"/>
  <c r="N185" i="12"/>
  <c r="O185" i="12"/>
  <c r="P185" i="12"/>
  <c r="Q185" i="12"/>
  <c r="R185" i="12"/>
  <c r="S185" i="12"/>
  <c r="T185" i="12"/>
  <c r="U185" i="12"/>
  <c r="V185" i="12"/>
  <c r="W185" i="12"/>
  <c r="L186" i="12"/>
  <c r="M186" i="12"/>
  <c r="N186" i="12"/>
  <c r="O186" i="12"/>
  <c r="P186" i="12"/>
  <c r="Q186" i="12"/>
  <c r="R186" i="12"/>
  <c r="S186" i="12"/>
  <c r="T186" i="12"/>
  <c r="U186" i="12"/>
  <c r="V186" i="12"/>
  <c r="W186" i="12"/>
  <c r="L187" i="12"/>
  <c r="M187" i="12"/>
  <c r="N187" i="12"/>
  <c r="O187" i="12"/>
  <c r="P187" i="12"/>
  <c r="Q187" i="12"/>
  <c r="R187" i="12"/>
  <c r="S187" i="12"/>
  <c r="T187" i="12"/>
  <c r="U187" i="12"/>
  <c r="V187" i="12"/>
  <c r="W187" i="12"/>
  <c r="L188" i="12"/>
  <c r="M188" i="12"/>
  <c r="N188" i="12"/>
  <c r="O188" i="12"/>
  <c r="P188" i="12"/>
  <c r="Q188" i="12"/>
  <c r="R188" i="12"/>
  <c r="S188" i="12"/>
  <c r="T188" i="12"/>
  <c r="U188" i="12"/>
  <c r="V188" i="12"/>
  <c r="W188" i="12"/>
  <c r="L189" i="12"/>
  <c r="M189" i="12"/>
  <c r="N189" i="12"/>
  <c r="O189" i="12"/>
  <c r="P189" i="12"/>
  <c r="Q189" i="12"/>
  <c r="R189" i="12"/>
  <c r="S189" i="12"/>
  <c r="T189" i="12"/>
  <c r="U189" i="12"/>
  <c r="V189" i="12"/>
  <c r="W189" i="12"/>
  <c r="L190" i="12"/>
  <c r="M190" i="12"/>
  <c r="N190" i="12"/>
  <c r="O190" i="12"/>
  <c r="P190" i="12"/>
  <c r="Q190" i="12"/>
  <c r="R190" i="12"/>
  <c r="S190" i="12"/>
  <c r="T190" i="12"/>
  <c r="U190" i="12"/>
  <c r="V190" i="12"/>
  <c r="W190" i="12"/>
  <c r="L191" i="12"/>
  <c r="M191" i="12"/>
  <c r="N191" i="12"/>
  <c r="O191" i="12"/>
  <c r="P191" i="12"/>
  <c r="Q191" i="12"/>
  <c r="R191" i="12"/>
  <c r="S191" i="12"/>
  <c r="T191" i="12"/>
  <c r="U191" i="12"/>
  <c r="V191" i="12"/>
  <c r="W191" i="12"/>
  <c r="L192" i="12"/>
  <c r="M192" i="12"/>
  <c r="N192" i="12"/>
  <c r="O192" i="12"/>
  <c r="P192" i="12"/>
  <c r="Q192" i="12"/>
  <c r="R192" i="12"/>
  <c r="S192" i="12"/>
  <c r="T192" i="12"/>
  <c r="U192" i="12"/>
  <c r="V192" i="12"/>
  <c r="W192" i="12"/>
  <c r="L193" i="12"/>
  <c r="M193" i="12"/>
  <c r="N193" i="12"/>
  <c r="O193" i="12"/>
  <c r="P193" i="12"/>
  <c r="Q193" i="12"/>
  <c r="R193" i="12"/>
  <c r="S193" i="12"/>
  <c r="T193" i="12"/>
  <c r="U193" i="12"/>
  <c r="V193" i="12"/>
  <c r="W193" i="12"/>
  <c r="L194" i="12"/>
  <c r="M194" i="12"/>
  <c r="N194" i="12"/>
  <c r="O194" i="12"/>
  <c r="P194" i="12"/>
  <c r="Q194" i="12"/>
  <c r="R194" i="12"/>
  <c r="S194" i="12"/>
  <c r="T194" i="12"/>
  <c r="U194" i="12"/>
  <c r="V194" i="12"/>
  <c r="W194" i="12"/>
  <c r="L195" i="12"/>
  <c r="M195" i="12"/>
  <c r="N195" i="12"/>
  <c r="O195" i="12"/>
  <c r="P195" i="12"/>
  <c r="Q195" i="12"/>
  <c r="R195" i="12"/>
  <c r="S195" i="12"/>
  <c r="T195" i="12"/>
  <c r="U195" i="12"/>
  <c r="V195" i="12"/>
  <c r="W195" i="12"/>
  <c r="L196" i="12"/>
  <c r="M196" i="12"/>
  <c r="N196" i="12"/>
  <c r="O196" i="12"/>
  <c r="P196" i="12"/>
  <c r="Q196" i="12"/>
  <c r="R196" i="12"/>
  <c r="S196" i="12"/>
  <c r="T196" i="12"/>
  <c r="U196" i="12"/>
  <c r="V196" i="12"/>
  <c r="W196" i="12"/>
  <c r="L197" i="12"/>
  <c r="M197" i="12"/>
  <c r="N197" i="12"/>
  <c r="O197" i="12"/>
  <c r="P197" i="12"/>
  <c r="Q197" i="12"/>
  <c r="R197" i="12"/>
  <c r="S197" i="12"/>
  <c r="T197" i="12"/>
  <c r="U197" i="12"/>
  <c r="V197" i="12"/>
  <c r="W197" i="12"/>
  <c r="L198" i="12"/>
  <c r="M198" i="12"/>
  <c r="N198" i="12"/>
  <c r="O198" i="12"/>
  <c r="P198" i="12"/>
  <c r="Q198" i="12"/>
  <c r="R198" i="12"/>
  <c r="S198" i="12"/>
  <c r="T198" i="12"/>
  <c r="U198" i="12"/>
  <c r="V198" i="12"/>
  <c r="W198" i="12"/>
  <c r="L199" i="12"/>
  <c r="M199" i="12"/>
  <c r="N199" i="12"/>
  <c r="O199" i="12"/>
  <c r="P199" i="12"/>
  <c r="Q199" i="12"/>
  <c r="R199" i="12"/>
  <c r="S199" i="12"/>
  <c r="T199" i="12"/>
  <c r="U199" i="12"/>
  <c r="V199" i="12"/>
  <c r="W199" i="12"/>
  <c r="L200" i="12"/>
  <c r="M200" i="12"/>
  <c r="N200" i="12"/>
  <c r="O200" i="12"/>
  <c r="P200" i="12"/>
  <c r="Q200" i="12"/>
  <c r="R200" i="12"/>
  <c r="S200" i="12"/>
  <c r="T200" i="12"/>
  <c r="U200" i="12"/>
  <c r="V200" i="12"/>
  <c r="W200" i="12"/>
  <c r="L201" i="12"/>
  <c r="M201" i="12"/>
  <c r="N201" i="12"/>
  <c r="O201" i="12"/>
  <c r="P201" i="12"/>
  <c r="Q201" i="12"/>
  <c r="R201" i="12"/>
  <c r="S201" i="12"/>
  <c r="T201" i="12"/>
  <c r="U201" i="12"/>
  <c r="V201" i="12"/>
  <c r="W201" i="12"/>
  <c r="L202" i="12"/>
  <c r="M202" i="12"/>
  <c r="N202" i="12"/>
  <c r="O202" i="12"/>
  <c r="P202" i="12"/>
  <c r="Q202" i="12"/>
  <c r="R202" i="12"/>
  <c r="S202" i="12"/>
  <c r="T202" i="12"/>
  <c r="U202" i="12"/>
  <c r="V202" i="12"/>
  <c r="W202" i="12"/>
  <c r="L203" i="12"/>
  <c r="M203" i="12"/>
  <c r="N203" i="12"/>
  <c r="O203" i="12"/>
  <c r="P203" i="12"/>
  <c r="Q203" i="12"/>
  <c r="R203" i="12"/>
  <c r="S203" i="12"/>
  <c r="T203" i="12"/>
  <c r="U203" i="12"/>
  <c r="V203" i="12"/>
  <c r="W203" i="12"/>
  <c r="L204" i="12"/>
  <c r="M204" i="12"/>
  <c r="N204" i="12"/>
  <c r="O204" i="12"/>
  <c r="P204" i="12"/>
  <c r="Q204" i="12"/>
  <c r="R204" i="12"/>
  <c r="S204" i="12"/>
  <c r="T204" i="12"/>
  <c r="U204" i="12"/>
  <c r="V204" i="12"/>
  <c r="W204" i="12"/>
  <c r="L205" i="12"/>
  <c r="M205" i="12"/>
  <c r="N205" i="12"/>
  <c r="O205" i="12"/>
  <c r="P205" i="12"/>
  <c r="Q205" i="12"/>
  <c r="R205" i="12"/>
  <c r="S205" i="12"/>
  <c r="T205" i="12"/>
  <c r="U205" i="12"/>
  <c r="V205" i="12"/>
  <c r="W205" i="12"/>
  <c r="L206" i="12"/>
  <c r="M206" i="12"/>
  <c r="N206" i="12"/>
  <c r="O206" i="12"/>
  <c r="P206" i="12"/>
  <c r="Q206" i="12"/>
  <c r="R206" i="12"/>
  <c r="S206" i="12"/>
  <c r="T206" i="12"/>
  <c r="U206" i="12"/>
  <c r="V206" i="12"/>
  <c r="W206" i="12"/>
  <c r="L207" i="12"/>
  <c r="M207" i="12"/>
  <c r="N207" i="12"/>
  <c r="O207" i="12"/>
  <c r="P207" i="12"/>
  <c r="Q207" i="12"/>
  <c r="R207" i="12"/>
  <c r="S207" i="12"/>
  <c r="T207" i="12"/>
  <c r="U207" i="12"/>
  <c r="V207" i="12"/>
  <c r="W207" i="12"/>
  <c r="L208" i="12"/>
  <c r="M208" i="12"/>
  <c r="N208" i="12"/>
  <c r="O208" i="12"/>
  <c r="P208" i="12"/>
  <c r="Q208" i="12"/>
  <c r="R208" i="12"/>
  <c r="S208" i="12"/>
  <c r="T208" i="12"/>
  <c r="U208" i="12"/>
  <c r="V208" i="12"/>
  <c r="W208" i="12"/>
  <c r="L209" i="12"/>
  <c r="M209" i="12"/>
  <c r="N209" i="12"/>
  <c r="O209" i="12"/>
  <c r="P209" i="12"/>
  <c r="Q209" i="12"/>
  <c r="R209" i="12"/>
  <c r="S209" i="12"/>
  <c r="T209" i="12"/>
  <c r="U209" i="12"/>
  <c r="V209" i="12"/>
  <c r="W209" i="12"/>
  <c r="L210" i="12"/>
  <c r="M210" i="12"/>
  <c r="N210" i="12"/>
  <c r="O210" i="12"/>
  <c r="P210" i="12"/>
  <c r="Q210" i="12"/>
  <c r="R210" i="12"/>
  <c r="S210" i="12"/>
  <c r="T210" i="12"/>
  <c r="U210" i="12"/>
  <c r="V210" i="12"/>
  <c r="W210" i="12"/>
  <c r="L211" i="12"/>
  <c r="M211" i="12"/>
  <c r="N211" i="12"/>
  <c r="O211" i="12"/>
  <c r="P211" i="12"/>
  <c r="Q211" i="12"/>
  <c r="R211" i="12"/>
  <c r="S211" i="12"/>
  <c r="T211" i="12"/>
  <c r="U211" i="12"/>
  <c r="V211" i="12"/>
  <c r="W211" i="12"/>
  <c r="L212" i="12"/>
  <c r="M212" i="12"/>
  <c r="N212" i="12"/>
  <c r="O212" i="12"/>
  <c r="P212" i="12"/>
  <c r="Q212" i="12"/>
  <c r="R212" i="12"/>
  <c r="S212" i="12"/>
  <c r="T212" i="12"/>
  <c r="U212" i="12"/>
  <c r="V212" i="12"/>
  <c r="W212" i="12"/>
  <c r="L213" i="12"/>
  <c r="M213" i="12"/>
  <c r="N213" i="12"/>
  <c r="O213" i="12"/>
  <c r="P213" i="12"/>
  <c r="Q213" i="12"/>
  <c r="R213" i="12"/>
  <c r="S213" i="12"/>
  <c r="T213" i="12"/>
  <c r="U213" i="12"/>
  <c r="V213" i="12"/>
  <c r="W213" i="12"/>
  <c r="L214" i="12"/>
  <c r="M214" i="12"/>
  <c r="N214" i="12"/>
  <c r="O214" i="12"/>
  <c r="P214" i="12"/>
  <c r="Q214" i="12"/>
  <c r="R214" i="12"/>
  <c r="S214" i="12"/>
  <c r="T214" i="12"/>
  <c r="U214" i="12"/>
  <c r="V214" i="12"/>
  <c r="W214" i="12"/>
  <c r="L215" i="12"/>
  <c r="M215" i="12"/>
  <c r="N215" i="12"/>
  <c r="O215" i="12"/>
  <c r="P215" i="12"/>
  <c r="Q215" i="12"/>
  <c r="R215" i="12"/>
  <c r="S215" i="12"/>
  <c r="T215" i="12"/>
  <c r="U215" i="12"/>
  <c r="V215" i="12"/>
  <c r="W215" i="12"/>
  <c r="L216" i="12"/>
  <c r="M216" i="12"/>
  <c r="N216" i="12"/>
  <c r="O216" i="12"/>
  <c r="P216" i="12"/>
  <c r="Q216" i="12"/>
  <c r="R216" i="12"/>
  <c r="S216" i="12"/>
  <c r="T216" i="12"/>
  <c r="U216" i="12"/>
  <c r="V216" i="12"/>
  <c r="W216" i="12"/>
  <c r="L217" i="12"/>
  <c r="M217" i="12"/>
  <c r="N217" i="12"/>
  <c r="O217" i="12"/>
  <c r="P217" i="12"/>
  <c r="Q217" i="12"/>
  <c r="R217" i="12"/>
  <c r="S217" i="12"/>
  <c r="T217" i="12"/>
  <c r="U217" i="12"/>
  <c r="V217" i="12"/>
  <c r="W217" i="12"/>
  <c r="L218" i="12"/>
  <c r="M218" i="12"/>
  <c r="N218" i="12"/>
  <c r="O218" i="12"/>
  <c r="P218" i="12"/>
  <c r="Q218" i="12"/>
  <c r="R218" i="12"/>
  <c r="S218" i="12"/>
  <c r="T218" i="12"/>
  <c r="U218" i="12"/>
  <c r="V218" i="12"/>
  <c r="W218" i="12"/>
  <c r="L219" i="12"/>
  <c r="M219" i="12"/>
  <c r="N219" i="12"/>
  <c r="O219" i="12"/>
  <c r="P219" i="12"/>
  <c r="Q219" i="12"/>
  <c r="R219" i="12"/>
  <c r="S219" i="12"/>
  <c r="T219" i="12"/>
  <c r="U219" i="12"/>
  <c r="V219" i="12"/>
  <c r="W219" i="12"/>
  <c r="L220" i="12"/>
  <c r="M220" i="12"/>
  <c r="N220" i="12"/>
  <c r="O220" i="12"/>
  <c r="P220" i="12"/>
  <c r="Q220" i="12"/>
  <c r="R220" i="12"/>
  <c r="S220" i="12"/>
  <c r="T220" i="12"/>
  <c r="U220" i="12"/>
  <c r="V220" i="12"/>
  <c r="W220" i="12"/>
  <c r="L221" i="12"/>
  <c r="M221" i="12"/>
  <c r="N221" i="12"/>
  <c r="O221" i="12"/>
  <c r="P221" i="12"/>
  <c r="Q221" i="12"/>
  <c r="R221" i="12"/>
  <c r="S221" i="12"/>
  <c r="T221" i="12"/>
  <c r="U221" i="12"/>
  <c r="V221" i="12"/>
  <c r="W221" i="12"/>
  <c r="L222" i="12"/>
  <c r="M222" i="12"/>
  <c r="N222" i="12"/>
  <c r="O222" i="12"/>
  <c r="P222" i="12"/>
  <c r="Q222" i="12"/>
  <c r="R222" i="12"/>
  <c r="S222" i="12"/>
  <c r="T222" i="12"/>
  <c r="U222" i="12"/>
  <c r="V222" i="12"/>
  <c r="W222" i="12"/>
  <c r="L223" i="12"/>
  <c r="M223" i="12"/>
  <c r="N223" i="12"/>
  <c r="O223" i="12"/>
  <c r="P223" i="12"/>
  <c r="Q223" i="12"/>
  <c r="R223" i="12"/>
  <c r="S223" i="12"/>
  <c r="T223" i="12"/>
  <c r="U223" i="12"/>
  <c r="V223" i="12"/>
  <c r="W223" i="12"/>
  <c r="L224" i="12"/>
  <c r="M224" i="12"/>
  <c r="N224" i="12"/>
  <c r="O224" i="12"/>
  <c r="P224" i="12"/>
  <c r="Q224" i="12"/>
  <c r="R224" i="12"/>
  <c r="S224" i="12"/>
  <c r="T224" i="12"/>
  <c r="U224" i="12"/>
  <c r="V224" i="12"/>
  <c r="W224" i="12"/>
  <c r="L225" i="12"/>
  <c r="M225" i="12"/>
  <c r="N225" i="12"/>
  <c r="O225" i="12"/>
  <c r="P225" i="12"/>
  <c r="Q225" i="12"/>
  <c r="R225" i="12"/>
  <c r="S225" i="12"/>
  <c r="T225" i="12"/>
  <c r="U225" i="12"/>
  <c r="V225" i="12"/>
  <c r="W225" i="12"/>
  <c r="L226" i="12"/>
  <c r="M226" i="12"/>
  <c r="N226" i="12"/>
  <c r="O226" i="12"/>
  <c r="P226" i="12"/>
  <c r="Q226" i="12"/>
  <c r="R226" i="12"/>
  <c r="S226" i="12"/>
  <c r="T226" i="12"/>
  <c r="U226" i="12"/>
  <c r="V226" i="12"/>
  <c r="W226" i="12"/>
  <c r="L227" i="12"/>
  <c r="M227" i="12"/>
  <c r="N227" i="12"/>
  <c r="O227" i="12"/>
  <c r="P227" i="12"/>
  <c r="Q227" i="12"/>
  <c r="R227" i="12"/>
  <c r="S227" i="12"/>
  <c r="T227" i="12"/>
  <c r="U227" i="12"/>
  <c r="V227" i="12"/>
  <c r="W227" i="12"/>
  <c r="L228" i="12"/>
  <c r="M228" i="12"/>
  <c r="N228" i="12"/>
  <c r="O228" i="12"/>
  <c r="P228" i="12"/>
  <c r="Q228" i="12"/>
  <c r="R228" i="12"/>
  <c r="S228" i="12"/>
  <c r="T228" i="12"/>
  <c r="U228" i="12"/>
  <c r="V228" i="12"/>
  <c r="W228" i="12"/>
  <c r="L229" i="12"/>
  <c r="M229" i="12"/>
  <c r="N229" i="12"/>
  <c r="O229" i="12"/>
  <c r="P229" i="12"/>
  <c r="Q229" i="12"/>
  <c r="R229" i="12"/>
  <c r="S229" i="12"/>
  <c r="T229" i="12"/>
  <c r="U229" i="12"/>
  <c r="V229" i="12"/>
  <c r="W229" i="12"/>
  <c r="L230" i="12"/>
  <c r="M230" i="12"/>
  <c r="N230" i="12"/>
  <c r="O230" i="12"/>
  <c r="P230" i="12"/>
  <c r="Q230" i="12"/>
  <c r="R230" i="12"/>
  <c r="S230" i="12"/>
  <c r="T230" i="12"/>
  <c r="U230" i="12"/>
  <c r="V230" i="12"/>
  <c r="W230" i="12"/>
  <c r="L231" i="12"/>
  <c r="M231" i="12"/>
  <c r="N231" i="12"/>
  <c r="O231" i="12"/>
  <c r="P231" i="12"/>
  <c r="Q231" i="12"/>
  <c r="R231" i="12"/>
  <c r="S231" i="12"/>
  <c r="T231" i="12"/>
  <c r="U231" i="12"/>
  <c r="V231" i="12"/>
  <c r="W231" i="12"/>
  <c r="L232" i="12"/>
  <c r="M232" i="12"/>
  <c r="N232" i="12"/>
  <c r="O232" i="12"/>
  <c r="P232" i="12"/>
  <c r="Q232" i="12"/>
  <c r="R232" i="12"/>
  <c r="S232" i="12"/>
  <c r="T232" i="12"/>
  <c r="U232" i="12"/>
  <c r="V232" i="12"/>
  <c r="W232" i="12"/>
  <c r="L233" i="12"/>
  <c r="M233" i="12"/>
  <c r="N233" i="12"/>
  <c r="O233" i="12"/>
  <c r="P233" i="12"/>
  <c r="Q233" i="12"/>
  <c r="R233" i="12"/>
  <c r="S233" i="12"/>
  <c r="T233" i="12"/>
  <c r="U233" i="12"/>
  <c r="V233" i="12"/>
  <c r="W233" i="12"/>
  <c r="L234" i="12"/>
  <c r="M234" i="12"/>
  <c r="N234" i="12"/>
  <c r="O234" i="12"/>
  <c r="P234" i="12"/>
  <c r="Q234" i="12"/>
  <c r="R234" i="12"/>
  <c r="S234" i="12"/>
  <c r="T234" i="12"/>
  <c r="U234" i="12"/>
  <c r="V234" i="12"/>
  <c r="W234" i="12"/>
  <c r="L235" i="12"/>
  <c r="M235" i="12"/>
  <c r="N235" i="12"/>
  <c r="O235" i="12"/>
  <c r="P235" i="12"/>
  <c r="Q235" i="12"/>
  <c r="R235" i="12"/>
  <c r="S235" i="12"/>
  <c r="T235" i="12"/>
  <c r="U235" i="12"/>
  <c r="V235" i="12"/>
  <c r="W235" i="12"/>
  <c r="L236" i="12"/>
  <c r="M236" i="12"/>
  <c r="N236" i="12"/>
  <c r="O236" i="12"/>
  <c r="P236" i="12"/>
  <c r="Q236" i="12"/>
  <c r="R236" i="12"/>
  <c r="S236" i="12"/>
  <c r="T236" i="12"/>
  <c r="U236" i="12"/>
  <c r="V236" i="12"/>
  <c r="W236" i="12"/>
  <c r="L237" i="12"/>
  <c r="M237" i="12"/>
  <c r="N237" i="12"/>
  <c r="O237" i="12"/>
  <c r="P237" i="12"/>
  <c r="Q237" i="12"/>
  <c r="R237" i="12"/>
  <c r="S237" i="12"/>
  <c r="T237" i="12"/>
  <c r="U237" i="12"/>
  <c r="V237" i="12"/>
  <c r="W237" i="12"/>
  <c r="L238" i="12"/>
  <c r="M238" i="12"/>
  <c r="N238" i="12"/>
  <c r="O238" i="12"/>
  <c r="P238" i="12"/>
  <c r="Q238" i="12"/>
  <c r="R238" i="12"/>
  <c r="S238" i="12"/>
  <c r="T238" i="12"/>
  <c r="U238" i="12"/>
  <c r="V238" i="12"/>
  <c r="W238" i="12"/>
  <c r="L239" i="12"/>
  <c r="M239" i="12"/>
  <c r="N239" i="12"/>
  <c r="O239" i="12"/>
  <c r="P239" i="12"/>
  <c r="Q239" i="12"/>
  <c r="R239" i="12"/>
  <c r="S239" i="12"/>
  <c r="T239" i="12"/>
  <c r="U239" i="12"/>
  <c r="V239" i="12"/>
  <c r="W239" i="12"/>
  <c r="L240" i="12"/>
  <c r="M240" i="12"/>
  <c r="N240" i="12"/>
  <c r="O240" i="12"/>
  <c r="P240" i="12"/>
  <c r="Q240" i="12"/>
  <c r="R240" i="12"/>
  <c r="S240" i="12"/>
  <c r="T240" i="12"/>
  <c r="U240" i="12"/>
  <c r="V240" i="12"/>
  <c r="W240" i="12"/>
  <c r="L241" i="12"/>
  <c r="M241" i="12"/>
  <c r="N241" i="12"/>
  <c r="O241" i="12"/>
  <c r="P241" i="12"/>
  <c r="Q241" i="12"/>
  <c r="R241" i="12"/>
  <c r="S241" i="12"/>
  <c r="T241" i="12"/>
  <c r="U241" i="12"/>
  <c r="V241" i="12"/>
  <c r="W241" i="12"/>
  <c r="W4" i="12"/>
  <c r="V4" i="12"/>
  <c r="U4" i="12"/>
  <c r="T4" i="12"/>
  <c r="S4" i="12"/>
  <c r="R4" i="12"/>
  <c r="Q4" i="12"/>
  <c r="P4" i="12"/>
  <c r="O4" i="12"/>
  <c r="N4" i="12"/>
  <c r="M4" i="12"/>
  <c r="AS3" i="5"/>
  <c r="AR3" i="5"/>
  <c r="AQ3" i="5"/>
  <c r="AP3" i="5"/>
  <c r="AO3" i="5"/>
  <c r="AN3" i="5"/>
  <c r="AM3" i="5"/>
  <c r="AL3" i="5"/>
  <c r="AK3" i="5"/>
  <c r="AJ3" i="5"/>
  <c r="AI3" i="5"/>
  <c r="AH3" i="5"/>
  <c r="C3" i="12"/>
  <c r="AJ3" i="12" l="1"/>
  <c r="AI3" i="12"/>
  <c r="AH3" i="12"/>
  <c r="AG3" i="12"/>
  <c r="AF3" i="12"/>
  <c r="AE3" i="12"/>
  <c r="AD3" i="12"/>
  <c r="AC3" i="12"/>
  <c r="AB3" i="12"/>
  <c r="AA3" i="12"/>
  <c r="Z3" i="12"/>
  <c r="Y3" i="12"/>
  <c r="W3" i="12"/>
  <c r="AI2" i="5"/>
  <c r="AH4" i="5"/>
  <c r="AI4" i="5" s="1"/>
  <c r="AJ4" i="5" s="1"/>
  <c r="AK4" i="5" s="1"/>
  <c r="AL4" i="5" s="1"/>
  <c r="AM4" i="5" s="1"/>
  <c r="AN4" i="5" s="1"/>
  <c r="AO4" i="5" s="1"/>
  <c r="AP4" i="5" s="1"/>
  <c r="AQ4" i="5" s="1"/>
  <c r="AR4" i="5" s="1"/>
  <c r="AS4" i="5" s="1"/>
  <c r="AH5" i="5"/>
  <c r="AI5" i="5"/>
  <c r="AJ5" i="5" s="1"/>
  <c r="AK5" i="5" s="1"/>
  <c r="AL5" i="5" s="1"/>
  <c r="AM5" i="5" s="1"/>
  <c r="AN5" i="5" s="1"/>
  <c r="AO5" i="5" s="1"/>
  <c r="AP5" i="5" s="1"/>
  <c r="AQ5" i="5" s="1"/>
  <c r="AR5" i="5" s="1"/>
  <c r="AS5" i="5" s="1"/>
  <c r="AH6" i="5"/>
  <c r="AI6" i="5"/>
  <c r="AJ6" i="5" s="1"/>
  <c r="AK6" i="5"/>
  <c r="AL6" i="5" s="1"/>
  <c r="AM6" i="5" s="1"/>
  <c r="AN6" i="5" s="1"/>
  <c r="AO6" i="5" s="1"/>
  <c r="AP6" i="5" s="1"/>
  <c r="AQ6" i="5" s="1"/>
  <c r="AR6" i="5" s="1"/>
  <c r="AS6" i="5" s="1"/>
  <c r="AH7" i="5"/>
  <c r="AI7" i="5"/>
  <c r="AJ7" i="5" s="1"/>
  <c r="AK7" i="5" s="1"/>
  <c r="AL7" i="5" s="1"/>
  <c r="AM7" i="5" s="1"/>
  <c r="AN7" i="5" s="1"/>
  <c r="AO7" i="5" s="1"/>
  <c r="AP7" i="5" s="1"/>
  <c r="AQ7" i="5" s="1"/>
  <c r="AR7" i="5" s="1"/>
  <c r="AS7" i="5" s="1"/>
  <c r="AH8" i="5"/>
  <c r="AI8" i="5"/>
  <c r="AJ8" i="5" s="1"/>
  <c r="AK8" i="5"/>
  <c r="AL8" i="5" s="1"/>
  <c r="AM8" i="5" s="1"/>
  <c r="AN8" i="5" s="1"/>
  <c r="AO8" i="5" s="1"/>
  <c r="AP8" i="5" s="1"/>
  <c r="AQ8" i="5" s="1"/>
  <c r="AR8" i="5" s="1"/>
  <c r="AS8" i="5" s="1"/>
  <c r="AH9" i="5"/>
  <c r="AI9" i="5" s="1"/>
  <c r="AJ9" i="5" s="1"/>
  <c r="AK9" i="5" s="1"/>
  <c r="AH10" i="5"/>
  <c r="AI10" i="5" s="1"/>
  <c r="AJ10" i="5" s="1"/>
  <c r="AK10" i="5" s="1"/>
  <c r="AL10" i="5" s="1"/>
  <c r="AM10" i="5" s="1"/>
  <c r="AN10" i="5" s="1"/>
  <c r="AO10" i="5" s="1"/>
  <c r="AP10" i="5" s="1"/>
  <c r="AQ10" i="5" s="1"/>
  <c r="AR10" i="5" s="1"/>
  <c r="AS10" i="5" s="1"/>
  <c r="AH11" i="5"/>
  <c r="AI11" i="5" s="1"/>
  <c r="AJ11" i="5" s="1"/>
  <c r="AK11" i="5" s="1"/>
  <c r="AL11" i="5" s="1"/>
  <c r="AM11" i="5" s="1"/>
  <c r="AN11" i="5" s="1"/>
  <c r="AO11" i="5" s="1"/>
  <c r="AP11" i="5" s="1"/>
  <c r="AQ11" i="5" s="1"/>
  <c r="AR11" i="5" s="1"/>
  <c r="AS11" i="5" s="1"/>
  <c r="AH12" i="5"/>
  <c r="AI12" i="5"/>
  <c r="AJ12" i="5" s="1"/>
  <c r="AK12" i="5"/>
  <c r="AL12" i="5" s="1"/>
  <c r="AM12" i="5" s="1"/>
  <c r="AN12" i="5" s="1"/>
  <c r="AO12" i="5" s="1"/>
  <c r="AP12" i="5" s="1"/>
  <c r="AQ12" i="5" s="1"/>
  <c r="AR12" i="5" s="1"/>
  <c r="AS12" i="5" s="1"/>
  <c r="AH13" i="5"/>
  <c r="AI13" i="5"/>
  <c r="AJ13" i="5" s="1"/>
  <c r="AK13" i="5" s="1"/>
  <c r="AL13" i="5" s="1"/>
  <c r="AM13" i="5" s="1"/>
  <c r="AN13" i="5" s="1"/>
  <c r="AO13" i="5" s="1"/>
  <c r="AP13" i="5" s="1"/>
  <c r="AQ13" i="5" s="1"/>
  <c r="AR13" i="5" s="1"/>
  <c r="AS13" i="5" s="1"/>
  <c r="AH14" i="5"/>
  <c r="AI14" i="5"/>
  <c r="AJ14" i="5" s="1"/>
  <c r="AK14" i="5"/>
  <c r="AL14" i="5" s="1"/>
  <c r="AM14" i="5" s="1"/>
  <c r="AN14" i="5" s="1"/>
  <c r="AO14" i="5" s="1"/>
  <c r="AP14" i="5" s="1"/>
  <c r="AQ14" i="5" s="1"/>
  <c r="AR14" i="5" s="1"/>
  <c r="AS14" i="5" s="1"/>
  <c r="AH15" i="5"/>
  <c r="AI15" i="5"/>
  <c r="AJ15" i="5" s="1"/>
  <c r="AK15" i="5" s="1"/>
  <c r="AL15" i="5" s="1"/>
  <c r="AM15" i="5" s="1"/>
  <c r="AN15" i="5" s="1"/>
  <c r="AO15" i="5" s="1"/>
  <c r="AP15" i="5" s="1"/>
  <c r="AQ15" i="5" s="1"/>
  <c r="AR15" i="5" s="1"/>
  <c r="AS15" i="5" s="1"/>
  <c r="AH16" i="5"/>
  <c r="AI16" i="5"/>
  <c r="AJ16" i="5" s="1"/>
  <c r="AK16" i="5"/>
  <c r="AL16" i="5" s="1"/>
  <c r="AM16" i="5" s="1"/>
  <c r="AN16" i="5" s="1"/>
  <c r="AO16" i="5" s="1"/>
  <c r="AP16" i="5" s="1"/>
  <c r="AQ16" i="5" s="1"/>
  <c r="AR16" i="5" s="1"/>
  <c r="AS16" i="5" s="1"/>
  <c r="AH17" i="5"/>
  <c r="AI17" i="5"/>
  <c r="AJ17" i="5" s="1"/>
  <c r="AK17" i="5" s="1"/>
  <c r="AL17" i="5" s="1"/>
  <c r="AM17" i="5" s="1"/>
  <c r="AN17" i="5" s="1"/>
  <c r="AO17" i="5" s="1"/>
  <c r="AP17" i="5" s="1"/>
  <c r="AQ17" i="5" s="1"/>
  <c r="AR17" i="5" s="1"/>
  <c r="AS17" i="5" s="1"/>
  <c r="AH18" i="5"/>
  <c r="AI18" i="5"/>
  <c r="AJ18" i="5" s="1"/>
  <c r="AK18" i="5"/>
  <c r="AL18" i="5" s="1"/>
  <c r="AM18" i="5" s="1"/>
  <c r="AN18" i="5" s="1"/>
  <c r="AO18" i="5" s="1"/>
  <c r="AP18" i="5" s="1"/>
  <c r="AQ18" i="5" s="1"/>
  <c r="AR18" i="5" s="1"/>
  <c r="AS18" i="5" s="1"/>
  <c r="AH19" i="5"/>
  <c r="AI19" i="5"/>
  <c r="AJ19" i="5" s="1"/>
  <c r="AK19" i="5" s="1"/>
  <c r="AL19" i="5" s="1"/>
  <c r="AM19" i="5" s="1"/>
  <c r="AN19" i="5" s="1"/>
  <c r="AO19" i="5" s="1"/>
  <c r="AP19" i="5" s="1"/>
  <c r="AQ19" i="5" s="1"/>
  <c r="AR19" i="5" s="1"/>
  <c r="AS19" i="5" s="1"/>
  <c r="AH20" i="5"/>
  <c r="AI20" i="5" s="1"/>
  <c r="AJ20" i="5" s="1"/>
  <c r="AK20" i="5" s="1"/>
  <c r="AL20" i="5" s="1"/>
  <c r="AM20" i="5" s="1"/>
  <c r="AN20" i="5" s="1"/>
  <c r="AO20" i="5" s="1"/>
  <c r="AP20" i="5" s="1"/>
  <c r="AQ20" i="5" s="1"/>
  <c r="AR20" i="5" s="1"/>
  <c r="AS20" i="5" s="1"/>
  <c r="AH2" i="5"/>
  <c r="V3" i="5"/>
  <c r="W3" i="5"/>
  <c r="X3" i="5"/>
  <c r="Y3" i="5"/>
  <c r="Z3" i="5"/>
  <c r="AA3" i="5"/>
  <c r="AB3" i="5"/>
  <c r="AC3" i="5"/>
  <c r="AD3" i="5"/>
  <c r="AE3" i="5"/>
  <c r="AF3" i="5"/>
  <c r="AG3" i="5"/>
  <c r="V4" i="5"/>
  <c r="W4" i="5"/>
  <c r="X4" i="5"/>
  <c r="Y4" i="5"/>
  <c r="Z4" i="5"/>
  <c r="AA4" i="5"/>
  <c r="AB4" i="5"/>
  <c r="AC4" i="5"/>
  <c r="AD4" i="5"/>
  <c r="AE4" i="5"/>
  <c r="AF4" i="5"/>
  <c r="AG4" i="5"/>
  <c r="V5" i="5"/>
  <c r="W5" i="5"/>
  <c r="X5" i="5"/>
  <c r="Y5" i="5"/>
  <c r="Z5" i="5"/>
  <c r="AA5" i="5"/>
  <c r="AB5" i="5"/>
  <c r="AC5" i="5"/>
  <c r="AD5" i="5"/>
  <c r="AE5" i="5"/>
  <c r="AF5" i="5"/>
  <c r="AG5" i="5"/>
  <c r="V6" i="5"/>
  <c r="W6" i="5"/>
  <c r="X6" i="5"/>
  <c r="Y6" i="5"/>
  <c r="Z6" i="5"/>
  <c r="AA6" i="5"/>
  <c r="AB6" i="5"/>
  <c r="AC6" i="5"/>
  <c r="AD6" i="5"/>
  <c r="AE6" i="5"/>
  <c r="AF6" i="5"/>
  <c r="AG6" i="5"/>
  <c r="V7" i="5"/>
  <c r="W7" i="5"/>
  <c r="X7" i="5"/>
  <c r="Y7" i="5"/>
  <c r="Z7" i="5"/>
  <c r="AA7" i="5"/>
  <c r="AB7" i="5"/>
  <c r="AC7" i="5"/>
  <c r="AD7" i="5"/>
  <c r="AE7" i="5"/>
  <c r="AF7" i="5"/>
  <c r="AG7" i="5"/>
  <c r="V8" i="5"/>
  <c r="W8" i="5"/>
  <c r="X8" i="5"/>
  <c r="Y8" i="5"/>
  <c r="Z8" i="5"/>
  <c r="AA8" i="5"/>
  <c r="AB8" i="5"/>
  <c r="AC8" i="5"/>
  <c r="AD8" i="5"/>
  <c r="AE8" i="5"/>
  <c r="AF8" i="5"/>
  <c r="AG8" i="5"/>
  <c r="V9" i="5"/>
  <c r="W9" i="5"/>
  <c r="X9" i="5"/>
  <c r="Y9" i="5"/>
  <c r="Z9" i="5"/>
  <c r="AA9" i="5"/>
  <c r="AB9" i="5"/>
  <c r="AC9" i="5"/>
  <c r="AD9" i="5"/>
  <c r="AE9" i="5"/>
  <c r="AF9" i="5"/>
  <c r="AG9" i="5"/>
  <c r="V10" i="5"/>
  <c r="W10" i="5"/>
  <c r="X10" i="5"/>
  <c r="Y10" i="5"/>
  <c r="Z10" i="5"/>
  <c r="AA10" i="5"/>
  <c r="AB10" i="5"/>
  <c r="AC10" i="5"/>
  <c r="AD10" i="5"/>
  <c r="AE10" i="5"/>
  <c r="AF10" i="5"/>
  <c r="AG10" i="5"/>
  <c r="V11" i="5"/>
  <c r="W11" i="5"/>
  <c r="X11" i="5"/>
  <c r="N2" i="12" s="1"/>
  <c r="Y11" i="5"/>
  <c r="O2" i="12" s="1"/>
  <c r="Z11" i="5"/>
  <c r="P2" i="12" s="1"/>
  <c r="AA11" i="5"/>
  <c r="Q2" i="12" s="1"/>
  <c r="AB11" i="5"/>
  <c r="R2" i="12" s="1"/>
  <c r="AC11" i="5"/>
  <c r="S2" i="12" s="1"/>
  <c r="AD11" i="5"/>
  <c r="T2" i="12" s="1"/>
  <c r="AE11" i="5"/>
  <c r="U2" i="12" s="1"/>
  <c r="AF11" i="5"/>
  <c r="V2" i="12" s="1"/>
  <c r="AG11" i="5"/>
  <c r="W2" i="12" s="1"/>
  <c r="V12" i="5"/>
  <c r="W12" i="5"/>
  <c r="X12" i="5"/>
  <c r="Y12" i="5"/>
  <c r="Z12" i="5"/>
  <c r="AA12" i="5"/>
  <c r="AB12" i="5"/>
  <c r="AC12" i="5"/>
  <c r="AD12" i="5"/>
  <c r="AE12" i="5"/>
  <c r="AF12" i="5"/>
  <c r="AG12" i="5"/>
  <c r="V13" i="5"/>
  <c r="W13" i="5"/>
  <c r="X13" i="5"/>
  <c r="Y13" i="5"/>
  <c r="Z13" i="5"/>
  <c r="AA13" i="5"/>
  <c r="AB13" i="5"/>
  <c r="AC13" i="5"/>
  <c r="AD13" i="5"/>
  <c r="AE13" i="5"/>
  <c r="AF13" i="5"/>
  <c r="AG13" i="5"/>
  <c r="V14" i="5"/>
  <c r="W14" i="5"/>
  <c r="X14" i="5"/>
  <c r="Y14" i="5"/>
  <c r="Z14" i="5"/>
  <c r="AA14" i="5"/>
  <c r="AB14" i="5"/>
  <c r="AC14" i="5"/>
  <c r="AD14" i="5"/>
  <c r="AE14" i="5"/>
  <c r="AF14" i="5"/>
  <c r="AG14" i="5"/>
  <c r="V15" i="5"/>
  <c r="W15" i="5"/>
  <c r="X15" i="5"/>
  <c r="Y15" i="5"/>
  <c r="Z15" i="5"/>
  <c r="AA15" i="5"/>
  <c r="AB15" i="5"/>
  <c r="AC15" i="5"/>
  <c r="AD15" i="5"/>
  <c r="AE15" i="5"/>
  <c r="AF15" i="5"/>
  <c r="AG15" i="5"/>
  <c r="V16" i="5"/>
  <c r="W16" i="5"/>
  <c r="X16" i="5"/>
  <c r="Y16" i="5"/>
  <c r="Z16" i="5"/>
  <c r="AA16" i="5"/>
  <c r="AB16" i="5"/>
  <c r="AC16" i="5"/>
  <c r="AD16" i="5"/>
  <c r="AE16" i="5"/>
  <c r="AF16" i="5"/>
  <c r="AG16" i="5"/>
  <c r="V17" i="5"/>
  <c r="W17" i="5"/>
  <c r="X17" i="5"/>
  <c r="Y17" i="5"/>
  <c r="Z17" i="5"/>
  <c r="AA17" i="5"/>
  <c r="AB17" i="5"/>
  <c r="AC17" i="5"/>
  <c r="AD17" i="5"/>
  <c r="AE17" i="5"/>
  <c r="AF17" i="5"/>
  <c r="AG17" i="5"/>
  <c r="V18" i="5"/>
  <c r="W18" i="5"/>
  <c r="X18" i="5"/>
  <c r="Y18" i="5"/>
  <c r="Z18" i="5"/>
  <c r="AA18" i="5"/>
  <c r="AB18" i="5"/>
  <c r="AC18" i="5"/>
  <c r="AD18" i="5"/>
  <c r="AE18" i="5"/>
  <c r="AF18" i="5"/>
  <c r="AG18" i="5"/>
  <c r="V19" i="5"/>
  <c r="W19" i="5"/>
  <c r="X19" i="5"/>
  <c r="Y19" i="5"/>
  <c r="Z19" i="5"/>
  <c r="AA19" i="5"/>
  <c r="AB19" i="5"/>
  <c r="AC19" i="5"/>
  <c r="AD19" i="5"/>
  <c r="AE19" i="5"/>
  <c r="AF19" i="5"/>
  <c r="AG19" i="5"/>
  <c r="V20" i="5"/>
  <c r="W20" i="5"/>
  <c r="X20" i="5"/>
  <c r="Y20" i="5"/>
  <c r="Z20" i="5"/>
  <c r="AA20" i="5"/>
  <c r="AB20" i="5"/>
  <c r="AC20" i="5"/>
  <c r="AD20" i="5"/>
  <c r="AE20" i="5"/>
  <c r="AF20" i="5"/>
  <c r="AG20" i="5"/>
  <c r="AG2" i="5"/>
  <c r="AF2" i="5"/>
  <c r="AE2" i="5"/>
  <c r="AD2" i="5"/>
  <c r="AC2" i="5"/>
  <c r="AB2" i="5"/>
  <c r="AA2" i="5"/>
  <c r="Z2" i="5"/>
  <c r="Y2" i="5"/>
  <c r="X2" i="5"/>
  <c r="W2" i="5"/>
  <c r="V2" i="5"/>
  <c r="L4" i="12"/>
  <c r="L3" i="12" s="1"/>
  <c r="AL9" i="5" l="1"/>
  <c r="AM9" i="5" s="1"/>
  <c r="AN9" i="5" s="1"/>
  <c r="AO9" i="5" s="1"/>
  <c r="AP9" i="5" s="1"/>
  <c r="AQ9" i="5" s="1"/>
  <c r="AR9" i="5" s="1"/>
  <c r="AS9" i="5" s="1"/>
  <c r="M3" i="12"/>
  <c r="U3" i="12"/>
  <c r="Q3" i="12"/>
  <c r="O3" i="12"/>
  <c r="P3" i="12"/>
  <c r="N3" i="12"/>
  <c r="V3" i="12"/>
  <c r="T3" i="12"/>
  <c r="R3" i="12"/>
  <c r="S3" i="12"/>
  <c r="B4" i="12"/>
  <c r="B5" i="12"/>
  <c r="B6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46" i="12"/>
  <c r="B47" i="12"/>
  <c r="B48" i="12"/>
  <c r="B49" i="12"/>
  <c r="B50" i="12"/>
  <c r="B51" i="12"/>
  <c r="B52" i="12"/>
  <c r="B53" i="12"/>
  <c r="B54" i="12"/>
  <c r="B55" i="12"/>
  <c r="B56" i="12"/>
  <c r="B57" i="12"/>
  <c r="B58" i="12"/>
  <c r="B59" i="12"/>
  <c r="B60" i="12"/>
  <c r="B61" i="12"/>
  <c r="B62" i="12"/>
  <c r="B63" i="12"/>
  <c r="B64" i="12"/>
  <c r="B65" i="12"/>
  <c r="B66" i="12"/>
  <c r="B67" i="12"/>
  <c r="B68" i="12"/>
  <c r="B69" i="12"/>
  <c r="B70" i="12"/>
  <c r="B71" i="12"/>
  <c r="B72" i="12"/>
  <c r="B73" i="12"/>
  <c r="B74" i="12"/>
  <c r="B75" i="12"/>
  <c r="B76" i="12"/>
  <c r="I2" i="12" s="1"/>
  <c r="B77" i="12"/>
  <c r="B78" i="12"/>
  <c r="B79" i="12"/>
  <c r="B80" i="12"/>
  <c r="B81" i="12"/>
  <c r="B82" i="12"/>
  <c r="B83" i="12"/>
  <c r="B84" i="12"/>
  <c r="B85" i="12"/>
  <c r="B86" i="12"/>
  <c r="B87" i="12"/>
  <c r="B88" i="12"/>
  <c r="B89" i="12"/>
  <c r="B90" i="12"/>
  <c r="B91" i="12"/>
  <c r="B92" i="12"/>
  <c r="B93" i="12"/>
  <c r="B94" i="12"/>
  <c r="B95" i="12"/>
  <c r="B96" i="12"/>
  <c r="B97" i="12"/>
  <c r="B98" i="12"/>
  <c r="B99" i="12"/>
  <c r="B100" i="12"/>
  <c r="B101" i="12"/>
  <c r="B102" i="12"/>
  <c r="B103" i="12"/>
  <c r="B104" i="12"/>
  <c r="B105" i="12"/>
  <c r="B106" i="12"/>
  <c r="B107" i="12"/>
  <c r="B108" i="12"/>
  <c r="B109" i="12"/>
  <c r="B110" i="12"/>
  <c r="B111" i="12"/>
  <c r="B112" i="12"/>
  <c r="B113" i="12"/>
  <c r="B114" i="12"/>
  <c r="B115" i="12"/>
  <c r="B116" i="12"/>
  <c r="B117" i="12"/>
  <c r="B118" i="12"/>
  <c r="B119" i="12"/>
  <c r="B120" i="12"/>
  <c r="B121" i="12"/>
  <c r="B122" i="12"/>
  <c r="B123" i="12"/>
  <c r="B124" i="12"/>
  <c r="B125" i="12"/>
  <c r="B126" i="12"/>
  <c r="B127" i="12"/>
  <c r="B128" i="12"/>
  <c r="B129" i="12"/>
  <c r="B130" i="12"/>
  <c r="B131" i="12"/>
  <c r="B132" i="12"/>
  <c r="B133" i="12"/>
  <c r="B134" i="12"/>
  <c r="B135" i="12"/>
  <c r="B136" i="12"/>
  <c r="B137" i="12"/>
  <c r="B138" i="12"/>
  <c r="B139" i="12"/>
  <c r="B140" i="12"/>
  <c r="B141" i="12"/>
  <c r="B142" i="12"/>
  <c r="B143" i="12"/>
  <c r="B144" i="12"/>
  <c r="B145" i="12"/>
  <c r="B146" i="12"/>
  <c r="B147" i="12"/>
  <c r="B148" i="12"/>
  <c r="B149" i="12"/>
  <c r="B150" i="12"/>
  <c r="B151" i="12"/>
  <c r="B152" i="12"/>
  <c r="B153" i="12"/>
  <c r="B154" i="12"/>
  <c r="B155" i="12"/>
  <c r="B156" i="12"/>
  <c r="B157" i="12"/>
  <c r="B158" i="12"/>
  <c r="B159" i="12"/>
  <c r="B160" i="12"/>
  <c r="B161" i="12"/>
  <c r="B162" i="12"/>
  <c r="B163" i="12"/>
  <c r="B164" i="12"/>
  <c r="B165" i="12"/>
  <c r="B166" i="12"/>
  <c r="B167" i="12"/>
  <c r="B168" i="12"/>
  <c r="B169" i="12"/>
  <c r="B170" i="12"/>
  <c r="B171" i="12"/>
  <c r="B172" i="12"/>
  <c r="B173" i="12"/>
  <c r="B174" i="12"/>
  <c r="B175" i="12"/>
  <c r="B176" i="12"/>
  <c r="B177" i="12"/>
  <c r="B178" i="12"/>
  <c r="B179" i="12"/>
  <c r="B180" i="12"/>
  <c r="B181" i="12"/>
  <c r="B182" i="12"/>
  <c r="B183" i="12"/>
  <c r="B184" i="12"/>
  <c r="B185" i="12"/>
  <c r="B186" i="12"/>
  <c r="B187" i="12"/>
  <c r="B188" i="12"/>
  <c r="B189" i="12"/>
  <c r="B190" i="12"/>
  <c r="B191" i="12"/>
  <c r="B192" i="12"/>
  <c r="B193" i="12"/>
  <c r="B194" i="12"/>
  <c r="B195" i="12"/>
  <c r="B196" i="12"/>
  <c r="B197" i="12"/>
  <c r="B198" i="12"/>
  <c r="B199" i="12"/>
  <c r="B200" i="12"/>
  <c r="B201" i="12"/>
  <c r="B202" i="12"/>
  <c r="B203" i="12"/>
  <c r="B204" i="12"/>
  <c r="B205" i="12"/>
  <c r="B206" i="12"/>
  <c r="B207" i="12"/>
  <c r="B208" i="12"/>
  <c r="B209" i="12"/>
  <c r="B210" i="12"/>
  <c r="B211" i="12"/>
  <c r="B212" i="12"/>
  <c r="B213" i="12"/>
  <c r="B214" i="12"/>
  <c r="B215" i="12"/>
  <c r="B216" i="12"/>
  <c r="B217" i="12"/>
  <c r="B218" i="12"/>
  <c r="B219" i="12"/>
  <c r="B220" i="12"/>
  <c r="B221" i="12"/>
  <c r="B222" i="12"/>
  <c r="B223" i="12"/>
  <c r="B224" i="12"/>
  <c r="B225" i="12"/>
  <c r="B226" i="12"/>
  <c r="B227" i="12"/>
  <c r="B228" i="12"/>
  <c r="B229" i="12"/>
  <c r="B230" i="12"/>
  <c r="B231" i="12"/>
  <c r="B232" i="12"/>
  <c r="B233" i="12"/>
  <c r="B234" i="12"/>
  <c r="B235" i="12"/>
  <c r="B236" i="12"/>
  <c r="B237" i="12"/>
  <c r="B238" i="12"/>
  <c r="B239" i="12"/>
  <c r="B240" i="12"/>
  <c r="B241" i="12"/>
  <c r="B3" i="12"/>
  <c r="C4" i="12"/>
  <c r="C6" i="12"/>
  <c r="C7" i="12"/>
  <c r="C8" i="12"/>
  <c r="C9" i="12"/>
  <c r="C10" i="12"/>
  <c r="C11" i="12"/>
  <c r="C12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1" i="12"/>
  <c r="C52" i="12"/>
  <c r="C53" i="12"/>
  <c r="C54" i="12"/>
  <c r="C55" i="12"/>
  <c r="C56" i="12"/>
  <c r="C57" i="12"/>
  <c r="C58" i="12"/>
  <c r="C59" i="12"/>
  <c r="C60" i="12"/>
  <c r="C61" i="12"/>
  <c r="C62" i="12"/>
  <c r="C63" i="12"/>
  <c r="C64" i="12"/>
  <c r="C65" i="12"/>
  <c r="C66" i="12"/>
  <c r="C67" i="12"/>
  <c r="C68" i="12"/>
  <c r="C69" i="12"/>
  <c r="C70" i="12"/>
  <c r="C71" i="12"/>
  <c r="C72" i="12"/>
  <c r="C73" i="12"/>
  <c r="C74" i="12"/>
  <c r="C75" i="12"/>
  <c r="C77" i="12"/>
  <c r="C78" i="12"/>
  <c r="C79" i="12"/>
  <c r="C80" i="12"/>
  <c r="C81" i="12"/>
  <c r="C82" i="12"/>
  <c r="C83" i="12"/>
  <c r="C84" i="12"/>
  <c r="C85" i="12"/>
  <c r="C86" i="12"/>
  <c r="C87" i="12"/>
  <c r="C88" i="12"/>
  <c r="C89" i="12"/>
  <c r="C90" i="12"/>
  <c r="C91" i="12"/>
  <c r="C92" i="12"/>
  <c r="C93" i="12"/>
  <c r="C94" i="12"/>
  <c r="C95" i="12"/>
  <c r="C96" i="12"/>
  <c r="C97" i="12"/>
  <c r="C98" i="12"/>
  <c r="C99" i="12"/>
  <c r="C100" i="12"/>
  <c r="C101" i="12"/>
  <c r="C102" i="12"/>
  <c r="C103" i="12"/>
  <c r="C104" i="12"/>
  <c r="C105" i="12"/>
  <c r="C106" i="12"/>
  <c r="C107" i="12"/>
  <c r="C108" i="12"/>
  <c r="C109" i="12"/>
  <c r="C110" i="12"/>
  <c r="C111" i="12"/>
  <c r="C112" i="12"/>
  <c r="C113" i="12"/>
  <c r="C114" i="12"/>
  <c r="C115" i="12"/>
  <c r="C116" i="12"/>
  <c r="C117" i="12"/>
  <c r="C118" i="12"/>
  <c r="C119" i="12"/>
  <c r="C120" i="12"/>
  <c r="C121" i="12"/>
  <c r="C122" i="12"/>
  <c r="C123" i="12"/>
  <c r="C124" i="12"/>
  <c r="C125" i="12"/>
  <c r="C126" i="12"/>
  <c r="C127" i="12"/>
  <c r="C128" i="12"/>
  <c r="C129" i="12"/>
  <c r="C130" i="12"/>
  <c r="C131" i="12"/>
  <c r="C132" i="12"/>
  <c r="C133" i="12"/>
  <c r="C134" i="12"/>
  <c r="C135" i="12"/>
  <c r="C136" i="12"/>
  <c r="C137" i="12"/>
  <c r="C138" i="12"/>
  <c r="C139" i="12"/>
  <c r="C140" i="12"/>
  <c r="C141" i="12"/>
  <c r="C142" i="12"/>
  <c r="C143" i="12"/>
  <c r="C144" i="12"/>
  <c r="C145" i="12"/>
  <c r="C146" i="12"/>
  <c r="C147" i="12"/>
  <c r="C148" i="12"/>
  <c r="C149" i="12"/>
  <c r="C150" i="12"/>
  <c r="C151" i="12"/>
  <c r="C152" i="12"/>
  <c r="C153" i="12"/>
  <c r="C154" i="12"/>
  <c r="C155" i="12"/>
  <c r="C156" i="12"/>
  <c r="C157" i="12"/>
  <c r="C158" i="12"/>
  <c r="C159" i="12"/>
  <c r="C160" i="12"/>
  <c r="C161" i="12"/>
  <c r="C162" i="12"/>
  <c r="C163" i="12"/>
  <c r="C164" i="12"/>
  <c r="C165" i="12"/>
  <c r="C166" i="12"/>
  <c r="C167" i="12"/>
  <c r="C168" i="12"/>
  <c r="C169" i="12"/>
  <c r="C170" i="12"/>
  <c r="C171" i="12"/>
  <c r="C172" i="12"/>
  <c r="C173" i="12"/>
  <c r="C174" i="12"/>
  <c r="C175" i="12"/>
  <c r="C176" i="12"/>
  <c r="C177" i="12"/>
  <c r="C178" i="12"/>
  <c r="C179" i="12"/>
  <c r="C180" i="12"/>
  <c r="C181" i="12"/>
  <c r="C182" i="12"/>
  <c r="C183" i="12"/>
  <c r="C184" i="12"/>
  <c r="C185" i="12"/>
  <c r="C186" i="12"/>
  <c r="C187" i="12"/>
  <c r="C188" i="12"/>
  <c r="C189" i="12"/>
  <c r="C190" i="12"/>
  <c r="C191" i="12"/>
  <c r="C192" i="12"/>
  <c r="C193" i="12"/>
  <c r="C194" i="12"/>
  <c r="C195" i="12"/>
  <c r="C196" i="12"/>
  <c r="C197" i="12"/>
  <c r="C198" i="12"/>
  <c r="C199" i="12"/>
  <c r="C200" i="12"/>
  <c r="C201" i="12"/>
  <c r="C202" i="12"/>
  <c r="C203" i="12"/>
  <c r="C204" i="12"/>
  <c r="C205" i="12"/>
  <c r="C206" i="12"/>
  <c r="C207" i="12"/>
  <c r="C208" i="12"/>
  <c r="C209" i="12"/>
  <c r="C210" i="12"/>
  <c r="C211" i="12"/>
  <c r="C212" i="12"/>
  <c r="C213" i="12"/>
  <c r="C214" i="12"/>
  <c r="C215" i="12"/>
  <c r="C216" i="12"/>
  <c r="C217" i="12"/>
  <c r="C218" i="12"/>
  <c r="C219" i="12"/>
  <c r="C220" i="12"/>
  <c r="C221" i="12"/>
  <c r="C222" i="12"/>
  <c r="C223" i="12"/>
  <c r="C224" i="12"/>
  <c r="C225" i="12"/>
  <c r="C226" i="12"/>
  <c r="C227" i="12"/>
  <c r="C228" i="12"/>
  <c r="C229" i="12"/>
  <c r="C230" i="12"/>
  <c r="C231" i="12"/>
  <c r="C232" i="12"/>
  <c r="C233" i="12"/>
  <c r="C234" i="12"/>
  <c r="C235" i="12"/>
  <c r="C236" i="12"/>
  <c r="C237" i="12"/>
  <c r="C238" i="12"/>
  <c r="C239" i="12"/>
  <c r="C240" i="12"/>
  <c r="C241" i="12"/>
  <c r="BF2" i="5"/>
  <c r="BR2" i="5"/>
  <c r="BQ2" i="5"/>
  <c r="BP2" i="5"/>
  <c r="BO2" i="5"/>
  <c r="BN2" i="5"/>
  <c r="BM2" i="5"/>
  <c r="BL2" i="5"/>
  <c r="BK2" i="5"/>
  <c r="BJ2" i="5"/>
  <c r="BI2" i="5"/>
  <c r="BH2" i="5"/>
  <c r="BG2" i="5"/>
  <c r="BG3" i="5"/>
  <c r="BH3" i="5"/>
  <c r="BI3" i="5"/>
  <c r="BJ3" i="5"/>
  <c r="BK3" i="5"/>
  <c r="BL3" i="5"/>
  <c r="BM3" i="5"/>
  <c r="BN3" i="5"/>
  <c r="BO3" i="5"/>
  <c r="BP3" i="5"/>
  <c r="BQ3" i="5"/>
  <c r="BR3" i="5"/>
  <c r="BG4" i="5"/>
  <c r="BH4" i="5"/>
  <c r="BI4" i="5"/>
  <c r="BJ4" i="5"/>
  <c r="BK4" i="5"/>
  <c r="BL4" i="5"/>
  <c r="BM4" i="5"/>
  <c r="BN4" i="5"/>
  <c r="BO4" i="5"/>
  <c r="BP4" i="5"/>
  <c r="BQ4" i="5"/>
  <c r="BR4" i="5"/>
  <c r="BH5" i="5"/>
  <c r="BJ5" i="5"/>
  <c r="BL5" i="5"/>
  <c r="BN5" i="5"/>
  <c r="BP5" i="5"/>
  <c r="BR5" i="5"/>
  <c r="BH7" i="5"/>
  <c r="BJ7" i="5"/>
  <c r="BL7" i="5"/>
  <c r="BN7" i="5"/>
  <c r="BP7" i="5"/>
  <c r="BR7" i="5"/>
  <c r="BG8" i="5"/>
  <c r="BI8" i="5"/>
  <c r="BK8" i="5"/>
  <c r="BM8" i="5"/>
  <c r="BO8" i="5"/>
  <c r="BQ8" i="5"/>
  <c r="BG9" i="5"/>
  <c r="BI9" i="5"/>
  <c r="BK9" i="5"/>
  <c r="BM9" i="5"/>
  <c r="BO9" i="5"/>
  <c r="BQ9" i="5"/>
  <c r="BG10" i="5"/>
  <c r="BI10" i="5"/>
  <c r="BK10" i="5"/>
  <c r="BM10" i="5"/>
  <c r="BO10" i="5"/>
  <c r="BQ10" i="5"/>
  <c r="BG11" i="5"/>
  <c r="BH11" i="5"/>
  <c r="BI11" i="5"/>
  <c r="BJ11" i="5"/>
  <c r="BK11" i="5"/>
  <c r="BL11" i="5"/>
  <c r="BM11" i="5"/>
  <c r="BN11" i="5"/>
  <c r="BO11" i="5"/>
  <c r="BP11" i="5"/>
  <c r="BQ11" i="5"/>
  <c r="BR11" i="5"/>
  <c r="BG12" i="5"/>
  <c r="BH12" i="5"/>
  <c r="BI12" i="5"/>
  <c r="BJ12" i="5"/>
  <c r="BK12" i="5"/>
  <c r="BL12" i="5"/>
  <c r="BM12" i="5"/>
  <c r="BN12" i="5"/>
  <c r="BO12" i="5"/>
  <c r="BP12" i="5"/>
  <c r="BQ12" i="5"/>
  <c r="BR12" i="5"/>
  <c r="BG13" i="5"/>
  <c r="BH13" i="5"/>
  <c r="BI13" i="5"/>
  <c r="BJ13" i="5"/>
  <c r="BK13" i="5"/>
  <c r="BL13" i="5"/>
  <c r="BM13" i="5"/>
  <c r="BN13" i="5"/>
  <c r="BO13" i="5"/>
  <c r="BP13" i="5"/>
  <c r="BQ13" i="5"/>
  <c r="BR13" i="5"/>
  <c r="BG14" i="5"/>
  <c r="BH14" i="5"/>
  <c r="BI14" i="5"/>
  <c r="BJ14" i="5"/>
  <c r="BK14" i="5"/>
  <c r="BL14" i="5"/>
  <c r="BM14" i="5"/>
  <c r="BN14" i="5"/>
  <c r="BO14" i="5"/>
  <c r="BP14" i="5"/>
  <c r="BQ14" i="5"/>
  <c r="BR14" i="5"/>
  <c r="BG15" i="5"/>
  <c r="BH15" i="5"/>
  <c r="BI15" i="5"/>
  <c r="BJ15" i="5"/>
  <c r="BK15" i="5"/>
  <c r="BL15" i="5"/>
  <c r="BM15" i="5"/>
  <c r="BN15" i="5"/>
  <c r="BO15" i="5"/>
  <c r="BP15" i="5"/>
  <c r="BQ15" i="5"/>
  <c r="BR15" i="5"/>
  <c r="BG16" i="5"/>
  <c r="BH16" i="5"/>
  <c r="BI16" i="5"/>
  <c r="BJ16" i="5"/>
  <c r="BK16" i="5"/>
  <c r="BL16" i="5"/>
  <c r="BM16" i="5"/>
  <c r="BN16" i="5"/>
  <c r="BO16" i="5"/>
  <c r="BP16" i="5"/>
  <c r="BQ16" i="5"/>
  <c r="BR16" i="5"/>
  <c r="BG17" i="5"/>
  <c r="BH17" i="5"/>
  <c r="BI17" i="5"/>
  <c r="BJ17" i="5"/>
  <c r="BK17" i="5"/>
  <c r="BL17" i="5"/>
  <c r="BM17" i="5"/>
  <c r="BN17" i="5"/>
  <c r="BO17" i="5"/>
  <c r="BP17" i="5"/>
  <c r="BQ17" i="5"/>
  <c r="BR17" i="5"/>
  <c r="BG18" i="5"/>
  <c r="BH18" i="5"/>
  <c r="BI18" i="5"/>
  <c r="BJ18" i="5"/>
  <c r="BK18" i="5"/>
  <c r="BL18" i="5"/>
  <c r="BM18" i="5"/>
  <c r="BN18" i="5"/>
  <c r="BO18" i="5"/>
  <c r="BP18" i="5"/>
  <c r="BQ18" i="5"/>
  <c r="BR18" i="5"/>
  <c r="BG19" i="5"/>
  <c r="BH19" i="5"/>
  <c r="BI19" i="5"/>
  <c r="BJ19" i="5"/>
  <c r="BK19" i="5"/>
  <c r="BL19" i="5"/>
  <c r="BM19" i="5"/>
  <c r="BN19" i="5"/>
  <c r="BO19" i="5"/>
  <c r="BP19" i="5"/>
  <c r="BQ19" i="5"/>
  <c r="BR19" i="5"/>
  <c r="BG20" i="5"/>
  <c r="BH20" i="5"/>
  <c r="BI20" i="5"/>
  <c r="BJ20" i="5"/>
  <c r="BK20" i="5"/>
  <c r="BL20" i="5"/>
  <c r="BM20" i="5"/>
  <c r="BN20" i="5"/>
  <c r="BO20" i="5"/>
  <c r="BP20" i="5"/>
  <c r="BQ20" i="5"/>
  <c r="BR20" i="5"/>
  <c r="BG5" i="5"/>
  <c r="BI5" i="5"/>
  <c r="BK5" i="5"/>
  <c r="BM5" i="5"/>
  <c r="BO5" i="5"/>
  <c r="BQ5" i="5"/>
  <c r="BG6" i="5"/>
  <c r="BH6" i="5"/>
  <c r="BI6" i="5"/>
  <c r="BJ6" i="5"/>
  <c r="BK6" i="5"/>
  <c r="BL6" i="5"/>
  <c r="BM6" i="5"/>
  <c r="BN6" i="5"/>
  <c r="BO6" i="5"/>
  <c r="BP6" i="5"/>
  <c r="BQ6" i="5"/>
  <c r="BR6" i="5"/>
  <c r="BH8" i="5"/>
  <c r="BJ8" i="5"/>
  <c r="BL8" i="5"/>
  <c r="BN8" i="5"/>
  <c r="BP8" i="5"/>
  <c r="BR8" i="5"/>
  <c r="BH9" i="5"/>
  <c r="BJ9" i="5"/>
  <c r="BL9" i="5"/>
  <c r="BN9" i="5"/>
  <c r="BP9" i="5"/>
  <c r="BR9" i="5"/>
  <c r="BH10" i="5"/>
  <c r="BJ10" i="5"/>
  <c r="BL10" i="5"/>
  <c r="BN10" i="5"/>
  <c r="BP10" i="5"/>
  <c r="BR10" i="5"/>
  <c r="U18" i="5"/>
  <c r="BF18" i="5" s="1"/>
  <c r="U2" i="5"/>
  <c r="U3" i="5"/>
  <c r="BF3" i="5" s="1"/>
  <c r="C5" i="12" s="1"/>
  <c r="U4" i="5"/>
  <c r="BF4" i="5" s="1"/>
  <c r="C13" i="12" s="1"/>
  <c r="U5" i="5"/>
  <c r="BF5" i="5" s="1"/>
  <c r="U6" i="5"/>
  <c r="BF6" i="5" s="1"/>
  <c r="U7" i="5"/>
  <c r="BF7" i="5" s="1"/>
  <c r="U8" i="5"/>
  <c r="BF8" i="5" s="1"/>
  <c r="U9" i="5"/>
  <c r="BF9" i="5" s="1"/>
  <c r="U10" i="5"/>
  <c r="BF10" i="5" s="1"/>
  <c r="U11" i="5"/>
  <c r="BF11" i="5" s="1"/>
  <c r="U12" i="5"/>
  <c r="BF12" i="5" s="1"/>
  <c r="U13" i="5"/>
  <c r="BF13" i="5" s="1"/>
  <c r="U15" i="5"/>
  <c r="BF15" i="5" s="1"/>
  <c r="U16" i="5"/>
  <c r="BF16" i="5" s="1"/>
  <c r="U17" i="5"/>
  <c r="BF17" i="5" s="1"/>
  <c r="U19" i="5"/>
  <c r="BF19" i="5" s="1"/>
  <c r="U20" i="5"/>
  <c r="BF20" i="5" s="1"/>
  <c r="U14" i="5"/>
  <c r="BF14" i="5" s="1"/>
  <c r="M2" i="12" l="1"/>
  <c r="C76" i="12"/>
  <c r="J2" i="12" s="1"/>
  <c r="BQ7" i="5"/>
  <c r="BO7" i="5"/>
  <c r="BM7" i="5"/>
  <c r="BK7" i="5"/>
  <c r="BI7" i="5"/>
  <c r="BG7" i="5"/>
  <c r="I3" i="12"/>
  <c r="B1" i="12"/>
  <c r="J3" i="12" l="1"/>
  <c r="H48" i="4"/>
  <c r="G41" i="4" l="1"/>
  <c r="A44" i="4" s="1"/>
  <c r="C43" i="4"/>
  <c r="C44" i="4" l="1"/>
  <c r="D44" i="4" s="1"/>
  <c r="H41" i="4"/>
  <c r="H39" i="4"/>
  <c r="H20" i="4"/>
  <c r="H21" i="4"/>
  <c r="H22" i="4"/>
  <c r="H18" i="4"/>
  <c r="I22" i="4"/>
  <c r="I21" i="4"/>
  <c r="I20" i="4"/>
  <c r="I19" i="4"/>
  <c r="G30" i="4"/>
  <c r="G7" i="11"/>
  <c r="D28" i="4" s="1"/>
  <c r="A28" i="4" s="1"/>
  <c r="D27" i="4"/>
  <c r="A51" i="4"/>
  <c r="A55" i="4"/>
  <c r="A54" i="4"/>
  <c r="A53" i="4"/>
  <c r="A52" i="4"/>
  <c r="C33" i="4"/>
  <c r="C39" i="4"/>
  <c r="G36" i="4"/>
  <c r="A34" i="4" l="1"/>
  <c r="C34" i="4"/>
  <c r="D34" i="4" s="1"/>
  <c r="D26" i="4"/>
  <c r="E28" i="4"/>
  <c r="G24" i="4"/>
  <c r="F49" i="4"/>
  <c r="D1" i="11"/>
  <c r="H19" i="4" l="1"/>
  <c r="H34" i="4"/>
  <c r="H35" i="4"/>
  <c r="H37" i="4"/>
  <c r="H38" i="4"/>
  <c r="I18" i="4" l="1"/>
  <c r="H36" i="4"/>
  <c r="H30" i="4"/>
  <c r="H24" i="4"/>
  <c r="H46" i="4" l="1"/>
  <c r="H51" i="4" l="1"/>
  <c r="F48" i="4" l="1"/>
  <c r="AJ2" i="5"/>
  <c r="AK2" i="5" s="1"/>
  <c r="AL2" i="5" s="1"/>
  <c r="AM2" i="5" s="1"/>
  <c r="AN2" i="5" s="1"/>
  <c r="AO2" i="5" s="1"/>
  <c r="AP2" i="5" s="1"/>
  <c r="AQ2" i="5" s="1"/>
  <c r="AR2" i="5" s="1"/>
  <c r="AS2" i="5" s="1"/>
</calcChain>
</file>

<file path=xl/sharedStrings.xml><?xml version="1.0" encoding="utf-8"?>
<sst xmlns="http://schemas.openxmlformats.org/spreadsheetml/2006/main" count="1474" uniqueCount="429">
  <si>
    <t>CP</t>
  </si>
  <si>
    <t>Adresse</t>
  </si>
  <si>
    <t xml:space="preserve">Animaux </t>
  </si>
  <si>
    <t>Nb personne</t>
  </si>
  <si>
    <t>date arrivé</t>
  </si>
  <si>
    <t>date départ</t>
  </si>
  <si>
    <t>prix</t>
  </si>
  <si>
    <t>N° emplacement</t>
  </si>
  <si>
    <t>Type emplacement</t>
  </si>
  <si>
    <t xml:space="preserve">Nb place max </t>
  </si>
  <si>
    <t xml:space="preserve">Nu tante </t>
  </si>
  <si>
    <t xml:space="preserve">Prix nu </t>
  </si>
  <si>
    <t xml:space="preserve">Electrité </t>
  </si>
  <si>
    <t>Prix 1er jour</t>
  </si>
  <si>
    <t>Prix fin séjour</t>
  </si>
  <si>
    <t xml:space="preserve">N° emplacement </t>
  </si>
  <si>
    <t xml:space="preserve">Prénom </t>
  </si>
  <si>
    <t xml:space="preserve">CLIENT </t>
  </si>
  <si>
    <t xml:space="preserve">SEJOUR </t>
  </si>
  <si>
    <t xml:space="preserve">du </t>
  </si>
  <si>
    <t xml:space="preserve">au </t>
  </si>
  <si>
    <t xml:space="preserve">Quantité </t>
  </si>
  <si>
    <t xml:space="preserve">PU </t>
  </si>
  <si>
    <t xml:space="preserve">Total </t>
  </si>
  <si>
    <t xml:space="preserve">Type d'emplacement : </t>
  </si>
  <si>
    <t xml:space="preserve">N° client : </t>
  </si>
  <si>
    <t>N°</t>
  </si>
  <si>
    <t xml:space="preserve">    </t>
  </si>
  <si>
    <t xml:space="preserve">N° client </t>
  </si>
  <si>
    <t>Durand</t>
  </si>
  <si>
    <t>François</t>
  </si>
  <si>
    <t>Troyes</t>
  </si>
  <si>
    <t>17 rue du monoprix</t>
  </si>
  <si>
    <t>Jean</t>
  </si>
  <si>
    <t>Dupond</t>
  </si>
  <si>
    <t>20 rue de la république</t>
  </si>
  <si>
    <t>Rennes</t>
  </si>
  <si>
    <t>Bibi</t>
  </si>
  <si>
    <t>20 rue de la monnaie</t>
  </si>
  <si>
    <t>Trappes</t>
  </si>
  <si>
    <t>Tony</t>
  </si>
  <si>
    <t>Tarif journalier</t>
  </si>
  <si>
    <t>Emplacement</t>
  </si>
  <si>
    <t>Animal</t>
  </si>
  <si>
    <t>Taxe de séjour</t>
  </si>
  <si>
    <t>MAI</t>
  </si>
  <si>
    <t>JUIN</t>
  </si>
  <si>
    <t>JUILLET</t>
  </si>
  <si>
    <t>AOUT</t>
  </si>
  <si>
    <t>SEPTEMBRE</t>
  </si>
  <si>
    <t>OCTOBRE</t>
  </si>
  <si>
    <t>RESERVATION LEBRUN 0683930091</t>
  </si>
  <si>
    <t>TEST</t>
  </si>
  <si>
    <t>RUE TEST</t>
  </si>
  <si>
    <t>MANZONI</t>
  </si>
  <si>
    <t>ESPARBES</t>
  </si>
  <si>
    <t>Numéro Facture</t>
  </si>
  <si>
    <t>MANZ</t>
  </si>
  <si>
    <t>Mail</t>
  </si>
  <si>
    <t>Telephone</t>
  </si>
  <si>
    <t>Nb d'enfant</t>
  </si>
  <si>
    <t xml:space="preserve">Nom </t>
  </si>
  <si>
    <t>Numéro Client</t>
  </si>
  <si>
    <t>Nb Total de personne</t>
  </si>
  <si>
    <t xml:space="preserve">Nb d'adulte </t>
  </si>
  <si>
    <t>Nombre de jour total:</t>
  </si>
  <si>
    <t>Jour(s)</t>
  </si>
  <si>
    <t>Nombre d'animaux</t>
  </si>
  <si>
    <t>Yves</t>
  </si>
  <si>
    <t>Jacques</t>
  </si>
  <si>
    <t>Marc</t>
  </si>
  <si>
    <t>Liste des personnes qui séjourne au camping Monfort</t>
  </si>
  <si>
    <t>N°Client</t>
  </si>
  <si>
    <t>Nom</t>
  </si>
  <si>
    <t>Prenom</t>
  </si>
  <si>
    <t>Ville</t>
  </si>
  <si>
    <t>Nom des personnes</t>
  </si>
  <si>
    <t>N° Facture</t>
  </si>
  <si>
    <t>CLT1</t>
  </si>
  <si>
    <t>CLT2</t>
  </si>
  <si>
    <t>CLT3</t>
  </si>
  <si>
    <t>CLT4</t>
  </si>
  <si>
    <t>CLT5</t>
  </si>
  <si>
    <t>CLT6</t>
  </si>
  <si>
    <t>Date naissance</t>
  </si>
  <si>
    <t>CLT7</t>
  </si>
  <si>
    <t xml:space="preserve">Ville </t>
  </si>
  <si>
    <t>fsfszfsdf_x000D_
sdfsdfdsfsdfs_x000D_
qfcdsqfvdsfds_x000D_
sdfsdfsdfsdfsdf_x000D_
fsdfdsfsdfsfsdfsd</t>
  </si>
  <si>
    <t>Non</t>
  </si>
  <si>
    <t>Temps location en jour</t>
  </si>
  <si>
    <t>Retour</t>
  </si>
  <si>
    <t>dfdsdsffs</t>
  </si>
  <si>
    <t>jean val jean</t>
  </si>
  <si>
    <t>CLT</t>
  </si>
  <si>
    <t>Alfred</t>
  </si>
  <si>
    <t>rue de la rue</t>
  </si>
  <si>
    <t>Aisn</t>
  </si>
  <si>
    <t>jean alfred 45 ans</t>
  </si>
  <si>
    <t>Oui</t>
  </si>
  <si>
    <t>j.mail@gmal.com</t>
  </si>
  <si>
    <t>0102236396</t>
  </si>
  <si>
    <t>C:\Users\</t>
  </si>
  <si>
    <t>\Desktop</t>
  </si>
  <si>
    <t>sbenhenou</t>
  </si>
  <si>
    <t>Mode de paiement</t>
  </si>
  <si>
    <t>Chèque bancaire</t>
  </si>
  <si>
    <t>Espèce</t>
  </si>
  <si>
    <t>Carte Bancaire</t>
  </si>
  <si>
    <t>Total prix du séjour</t>
  </si>
  <si>
    <t>Total TTC restant à payer</t>
  </si>
  <si>
    <t>Mode de règlement</t>
  </si>
  <si>
    <t>Remise en €</t>
  </si>
  <si>
    <t>Cheque vacance en €</t>
  </si>
  <si>
    <t>Néant</t>
  </si>
  <si>
    <t>Le prix unitaire pour 1 animale est de:</t>
  </si>
  <si>
    <t>par jour</t>
  </si>
  <si>
    <t>La taxe de séjour pour un adulte est de:</t>
  </si>
  <si>
    <t>Rue des écoles</t>
  </si>
  <si>
    <t>Camping MONFORT</t>
  </si>
  <si>
    <t>32120 Monfort</t>
  </si>
  <si>
    <t>Téléphone : 05 62 06 83 26</t>
  </si>
  <si>
    <t>Facture</t>
  </si>
  <si>
    <t>Charge électrique pendant le séjour</t>
  </si>
  <si>
    <t>Désignation</t>
  </si>
  <si>
    <t xml:space="preserve">Date du séjour </t>
  </si>
  <si>
    <t>Electricité</t>
  </si>
  <si>
    <t>Une taxe de séjour est appliqué</t>
  </si>
  <si>
    <t>Animaux</t>
  </si>
  <si>
    <t>Application du tarif journalier</t>
  </si>
  <si>
    <t>Application du tarif pour les animaux</t>
  </si>
  <si>
    <t>Nombre d'emplacement</t>
  </si>
  <si>
    <t>Numéro de l'emplacement</t>
  </si>
  <si>
    <t>Nombre d'emplacement concerné</t>
  </si>
  <si>
    <t>Charge electrique pour 1 emplacement est de:</t>
  </si>
  <si>
    <t>Emplacement 1</t>
  </si>
  <si>
    <t>Emplacement 2</t>
  </si>
  <si>
    <t>Emplacement 3</t>
  </si>
  <si>
    <t>Emplacement 4</t>
  </si>
  <si>
    <t>Emplacement 5</t>
  </si>
  <si>
    <t>Total</t>
  </si>
  <si>
    <t>Nb Emplacement</t>
  </si>
  <si>
    <t>Info</t>
  </si>
  <si>
    <t>Bon Séjour au camping Monfort</t>
  </si>
  <si>
    <t>Enregistrement facture</t>
  </si>
  <si>
    <t>En PDF</t>
  </si>
  <si>
    <t>En XLS</t>
  </si>
  <si>
    <t>fgdsgfdsg</t>
  </si>
  <si>
    <t>Le tarif journalier pour un adulte est de:</t>
  </si>
  <si>
    <t>Jean Jacques</t>
  </si>
  <si>
    <t>Jean Edouard</t>
  </si>
  <si>
    <t>gjhfghg</t>
  </si>
  <si>
    <t>Afghanistan</t>
  </si>
  <si>
    <t>Albanie</t>
  </si>
  <si>
    <t>Algérie</t>
  </si>
  <si>
    <t>Samoa orientales</t>
  </si>
  <si>
    <t>Andorre</t>
  </si>
  <si>
    <t>Angola</t>
  </si>
  <si>
    <t>Anguilla</t>
  </si>
  <si>
    <t>Antarctique</t>
  </si>
  <si>
    <t>Antigua-et-Barbuda</t>
  </si>
  <si>
    <t>Argentine</t>
  </si>
  <si>
    <t>Arménie</t>
  </si>
  <si>
    <t>Aruba</t>
  </si>
  <si>
    <t>Australie</t>
  </si>
  <si>
    <t>Autriche</t>
  </si>
  <si>
    <t>Azerbaïdjan</t>
  </si>
  <si>
    <t>Bahamas</t>
  </si>
  <si>
    <t>Bahreïn</t>
  </si>
  <si>
    <t>Bangladesh</t>
  </si>
  <si>
    <t>Barbade</t>
  </si>
  <si>
    <t>Biélorussie</t>
  </si>
  <si>
    <t>Belgique</t>
  </si>
  <si>
    <t>Bélize</t>
  </si>
  <si>
    <t>Bénin</t>
  </si>
  <si>
    <t>Bermudes</t>
  </si>
  <si>
    <t>Bhoutan</t>
  </si>
  <si>
    <t>Bolivie</t>
  </si>
  <si>
    <t>Bosnie-Herzégovine</t>
  </si>
  <si>
    <t>Botswana</t>
  </si>
  <si>
    <t>Bouvet (Île)</t>
  </si>
  <si>
    <t>Brésil</t>
  </si>
  <si>
    <t>Territoire britannique de l'Océan Indien</t>
  </si>
  <si>
    <t>Bruneï</t>
  </si>
  <si>
    <t>Bulgarie</t>
  </si>
  <si>
    <t>Burkina Faso</t>
  </si>
  <si>
    <t>Burundi</t>
  </si>
  <si>
    <t>Cambodge</t>
  </si>
  <si>
    <t>Cameroun</t>
  </si>
  <si>
    <t>Canada</t>
  </si>
  <si>
    <t>Cap Vert</t>
  </si>
  <si>
    <t>Caïmans (Îles)</t>
  </si>
  <si>
    <t>République Centrafricaine</t>
  </si>
  <si>
    <t>Tchad</t>
  </si>
  <si>
    <t>Chili</t>
  </si>
  <si>
    <t>Chine</t>
  </si>
  <si>
    <t>Christmas (Île)</t>
  </si>
  <si>
    <t>Cocos / Keeling (Îles)</t>
  </si>
  <si>
    <t>Colombie</t>
  </si>
  <si>
    <t>Comores</t>
  </si>
  <si>
    <t>Congo</t>
  </si>
  <si>
    <t>République Démocratique du Congo</t>
  </si>
  <si>
    <t>Cook (Îles)</t>
  </si>
  <si>
    <t>Costa Rica</t>
  </si>
  <si>
    <t>Côte D'Ivoire</t>
  </si>
  <si>
    <t>Croatie</t>
  </si>
  <si>
    <t>Cuba</t>
  </si>
  <si>
    <t>Chypre</t>
  </si>
  <si>
    <t>République Tchèque</t>
  </si>
  <si>
    <t>Danemark</t>
  </si>
  <si>
    <t>Djibouti</t>
  </si>
  <si>
    <t>Dominique</t>
  </si>
  <si>
    <t>République Dominicaine</t>
  </si>
  <si>
    <t>Timor-Oriental</t>
  </si>
  <si>
    <t>Equateur</t>
  </si>
  <si>
    <t>Egypte</t>
  </si>
  <si>
    <t>Salvador</t>
  </si>
  <si>
    <t>Guinée Equatoriale</t>
  </si>
  <si>
    <t>Erythrée</t>
  </si>
  <si>
    <t>Estonie</t>
  </si>
  <si>
    <t>Ethiopie</t>
  </si>
  <si>
    <t>Falkland / Malouines (Îles)</t>
  </si>
  <si>
    <t>Féroé (Îles)</t>
  </si>
  <si>
    <t>Fiji</t>
  </si>
  <si>
    <t>Finlande</t>
  </si>
  <si>
    <t>France</t>
  </si>
  <si>
    <t>France métropolitaine</t>
  </si>
  <si>
    <t>Guyane française</t>
  </si>
  <si>
    <t>Polynésie française</t>
  </si>
  <si>
    <t>Territoires Antarctiques français</t>
  </si>
  <si>
    <t>Gabon</t>
  </si>
  <si>
    <t>Gambie</t>
  </si>
  <si>
    <t>Géorgie</t>
  </si>
  <si>
    <t>Allemagne</t>
  </si>
  <si>
    <t>Ghana</t>
  </si>
  <si>
    <t>Gibraltar</t>
  </si>
  <si>
    <t>Grèce</t>
  </si>
  <si>
    <t>Groënland</t>
  </si>
  <si>
    <t>Grenade</t>
  </si>
  <si>
    <t>Guadeloupe</t>
  </si>
  <si>
    <t>Guam</t>
  </si>
  <si>
    <t>Guatemala</t>
  </si>
  <si>
    <t>Guinée</t>
  </si>
  <si>
    <t>Guinée-Bissau</t>
  </si>
  <si>
    <t>Guyana</t>
  </si>
  <si>
    <t>Haïti</t>
  </si>
  <si>
    <t>Territoire des Îles Heard et McDonald</t>
  </si>
  <si>
    <t>Vatican</t>
  </si>
  <si>
    <t>Honduras</t>
  </si>
  <si>
    <t>Hong Kong</t>
  </si>
  <si>
    <t>Hongrie</t>
  </si>
  <si>
    <t>Islande</t>
  </si>
  <si>
    <t>Inde</t>
  </si>
  <si>
    <t>Indonésie</t>
  </si>
  <si>
    <t xml:space="preserve">Iran (République islamique d') </t>
  </si>
  <si>
    <t>Irak</t>
  </si>
  <si>
    <t>Irlande</t>
  </si>
  <si>
    <t>Israël</t>
  </si>
  <si>
    <t>Italie</t>
  </si>
  <si>
    <t>Jamaïque</t>
  </si>
  <si>
    <t>Japon</t>
  </si>
  <si>
    <t>Jordanie</t>
  </si>
  <si>
    <t>Kazakstan</t>
  </si>
  <si>
    <t>Kenya</t>
  </si>
  <si>
    <t>Kiribati</t>
  </si>
  <si>
    <t>Corée (République populaire démocratique du)</t>
  </si>
  <si>
    <t>Corée (République démocratique du)</t>
  </si>
  <si>
    <t>Koweït</t>
  </si>
  <si>
    <t>Kyrgyzstan</t>
  </si>
  <si>
    <t>Laos (République populaire démocratique du)</t>
  </si>
  <si>
    <t>Lettonie</t>
  </si>
  <si>
    <t>Liban</t>
  </si>
  <si>
    <t>Lesotho</t>
  </si>
  <si>
    <t>Libéria</t>
  </si>
  <si>
    <t>Libye (Jamahiriya Arabe Libyenne)</t>
  </si>
  <si>
    <t>Liechtenstein</t>
  </si>
  <si>
    <t>Lithuanie</t>
  </si>
  <si>
    <t>Luxembourg</t>
  </si>
  <si>
    <t>Macau</t>
  </si>
  <si>
    <t>Macédoine (ancienne République yougoslave de)</t>
  </si>
  <si>
    <t>Madagascar</t>
  </si>
  <si>
    <t>Malawi</t>
  </si>
  <si>
    <t>Malaysie</t>
  </si>
  <si>
    <t>Maldives</t>
  </si>
  <si>
    <t>Mali</t>
  </si>
  <si>
    <t>Malte</t>
  </si>
  <si>
    <t>Marshall (Îles)</t>
  </si>
  <si>
    <t>Martinique</t>
  </si>
  <si>
    <t>Mauritanie</t>
  </si>
  <si>
    <t>Maurice</t>
  </si>
  <si>
    <t>Mayotte</t>
  </si>
  <si>
    <t>Mexique</t>
  </si>
  <si>
    <t>Micronésie (Etats fédérés de)</t>
  </si>
  <si>
    <t>Moldavie</t>
  </si>
  <si>
    <t>Monaco</t>
  </si>
  <si>
    <t>Mongolie</t>
  </si>
  <si>
    <t>Montserrat</t>
  </si>
  <si>
    <t>Maroc</t>
  </si>
  <si>
    <t>Mozambique</t>
  </si>
  <si>
    <t>Myanmar</t>
  </si>
  <si>
    <t>Namibie</t>
  </si>
  <si>
    <t>Nauru</t>
  </si>
  <si>
    <t>Népal</t>
  </si>
  <si>
    <t>Pays-Bas</t>
  </si>
  <si>
    <t>Antilles néerlandaises</t>
  </si>
  <si>
    <t>Nouvelle-Calédonie</t>
  </si>
  <si>
    <t>Nouvelle-Zélande</t>
  </si>
  <si>
    <t>Nicaragua</t>
  </si>
  <si>
    <t>Niger</t>
  </si>
  <si>
    <t>Nigéria</t>
  </si>
  <si>
    <t>Niue</t>
  </si>
  <si>
    <t>Norfolk (Île)</t>
  </si>
  <si>
    <t>Mariannes (Îles)</t>
  </si>
  <si>
    <t>Norvège</t>
  </si>
  <si>
    <t>Oman</t>
  </si>
  <si>
    <t>Pakistan</t>
  </si>
  <si>
    <t>Palau</t>
  </si>
  <si>
    <t>Panama</t>
  </si>
  <si>
    <t>Papouasie Nouvelle-Guinée</t>
  </si>
  <si>
    <t>Paraguay</t>
  </si>
  <si>
    <t>Pérou</t>
  </si>
  <si>
    <t>Philippines</t>
  </si>
  <si>
    <t>Pitcaïrn</t>
  </si>
  <si>
    <t>Pologne</t>
  </si>
  <si>
    <t>Portugal</t>
  </si>
  <si>
    <t>Porto Rico</t>
  </si>
  <si>
    <t>Quatar</t>
  </si>
  <si>
    <t>Réunion</t>
  </si>
  <si>
    <t>Romania</t>
  </si>
  <si>
    <t>Russie (Fédération de)</t>
  </si>
  <si>
    <t>Rwanda</t>
  </si>
  <si>
    <t>Saint Kitts et Nevis</t>
  </si>
  <si>
    <t>Sainte Lucie</t>
  </si>
  <si>
    <t>Saint Vincent et Grenadines</t>
  </si>
  <si>
    <t>Samoa</t>
  </si>
  <si>
    <t>San Marin</t>
  </si>
  <si>
    <t>Sao Tomé et Principe</t>
  </si>
  <si>
    <t>Arabie Séoudite</t>
  </si>
  <si>
    <t>Sénégal</t>
  </si>
  <si>
    <t>Seychelles</t>
  </si>
  <si>
    <t>Sierra Léone</t>
  </si>
  <si>
    <t>Singapour</t>
  </si>
  <si>
    <t>Slovaquie</t>
  </si>
  <si>
    <t>Slovénie</t>
  </si>
  <si>
    <t>Salomon (Îles)</t>
  </si>
  <si>
    <t>Somalie</t>
  </si>
  <si>
    <t>Afrique du Sud</t>
  </si>
  <si>
    <t>Géorgie du Sud et îles Sandwich du Sud</t>
  </si>
  <si>
    <t>Espagne</t>
  </si>
  <si>
    <t>Sri Lanka</t>
  </si>
  <si>
    <t>Ste Hélène</t>
  </si>
  <si>
    <t>St. Pierre et Miquelon</t>
  </si>
  <si>
    <t>Soudan</t>
  </si>
  <si>
    <t>Surinam</t>
  </si>
  <si>
    <t>Svalbard et Jan Mayen (Îles)</t>
  </si>
  <si>
    <t>Swaziland</t>
  </si>
  <si>
    <t>Suède</t>
  </si>
  <si>
    <t>Suisse</t>
  </si>
  <si>
    <t>Syrie (République arabe syrienne)</t>
  </si>
  <si>
    <t>Taïwan</t>
  </si>
  <si>
    <t>Tadjikistan</t>
  </si>
  <si>
    <t>Tanzanie</t>
  </si>
  <si>
    <t>Thaïlande</t>
  </si>
  <si>
    <t>Togo</t>
  </si>
  <si>
    <t>Tokelau</t>
  </si>
  <si>
    <t>Tonga</t>
  </si>
  <si>
    <t>Trinidad et Tobago</t>
  </si>
  <si>
    <t>Tunisie</t>
  </si>
  <si>
    <t>Turquie</t>
  </si>
  <si>
    <t>Turkménistan</t>
  </si>
  <si>
    <t>Turks et Caicos (Îles)</t>
  </si>
  <si>
    <t>Tuvalu</t>
  </si>
  <si>
    <t>Ouganda</t>
  </si>
  <si>
    <t>Ukraine</t>
  </si>
  <si>
    <t>Emirats Arabes Unis</t>
  </si>
  <si>
    <t>Royaume-Uni</t>
  </si>
  <si>
    <t>Etats-Unis d'Amérique</t>
  </si>
  <si>
    <t xml:space="preserve">Territoires non incorporés des États-Unis </t>
  </si>
  <si>
    <t>Uruguay</t>
  </si>
  <si>
    <t>Ouzbékistan</t>
  </si>
  <si>
    <t>Vanuatu</t>
  </si>
  <si>
    <t>Vénézuela</t>
  </si>
  <si>
    <t>Vietnam</t>
  </si>
  <si>
    <t>Vierges (Îles) - RU</t>
  </si>
  <si>
    <t>Vierges (Îles) - EU</t>
  </si>
  <si>
    <t>Wallis et Futuna (Îles)</t>
  </si>
  <si>
    <t>Sahara Occidental</t>
  </si>
  <si>
    <t>Yemen</t>
  </si>
  <si>
    <t>Yougoslavie</t>
  </si>
  <si>
    <t>Zambie</t>
  </si>
  <si>
    <t>Zimbabwe</t>
  </si>
  <si>
    <t>Pays</t>
  </si>
  <si>
    <t>Nationalité</t>
  </si>
  <si>
    <t>Année</t>
  </si>
  <si>
    <t>Nombre d'arrivée</t>
  </si>
  <si>
    <t>Nombre de nuitées</t>
  </si>
  <si>
    <t>Sur les emplacements nus</t>
  </si>
  <si>
    <t>Sur les emplacements équipés</t>
  </si>
  <si>
    <t>Total France</t>
  </si>
  <si>
    <t>Nbr de nuit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</si>
  <si>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</si>
  <si>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</si>
  <si>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</si>
  <si>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</si>
  <si>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</si>
  <si>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</si>
  <si>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</si>
  <si>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</si>
  <si>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</si>
  <si>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</si>
  <si>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</si>
  <si>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</si>
  <si>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Fevrier</t>
  </si>
  <si>
    <t>Allemand</t>
  </si>
  <si>
    <t>Nombre de jrs x pers</t>
  </si>
  <si>
    <t>Total Etranger</t>
  </si>
  <si>
    <t>Etranger</t>
  </si>
  <si>
    <t>Gestion du Camping - MONFORT (Gers)</t>
  </si>
  <si>
    <t>Nbr arrivée Par Pays</t>
  </si>
  <si>
    <t>Total par mois / arrivée</t>
  </si>
  <si>
    <t>Total par mois / nuité</t>
  </si>
  <si>
    <t>Janv</t>
  </si>
  <si>
    <t>Févr.</t>
  </si>
  <si>
    <t>Avr.</t>
  </si>
  <si>
    <t>Juil.</t>
  </si>
  <si>
    <t>Sept.</t>
  </si>
  <si>
    <t>Oct.</t>
  </si>
  <si>
    <t>Nov.</t>
  </si>
  <si>
    <t>Déc.</t>
  </si>
  <si>
    <t>Nb nuitées par 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</si>
</sst>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9"/>
      <color theme="4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name val="Calibri"/>
      <family val="2"/>
      <scheme val="minor"/>
    </font>
    <font>
      <sz val="24"/>
      <color theme="1"/>
      <name val="Bradley Hand ITC"/>
      <family val="4"/>
    </font>
    <font>
      <b/>
      <sz val="10"/>
      <color theme="1"/>
      <name val="Calibri"/>
      <family val="2"/>
      <scheme val="minor"/>
    </font>
    <font>
      <b/>
      <sz val="8"/>
      <color theme="4"/>
      <name val="Calibri"/>
      <family val="2"/>
      <scheme val="minor"/>
    </font>
    <font>
      <sz val="36"/>
      <color theme="0"/>
      <name val="Arial Rounded MT Bold"/>
      <family val="2"/>
    </font>
  </fonts>
  <fills count="1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36F81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247">
    <xf numFmtId="0" fontId="0" fillId="0" borderId="0" xfId="0"/>
    <xf numFmtId="0" fontId="0" fillId="0" borderId="2" xfId="0" applyBorder="1"/>
    <xf numFmtId="0" fontId="0" fillId="0" borderId="3" xfId="0" applyBorder="1"/>
    <xf numFmtId="9" fontId="0" fillId="0" borderId="0" xfId="0" applyNumberFormat="1"/>
    <xf numFmtId="0" fontId="0" fillId="0" borderId="0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2" xfId="0" applyFill="1" applyBorder="1" applyAlignment="1">
      <alignment horizontal="center" vertical="center"/>
    </xf>
    <xf numFmtId="0" fontId="0" fillId="0" borderId="36" xfId="0" applyBorder="1"/>
    <xf numFmtId="0" fontId="0" fillId="0" borderId="37" xfId="0" applyBorder="1"/>
    <xf numFmtId="0" fontId="0" fillId="0" borderId="44" xfId="0" applyBorder="1"/>
    <xf numFmtId="0" fontId="0" fillId="0" borderId="0" xfId="0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4" xfId="0" applyBorder="1" applyAlignment="1">
      <alignment vertical="center"/>
    </xf>
    <xf numFmtId="0" fontId="7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7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right" vertical="center"/>
    </xf>
    <xf numFmtId="1" fontId="0" fillId="0" borderId="0" xfId="0" applyNumberFormat="1" applyBorder="1" applyAlignment="1">
      <alignment horizontal="left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49" fontId="0" fillId="5" borderId="6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0" xfId="0" quotePrefix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164" fontId="0" fillId="0" borderId="16" xfId="0" applyNumberFormat="1" applyBorder="1" applyAlignment="1">
      <alignment horizontal="center" vertical="center" wrapText="1"/>
    </xf>
    <xf numFmtId="164" fontId="0" fillId="0" borderId="25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 wrapText="1"/>
    </xf>
    <xf numFmtId="164" fontId="0" fillId="0" borderId="15" xfId="0" applyNumberFormat="1" applyBorder="1" applyAlignment="1">
      <alignment horizontal="center" vertical="center" wrapText="1"/>
    </xf>
    <xf numFmtId="164" fontId="0" fillId="0" borderId="22" xfId="0" applyNumberFormat="1" applyBorder="1" applyAlignment="1">
      <alignment horizontal="center" vertical="center" wrapText="1"/>
    </xf>
    <xf numFmtId="164" fontId="0" fillId="0" borderId="19" xfId="0" applyNumberFormat="1" applyBorder="1" applyAlignment="1">
      <alignment horizontal="center" vertical="center" wrapText="1"/>
    </xf>
    <xf numFmtId="164" fontId="0" fillId="0" borderId="21" xfId="0" applyNumberFormat="1" applyBorder="1" applyAlignment="1">
      <alignment horizontal="center" vertical="center" wrapText="1"/>
    </xf>
    <xf numFmtId="164" fontId="0" fillId="0" borderId="23" xfId="0" applyNumberFormat="1" applyBorder="1" applyAlignment="1">
      <alignment horizontal="center" vertical="center" wrapText="1"/>
    </xf>
    <xf numFmtId="164" fontId="0" fillId="0" borderId="24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4" fontId="9" fillId="0" borderId="0" xfId="0" applyNumberFormat="1" applyFont="1" applyAlignment="1">
      <alignment horizontal="center" vertical="center" wrapText="1"/>
    </xf>
    <xf numFmtId="0" fontId="10" fillId="4" borderId="6" xfId="0" applyFont="1" applyFill="1" applyBorder="1"/>
    <xf numFmtId="0" fontId="0" fillId="6" borderId="6" xfId="0" applyFill="1" applyBorder="1"/>
    <xf numFmtId="0" fontId="0" fillId="7" borderId="6" xfId="0" applyFill="1" applyBorder="1"/>
    <xf numFmtId="0" fontId="11" fillId="0" borderId="0" xfId="1" applyAlignment="1">
      <alignment horizontal="center" vertical="center" wrapText="1"/>
    </xf>
    <xf numFmtId="0" fontId="0" fillId="7" borderId="18" xfId="0" applyFill="1" applyBorder="1" applyAlignment="1">
      <alignment horizontal="center" vertical="center" wrapText="1"/>
    </xf>
    <xf numFmtId="0" fontId="0" fillId="7" borderId="20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 wrapText="1"/>
    </xf>
    <xf numFmtId="0" fontId="0" fillId="7" borderId="17" xfId="0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left" vertical="center" wrapText="1"/>
    </xf>
    <xf numFmtId="0" fontId="0" fillId="8" borderId="6" xfId="0" applyFill="1" applyBorder="1"/>
    <xf numFmtId="0" fontId="0" fillId="4" borderId="6" xfId="0" applyFill="1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13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4" borderId="6" xfId="0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/>
    </xf>
    <xf numFmtId="164" fontId="14" fillId="0" borderId="0" xfId="0" applyNumberFormat="1" applyFont="1" applyBorder="1" applyAlignment="1">
      <alignment horizontal="center" vertical="center"/>
    </xf>
    <xf numFmtId="164" fontId="16" fillId="0" borderId="0" xfId="0" applyNumberFormat="1" applyFont="1" applyBorder="1" applyAlignment="1">
      <alignment horizontal="center" vertical="center"/>
    </xf>
    <xf numFmtId="0" fontId="15" fillId="0" borderId="14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3" fillId="3" borderId="7" xfId="0" applyFont="1" applyFill="1" applyBorder="1" applyAlignment="1">
      <alignment vertical="center"/>
    </xf>
    <xf numFmtId="0" fontId="3" fillId="3" borderId="10" xfId="0" applyFont="1" applyFill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7" fillId="0" borderId="11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7" fillId="0" borderId="10" xfId="0" applyFont="1" applyBorder="1" applyAlignment="1">
      <alignment horizontal="right" vertical="center"/>
    </xf>
    <xf numFmtId="0" fontId="7" fillId="0" borderId="11" xfId="0" applyFont="1" applyBorder="1" applyAlignment="1">
      <alignment horizontal="right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0" fillId="0" borderId="7" xfId="0" applyBorder="1" applyAlignment="1">
      <alignment vertical="center"/>
    </xf>
    <xf numFmtId="1" fontId="0" fillId="0" borderId="2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9" borderId="21" xfId="0" applyFill="1" applyBorder="1" applyAlignment="1">
      <alignment vertical="center"/>
    </xf>
    <xf numFmtId="0" fontId="21" fillId="0" borderId="14" xfId="0" applyFont="1" applyBorder="1" applyAlignment="1">
      <alignment horizontal="left" vertical="center"/>
    </xf>
    <xf numFmtId="0" fontId="19" fillId="10" borderId="10" xfId="0" applyFont="1" applyFill="1" applyBorder="1" applyAlignment="1">
      <alignment horizontal="center" vertical="center"/>
    </xf>
    <xf numFmtId="0" fontId="19" fillId="10" borderId="46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0" fillId="0" borderId="46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13" xfId="0" applyBorder="1" applyAlignment="1">
      <alignment horizontal="left" vertical="center"/>
    </xf>
    <xf numFmtId="10" fontId="0" fillId="0" borderId="0" xfId="0" applyNumberForma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23" fillId="0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vertical="center"/>
    </xf>
    <xf numFmtId="14" fontId="12" fillId="0" borderId="0" xfId="0" applyNumberFormat="1" applyFont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164" fontId="24" fillId="0" borderId="0" xfId="0" applyNumberFormat="1" applyFont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 wrapText="1"/>
    </xf>
    <xf numFmtId="49" fontId="0" fillId="5" borderId="0" xfId="0" applyNumberFormat="1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 wrapText="1"/>
    </xf>
    <xf numFmtId="14" fontId="7" fillId="5" borderId="6" xfId="0" applyNumberFormat="1" applyFont="1" applyFill="1" applyBorder="1" applyAlignment="1">
      <alignment horizontal="center" vertical="center" wrapText="1"/>
    </xf>
    <xf numFmtId="14" fontId="9" fillId="0" borderId="6" xfId="0" applyNumberFormat="1" applyFont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11" borderId="6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0" fillId="12" borderId="15" xfId="0" applyFill="1" applyBorder="1" applyAlignment="1">
      <alignment horizontal="centerContinuous" vertical="center" wrapText="1"/>
    </xf>
    <xf numFmtId="0" fontId="0" fillId="12" borderId="45" xfId="0" applyFill="1" applyBorder="1" applyAlignment="1">
      <alignment horizontal="centerContinuous" vertical="distributed" wrapText="1"/>
    </xf>
    <xf numFmtId="0" fontId="0" fillId="12" borderId="15" xfId="0" applyFill="1" applyBorder="1" applyAlignment="1">
      <alignment horizontal="centerContinuous" vertical="distributed" wrapText="1"/>
    </xf>
    <xf numFmtId="0" fontId="0" fillId="12" borderId="45" xfId="0" applyFill="1" applyBorder="1" applyAlignment="1">
      <alignment horizontal="centerContinuous" vertical="center" wrapText="1"/>
    </xf>
    <xf numFmtId="0" fontId="0" fillId="12" borderId="6" xfId="0" applyFill="1" applyBorder="1" applyAlignment="1">
      <alignment horizontal="center" vertical="center" wrapText="1"/>
    </xf>
    <xf numFmtId="0" fontId="0" fillId="12" borderId="15" xfId="0" applyFill="1" applyBorder="1" applyAlignment="1">
      <alignment horizontal="center" vertical="center" wrapText="1"/>
    </xf>
    <xf numFmtId="0" fontId="0" fillId="0" borderId="6" xfId="0" applyBorder="1"/>
    <xf numFmtId="0" fontId="0" fillId="14" borderId="6" xfId="0" applyFill="1" applyBorder="1"/>
    <xf numFmtId="0" fontId="0" fillId="15" borderId="0" xfId="0" applyFill="1" applyAlignment="1">
      <alignment horizontal="center" vertical="center" wrapText="1"/>
    </xf>
    <xf numFmtId="0" fontId="19" fillId="10" borderId="0" xfId="0" applyFont="1" applyFill="1" applyAlignment="1">
      <alignment horizontal="center" vertical="center" wrapText="1"/>
    </xf>
    <xf numFmtId="0" fontId="25" fillId="13" borderId="6" xfId="0" applyFont="1" applyFill="1" applyBorder="1" applyAlignment="1">
      <alignment horizontal="left" vertical="center"/>
    </xf>
    <xf numFmtId="0" fontId="13" fillId="0" borderId="1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3" fillId="3" borderId="8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4" fontId="12" fillId="0" borderId="0" xfId="0" applyNumberFormat="1" applyFont="1" applyBorder="1" applyAlignment="1">
      <alignment horizontal="center" vertical="center"/>
    </xf>
    <xf numFmtId="14" fontId="12" fillId="0" borderId="14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0" fillId="9" borderId="7" xfId="0" applyFont="1" applyFill="1" applyBorder="1" applyAlignment="1">
      <alignment horizontal="center" vertical="center"/>
    </xf>
    <xf numFmtId="0" fontId="0" fillId="9" borderId="8" xfId="0" applyFont="1" applyFill="1" applyBorder="1" applyAlignment="1">
      <alignment horizontal="center" vertical="center"/>
    </xf>
    <xf numFmtId="0" fontId="0" fillId="9" borderId="9" xfId="0" applyFont="1" applyFill="1" applyBorder="1" applyAlignment="1">
      <alignment horizontal="center" vertical="center"/>
    </xf>
    <xf numFmtId="0" fontId="19" fillId="10" borderId="10" xfId="0" applyFont="1" applyFill="1" applyBorder="1" applyAlignment="1">
      <alignment horizontal="center" vertical="center"/>
    </xf>
    <xf numFmtId="0" fontId="19" fillId="10" borderId="11" xfId="0" applyFont="1" applyFill="1" applyBorder="1" applyAlignment="1">
      <alignment horizontal="center" vertical="center"/>
    </xf>
    <xf numFmtId="0" fontId="19" fillId="1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7" fillId="9" borderId="13" xfId="0" applyFont="1" applyFill="1" applyBorder="1" applyAlignment="1">
      <alignment horizontal="center" vertical="center"/>
    </xf>
    <xf numFmtId="0" fontId="7" fillId="9" borderId="0" xfId="0" applyFont="1" applyFill="1" applyBorder="1" applyAlignment="1">
      <alignment horizontal="center" vertical="center"/>
    </xf>
    <xf numFmtId="0" fontId="7" fillId="9" borderId="14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22" fillId="0" borderId="7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1" fontId="7" fillId="0" borderId="6" xfId="0" applyNumberFormat="1" applyFont="1" applyBorder="1" applyAlignment="1">
      <alignment horizontal="center" vertical="center"/>
    </xf>
    <xf numFmtId="1" fontId="7" fillId="0" borderId="22" xfId="0" applyNumberFormat="1" applyFont="1" applyBorder="1" applyAlignment="1">
      <alignment horizontal="center" vertical="center"/>
    </xf>
    <xf numFmtId="1" fontId="7" fillId="0" borderId="47" xfId="0" applyNumberFormat="1" applyFont="1" applyBorder="1" applyAlignment="1">
      <alignment horizontal="center" vertical="center"/>
    </xf>
    <xf numFmtId="1" fontId="7" fillId="0" borderId="24" xfId="0" applyNumberFormat="1" applyFont="1" applyBorder="1" applyAlignment="1">
      <alignment horizontal="center" vertical="center"/>
    </xf>
    <xf numFmtId="0" fontId="20" fillId="10" borderId="3" xfId="0" applyFont="1" applyFill="1" applyBorder="1" applyAlignment="1">
      <alignment horizontal="center" vertical="center"/>
    </xf>
    <xf numFmtId="164" fontId="12" fillId="0" borderId="2" xfId="0" applyNumberFormat="1" applyFont="1" applyBorder="1" applyAlignment="1">
      <alignment horizontal="center" vertical="center"/>
    </xf>
    <xf numFmtId="164" fontId="12" fillId="0" borderId="4" xfId="0" applyNumberFormat="1" applyFon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7" xfId="0" applyFont="1" applyBorder="1" applyAlignment="1">
      <alignment horizontal="left" vertical="center"/>
    </xf>
    <xf numFmtId="0" fontId="0" fillId="0" borderId="8" xfId="0" applyFont="1" applyBorder="1" applyAlignment="1">
      <alignment horizontal="left" vertical="center"/>
    </xf>
    <xf numFmtId="164" fontId="0" fillId="0" borderId="2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12" fillId="0" borderId="8" xfId="0" applyNumberFormat="1" applyFont="1" applyBorder="1" applyAlignment="1">
      <alignment horizontal="center" vertical="center" wrapText="1"/>
    </xf>
    <xf numFmtId="164" fontId="12" fillId="0" borderId="9" xfId="0" applyNumberFormat="1" applyFont="1" applyBorder="1" applyAlignment="1">
      <alignment horizontal="center" vertical="center" wrapText="1"/>
    </xf>
    <xf numFmtId="0" fontId="20" fillId="10" borderId="2" xfId="0" applyFont="1" applyFill="1" applyBorder="1" applyAlignment="1">
      <alignment horizontal="center" vertical="center"/>
    </xf>
    <xf numFmtId="0" fontId="20" fillId="10" borderId="4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" fillId="2" borderId="38" xfId="0" applyFont="1" applyFill="1" applyBorder="1" applyAlignment="1"/>
    <xf numFmtId="0" fontId="0" fillId="0" borderId="39" xfId="0" applyBorder="1" applyAlignment="1"/>
    <xf numFmtId="0" fontId="0" fillId="0" borderId="40" xfId="0" applyBorder="1" applyAlignment="1"/>
    <xf numFmtId="0" fontId="0" fillId="0" borderId="41" xfId="0" applyBorder="1" applyAlignment="1"/>
    <xf numFmtId="0" fontId="0" fillId="0" borderId="42" xfId="0" applyBorder="1" applyAlignment="1"/>
    <xf numFmtId="0" fontId="0" fillId="0" borderId="43" xfId="0" applyBorder="1" applyAlignmen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45" xfId="0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5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colors>
    <mruColors>
      <color rgb="FF36F81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7" Type="http://schemas.openxmlformats.org/officeDocument/2006/relationships/image" Target="../media/image7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1400175</xdr:colOff>
      <xdr:row>2</xdr:row>
      <xdr:rowOff>157368</xdr:rowOff>
    </xdr:from>
    <xdr:to>
      <xdr:col>4</xdr:col>
      <xdr:colOff>285750</xdr:colOff>
      <xdr:row>14</xdr:row>
      <xdr:rowOff>152398</xdr:rowOff>
    </xdr:to>
    <xdr:pic>
      <xdr:nvPicPr>
        <xdr:cNvPr id="2" name="Image 1" descr="CARTE DE VOEUX 20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405143"/>
          <a:ext cx="2314575" cy="22810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1695450</xdr:colOff>
      <xdr:row>15</xdr:row>
      <xdr:rowOff>57150</xdr:rowOff>
    </xdr:from>
    <xdr:to>
      <xdr:col>4</xdr:col>
      <xdr:colOff>1695450</xdr:colOff>
      <xdr:row>29</xdr:row>
      <xdr:rowOff>57150</xdr:rowOff>
    </xdr:to>
    <xdr:sp macro="" textlink="">
      <xdr:nvSpPr>
        <xdr:cNvPr id="3075" name="Text Box 3"/>
        <xdr:cNvSpPr txBox="1">
          <a:spLocks noChangeArrowheads="1"/>
        </xdr:cNvSpPr>
      </xdr:nvSpPr>
      <xdr:spPr bwMode="auto">
        <a:xfrm>
          <a:off x="3409950" y="3781425"/>
          <a:ext cx="5143500" cy="2667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DEPARTEMENT DU GERS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Arrondissement de CONDOM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MAIRIE DE MONFORT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(Gers)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Times New Roman"/>
            </a:rPr>
            <a:t> 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</xdr:row>
          <xdr:rowOff>28575</xdr:rowOff>
        </xdr:from>
        <xdr:to>
          <xdr:col>1</xdr:col>
          <xdr:colOff>1638300</xdr:colOff>
          <xdr:row>1</xdr:row>
          <xdr:rowOff>276225</xdr:rowOff>
        </xdr:to>
        <xdr:sp macro="" textlink="">
          <xdr:nvSpPr>
            <xdr:cNvPr id="1025" name="LblResa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</xdr:row>
          <xdr:rowOff>47625</xdr:rowOff>
        </xdr:from>
        <xdr:to>
          <xdr:col>0</xdr:col>
          <xdr:colOff>1619250</xdr:colOff>
          <xdr:row>1</xdr:row>
          <xdr:rowOff>295275</xdr:rowOff>
        </xdr:to>
        <xdr:sp macro="" textlink="">
          <xdr:nvSpPr>
            <xdr:cNvPr id="1026" name="LblClient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38100</xdr:rowOff>
        </xdr:from>
        <xdr:to>
          <xdr:col>2</xdr:col>
          <xdr:colOff>1657350</xdr:colOff>
          <xdr:row>1</xdr:row>
          <xdr:rowOff>285750</xdr:rowOff>
        </xdr:to>
        <xdr:sp macro="" textlink="">
          <xdr:nvSpPr>
            <xdr:cNvPr id="1027" name="LblArchiv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28575</xdr:rowOff>
        </xdr:from>
        <xdr:to>
          <xdr:col>3</xdr:col>
          <xdr:colOff>1657350</xdr:colOff>
          <xdr:row>1</xdr:row>
          <xdr:rowOff>276225</xdr:rowOff>
        </xdr:to>
        <xdr:sp macro="" textlink="">
          <xdr:nvSpPr>
            <xdr:cNvPr id="1029" name="LblPlanning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</xdr:row>
          <xdr:rowOff>38100</xdr:rowOff>
        </xdr:from>
        <xdr:to>
          <xdr:col>5</xdr:col>
          <xdr:colOff>1628775</xdr:colOff>
          <xdr:row>1</xdr:row>
          <xdr:rowOff>285750</xdr:rowOff>
        </xdr:to>
        <xdr:sp macro="" textlink="">
          <xdr:nvSpPr>
            <xdr:cNvPr id="1030" name="LblParametre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</xdr:row>
          <xdr:rowOff>28575</xdr:rowOff>
        </xdr:from>
        <xdr:to>
          <xdr:col>6</xdr:col>
          <xdr:colOff>1657350</xdr:colOff>
          <xdr:row>1</xdr:row>
          <xdr:rowOff>276225</xdr:rowOff>
        </xdr:to>
        <xdr:sp macro="" textlink="">
          <xdr:nvSpPr>
            <xdr:cNvPr id="1031" name="LblQuitter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28575</xdr:rowOff>
        </xdr:from>
        <xdr:to>
          <xdr:col>4</xdr:col>
          <xdr:colOff>1657350</xdr:colOff>
          <xdr:row>1</xdr:row>
          <xdr:rowOff>276225</xdr:rowOff>
        </xdr:to>
        <xdr:sp macro="" textlink="">
          <xdr:nvSpPr>
            <xdr:cNvPr id="1032" name="LblStat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3176</xdr:colOff>
      <xdr:row>0</xdr:row>
      <xdr:rowOff>27584</xdr:rowOff>
    </xdr:from>
    <xdr:to>
      <xdr:col>0</xdr:col>
      <xdr:colOff>1133476</xdr:colOff>
      <xdr:row>3</xdr:row>
      <xdr:rowOff>234006</xdr:rowOff>
    </xdr:to>
    <xdr:pic>
      <xdr:nvPicPr>
        <xdr:cNvPr id="11" name="Image 10" descr="CARTE DE VOEUX 20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6" y="27584"/>
          <a:ext cx="1130300" cy="9207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0</xdr:row>
          <xdr:rowOff>104775</xdr:rowOff>
        </xdr:from>
        <xdr:to>
          <xdr:col>11</xdr:col>
          <xdr:colOff>76200</xdr:colOff>
          <xdr:row>2</xdr:row>
          <xdr:rowOff>47625</xdr:rowOff>
        </xdr:to>
        <xdr:sp macro="" textlink="">
          <xdr:nvSpPr>
            <xdr:cNvPr id="3074" name="CmdFinResa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114300</xdr:colOff>
      <xdr:row>0</xdr:row>
      <xdr:rowOff>28575</xdr:rowOff>
    </xdr:from>
    <xdr:to>
      <xdr:col>12</xdr:col>
      <xdr:colOff>114300</xdr:colOff>
      <xdr:row>0</xdr:row>
      <xdr:rowOff>342900</xdr:rowOff>
    </xdr:to>
    <xdr:sp macro="[0]!Feuil2.encours" textlink="">
      <xdr:nvSpPr>
        <xdr:cNvPr id="2" name="Rectangle 1"/>
        <xdr:cNvSpPr/>
      </xdr:nvSpPr>
      <xdr:spPr>
        <a:xfrm>
          <a:off x="10220325" y="28575"/>
          <a:ext cx="1524000" cy="314325"/>
        </a:xfrm>
        <a:prstGeom prst="rect">
          <a:avLst/>
        </a:prstGeom>
        <a:solidFill>
          <a:schemeClr val="accent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Ajouter un client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9.emf"/><Relationship Id="rId4" Type="http://schemas.openxmlformats.org/officeDocument/2006/relationships/control" Target="../activeX/activeX8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53"/>
  <sheetViews>
    <sheetView showGridLines="0" tabSelected="1" zoomScaleNormal="100" workbookViewId="0">
      <selection activeCell="B6" sqref="B6"/>
    </sheetView>
  </sheetViews>
  <sheetFormatPr baseColWidth="10" defaultRowHeight="15" x14ac:dyDescent="0.25"/>
  <cols>
    <col min="1" max="17" width="25.7109375" customWidth="1"/>
  </cols>
  <sheetData>
    <row r="1" spans="1:7" ht="73.5" customHeight="1" x14ac:dyDescent="0.25">
      <c r="A1" s="161" t="s">
        <v>416</v>
      </c>
      <c r="B1" s="161"/>
      <c r="C1" s="161"/>
      <c r="D1" s="161"/>
      <c r="E1" s="161"/>
      <c r="F1" s="161"/>
      <c r="G1" s="161"/>
    </row>
    <row r="2" spans="1:7" ht="24.75" customHeight="1" x14ac:dyDescent="0.25">
      <c r="A2" s="69"/>
      <c r="B2" s="68"/>
      <c r="C2" s="70"/>
      <c r="D2" s="157"/>
      <c r="E2" s="158"/>
      <c r="F2" s="77"/>
      <c r="G2" s="157"/>
    </row>
    <row r="3" spans="1:7" x14ac:dyDescent="0.25">
      <c r="B3" s="3"/>
    </row>
    <row r="4" spans="1:7" x14ac:dyDescent="0.25">
      <c r="B4" s="3"/>
    </row>
    <row r="5" spans="1:7" x14ac:dyDescent="0.25">
      <c r="B5" s="3"/>
    </row>
    <row r="6" spans="1:7" x14ac:dyDescent="0.25">
      <c r="B6" s="3"/>
    </row>
    <row r="7" spans="1:7" x14ac:dyDescent="0.25">
      <c r="B7" s="3"/>
    </row>
    <row r="8" spans="1:7" x14ac:dyDescent="0.25">
      <c r="B8" s="3"/>
    </row>
    <row r="9" spans="1:7" x14ac:dyDescent="0.25">
      <c r="B9" s="3"/>
    </row>
    <row r="10" spans="1:7" x14ac:dyDescent="0.25">
      <c r="B10" s="3"/>
    </row>
    <row r="53" spans="6:6" x14ac:dyDescent="0.25">
      <c r="F53">
        <v>50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9" r:id="rId4" name="LblPlanning">
          <controlPr defaultSize="0" autoLine="0" r:id="rId5">
            <anchor moveWithCells="1">
              <from>
                <xdr:col>3</xdr:col>
                <xdr:colOff>95250</xdr:colOff>
                <xdr:row>1</xdr:row>
                <xdr:rowOff>28575</xdr:rowOff>
              </from>
              <to>
                <xdr:col>3</xdr:col>
                <xdr:colOff>1657350</xdr:colOff>
                <xdr:row>1</xdr:row>
                <xdr:rowOff>276225</xdr:rowOff>
              </to>
            </anchor>
          </controlPr>
        </control>
      </mc:Choice>
      <mc:Fallback>
        <control shapeId="1029" r:id="rId4" name="LblPlanning"/>
      </mc:Fallback>
    </mc:AlternateContent>
    <mc:AlternateContent xmlns:mc="http://schemas.openxmlformats.org/markup-compatibility/2006">
      <mc:Choice Requires="x14">
        <control shapeId="1027" r:id="rId6" name="LblArchive">
          <controlPr defaultSize="0" autoLine="0" r:id="rId7">
            <anchor moveWithCells="1">
              <from>
                <xdr:col>2</xdr:col>
                <xdr:colOff>95250</xdr:colOff>
                <xdr:row>1</xdr:row>
                <xdr:rowOff>38100</xdr:rowOff>
              </from>
              <to>
                <xdr:col>2</xdr:col>
                <xdr:colOff>1657350</xdr:colOff>
                <xdr:row>1</xdr:row>
                <xdr:rowOff>285750</xdr:rowOff>
              </to>
            </anchor>
          </controlPr>
        </control>
      </mc:Choice>
      <mc:Fallback>
        <control shapeId="1027" r:id="rId6" name="LblArchive"/>
      </mc:Fallback>
    </mc:AlternateContent>
    <mc:AlternateContent xmlns:mc="http://schemas.openxmlformats.org/markup-compatibility/2006">
      <mc:Choice Requires="x14">
        <control shapeId="1025" r:id="rId8" name="LblResa">
          <controlPr defaultSize="0" autoLine="0" r:id="rId9">
            <anchor moveWithCells="1">
              <from>
                <xdr:col>1</xdr:col>
                <xdr:colOff>76200</xdr:colOff>
                <xdr:row>1</xdr:row>
                <xdr:rowOff>28575</xdr:rowOff>
              </from>
              <to>
                <xdr:col>1</xdr:col>
                <xdr:colOff>1638300</xdr:colOff>
                <xdr:row>1</xdr:row>
                <xdr:rowOff>276225</xdr:rowOff>
              </to>
            </anchor>
          </controlPr>
        </control>
      </mc:Choice>
      <mc:Fallback>
        <control shapeId="1025" r:id="rId8" name="LblResa"/>
      </mc:Fallback>
    </mc:AlternateContent>
    <mc:AlternateContent xmlns:mc="http://schemas.openxmlformats.org/markup-compatibility/2006">
      <mc:Choice Requires="x14">
        <control shapeId="1026" r:id="rId10" name="LblClient">
          <controlPr defaultSize="0" autoLine="0" r:id="rId11">
            <anchor moveWithCells="1">
              <from>
                <xdr:col>0</xdr:col>
                <xdr:colOff>57150</xdr:colOff>
                <xdr:row>1</xdr:row>
                <xdr:rowOff>47625</xdr:rowOff>
              </from>
              <to>
                <xdr:col>0</xdr:col>
                <xdr:colOff>1619250</xdr:colOff>
                <xdr:row>1</xdr:row>
                <xdr:rowOff>295275</xdr:rowOff>
              </to>
            </anchor>
          </controlPr>
        </control>
      </mc:Choice>
      <mc:Fallback>
        <control shapeId="1026" r:id="rId10" name="LblClient"/>
      </mc:Fallback>
    </mc:AlternateContent>
    <mc:AlternateContent xmlns:mc="http://schemas.openxmlformats.org/markup-compatibility/2006">
      <mc:Choice Requires="x14">
        <control shapeId="1030" r:id="rId12" name="LblParametre">
          <controlPr defaultSize="0" autoLine="0" r:id="rId13">
            <anchor moveWithCells="1">
              <from>
                <xdr:col>5</xdr:col>
                <xdr:colOff>66675</xdr:colOff>
                <xdr:row>1</xdr:row>
                <xdr:rowOff>38100</xdr:rowOff>
              </from>
              <to>
                <xdr:col>5</xdr:col>
                <xdr:colOff>1628775</xdr:colOff>
                <xdr:row>1</xdr:row>
                <xdr:rowOff>285750</xdr:rowOff>
              </to>
            </anchor>
          </controlPr>
        </control>
      </mc:Choice>
      <mc:Fallback>
        <control shapeId="1030" r:id="rId12" name="LblParametre"/>
      </mc:Fallback>
    </mc:AlternateContent>
    <mc:AlternateContent xmlns:mc="http://schemas.openxmlformats.org/markup-compatibility/2006">
      <mc:Choice Requires="x14">
        <control shapeId="1031" r:id="rId14" name="LblQuitter">
          <controlPr defaultSize="0" autoLine="0" r:id="rId15">
            <anchor moveWithCells="1">
              <from>
                <xdr:col>6</xdr:col>
                <xdr:colOff>95250</xdr:colOff>
                <xdr:row>1</xdr:row>
                <xdr:rowOff>28575</xdr:rowOff>
              </from>
              <to>
                <xdr:col>6</xdr:col>
                <xdr:colOff>1657350</xdr:colOff>
                <xdr:row>1</xdr:row>
                <xdr:rowOff>276225</xdr:rowOff>
              </to>
            </anchor>
          </controlPr>
        </control>
      </mc:Choice>
      <mc:Fallback>
        <control shapeId="1031" r:id="rId14" name="LblQuitter"/>
      </mc:Fallback>
    </mc:AlternateContent>
    <mc:AlternateContent xmlns:mc="http://schemas.openxmlformats.org/markup-compatibility/2006">
      <mc:Choice Requires="x14">
        <control shapeId="1032" r:id="rId16" name="LblStat">
          <controlPr defaultSize="0" autoLine="0" r:id="rId17">
            <anchor moveWithCells="1">
              <from>
                <xdr:col>4</xdr:col>
                <xdr:colOff>95250</xdr:colOff>
                <xdr:row>1</xdr:row>
                <xdr:rowOff>28575</xdr:rowOff>
              </from>
              <to>
                <xdr:col>4</xdr:col>
                <xdr:colOff>1657350</xdr:colOff>
                <xdr:row>1</xdr:row>
                <xdr:rowOff>276225</xdr:rowOff>
              </to>
            </anchor>
          </controlPr>
        </control>
      </mc:Choice>
      <mc:Fallback>
        <control shapeId="1032" r:id="rId16" name="LblSta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57"/>
  <sheetViews>
    <sheetView showGridLines="0" zoomScaleNormal="100" workbookViewId="0">
      <selection activeCell="I10" sqref="I10"/>
    </sheetView>
  </sheetViews>
  <sheetFormatPr baseColWidth="10" defaultRowHeight="15" x14ac:dyDescent="0.25"/>
  <cols>
    <col min="1" max="1" width="21.28515625" style="24" bestFit="1" customWidth="1"/>
    <col min="2" max="2" width="11.42578125" style="24"/>
    <col min="3" max="3" width="6.85546875" style="24" bestFit="1" customWidth="1"/>
    <col min="4" max="4" width="6.7109375" style="24" customWidth="1"/>
    <col min="5" max="5" width="6.140625" style="24" customWidth="1"/>
    <col min="6" max="7" width="10.7109375" style="24" customWidth="1"/>
    <col min="8" max="9" width="11.7109375" style="24" customWidth="1"/>
    <col min="10" max="16384" width="11.42578125" style="24"/>
  </cols>
  <sheetData>
    <row r="1" spans="1:15" ht="18.75" x14ac:dyDescent="0.25">
      <c r="F1" s="99" t="s">
        <v>118</v>
      </c>
      <c r="G1" s="95"/>
      <c r="H1" s="95"/>
    </row>
    <row r="2" spans="1:15" ht="18.75" x14ac:dyDescent="0.25">
      <c r="F2" s="94" t="s">
        <v>117</v>
      </c>
      <c r="G2" s="95"/>
      <c r="H2" s="95"/>
    </row>
    <row r="3" spans="1:15" ht="18.75" x14ac:dyDescent="0.25">
      <c r="F3" s="94" t="s">
        <v>119</v>
      </c>
      <c r="G3" s="95"/>
      <c r="H3" s="95"/>
    </row>
    <row r="4" spans="1:15" ht="19.5" thickBot="1" x14ac:dyDescent="0.3">
      <c r="F4" s="94" t="s">
        <v>120</v>
      </c>
      <c r="G4" s="95"/>
      <c r="H4" s="95"/>
    </row>
    <row r="5" spans="1:15" ht="9.9499999999999993" customHeight="1" thickBot="1" x14ac:dyDescent="0.3">
      <c r="F5" s="95"/>
      <c r="G5" s="95"/>
      <c r="H5" s="95"/>
    </row>
    <row r="6" spans="1:15" ht="15" customHeight="1" x14ac:dyDescent="0.25">
      <c r="A6" s="97"/>
      <c r="B6" s="170" t="s">
        <v>121</v>
      </c>
      <c r="C6" s="170"/>
      <c r="D6" s="170"/>
      <c r="E6" s="170"/>
      <c r="F6" s="170"/>
      <c r="G6" s="170" t="s">
        <v>26</v>
      </c>
      <c r="H6" s="184"/>
      <c r="I6" s="185"/>
    </row>
    <row r="7" spans="1:15" ht="15" customHeight="1" thickBot="1" x14ac:dyDescent="0.3">
      <c r="A7" s="98"/>
      <c r="B7" s="171"/>
      <c r="C7" s="171"/>
      <c r="D7" s="171"/>
      <c r="E7" s="171"/>
      <c r="F7" s="171"/>
      <c r="G7" s="171"/>
      <c r="H7" s="186"/>
      <c r="I7" s="187"/>
    </row>
    <row r="8" spans="1:15" ht="19.5" thickBot="1" x14ac:dyDescent="0.3">
      <c r="A8" s="177" t="s">
        <v>17</v>
      </c>
      <c r="B8" s="178"/>
      <c r="C8" s="178"/>
      <c r="D8" s="178"/>
      <c r="E8" s="178"/>
      <c r="F8" s="178"/>
      <c r="G8" s="178"/>
      <c r="H8" s="178"/>
      <c r="I8" s="179"/>
    </row>
    <row r="9" spans="1:15" x14ac:dyDescent="0.25">
      <c r="A9" s="118" t="s">
        <v>61</v>
      </c>
      <c r="B9" s="172"/>
      <c r="C9" s="172"/>
      <c r="D9" s="27" t="s">
        <v>16</v>
      </c>
      <c r="E9" s="27"/>
      <c r="F9" s="96"/>
      <c r="G9" s="27" t="s">
        <v>25</v>
      </c>
      <c r="H9" s="27"/>
      <c r="I9" s="104"/>
    </row>
    <row r="10" spans="1:15" ht="14.25" customHeight="1" x14ac:dyDescent="0.25">
      <c r="A10" s="25" t="s">
        <v>1</v>
      </c>
      <c r="B10" s="175"/>
      <c r="C10" s="175"/>
      <c r="D10" s="175"/>
      <c r="E10" s="175"/>
      <c r="F10" s="175"/>
      <c r="G10" s="175"/>
      <c r="H10" s="175"/>
      <c r="I10" s="28"/>
      <c r="O10" s="24" t="s">
        <v>27</v>
      </c>
    </row>
    <row r="11" spans="1:15" ht="14.25" customHeight="1" x14ac:dyDescent="0.25">
      <c r="A11" s="25"/>
      <c r="B11" s="87"/>
      <c r="C11" s="175"/>
      <c r="D11" s="175"/>
      <c r="E11" s="175"/>
      <c r="F11" s="175"/>
      <c r="G11" s="175"/>
      <c r="H11" s="175"/>
      <c r="I11" s="28"/>
    </row>
    <row r="12" spans="1:15" x14ac:dyDescent="0.25">
      <c r="A12" s="34" t="s">
        <v>64</v>
      </c>
      <c r="B12" s="136"/>
      <c r="C12" s="176" t="s">
        <v>60</v>
      </c>
      <c r="D12" s="176"/>
      <c r="E12" s="93"/>
      <c r="F12" s="176" t="s">
        <v>63</v>
      </c>
      <c r="G12" s="176"/>
      <c r="H12" s="136"/>
      <c r="I12" s="28"/>
    </row>
    <row r="13" spans="1:15" x14ac:dyDescent="0.25">
      <c r="A13" s="173" t="s">
        <v>71</v>
      </c>
      <c r="B13" s="174"/>
      <c r="C13" s="174"/>
      <c r="D13" s="174"/>
      <c r="E13" s="174"/>
      <c r="F13" s="174"/>
      <c r="G13" s="174"/>
      <c r="H13" s="174"/>
      <c r="I13" s="28"/>
    </row>
    <row r="14" spans="1:15" ht="35.1" customHeight="1" x14ac:dyDescent="0.25">
      <c r="A14" s="164"/>
      <c r="B14" s="165"/>
      <c r="C14" s="165"/>
      <c r="D14" s="165"/>
      <c r="E14" s="165"/>
      <c r="F14" s="165"/>
      <c r="G14" s="165"/>
      <c r="H14" s="165"/>
      <c r="I14" s="166"/>
    </row>
    <row r="15" spans="1:15" ht="35.1" customHeight="1" thickBot="1" x14ac:dyDescent="0.3">
      <c r="A15" s="167"/>
      <c r="B15" s="168"/>
      <c r="C15" s="168"/>
      <c r="D15" s="168"/>
      <c r="E15" s="168"/>
      <c r="F15" s="168"/>
      <c r="G15" s="168"/>
      <c r="H15" s="168"/>
      <c r="I15" s="169"/>
    </row>
    <row r="16" spans="1:15" ht="19.5" thickBot="1" x14ac:dyDescent="0.3">
      <c r="A16" s="177" t="s">
        <v>18</v>
      </c>
      <c r="B16" s="178"/>
      <c r="C16" s="178"/>
      <c r="D16" s="178"/>
      <c r="E16" s="178"/>
      <c r="F16" s="178"/>
      <c r="G16" s="178"/>
      <c r="H16" s="178"/>
      <c r="I16" s="179"/>
      <c r="N16" s="26"/>
    </row>
    <row r="17" spans="1:14" ht="15.75" customHeight="1" thickBot="1" x14ac:dyDescent="0.3">
      <c r="A17" s="191" t="s">
        <v>123</v>
      </c>
      <c r="B17" s="192"/>
      <c r="C17" s="192"/>
      <c r="D17" s="192"/>
      <c r="E17" s="193"/>
      <c r="F17" s="124" t="s">
        <v>21</v>
      </c>
      <c r="G17" s="125" t="s">
        <v>22</v>
      </c>
      <c r="H17" s="125" t="s">
        <v>23</v>
      </c>
      <c r="I17" s="125" t="s">
        <v>141</v>
      </c>
      <c r="J17" s="30"/>
      <c r="N17" s="26"/>
    </row>
    <row r="18" spans="1:14" ht="14.1" customHeight="1" x14ac:dyDescent="0.25">
      <c r="A18" s="188" t="s">
        <v>124</v>
      </c>
      <c r="B18" s="189"/>
      <c r="C18" s="189"/>
      <c r="D18" s="189"/>
      <c r="E18" s="190"/>
      <c r="F18" s="80"/>
      <c r="G18" s="38"/>
      <c r="H18" s="37" t="str">
        <f>IF(F18="","",F18*G18)</f>
        <v/>
      </c>
      <c r="I18" s="126" t="str">
        <f>IF(PUS_1&lt;&gt;"","Emplac 1","")</f>
        <v/>
      </c>
      <c r="N18" s="26"/>
    </row>
    <row r="19" spans="1:14" ht="14.1" customHeight="1" x14ac:dyDescent="0.25">
      <c r="A19" s="35" t="s">
        <v>19</v>
      </c>
      <c r="B19" s="139"/>
      <c r="C19" s="81" t="s">
        <v>20</v>
      </c>
      <c r="D19" s="180"/>
      <c r="E19" s="181"/>
      <c r="F19" s="80"/>
      <c r="G19" s="38"/>
      <c r="H19" s="37" t="str">
        <f t="shared" ref="H19:H22" si="0">IF(F19="","",F19*G19)</f>
        <v/>
      </c>
      <c r="I19" s="127" t="str">
        <f>IF(PUS_2&lt;&gt;"","Emplac 2","")</f>
        <v/>
      </c>
      <c r="N19" s="26"/>
    </row>
    <row r="20" spans="1:14" ht="14.1" customHeight="1" x14ac:dyDescent="0.25">
      <c r="A20" s="182" t="s">
        <v>65</v>
      </c>
      <c r="B20" s="183"/>
      <c r="C20" s="138"/>
      <c r="D20" s="84" t="s">
        <v>66</v>
      </c>
      <c r="E20" s="85"/>
      <c r="F20" s="80"/>
      <c r="G20" s="38"/>
      <c r="H20" s="37" t="str">
        <f t="shared" si="0"/>
        <v/>
      </c>
      <c r="I20" s="127" t="str">
        <f>IF(PUS_3&lt;&gt;"","Emplac 3","")</f>
        <v/>
      </c>
      <c r="N20" s="26"/>
    </row>
    <row r="21" spans="1:14" ht="14.1" customHeight="1" x14ac:dyDescent="0.25">
      <c r="A21" s="82"/>
      <c r="B21" s="83"/>
      <c r="C21" s="29"/>
      <c r="D21" s="84"/>
      <c r="E21" s="85"/>
      <c r="F21" s="80"/>
      <c r="G21" s="38"/>
      <c r="H21" s="37" t="str">
        <f t="shared" si="0"/>
        <v/>
      </c>
      <c r="I21" s="127" t="str">
        <f>IF(PUS_4&lt;&gt;"","Emplac 4","")</f>
        <v/>
      </c>
      <c r="N21" s="26"/>
    </row>
    <row r="22" spans="1:14" ht="14.1" customHeight="1" x14ac:dyDescent="0.25">
      <c r="A22" s="82"/>
      <c r="B22" s="83"/>
      <c r="C22" s="29"/>
      <c r="D22" s="84"/>
      <c r="E22" s="85"/>
      <c r="F22" s="80"/>
      <c r="G22" s="38"/>
      <c r="H22" s="37" t="str">
        <f t="shared" si="0"/>
        <v/>
      </c>
      <c r="I22" s="127" t="str">
        <f>IF(PUS_5&lt;&gt;"","Emplac 5","")</f>
        <v/>
      </c>
      <c r="N22" s="26"/>
    </row>
    <row r="23" spans="1:14" ht="9.9499999999999993" customHeight="1" thickBot="1" x14ac:dyDescent="0.3">
      <c r="A23" s="109"/>
      <c r="B23" s="110"/>
      <c r="C23" s="100"/>
      <c r="D23" s="111"/>
      <c r="E23" s="112"/>
      <c r="F23" s="31"/>
      <c r="G23" s="32"/>
      <c r="H23" s="33"/>
      <c r="I23" s="128"/>
      <c r="N23" s="26"/>
    </row>
    <row r="24" spans="1:14" ht="14.1" customHeight="1" x14ac:dyDescent="0.25">
      <c r="A24" s="188" t="s">
        <v>125</v>
      </c>
      <c r="B24" s="189"/>
      <c r="C24" s="189"/>
      <c r="D24" s="189"/>
      <c r="E24" s="190"/>
      <c r="F24" s="105"/>
      <c r="G24" s="106">
        <f>IF(D28="",Emplacement!I2,(Emplacement!I2*TT_Elec))</f>
        <v>2</v>
      </c>
      <c r="H24" s="107" t="str">
        <f>IF(F24="","",F24*G24)</f>
        <v/>
      </c>
      <c r="I24" s="129"/>
      <c r="J24" s="36"/>
      <c r="N24" s="26"/>
    </row>
    <row r="25" spans="1:14" ht="14.1" customHeight="1" x14ac:dyDescent="0.25">
      <c r="A25" s="194" t="s">
        <v>122</v>
      </c>
      <c r="B25" s="195"/>
      <c r="C25" s="195"/>
      <c r="D25" s="93"/>
      <c r="E25" s="108"/>
      <c r="F25" s="80"/>
      <c r="G25" s="38"/>
      <c r="H25" s="37"/>
      <c r="I25" s="130"/>
      <c r="J25" s="36"/>
      <c r="N25" s="26"/>
    </row>
    <row r="26" spans="1:14" ht="14.1" customHeight="1" x14ac:dyDescent="0.25">
      <c r="A26" s="194" t="s">
        <v>132</v>
      </c>
      <c r="B26" s="195"/>
      <c r="C26" s="195"/>
      <c r="D26" s="137">
        <f>IF(TT_Elec&gt;0,TT_Elec,"")</f>
        <v>1</v>
      </c>
      <c r="E26" s="108"/>
      <c r="F26" s="80"/>
      <c r="G26" s="38"/>
      <c r="H26" s="37"/>
      <c r="I26" s="130"/>
      <c r="J26" s="36"/>
      <c r="N26" s="26"/>
    </row>
    <row r="27" spans="1:14" ht="14.1" customHeight="1" x14ac:dyDescent="0.25">
      <c r="A27" s="162" t="s">
        <v>133</v>
      </c>
      <c r="B27" s="163"/>
      <c r="C27" s="163"/>
      <c r="D27" s="90">
        <f>Emplacement!I2</f>
        <v>2</v>
      </c>
      <c r="E27" s="123" t="s">
        <v>115</v>
      </c>
      <c r="F27" s="80"/>
      <c r="G27" s="38"/>
      <c r="H27" s="37"/>
      <c r="I27" s="130"/>
      <c r="J27" s="36"/>
      <c r="N27" s="26"/>
    </row>
    <row r="28" spans="1:14" ht="14.1" customHeight="1" x14ac:dyDescent="0.25">
      <c r="A28" s="162" t="str">
        <f>IF(D28="","","Prix unitaire pour les " &amp; TT_Elec &amp;" emplacements est de:")</f>
        <v/>
      </c>
      <c r="B28" s="163"/>
      <c r="C28" s="163"/>
      <c r="D28" s="91" t="str">
        <f>IF(TT_Elec="","",IF(TT_Elec&gt;1,D27*TT_Elec,""))</f>
        <v/>
      </c>
      <c r="E28" s="123" t="str">
        <f>IF(D28="","","par jour")</f>
        <v/>
      </c>
      <c r="F28" s="80"/>
      <c r="G28" s="38"/>
      <c r="H28" s="37"/>
      <c r="I28" s="130"/>
      <c r="J28" s="36"/>
      <c r="N28" s="26"/>
    </row>
    <row r="29" spans="1:14" ht="9.9499999999999993" customHeight="1" thickBot="1" x14ac:dyDescent="0.3">
      <c r="A29" s="113"/>
      <c r="B29" s="114"/>
      <c r="C29" s="114"/>
      <c r="D29" s="115"/>
      <c r="E29" s="116"/>
      <c r="F29" s="31"/>
      <c r="G29" s="32"/>
      <c r="H29" s="33"/>
      <c r="I29" s="131"/>
      <c r="N29" s="26"/>
    </row>
    <row r="30" spans="1:14" ht="14.1" customHeight="1" x14ac:dyDescent="0.25">
      <c r="A30" s="188" t="s">
        <v>44</v>
      </c>
      <c r="B30" s="189"/>
      <c r="C30" s="189"/>
      <c r="D30" s="189"/>
      <c r="E30" s="190"/>
      <c r="F30" s="105"/>
      <c r="G30" s="106">
        <f>IF(Fact_Adulte="",Emplacement!I6,(Emplacement!I6*Fact_Adulte))</f>
        <v>0.2</v>
      </c>
      <c r="H30" s="107" t="str">
        <f>IF(F30="","",F30*G30)</f>
        <v/>
      </c>
      <c r="I30" s="132"/>
      <c r="N30" s="26"/>
    </row>
    <row r="31" spans="1:14" ht="14.1" customHeight="1" x14ac:dyDescent="0.25">
      <c r="A31" s="194" t="s">
        <v>126</v>
      </c>
      <c r="B31" s="195"/>
      <c r="C31" s="195"/>
      <c r="D31" s="196"/>
      <c r="E31" s="197"/>
      <c r="F31" s="26"/>
      <c r="G31" s="26"/>
      <c r="H31" s="28"/>
      <c r="I31" s="133"/>
      <c r="N31" s="26"/>
    </row>
    <row r="32" spans="1:14" ht="14.1" customHeight="1" x14ac:dyDescent="0.25">
      <c r="A32" s="25"/>
      <c r="B32" s="26"/>
      <c r="C32" s="26"/>
      <c r="D32" s="26"/>
      <c r="E32" s="28"/>
      <c r="F32" s="80"/>
      <c r="G32" s="38"/>
      <c r="H32" s="37"/>
      <c r="I32" s="133"/>
      <c r="N32" s="26"/>
    </row>
    <row r="33" spans="1:14" ht="14.1" customHeight="1" x14ac:dyDescent="0.25">
      <c r="A33" s="162" t="s">
        <v>116</v>
      </c>
      <c r="B33" s="163"/>
      <c r="C33" s="90">
        <f>Emplacement!I6</f>
        <v>0.2</v>
      </c>
      <c r="D33" s="89" t="s">
        <v>115</v>
      </c>
      <c r="E33" s="28"/>
      <c r="F33" s="80"/>
      <c r="G33" s="38"/>
      <c r="H33" s="37"/>
      <c r="I33" s="133"/>
      <c r="N33" s="26"/>
    </row>
    <row r="34" spans="1:14" ht="14.1" customHeight="1" x14ac:dyDescent="0.25">
      <c r="A34" s="162" t="str">
        <f>IF(G30&lt;&gt;C33,"Prix unitaire pour " &amp; Fact_Adulte &amp; " adultes est de:","")</f>
        <v/>
      </c>
      <c r="B34" s="163"/>
      <c r="C34" s="91" t="str">
        <f>IF(Fact_Adulte&gt;1,G30,"")</f>
        <v/>
      </c>
      <c r="D34" s="89" t="str">
        <f>IF(C34&lt;&gt;"","par jour","")</f>
        <v/>
      </c>
      <c r="E34" s="92"/>
      <c r="F34" s="80"/>
      <c r="G34" s="38"/>
      <c r="H34" s="37" t="str">
        <f t="shared" ref="H34:H38" si="1">IF(F34="","",F34*G34)</f>
        <v/>
      </c>
      <c r="I34" s="133"/>
      <c r="N34" s="26"/>
    </row>
    <row r="35" spans="1:14" ht="9.9499999999999993" customHeight="1" thickBot="1" x14ac:dyDescent="0.3">
      <c r="A35" s="31"/>
      <c r="B35" s="32"/>
      <c r="C35" s="32"/>
      <c r="D35" s="32"/>
      <c r="E35" s="33"/>
      <c r="F35" s="101"/>
      <c r="G35" s="102"/>
      <c r="H35" s="103" t="str">
        <f t="shared" si="1"/>
        <v/>
      </c>
      <c r="I35" s="131"/>
    </row>
    <row r="36" spans="1:14" ht="14.1" customHeight="1" x14ac:dyDescent="0.25">
      <c r="A36" s="188" t="s">
        <v>127</v>
      </c>
      <c r="B36" s="189"/>
      <c r="C36" s="189"/>
      <c r="D36" s="189"/>
      <c r="E36" s="190"/>
      <c r="F36" s="86"/>
      <c r="G36" s="106">
        <f>IF(Fact_NbAnimaux="",Emplacement!I5,(Emplacement!I5*Fact_NbAnimaux))</f>
        <v>0.5</v>
      </c>
      <c r="H36" s="107" t="str">
        <f>IF(F36="","",F36*G36)</f>
        <v/>
      </c>
      <c r="I36" s="132"/>
    </row>
    <row r="37" spans="1:14" ht="14.1" customHeight="1" x14ac:dyDescent="0.25">
      <c r="A37" s="194" t="s">
        <v>129</v>
      </c>
      <c r="B37" s="195"/>
      <c r="C37" s="195"/>
      <c r="D37" s="196"/>
      <c r="E37" s="197"/>
      <c r="F37" s="81"/>
      <c r="G37" s="38"/>
      <c r="H37" s="37" t="str">
        <f t="shared" si="1"/>
        <v/>
      </c>
      <c r="I37" s="133"/>
    </row>
    <row r="38" spans="1:14" ht="14.1" customHeight="1" x14ac:dyDescent="0.25">
      <c r="A38" s="82" t="s">
        <v>67</v>
      </c>
      <c r="B38" s="93"/>
      <c r="C38" s="26"/>
      <c r="D38" s="26"/>
      <c r="E38" s="28"/>
      <c r="F38" s="81"/>
      <c r="G38" s="38"/>
      <c r="H38" s="37" t="str">
        <f t="shared" si="1"/>
        <v/>
      </c>
      <c r="I38" s="133"/>
    </row>
    <row r="39" spans="1:14" ht="14.1" customHeight="1" x14ac:dyDescent="0.25">
      <c r="A39" s="162" t="s">
        <v>114</v>
      </c>
      <c r="B39" s="163"/>
      <c r="C39" s="90">
        <f>Emplacement!I5</f>
        <v>0.5</v>
      </c>
      <c r="D39" s="89" t="s">
        <v>115</v>
      </c>
      <c r="E39" s="28"/>
      <c r="F39" s="26"/>
      <c r="G39" s="26"/>
      <c r="H39" s="37" t="str">
        <f>IF(F39="","",F39*G39)</f>
        <v/>
      </c>
      <c r="I39" s="133"/>
    </row>
    <row r="40" spans="1:14" ht="9.9499999999999993" customHeight="1" thickBot="1" x14ac:dyDescent="0.3">
      <c r="A40" s="31"/>
      <c r="B40" s="32"/>
      <c r="C40" s="32"/>
      <c r="D40" s="32"/>
      <c r="E40" s="33"/>
      <c r="F40" s="32"/>
      <c r="G40" s="32"/>
      <c r="H40" s="33"/>
      <c r="I40" s="131"/>
    </row>
    <row r="41" spans="1:14" ht="14.1" customHeight="1" x14ac:dyDescent="0.25">
      <c r="A41" s="188" t="s">
        <v>41</v>
      </c>
      <c r="B41" s="189"/>
      <c r="C41" s="189"/>
      <c r="D41" s="189"/>
      <c r="E41" s="190"/>
      <c r="F41" s="105"/>
      <c r="G41" s="106">
        <f>IF(Fact_Adulte="",Emplacement!I3,(Emplacement!I3*Fact_Adulte))</f>
        <v>4</v>
      </c>
      <c r="H41" s="107" t="str">
        <f>IF(Fact_QtTarif="","",Fact_QtTarif*G41)</f>
        <v/>
      </c>
      <c r="I41" s="132"/>
    </row>
    <row r="42" spans="1:14" ht="14.1" customHeight="1" x14ac:dyDescent="0.25">
      <c r="A42" s="201" t="s">
        <v>128</v>
      </c>
      <c r="B42" s="176"/>
      <c r="C42" s="176"/>
      <c r="D42" s="196"/>
      <c r="E42" s="197"/>
      <c r="F42" s="25"/>
      <c r="G42" s="26"/>
      <c r="H42" s="28"/>
      <c r="I42" s="133"/>
    </row>
    <row r="43" spans="1:14" ht="14.1" customHeight="1" x14ac:dyDescent="0.25">
      <c r="A43" s="162" t="s">
        <v>147</v>
      </c>
      <c r="B43" s="163"/>
      <c r="C43" s="90">
        <f>Emplacement!I3</f>
        <v>4</v>
      </c>
      <c r="D43" s="89" t="s">
        <v>115</v>
      </c>
      <c r="E43" s="28"/>
      <c r="F43" s="25"/>
      <c r="G43" s="26"/>
      <c r="H43" s="28"/>
      <c r="I43" s="133"/>
    </row>
    <row r="44" spans="1:14" ht="14.1" customHeight="1" x14ac:dyDescent="0.25">
      <c r="A44" s="162" t="str">
        <f>IF(G41&lt;&gt;C43,"Prix unitaire pour " &amp; Fact_Adulte &amp; " adultes est de:","")</f>
        <v/>
      </c>
      <c r="B44" s="163"/>
      <c r="C44" s="141" t="str">
        <f>IF(Fact_Adulte&gt;1,G41,"")</f>
        <v/>
      </c>
      <c r="D44" s="89" t="str">
        <f>IF(C44&lt;&gt;"","par jour","")</f>
        <v/>
      </c>
      <c r="E44" s="92"/>
      <c r="F44" s="25"/>
      <c r="G44" s="26"/>
      <c r="H44" s="28"/>
      <c r="I44" s="133"/>
    </row>
    <row r="45" spans="1:14" ht="9.9499999999999993" customHeight="1" thickBot="1" x14ac:dyDescent="0.3">
      <c r="A45" s="117"/>
      <c r="B45" s="32"/>
      <c r="C45" s="32"/>
      <c r="D45" s="32"/>
      <c r="E45" s="33"/>
      <c r="F45" s="31"/>
      <c r="G45" s="32"/>
      <c r="H45" s="33"/>
      <c r="I45" s="131"/>
    </row>
    <row r="46" spans="1:14" ht="14.1" customHeight="1" thickBot="1" x14ac:dyDescent="0.3">
      <c r="A46" s="188" t="s">
        <v>42</v>
      </c>
      <c r="B46" s="189"/>
      <c r="C46" s="189"/>
      <c r="D46" s="189"/>
      <c r="E46" s="190"/>
      <c r="F46" s="228" t="s">
        <v>108</v>
      </c>
      <c r="G46" s="229"/>
      <c r="H46" s="224">
        <f>SUM(H18:H45)</f>
        <v>0</v>
      </c>
      <c r="I46" s="225"/>
    </row>
    <row r="47" spans="1:14" ht="14.1" customHeight="1" x14ac:dyDescent="0.25">
      <c r="A47" s="201" t="s">
        <v>130</v>
      </c>
      <c r="B47" s="176"/>
      <c r="C47" s="176"/>
      <c r="D47" s="196"/>
      <c r="E47" s="197"/>
      <c r="F47" s="222" t="s">
        <v>104</v>
      </c>
      <c r="G47" s="223"/>
      <c r="H47" s="226"/>
      <c r="I47" s="227"/>
    </row>
    <row r="48" spans="1:14" ht="14.1" customHeight="1" x14ac:dyDescent="0.25">
      <c r="A48" s="198" t="s">
        <v>131</v>
      </c>
      <c r="B48" s="199"/>
      <c r="C48" s="199"/>
      <c r="D48" s="199"/>
      <c r="E48" s="200"/>
      <c r="F48" s="134" t="str">
        <f>IF(Remise&lt;&gt;"","Remise","")</f>
        <v/>
      </c>
      <c r="G48" s="135"/>
      <c r="H48" s="218" t="str">
        <f>IF(Pource="en Euro",F50,IF(Pource="","",H46*Pource))</f>
        <v/>
      </c>
      <c r="I48" s="218"/>
    </row>
    <row r="49" spans="1:9" ht="14.1" customHeight="1" x14ac:dyDescent="0.25">
      <c r="A49" s="119"/>
      <c r="B49" s="120"/>
      <c r="C49" s="120"/>
      <c r="D49" s="120"/>
      <c r="E49" s="121"/>
      <c r="F49" s="221" t="str">
        <f>IF(Cheque_vac&lt;&gt;"","Cheque vacance","")</f>
        <v/>
      </c>
      <c r="G49" s="175"/>
      <c r="H49" s="218"/>
      <c r="I49" s="218"/>
    </row>
    <row r="50" spans="1:9" ht="14.1" customHeight="1" thickBot="1" x14ac:dyDescent="0.3">
      <c r="A50" s="198" t="s">
        <v>24</v>
      </c>
      <c r="B50" s="199"/>
      <c r="C50" s="199"/>
      <c r="D50" s="199"/>
      <c r="E50" s="200"/>
      <c r="F50" s="230"/>
      <c r="G50" s="231"/>
      <c r="H50" s="219"/>
      <c r="I50" s="220"/>
    </row>
    <row r="51" spans="1:9" ht="14.1" customHeight="1" thickBot="1" x14ac:dyDescent="0.3">
      <c r="A51" s="122" t="str">
        <f>IF(EmplaceType&lt;&gt;"","Type d'emplace - N°1","")</f>
        <v/>
      </c>
      <c r="B51" s="211"/>
      <c r="C51" s="211"/>
      <c r="D51" s="211"/>
      <c r="E51" s="212"/>
      <c r="F51" s="215" t="s">
        <v>109</v>
      </c>
      <c r="G51" s="215"/>
      <c r="H51" s="216">
        <f>IF(Pource&lt;&gt;"",H46-H48-Cheque_vac,H46-H50-Cheque_vac)</f>
        <v>0</v>
      </c>
      <c r="I51" s="217"/>
    </row>
    <row r="52" spans="1:9" ht="14.1" customHeight="1" x14ac:dyDescent="0.25">
      <c r="A52" s="122" t="str">
        <f>IF(EmplaceType02&lt;&gt;"","Type d'emplace - N°2","")</f>
        <v/>
      </c>
      <c r="B52" s="211"/>
      <c r="C52" s="211"/>
      <c r="D52" s="211"/>
      <c r="E52" s="212"/>
      <c r="F52" s="202" t="s">
        <v>142</v>
      </c>
      <c r="G52" s="203"/>
      <c r="H52" s="203"/>
      <c r="I52" s="204"/>
    </row>
    <row r="53" spans="1:9" ht="14.1" customHeight="1" x14ac:dyDescent="0.25">
      <c r="A53" s="122" t="str">
        <f>IF(EmplaceType03&lt;&gt;"","Type d'emplace - N°3","")</f>
        <v/>
      </c>
      <c r="B53" s="211"/>
      <c r="C53" s="211"/>
      <c r="D53" s="211"/>
      <c r="E53" s="212"/>
      <c r="F53" s="205"/>
      <c r="G53" s="206"/>
      <c r="H53" s="206"/>
      <c r="I53" s="207"/>
    </row>
    <row r="54" spans="1:9" ht="14.1" customHeight="1" x14ac:dyDescent="0.25">
      <c r="A54" s="122" t="str">
        <f>IF(EmplaceType04&lt;&gt;"","Type d'emplace - N°4","")</f>
        <v/>
      </c>
      <c r="B54" s="211"/>
      <c r="C54" s="211"/>
      <c r="D54" s="211"/>
      <c r="E54" s="212"/>
      <c r="F54" s="205"/>
      <c r="G54" s="206"/>
      <c r="H54" s="206"/>
      <c r="I54" s="207"/>
    </row>
    <row r="55" spans="1:9" ht="14.1" customHeight="1" thickBot="1" x14ac:dyDescent="0.3">
      <c r="A55" s="122" t="str">
        <f>IF(EmplaceType05&lt;&gt;"","Type d'emplace - N°5","")</f>
        <v/>
      </c>
      <c r="B55" s="213"/>
      <c r="C55" s="213"/>
      <c r="D55" s="213"/>
      <c r="E55" s="214"/>
      <c r="F55" s="208"/>
      <c r="G55" s="209"/>
      <c r="H55" s="209"/>
      <c r="I55" s="210"/>
    </row>
    <row r="56" spans="1:9" x14ac:dyDescent="0.25">
      <c r="B56" s="26"/>
    </row>
    <row r="57" spans="1:9" x14ac:dyDescent="0.25">
      <c r="B57" s="26"/>
    </row>
  </sheetData>
  <mergeCells count="57">
    <mergeCell ref="H49:I49"/>
    <mergeCell ref="H50:I50"/>
    <mergeCell ref="F49:G49"/>
    <mergeCell ref="F47:G47"/>
    <mergeCell ref="H46:I46"/>
    <mergeCell ref="H47:I47"/>
    <mergeCell ref="F46:G46"/>
    <mergeCell ref="H48:I48"/>
    <mergeCell ref="F50:G50"/>
    <mergeCell ref="F52:I55"/>
    <mergeCell ref="B51:E51"/>
    <mergeCell ref="B52:E52"/>
    <mergeCell ref="B53:E53"/>
    <mergeCell ref="B54:E54"/>
    <mergeCell ref="B55:E55"/>
    <mergeCell ref="F51:G51"/>
    <mergeCell ref="H51:I51"/>
    <mergeCell ref="A50:E50"/>
    <mergeCell ref="A37:C37"/>
    <mergeCell ref="D37:E37"/>
    <mergeCell ref="A36:E36"/>
    <mergeCell ref="D42:E42"/>
    <mergeCell ref="A41:E41"/>
    <mergeCell ref="A39:B39"/>
    <mergeCell ref="A42:C42"/>
    <mergeCell ref="A46:E46"/>
    <mergeCell ref="A47:C47"/>
    <mergeCell ref="D47:E47"/>
    <mergeCell ref="A48:E48"/>
    <mergeCell ref="A43:B43"/>
    <mergeCell ref="A44:B44"/>
    <mergeCell ref="A30:E30"/>
    <mergeCell ref="A31:C31"/>
    <mergeCell ref="D31:E31"/>
    <mergeCell ref="A33:B33"/>
    <mergeCell ref="A34:B34"/>
    <mergeCell ref="A17:E17"/>
    <mergeCell ref="A25:C25"/>
    <mergeCell ref="A24:E24"/>
    <mergeCell ref="A26:C26"/>
    <mergeCell ref="A27:C27"/>
    <mergeCell ref="A28:C28"/>
    <mergeCell ref="A14:I15"/>
    <mergeCell ref="G6:G7"/>
    <mergeCell ref="B9:C9"/>
    <mergeCell ref="A13:H13"/>
    <mergeCell ref="B10:H10"/>
    <mergeCell ref="C11:H11"/>
    <mergeCell ref="C12:D12"/>
    <mergeCell ref="F12:G12"/>
    <mergeCell ref="A16:I16"/>
    <mergeCell ref="D19:E19"/>
    <mergeCell ref="A20:B20"/>
    <mergeCell ref="B6:F7"/>
    <mergeCell ref="H6:I7"/>
    <mergeCell ref="A8:I8"/>
    <mergeCell ref="A18:E18"/>
  </mergeCells>
  <dataValidations disablePrompts="1" count="4">
    <dataValidation type="list" allowBlank="1" showInputMessage="1" showErrorMessage="1" sqref="B51:B55">
      <formula1>"Nu tante, Nu caravane, Mobilhome basic, Mobilhome family,Mobilhome confort, Châlet ++, Châlet premium,"</formula1>
    </dataValidation>
    <dataValidation type="date" allowBlank="1" showInputMessage="1" showErrorMessage="1" sqref="B19 D19">
      <formula1>42005</formula1>
      <formula2>42369</formula2>
    </dataValidation>
    <dataValidation type="list" allowBlank="1" showInputMessage="1" showErrorMessage="1" sqref="C31:D31 D25 C37:D37 D42">
      <formula1>"Oui , Non"</formula1>
    </dataValidation>
    <dataValidation type="list" allowBlank="1" showInputMessage="1" showErrorMessage="1" sqref="J24:J28">
      <formula1>emplacement</formula1>
    </dataValidation>
  </dataValidations>
  <printOptions horizontalCentered="1"/>
  <pageMargins left="0.31496062992125984" right="0.31496062992125984" top="0.19685039370078741" bottom="0.19685039370078741" header="0" footer="0.11811023622047245"/>
  <pageSetup paperSize="9" orientation="portrait" r:id="rId1"/>
  <headerFooter>
    <oddFooter>&amp;L&amp;9Facture éditée le &amp;D à &amp;T</oddFooter>
  </headerFooter>
  <drawing r:id="rId2"/>
  <legacyDrawing r:id="rId3"/>
  <controls>
    <mc:AlternateContent xmlns:mc="http://schemas.openxmlformats.org/markup-compatibility/2006">
      <mc:Choice Requires="x14">
        <control shapeId="3074" r:id="rId4" name="CmdFinResa">
          <controlPr defaultSize="0" autoLine="0" r:id="rId5">
            <anchor moveWithCells="1">
              <from>
                <xdr:col>9</xdr:col>
                <xdr:colOff>19050</xdr:colOff>
                <xdr:row>0</xdr:row>
                <xdr:rowOff>104775</xdr:rowOff>
              </from>
              <to>
                <xdr:col>11</xdr:col>
                <xdr:colOff>76200</xdr:colOff>
                <xdr:row>2</xdr:row>
                <xdr:rowOff>47625</xdr:rowOff>
              </to>
            </anchor>
          </controlPr>
        </control>
      </mc:Choice>
      <mc:Fallback>
        <control shapeId="3074" r:id="rId4" name="CmdFinResa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6"/>
  <sheetViews>
    <sheetView showGridLines="0" zoomScaleNormal="100" workbookViewId="0">
      <pane ySplit="1" topLeftCell="A2" activePane="bottomLeft" state="frozenSplit"/>
      <selection pane="bottomLeft" activeCell="J14" sqref="J14"/>
    </sheetView>
  </sheetViews>
  <sheetFormatPr baseColWidth="10" defaultRowHeight="15" x14ac:dyDescent="0.25"/>
  <cols>
    <col min="1" max="1" width="9" style="46" bestFit="1" customWidth="1"/>
    <col min="2" max="3" width="11.42578125" style="46"/>
    <col min="4" max="4" width="10.7109375" style="46" bestFit="1" customWidth="1"/>
    <col min="5" max="5" width="34.7109375" style="46" customWidth="1"/>
    <col min="6" max="6" width="6" style="46" bestFit="1" customWidth="1"/>
    <col min="7" max="7" width="20.85546875" style="46" customWidth="1"/>
    <col min="8" max="8" width="33.5703125" style="46" customWidth="1"/>
    <col min="9" max="10" width="15" style="47" customWidth="1"/>
    <col min="11" max="16384" width="11.42578125" style="46"/>
  </cols>
  <sheetData>
    <row r="1" spans="1:10" s="44" customFormat="1" ht="30.75" customHeight="1" x14ac:dyDescent="0.25">
      <c r="A1" s="42" t="s">
        <v>28</v>
      </c>
      <c r="B1" s="42" t="s">
        <v>73</v>
      </c>
      <c r="C1" s="42" t="s">
        <v>74</v>
      </c>
      <c r="D1" s="42" t="s">
        <v>84</v>
      </c>
      <c r="E1" s="42" t="s">
        <v>1</v>
      </c>
      <c r="F1" s="42" t="s">
        <v>0</v>
      </c>
      <c r="G1" s="42" t="s">
        <v>86</v>
      </c>
      <c r="H1" s="42" t="s">
        <v>58</v>
      </c>
      <c r="I1" s="43" t="s">
        <v>59</v>
      </c>
      <c r="J1" s="143" t="s">
        <v>391</v>
      </c>
    </row>
    <row r="2" spans="1:10" x14ac:dyDescent="0.25">
      <c r="A2" s="45" t="s">
        <v>78</v>
      </c>
      <c r="B2" s="45" t="s">
        <v>54</v>
      </c>
      <c r="C2" s="45" t="s">
        <v>69</v>
      </c>
      <c r="D2" s="45"/>
      <c r="E2" s="45" t="s">
        <v>55</v>
      </c>
      <c r="F2" s="45">
        <v>32119</v>
      </c>
      <c r="G2" s="45" t="s">
        <v>39</v>
      </c>
    </row>
    <row r="3" spans="1:10" x14ac:dyDescent="0.25">
      <c r="A3" s="45" t="s">
        <v>79</v>
      </c>
      <c r="B3" s="45" t="s">
        <v>57</v>
      </c>
      <c r="C3" s="45" t="s">
        <v>68</v>
      </c>
      <c r="D3" s="45"/>
      <c r="E3" s="45" t="s">
        <v>55</v>
      </c>
      <c r="F3" s="45"/>
      <c r="G3" s="45" t="s">
        <v>36</v>
      </c>
    </row>
    <row r="4" spans="1:10" x14ac:dyDescent="0.25">
      <c r="A4" s="45" t="s">
        <v>80</v>
      </c>
      <c r="B4" s="45" t="s">
        <v>52</v>
      </c>
      <c r="C4" s="45" t="s">
        <v>70</v>
      </c>
      <c r="D4" s="45"/>
      <c r="E4" s="45" t="s">
        <v>53</v>
      </c>
      <c r="F4" s="45">
        <v>32120</v>
      </c>
      <c r="G4" s="45" t="s">
        <v>31</v>
      </c>
    </row>
    <row r="5" spans="1:10" x14ac:dyDescent="0.25">
      <c r="A5" s="45" t="s">
        <v>81</v>
      </c>
      <c r="B5" s="45" t="s">
        <v>37</v>
      </c>
      <c r="C5" s="45" t="s">
        <v>40</v>
      </c>
      <c r="D5" s="45"/>
      <c r="E5" s="45" t="s">
        <v>38</v>
      </c>
      <c r="F5" s="45">
        <v>78000</v>
      </c>
      <c r="G5" s="45" t="s">
        <v>39</v>
      </c>
    </row>
    <row r="6" spans="1:10" x14ac:dyDescent="0.25">
      <c r="A6" s="45" t="s">
        <v>82</v>
      </c>
      <c r="B6" s="45" t="s">
        <v>34</v>
      </c>
      <c r="C6" s="45" t="s">
        <v>33</v>
      </c>
      <c r="D6" s="45"/>
      <c r="E6" s="45" t="s">
        <v>35</v>
      </c>
      <c r="F6" s="45">
        <v>35000</v>
      </c>
      <c r="G6" s="45" t="s">
        <v>36</v>
      </c>
    </row>
    <row r="7" spans="1:10" x14ac:dyDescent="0.25">
      <c r="A7" s="45" t="s">
        <v>83</v>
      </c>
      <c r="B7" s="45" t="s">
        <v>29</v>
      </c>
      <c r="C7" s="45" t="s">
        <v>30</v>
      </c>
      <c r="D7" s="45"/>
      <c r="E7" s="45" t="s">
        <v>32</v>
      </c>
      <c r="F7" s="45">
        <v>10000</v>
      </c>
      <c r="G7" s="45" t="s">
        <v>31</v>
      </c>
    </row>
    <row r="8" spans="1:10" x14ac:dyDescent="0.25">
      <c r="A8" s="45" t="s">
        <v>85</v>
      </c>
      <c r="B8" s="45" t="s">
        <v>33</v>
      </c>
      <c r="C8" s="45" t="s">
        <v>94</v>
      </c>
      <c r="D8" s="76">
        <v>23346</v>
      </c>
      <c r="E8" s="45" t="s">
        <v>95</v>
      </c>
      <c r="F8" s="45">
        <v>10000</v>
      </c>
      <c r="G8" s="45" t="s">
        <v>96</v>
      </c>
      <c r="H8" s="46" t="s">
        <v>99</v>
      </c>
      <c r="I8" s="47" t="s">
        <v>100</v>
      </c>
      <c r="J8" s="47" t="s">
        <v>224</v>
      </c>
    </row>
    <row r="9" spans="1:10" x14ac:dyDescent="0.25">
      <c r="A9" s="45"/>
      <c r="B9" s="45"/>
      <c r="C9" s="45"/>
      <c r="D9" s="45"/>
      <c r="E9" s="45"/>
      <c r="F9" s="45"/>
      <c r="G9" s="45"/>
    </row>
    <row r="10" spans="1:10" x14ac:dyDescent="0.25">
      <c r="A10" s="45"/>
      <c r="B10" s="45"/>
      <c r="C10" s="45"/>
      <c r="D10" s="45"/>
      <c r="E10" s="45"/>
      <c r="F10" s="45"/>
      <c r="G10" s="45"/>
    </row>
    <row r="11" spans="1:10" x14ac:dyDescent="0.25">
      <c r="A11" s="45"/>
      <c r="B11" s="45"/>
      <c r="C11" s="45"/>
      <c r="D11" s="45"/>
      <c r="E11" s="45"/>
      <c r="F11" s="45"/>
      <c r="G11" s="45"/>
    </row>
    <row r="12" spans="1:10" x14ac:dyDescent="0.25">
      <c r="A12" s="45"/>
      <c r="B12" s="45"/>
      <c r="C12" s="45"/>
      <c r="D12" s="45"/>
      <c r="E12" s="45"/>
      <c r="F12" s="45"/>
      <c r="G12" s="45"/>
    </row>
    <row r="13" spans="1:10" x14ac:dyDescent="0.25">
      <c r="A13" s="45"/>
      <c r="B13" s="45"/>
      <c r="C13" s="45"/>
      <c r="D13" s="45"/>
      <c r="E13" s="45"/>
      <c r="F13" s="45"/>
      <c r="G13" s="45"/>
    </row>
    <row r="14" spans="1:10" x14ac:dyDescent="0.25">
      <c r="A14" s="45"/>
      <c r="B14" s="45"/>
      <c r="C14" s="45"/>
      <c r="D14" s="45"/>
      <c r="E14" s="48"/>
      <c r="F14" s="45"/>
      <c r="G14" s="45"/>
    </row>
    <row r="15" spans="1:10" x14ac:dyDescent="0.25">
      <c r="A15" s="45"/>
      <c r="B15" s="45"/>
      <c r="C15" s="45"/>
      <c r="D15" s="45"/>
      <c r="E15" s="45"/>
      <c r="F15" s="45"/>
      <c r="G15" s="45"/>
    </row>
    <row r="16" spans="1:10" x14ac:dyDescent="0.25">
      <c r="A16" s="45"/>
      <c r="B16" s="45"/>
      <c r="C16" s="45"/>
      <c r="D16" s="45"/>
      <c r="E16" s="45"/>
      <c r="F16" s="45"/>
      <c r="G16" s="45"/>
    </row>
  </sheetData>
  <conditionalFormatting sqref="A2:J1048576">
    <cfRule type="expression" dxfId="14" priority="1">
      <formula>$A2&lt;&gt;""</formula>
    </cfRule>
  </conditionalFormatting>
  <printOptions horizontalCentered="1"/>
  <pageMargins left="0.31496062992125984" right="0.31496062992125984" top="0.74803149606299213" bottom="0.74803149606299213" header="0.31496062992125984" footer="0.31496062992125984"/>
  <pageSetup paperSize="9" scale="9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6"/>
  <sheetViews>
    <sheetView showGridLines="0" workbookViewId="0">
      <pane ySplit="1" topLeftCell="A2" activePane="bottomLeft" state="frozenSplit"/>
      <selection pane="bottomLeft" activeCell="I3" sqref="I3"/>
    </sheetView>
  </sheetViews>
  <sheetFormatPr baseColWidth="10" defaultRowHeight="15" x14ac:dyDescent="0.25"/>
  <cols>
    <col min="1" max="1" width="15.85546875" style="44" bestFit="1" customWidth="1"/>
    <col min="2" max="2" width="18.140625" style="44" bestFit="1" customWidth="1"/>
    <col min="3" max="3" width="18.140625" style="44" customWidth="1"/>
    <col min="4" max="7" width="11.42578125" style="44"/>
    <col min="8" max="8" width="16.42578125" style="44" bestFit="1" customWidth="1"/>
    <col min="9" max="9" width="11.42578125" style="44"/>
    <col min="10" max="10" width="13.28515625" style="44" bestFit="1" customWidth="1"/>
    <col min="11" max="16384" width="11.42578125" style="44"/>
  </cols>
  <sheetData>
    <row r="1" spans="1:10" ht="30.75" thickBot="1" x14ac:dyDescent="0.3">
      <c r="A1" s="42" t="s">
        <v>7</v>
      </c>
      <c r="B1" s="42" t="s">
        <v>8</v>
      </c>
      <c r="C1" s="42" t="s">
        <v>9</v>
      </c>
      <c r="D1" s="42" t="s">
        <v>11</v>
      </c>
      <c r="H1" s="49"/>
      <c r="I1" s="63" t="s">
        <v>13</v>
      </c>
      <c r="J1" s="64" t="s">
        <v>14</v>
      </c>
    </row>
    <row r="2" spans="1:10" x14ac:dyDescent="0.25">
      <c r="A2" s="50">
        <v>1</v>
      </c>
      <c r="B2" s="50" t="s">
        <v>10</v>
      </c>
      <c r="C2" s="50">
        <v>1</v>
      </c>
      <c r="D2" s="51">
        <v>3</v>
      </c>
      <c r="H2" s="72" t="s">
        <v>12</v>
      </c>
      <c r="I2" s="52">
        <v>2</v>
      </c>
      <c r="J2" s="53">
        <v>0</v>
      </c>
    </row>
    <row r="3" spans="1:10" x14ac:dyDescent="0.25">
      <c r="A3" s="54">
        <v>2</v>
      </c>
      <c r="B3" s="54" t="s">
        <v>10</v>
      </c>
      <c r="C3" s="54">
        <v>1</v>
      </c>
      <c r="D3" s="55">
        <v>3</v>
      </c>
      <c r="H3" s="73" t="s">
        <v>41</v>
      </c>
      <c r="I3" s="56">
        <v>4</v>
      </c>
      <c r="J3" s="57">
        <v>0</v>
      </c>
    </row>
    <row r="4" spans="1:10" x14ac:dyDescent="0.25">
      <c r="A4" s="54">
        <v>3</v>
      </c>
      <c r="B4" s="54" t="s">
        <v>10</v>
      </c>
      <c r="C4" s="54">
        <v>1</v>
      </c>
      <c r="D4" s="55">
        <v>3</v>
      </c>
      <c r="H4" s="74" t="s">
        <v>42</v>
      </c>
      <c r="I4" s="58">
        <v>3</v>
      </c>
      <c r="J4" s="57">
        <v>0</v>
      </c>
    </row>
    <row r="5" spans="1:10" x14ac:dyDescent="0.25">
      <c r="A5" s="54">
        <v>4</v>
      </c>
      <c r="B5" s="54" t="s">
        <v>10</v>
      </c>
      <c r="C5" s="54">
        <v>1</v>
      </c>
      <c r="D5" s="55">
        <v>3</v>
      </c>
      <c r="H5" s="73" t="s">
        <v>43</v>
      </c>
      <c r="I5" s="59">
        <v>0.5</v>
      </c>
      <c r="J5" s="57"/>
    </row>
    <row r="6" spans="1:10" ht="15.75" thickBot="1" x14ac:dyDescent="0.3">
      <c r="A6" s="50">
        <v>5</v>
      </c>
      <c r="B6" s="54" t="s">
        <v>10</v>
      </c>
      <c r="C6" s="54">
        <v>1</v>
      </c>
      <c r="D6" s="55">
        <v>3</v>
      </c>
      <c r="H6" s="75" t="s">
        <v>44</v>
      </c>
      <c r="I6" s="60">
        <v>0.2</v>
      </c>
      <c r="J6" s="61"/>
    </row>
    <row r="7" spans="1:10" x14ac:dyDescent="0.25">
      <c r="A7" s="54">
        <v>6</v>
      </c>
      <c r="B7" s="54" t="s">
        <v>10</v>
      </c>
      <c r="C7" s="54">
        <v>1</v>
      </c>
      <c r="D7" s="55">
        <v>3</v>
      </c>
      <c r="H7" s="62"/>
      <c r="I7" s="62"/>
      <c r="J7" s="62"/>
    </row>
    <row r="8" spans="1:10" x14ac:dyDescent="0.25">
      <c r="A8" s="54">
        <v>7</v>
      </c>
      <c r="B8" s="54" t="s">
        <v>10</v>
      </c>
      <c r="C8" s="54">
        <v>1</v>
      </c>
      <c r="D8" s="55">
        <v>3</v>
      </c>
      <c r="H8" s="62"/>
      <c r="I8" s="62"/>
      <c r="J8" s="62"/>
    </row>
    <row r="9" spans="1:10" x14ac:dyDescent="0.25">
      <c r="A9" s="54">
        <v>8</v>
      </c>
      <c r="B9" s="54" t="s">
        <v>10</v>
      </c>
      <c r="C9" s="54">
        <v>1</v>
      </c>
      <c r="D9" s="55">
        <v>3</v>
      </c>
      <c r="H9" s="62"/>
      <c r="I9" s="62"/>
      <c r="J9" s="62"/>
    </row>
    <row r="10" spans="1:10" x14ac:dyDescent="0.25">
      <c r="A10" s="50">
        <v>9</v>
      </c>
      <c r="B10" s="54" t="s">
        <v>10</v>
      </c>
      <c r="C10" s="54">
        <v>1</v>
      </c>
      <c r="D10" s="55">
        <v>3</v>
      </c>
      <c r="H10" s="62"/>
      <c r="I10" s="62"/>
      <c r="J10" s="62"/>
    </row>
    <row r="11" spans="1:10" x14ac:dyDescent="0.25">
      <c r="A11" s="54">
        <v>10</v>
      </c>
      <c r="B11" s="54" t="s">
        <v>10</v>
      </c>
      <c r="C11" s="54">
        <v>1</v>
      </c>
      <c r="D11" s="55">
        <v>3</v>
      </c>
      <c r="H11" s="62"/>
      <c r="I11" s="62"/>
      <c r="J11" s="62"/>
    </row>
    <row r="12" spans="1:10" x14ac:dyDescent="0.25">
      <c r="A12" s="54">
        <v>11</v>
      </c>
      <c r="B12" s="54" t="s">
        <v>10</v>
      </c>
      <c r="C12" s="54">
        <v>1</v>
      </c>
      <c r="D12" s="55">
        <v>3</v>
      </c>
      <c r="H12" s="62"/>
    </row>
    <row r="13" spans="1:10" x14ac:dyDescent="0.25">
      <c r="A13" s="54">
        <v>12</v>
      </c>
      <c r="B13" s="54" t="s">
        <v>10</v>
      </c>
      <c r="C13" s="54">
        <v>1</v>
      </c>
      <c r="D13" s="55">
        <v>3</v>
      </c>
      <c r="H13" s="62"/>
    </row>
    <row r="14" spans="1:10" x14ac:dyDescent="0.25">
      <c r="A14" s="50">
        <v>13</v>
      </c>
      <c r="B14" s="54" t="s">
        <v>10</v>
      </c>
      <c r="C14" s="54">
        <v>1</v>
      </c>
      <c r="D14" s="55">
        <v>3</v>
      </c>
      <c r="H14" s="62"/>
    </row>
    <row r="15" spans="1:10" x14ac:dyDescent="0.25">
      <c r="A15" s="54">
        <v>14</v>
      </c>
      <c r="B15" s="54" t="s">
        <v>10</v>
      </c>
      <c r="C15" s="54">
        <v>1</v>
      </c>
      <c r="D15" s="55">
        <v>3</v>
      </c>
    </row>
    <row r="16" spans="1:10" x14ac:dyDescent="0.25">
      <c r="A16" s="54">
        <v>15</v>
      </c>
      <c r="B16" s="54" t="s">
        <v>10</v>
      </c>
      <c r="C16" s="54">
        <v>1</v>
      </c>
      <c r="D16" s="55">
        <v>3</v>
      </c>
    </row>
  </sheetData>
  <printOptions horizontalCentered="1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S22"/>
  <sheetViews>
    <sheetView showGridLines="0" zoomScale="80" zoomScaleNormal="80" workbookViewId="0">
      <pane xSplit="3" ySplit="1" topLeftCell="D17" activePane="bottomRight" state="frozenSplit"/>
      <selection pane="topRight" activeCell="D1" sqref="D1"/>
      <selection pane="bottomLeft" activeCell="A2" sqref="A2"/>
      <selection pane="bottomRight" activeCell="BS1" sqref="BS1"/>
    </sheetView>
  </sheetViews>
  <sheetFormatPr baseColWidth="10" defaultRowHeight="60" customHeight="1" x14ac:dyDescent="0.25"/>
  <cols>
    <col min="1" max="1" width="11.85546875" style="39" bestFit="1" customWidth="1"/>
    <col min="2" max="2" width="13.7109375" style="39" bestFit="1" customWidth="1"/>
    <col min="3" max="3" width="15.85546875" style="39" bestFit="1" customWidth="1"/>
    <col min="4" max="4" width="16.7109375" style="39" bestFit="1" customWidth="1"/>
    <col min="5" max="5" width="7.5703125" style="39" bestFit="1" customWidth="1"/>
    <col min="6" max="6" width="15.85546875" style="39" customWidth="1"/>
    <col min="7" max="7" width="18.140625" style="39" bestFit="1" customWidth="1"/>
    <col min="8" max="8" width="15.85546875" style="66" customWidth="1"/>
    <col min="9" max="9" width="11.42578125" style="66"/>
    <col min="10" max="10" width="12.42578125" style="66" bestFit="1" customWidth="1"/>
    <col min="11" max="11" width="18.7109375" style="39" bestFit="1" customWidth="1"/>
    <col min="12" max="12" width="14.140625" style="66" bestFit="1" customWidth="1"/>
    <col min="13" max="14" width="11.42578125" style="66"/>
    <col min="15" max="15" width="11.42578125" style="65"/>
    <col min="16" max="17" width="11.42578125" style="66"/>
    <col min="18" max="20" width="11.42578125" style="65"/>
    <col min="21" max="70" width="11.42578125" style="145"/>
    <col min="71" max="16384" width="11.42578125" style="39"/>
  </cols>
  <sheetData>
    <row r="1" spans="1:71" s="40" customFormat="1" ht="24.95" customHeight="1" x14ac:dyDescent="0.25">
      <c r="A1" s="41" t="s">
        <v>72</v>
      </c>
      <c r="B1" s="41" t="s">
        <v>73</v>
      </c>
      <c r="C1" s="41" t="s">
        <v>74</v>
      </c>
      <c r="D1" s="41" t="s">
        <v>1</v>
      </c>
      <c r="E1" s="41" t="s">
        <v>0</v>
      </c>
      <c r="F1" s="41" t="s">
        <v>75</v>
      </c>
      <c r="G1" s="41" t="s">
        <v>8</v>
      </c>
      <c r="H1" s="41" t="s">
        <v>15</v>
      </c>
      <c r="I1" s="41" t="s">
        <v>2</v>
      </c>
      <c r="J1" s="41" t="s">
        <v>3</v>
      </c>
      <c r="K1" s="41" t="s">
        <v>76</v>
      </c>
      <c r="L1" s="41" t="s">
        <v>89</v>
      </c>
      <c r="M1" s="41" t="s">
        <v>4</v>
      </c>
      <c r="N1" s="41" t="s">
        <v>5</v>
      </c>
      <c r="O1" s="41" t="s">
        <v>6</v>
      </c>
      <c r="P1" s="41" t="s">
        <v>77</v>
      </c>
      <c r="Q1" s="41" t="s">
        <v>110</v>
      </c>
      <c r="R1" s="41" t="s">
        <v>111</v>
      </c>
      <c r="S1" s="41" t="s">
        <v>112</v>
      </c>
      <c r="T1" s="142" t="s">
        <v>391</v>
      </c>
      <c r="U1" s="41" t="s">
        <v>398</v>
      </c>
      <c r="V1" s="41" t="s">
        <v>399</v>
      </c>
      <c r="W1" s="41" t="s">
        <v>400</v>
      </c>
      <c r="X1" s="41" t="s">
        <v>401</v>
      </c>
      <c r="Y1" s="41" t="s">
        <v>402</v>
      </c>
      <c r="Z1" s="41" t="s">
        <v>403</v>
      </c>
      <c r="AA1" s="41" t="s">
        <v>404</v>
      </c>
      <c r="AB1" s="41" t="s">
        <v>405</v>
      </c>
      <c r="AC1" s="41" t="s">
        <v>406</v>
      </c>
      <c r="AD1" s="41" t="s">
        <v>407</v>
      </c>
      <c r="AE1" s="41" t="s">
        <v>408</v>
      </c>
      <c r="AF1" s="41" t="s">
        <v>409</v>
      </c>
      <c r="AG1" s="41" t="s">
        <v>410</v>
      </c>
      <c r="AH1" s="148" t="s">
        <v>399</v>
      </c>
      <c r="AI1" s="148" t="s">
        <v>400</v>
      </c>
      <c r="AJ1" s="148" t="s">
        <v>401</v>
      </c>
      <c r="AK1" s="148" t="s">
        <v>402</v>
      </c>
      <c r="AL1" s="148" t="s">
        <v>403</v>
      </c>
      <c r="AM1" s="148" t="s">
        <v>404</v>
      </c>
      <c r="AN1" s="148" t="s">
        <v>405</v>
      </c>
      <c r="AO1" s="148" t="s">
        <v>406</v>
      </c>
      <c r="AP1" s="148" t="s">
        <v>407</v>
      </c>
      <c r="AQ1" s="148" t="s">
        <v>408</v>
      </c>
      <c r="AR1" s="148" t="s">
        <v>409</v>
      </c>
      <c r="AS1" s="148" t="s">
        <v>410</v>
      </c>
      <c r="AT1" s="149" t="s">
        <v>399</v>
      </c>
      <c r="AU1" s="149" t="s">
        <v>400</v>
      </c>
      <c r="AV1" s="149" t="s">
        <v>401</v>
      </c>
      <c r="AW1" s="149" t="s">
        <v>402</v>
      </c>
      <c r="AX1" s="149" t="s">
        <v>403</v>
      </c>
      <c r="AY1" s="149" t="s">
        <v>404</v>
      </c>
      <c r="AZ1" s="149" t="s">
        <v>405</v>
      </c>
      <c r="BA1" s="149" t="s">
        <v>406</v>
      </c>
      <c r="BB1" s="149" t="s">
        <v>407</v>
      </c>
      <c r="BC1" s="149" t="s">
        <v>408</v>
      </c>
      <c r="BD1" s="149" t="s">
        <v>409</v>
      </c>
      <c r="BE1" s="149" t="s">
        <v>410</v>
      </c>
      <c r="BF1" s="150" t="s">
        <v>413</v>
      </c>
      <c r="BG1" s="150" t="s">
        <v>399</v>
      </c>
      <c r="BH1" s="150" t="s">
        <v>400</v>
      </c>
      <c r="BI1" s="150" t="s">
        <v>401</v>
      </c>
      <c r="BJ1" s="150" t="s">
        <v>402</v>
      </c>
      <c r="BK1" s="150" t="s">
        <v>403</v>
      </c>
      <c r="BL1" s="150" t="s">
        <v>404</v>
      </c>
      <c r="BM1" s="150" t="s">
        <v>405</v>
      </c>
      <c r="BN1" s="150" t="s">
        <v>406</v>
      </c>
      <c r="BO1" s="150" t="s">
        <v>407</v>
      </c>
      <c r="BP1" s="150" t="s">
        <v>408</v>
      </c>
      <c r="BQ1" s="150" t="s">
        <v>409</v>
      </c>
      <c r="BR1" s="150" t="s">
        <v>410</v>
      </c>
      <c r="BS1" s="71" t="s">
        <v>90</v>
      </c>
    </row>
    <row r="2" spans="1:71" ht="60" customHeight="1" x14ac:dyDescent="0.25">
      <c r="A2" s="39" t="s">
        <v>82</v>
      </c>
      <c r="B2" s="39" t="s">
        <v>34</v>
      </c>
      <c r="C2" s="39" t="s">
        <v>33</v>
      </c>
      <c r="D2" s="39" t="s">
        <v>35</v>
      </c>
      <c r="E2" s="39">
        <v>35000</v>
      </c>
      <c r="F2" s="39" t="s">
        <v>36</v>
      </c>
      <c r="G2" s="39" t="s">
        <v>10</v>
      </c>
      <c r="H2" s="66">
        <v>8</v>
      </c>
      <c r="J2" s="66">
        <v>3</v>
      </c>
      <c r="K2" s="39" t="s">
        <v>87</v>
      </c>
      <c r="L2" s="66">
        <v>20</v>
      </c>
      <c r="M2" s="67">
        <v>42381</v>
      </c>
      <c r="N2" s="67">
        <v>42387</v>
      </c>
      <c r="O2" s="65">
        <v>60</v>
      </c>
      <c r="P2" s="66">
        <v>5</v>
      </c>
      <c r="T2" s="65" t="s">
        <v>151</v>
      </c>
      <c r="U2" s="145">
        <f>N2-M2</f>
        <v>6</v>
      </c>
      <c r="V2" s="145">
        <f>IF(MIN($N2,Parametre!L$3)-MAX($M2,Parametre!L$2)+1&gt;=0,MIN($N2,Parametre!L$3)-MAX($M2,Parametre!L$2),0)</f>
        <v>6</v>
      </c>
      <c r="W2" s="145">
        <f>IF(MIN($N2,Parametre!M$3)-MAX($M2,Parametre!M$2)+1&gt;=0,MIN($N2,Parametre!M$3)-MAX($M2,Parametre!M$2),0)</f>
        <v>0</v>
      </c>
      <c r="X2" s="145">
        <f>IF(MIN($N2,Parametre!N$3)-MAX($M2,Parametre!N$2)+1&gt;=0,MIN($N2,Parametre!N$3)-MAX($M2,Parametre!N$2),0)</f>
        <v>0</v>
      </c>
      <c r="Y2" s="145">
        <f>IF(MIN($N2,Parametre!O$3)-MAX($M2,Parametre!O$2)+1&gt;=0,MIN($N2,Parametre!O$3)-MAX($M2,Parametre!O$2),0)</f>
        <v>0</v>
      </c>
      <c r="Z2" s="145">
        <f>IF(MIN($N2,Parametre!P$3)-MAX($M2,Parametre!P$2)+1&gt;=0,MIN($N2,Parametre!P$3)-MAX($M2,Parametre!P$2),0)</f>
        <v>0</v>
      </c>
      <c r="AA2" s="145">
        <f>IF(MIN($N2,Parametre!Q$3)-MAX($M2,Parametre!Q$2)+1&gt;=0,MIN($N2,Parametre!Q$3)-MAX($M2,Parametre!Q$2),0)</f>
        <v>0</v>
      </c>
      <c r="AB2" s="145">
        <f>IF(MIN($N2,Parametre!R$3)-MAX($M2,Parametre!R$2)+1&gt;=0,MIN($N2,Parametre!R$3)-MAX($M2,Parametre!R$2),0)</f>
        <v>0</v>
      </c>
      <c r="AC2" s="145">
        <f>IF(MIN($N2,Parametre!S$3)-MAX($M2,Parametre!S$2)+1&gt;=0,MIN($N2,Parametre!S$3)-MAX($M2,Parametre!S$2),0)</f>
        <v>0</v>
      </c>
      <c r="AD2" s="145">
        <f>IF(MIN($N2,Parametre!T$3)-MAX($M2,Parametre!T$2)+1&gt;=0,MIN($N2,Parametre!T$3)-MAX($M2,Parametre!T$2),0)</f>
        <v>0</v>
      </c>
      <c r="AE2" s="145">
        <f>IF(MIN($N2,Parametre!U$3)-MAX($M2,Parametre!U$2)+1&gt;=0,MIN($N2,Parametre!U$3)-MAX($M2,Parametre!U$2),0)</f>
        <v>0</v>
      </c>
      <c r="AF2" s="145">
        <f>IF(MIN($N2,Parametre!V$3)-MAX($M2,Parametre!V$2)+1&gt;=0,MIN($N2,Parametre!V$3)-MAX($M2,Parametre!V$2),0)</f>
        <v>0</v>
      </c>
      <c r="AG2" s="145">
        <f>IF(MIN($N2,Parametre!W$3)-MAX($M2,Parametre!W$2)+1&gt;=0,MIN($N2,Parametre!W$3)-MAX($M2,Parametre!W$2),0)</f>
        <v>0</v>
      </c>
      <c r="AH2" s="145">
        <f>IF(MIN($N2,Parametre!L$3)-MAX($M2,Parametre!L$2)+1&gt;=0,J2,0)</f>
        <v>3</v>
      </c>
      <c r="AI2" s="145">
        <f>IF(AH2&lt;&gt;0,0,IF(MIN($N2,Parametre!M$3)-MAX($M2,Parametre!M$2)+1&gt;=0,J2,0))</f>
        <v>0</v>
      </c>
      <c r="AJ2" s="145">
        <f>IF(AI2&lt;&gt;0,0,IF(MIN($N2,Parametre!N$3)-MAX($M2,Parametre!N$2)+1&gt;=0,J2,0))</f>
        <v>0</v>
      </c>
      <c r="AK2" s="145">
        <f>IF(AJ2&lt;&gt;0,0,IF(MIN($N2,Parametre!O$3)-MAX($M2,Parametre!O$2)+1&gt;=0,J2,0))</f>
        <v>0</v>
      </c>
      <c r="AL2" s="145">
        <f>IF(AK2&lt;&gt;0,0,IF(MIN($N2,Parametre!P$3)-MAX($M2,Parametre!P$2)+1&gt;=0,J2,0))</f>
        <v>0</v>
      </c>
      <c r="AM2" s="145">
        <f>IF(AL2&lt;&gt;0,0,IF(MIN($N2,Parametre!Q$3)-MAX($M2,Parametre!Q$2)+1&gt;=0,J2,0))</f>
        <v>0</v>
      </c>
      <c r="AN2" s="145">
        <f>IF(AM2&lt;&gt;0,0,IF(MIN($N2,Parametre!R$3)-MAX($M2,Parametre!R$2)+1&gt;=0,J2,0))</f>
        <v>0</v>
      </c>
      <c r="AO2" s="145">
        <f>IF(AN2&lt;&gt;0,0,IF(MIN($N2,Parametre!S$3)-MAX($M2,Parametre!S$2)+1&gt;=0,J2,0))</f>
        <v>0</v>
      </c>
      <c r="AP2" s="145">
        <f>IF(AO2&lt;&gt;0,0,IF(MIN($N2,Parametre!T$3)-MAX($M2,Parametre!T$2)+1&gt;=0,J2,0))</f>
        <v>0</v>
      </c>
      <c r="AQ2" s="145">
        <f>IF(AP2&lt;&gt;0,0,IF(MIN($N2,Parametre!U$3)-MAX($M2,Parametre!U$2)+1&gt;=0,J2,0))</f>
        <v>0</v>
      </c>
      <c r="AR2" s="145">
        <f>IF(AQ2&lt;&gt;0,0,IF(MIN($N2,Parametre!V$3)-MAX($M2,Parametre!V$2)+1&gt;=0,J2,0))</f>
        <v>0</v>
      </c>
      <c r="AS2" s="145">
        <f>IF(AR2&lt;&gt;0,0,IF(MIN($N2,Parametre!W$3)-MAX($M2,Parametre!W$2)+1&gt;=0,J2,0))</f>
        <v>0</v>
      </c>
      <c r="BF2" s="145">
        <f>J2*U2</f>
        <v>18</v>
      </c>
      <c r="BG2" s="145">
        <f>V2*J2</f>
        <v>18</v>
      </c>
      <c r="BH2" s="145">
        <f>W2*J2</f>
        <v>0</v>
      </c>
      <c r="BI2" s="145">
        <f>X2*J2</f>
        <v>0</v>
      </c>
      <c r="BJ2" s="145">
        <f>Y2*J2</f>
        <v>0</v>
      </c>
      <c r="BK2" s="145">
        <f>Z2*J2</f>
        <v>0</v>
      </c>
      <c r="BL2" s="145">
        <f>AA2*J2</f>
        <v>0</v>
      </c>
      <c r="BM2" s="145">
        <f>AB2*J2</f>
        <v>0</v>
      </c>
      <c r="BN2" s="145">
        <f>AC2*J2</f>
        <v>0</v>
      </c>
      <c r="BO2" s="145">
        <f>AD2*J2</f>
        <v>0</v>
      </c>
      <c r="BP2" s="145">
        <f>AE2*J2</f>
        <v>0</v>
      </c>
      <c r="BQ2" s="145">
        <f>AF2*J2</f>
        <v>0</v>
      </c>
      <c r="BR2" s="145">
        <f>AG2*J2</f>
        <v>0</v>
      </c>
    </row>
    <row r="3" spans="1:71" ht="60" customHeight="1" x14ac:dyDescent="0.25">
      <c r="A3" s="39" t="s">
        <v>85</v>
      </c>
      <c r="B3" s="39" t="s">
        <v>33</v>
      </c>
      <c r="C3" s="39" t="s">
        <v>70</v>
      </c>
      <c r="D3" s="39" t="s">
        <v>91</v>
      </c>
      <c r="G3" s="39" t="s">
        <v>10</v>
      </c>
      <c r="H3" s="66">
        <v>5</v>
      </c>
      <c r="I3" s="66" t="s">
        <v>88</v>
      </c>
      <c r="J3" s="66">
        <v>1</v>
      </c>
      <c r="K3" s="39" t="s">
        <v>92</v>
      </c>
      <c r="L3" s="66">
        <v>8</v>
      </c>
      <c r="M3" s="67">
        <v>42716</v>
      </c>
      <c r="N3" s="67">
        <v>42717</v>
      </c>
      <c r="O3" s="65">
        <v>73.599999999999994</v>
      </c>
      <c r="P3" s="66">
        <v>6</v>
      </c>
      <c r="T3" s="65" t="s">
        <v>153</v>
      </c>
      <c r="U3" s="145">
        <f t="shared" ref="U3:U13" si="0">N3-M3</f>
        <v>1</v>
      </c>
      <c r="V3" s="145">
        <f>IF(MIN($N3,Parametre!L$3)-MAX($M3,Parametre!L$2)+1&gt;=0,MIN($N3,Parametre!L$3)-MAX($M3,Parametre!L$2),0)</f>
        <v>0</v>
      </c>
      <c r="W3" s="145">
        <f>IF(MIN($N3,Parametre!M$3)-MAX($M3,Parametre!M$2)+1&gt;=0,MIN($N3,Parametre!M$3)-MAX($M3,Parametre!M$2),0)</f>
        <v>0</v>
      </c>
      <c r="X3" s="145">
        <f>IF(MIN($N3,Parametre!N$3)-MAX($M3,Parametre!N$2)+1&gt;=0,MIN($N3,Parametre!N$3)-MAX($M3,Parametre!N$2),0)</f>
        <v>0</v>
      </c>
      <c r="Y3" s="145">
        <f>IF(MIN($N3,Parametre!O$3)-MAX($M3,Parametre!O$2)+1&gt;=0,MIN($N3,Parametre!O$3)-MAX($M3,Parametre!O$2),0)</f>
        <v>0</v>
      </c>
      <c r="Z3" s="145">
        <f>IF(MIN($N3,Parametre!P$3)-MAX($M3,Parametre!P$2)+1&gt;=0,MIN($N3,Parametre!P$3)-MAX($M3,Parametre!P$2),0)</f>
        <v>0</v>
      </c>
      <c r="AA3" s="145">
        <f>IF(MIN($N3,Parametre!Q$3)-MAX($M3,Parametre!Q$2)+1&gt;=0,MIN($N3,Parametre!Q$3)-MAX($M3,Parametre!Q$2),0)</f>
        <v>0</v>
      </c>
      <c r="AB3" s="145">
        <f>IF(MIN($N3,Parametre!R$3)-MAX($M3,Parametre!R$2)+1&gt;=0,MIN($N3,Parametre!R$3)-MAX($M3,Parametre!R$2),0)</f>
        <v>0</v>
      </c>
      <c r="AC3" s="145">
        <f>IF(MIN($N3,Parametre!S$3)-MAX($M3,Parametre!S$2)+1&gt;=0,MIN($N3,Parametre!S$3)-MAX($M3,Parametre!S$2),0)</f>
        <v>0</v>
      </c>
      <c r="AD3" s="145">
        <f>IF(MIN($N3,Parametre!T$3)-MAX($M3,Parametre!T$2)+1&gt;=0,MIN($N3,Parametre!T$3)-MAX($M3,Parametre!T$2),0)</f>
        <v>0</v>
      </c>
      <c r="AE3" s="145">
        <f>IF(MIN($N3,Parametre!U$3)-MAX($M3,Parametre!U$2)+1&gt;=0,MIN($N3,Parametre!U$3)-MAX($M3,Parametre!U$2),0)</f>
        <v>0</v>
      </c>
      <c r="AF3" s="145">
        <f>IF(MIN($N3,Parametre!V$3)-MAX($M3,Parametre!V$2)+1&gt;=0,MIN($N3,Parametre!V$3)-MAX($M3,Parametre!V$2),0)</f>
        <v>0</v>
      </c>
      <c r="AG3" s="145">
        <f>IF(MIN($N3,Parametre!W$3)-MAX($M3,Parametre!W$2)+1&gt;=0,MIN($N3,Parametre!W$3)-MAX($M3,Parametre!W$2),0)</f>
        <v>1</v>
      </c>
      <c r="AH3" s="145">
        <f>IF(MIN($N3,Parametre!L$3)-MAX($M3,Parametre!L$2)+1&gt;=0,J3,0)</f>
        <v>0</v>
      </c>
      <c r="AI3" s="145">
        <f>IF(AH3&lt;&gt;0,0,IF(MIN($N3,Parametre!M$3)-MAX($M3,Parametre!M$2)+1&gt;=0,J3,0))</f>
        <v>0</v>
      </c>
      <c r="AJ3" s="145">
        <f>IF(AI3&lt;&gt;0,0,IF(MIN($N3,Parametre!N$3)-MAX($M3,Parametre!N$2)+1&gt;=0,J3,0))</f>
        <v>0</v>
      </c>
      <c r="AK3" s="145">
        <f>IF(AJ3&lt;&gt;0,0,IF(MIN($N3,Parametre!O$3)-MAX($M3,Parametre!O$2)+1&gt;=0,J3,0))</f>
        <v>0</v>
      </c>
      <c r="AL3" s="145">
        <f>IF(AK3&lt;&gt;0,0,IF(MIN($N3,Parametre!P$3)-MAX($M3,Parametre!P$2)+1&gt;=0,J3,0))</f>
        <v>0</v>
      </c>
      <c r="AM3" s="145">
        <f>IF(AL3&lt;&gt;0,0,IF(MIN($N3,Parametre!Q$3)-MAX($M3,Parametre!Q$2)+1&gt;=0,J3,0))</f>
        <v>0</v>
      </c>
      <c r="AN3" s="145">
        <f>IF(AM3&lt;&gt;0,0,IF(MIN($N3,Parametre!R$3)-MAX($M3,Parametre!R$2)+1&gt;=0,J3,0))</f>
        <v>0</v>
      </c>
      <c r="AO3" s="145">
        <f>IF(AN3&lt;&gt;0,0,IF(MIN($N3,Parametre!S$3)-MAX($M3,Parametre!S$2)+1&gt;=0,J3,0))</f>
        <v>0</v>
      </c>
      <c r="AP3" s="145">
        <f>IF(AO3&lt;&gt;0,0,IF(MIN($N3,Parametre!T$3)-MAX($M3,Parametre!T$2)+1&gt;=0,J3,0))</f>
        <v>0</v>
      </c>
      <c r="AQ3" s="145">
        <f>IF(AP3&lt;&gt;0,0,IF(MIN($N3,Parametre!U$3)-MAX($M3,Parametre!U$2)+1&gt;=0,J3,0))</f>
        <v>0</v>
      </c>
      <c r="AR3" s="145">
        <f>IF(AQ3&lt;&gt;0,0,IF(MIN($N3,Parametre!V$3)-MAX($M3,Parametre!V$2)+1&gt;=0,J3,0))</f>
        <v>0</v>
      </c>
      <c r="AS3" s="145">
        <f>IF(AR3&lt;&gt;0,0,IF(MIN($N3,Parametre!W$3)-MAX($M3,Parametre!W$2)+1&gt;=0,J3,0))</f>
        <v>1</v>
      </c>
      <c r="BF3" s="145">
        <f t="shared" ref="BF3:BF20" si="1">J3*U3</f>
        <v>1</v>
      </c>
      <c r="BG3" s="145">
        <f t="shared" ref="BG3:BG20" si="2">V3*J3</f>
        <v>0</v>
      </c>
      <c r="BH3" s="145">
        <f t="shared" ref="BH3:BH20" si="3">W3*J3</f>
        <v>0</v>
      </c>
      <c r="BI3" s="145">
        <f t="shared" ref="BI3:BI20" si="4">X3*J3</f>
        <v>0</v>
      </c>
      <c r="BJ3" s="145">
        <f t="shared" ref="BJ3:BJ20" si="5">Y3*J3</f>
        <v>0</v>
      </c>
      <c r="BK3" s="145">
        <f t="shared" ref="BK3:BK20" si="6">Z3*J3</f>
        <v>0</v>
      </c>
      <c r="BL3" s="145">
        <f t="shared" ref="BL3:BL20" si="7">AA3*J3</f>
        <v>0</v>
      </c>
      <c r="BM3" s="145">
        <f t="shared" ref="BM3:BM20" si="8">AB3*J3</f>
        <v>0</v>
      </c>
      <c r="BN3" s="145">
        <f t="shared" ref="BN3:BN20" si="9">AC3*J3</f>
        <v>0</v>
      </c>
      <c r="BO3" s="145">
        <f t="shared" ref="BO3:BO20" si="10">AD3*J3</f>
        <v>0</v>
      </c>
      <c r="BP3" s="145">
        <f t="shared" ref="BP3:BP20" si="11">AE3*J3</f>
        <v>0</v>
      </c>
      <c r="BQ3" s="145">
        <f t="shared" ref="BQ3:BQ20" si="12">AF3*J3</f>
        <v>0</v>
      </c>
      <c r="BR3" s="145">
        <f t="shared" ref="BR3:BR20" si="13">AG3*J3</f>
        <v>1</v>
      </c>
    </row>
    <row r="4" spans="1:71" ht="60" customHeight="1" x14ac:dyDescent="0.25">
      <c r="A4" s="39" t="s">
        <v>85</v>
      </c>
      <c r="B4" s="39" t="s">
        <v>33</v>
      </c>
      <c r="C4" s="39" t="s">
        <v>94</v>
      </c>
      <c r="D4" s="39" t="s">
        <v>95</v>
      </c>
      <c r="E4" s="39">
        <v>10000</v>
      </c>
      <c r="F4" s="39" t="s">
        <v>96</v>
      </c>
      <c r="G4" s="39" t="s">
        <v>10</v>
      </c>
      <c r="H4" s="66">
        <v>5</v>
      </c>
      <c r="I4" s="66" t="s">
        <v>98</v>
      </c>
      <c r="J4" s="66">
        <v>2</v>
      </c>
      <c r="K4" s="39" t="s">
        <v>97</v>
      </c>
      <c r="L4" s="66">
        <v>8</v>
      </c>
      <c r="M4" s="67">
        <v>42553</v>
      </c>
      <c r="N4" s="67">
        <v>42566</v>
      </c>
      <c r="O4" s="65">
        <v>77.599999999999994</v>
      </c>
      <c r="P4" s="66">
        <v>7</v>
      </c>
      <c r="T4" s="65" t="s">
        <v>161</v>
      </c>
      <c r="U4" s="145">
        <f t="shared" si="0"/>
        <v>13</v>
      </c>
      <c r="V4" s="145">
        <f>IF(MIN($N4,Parametre!L$3)-MAX($M4,Parametre!L$2)+1&gt;=0,MIN($N4,Parametre!L$3)-MAX($M4,Parametre!L$2),0)</f>
        <v>0</v>
      </c>
      <c r="W4" s="145">
        <f>IF(MIN($N4,Parametre!M$3)-MAX($M4,Parametre!M$2)+1&gt;=0,MIN($N4,Parametre!M$3)-MAX($M4,Parametre!M$2),0)</f>
        <v>0</v>
      </c>
      <c r="X4" s="145">
        <f>IF(MIN($N4,Parametre!N$3)-MAX($M4,Parametre!N$2)+1&gt;=0,MIN($N4,Parametre!N$3)-MAX($M4,Parametre!N$2),0)</f>
        <v>0</v>
      </c>
      <c r="Y4" s="145">
        <f>IF(MIN($N4,Parametre!O$3)-MAX($M4,Parametre!O$2)+1&gt;=0,MIN($N4,Parametre!O$3)-MAX($M4,Parametre!O$2),0)</f>
        <v>0</v>
      </c>
      <c r="Z4" s="145">
        <f>IF(MIN($N4,Parametre!P$3)-MAX($M4,Parametre!P$2)+1&gt;=0,MIN($N4,Parametre!P$3)-MAX($M4,Parametre!P$2),0)</f>
        <v>0</v>
      </c>
      <c r="AA4" s="145">
        <f>IF(MIN($N4,Parametre!Q$3)-MAX($M4,Parametre!Q$2)+1&gt;=0,MIN($N4,Parametre!Q$3)-MAX($M4,Parametre!Q$2),0)</f>
        <v>0</v>
      </c>
      <c r="AB4" s="145">
        <f>IF(MIN($N4,Parametre!R$3)-MAX($M4,Parametre!R$2)+1&gt;=0,MIN($N4,Parametre!R$3)-MAX($M4,Parametre!R$2),0)</f>
        <v>13</v>
      </c>
      <c r="AC4" s="145">
        <f>IF(MIN($N4,Parametre!S$3)-MAX($M4,Parametre!S$2)+1&gt;=0,MIN($N4,Parametre!S$3)-MAX($M4,Parametre!S$2),0)</f>
        <v>0</v>
      </c>
      <c r="AD4" s="145">
        <f>IF(MIN($N4,Parametre!T$3)-MAX($M4,Parametre!T$2)+1&gt;=0,MIN($N4,Parametre!T$3)-MAX($M4,Parametre!T$2),0)</f>
        <v>0</v>
      </c>
      <c r="AE4" s="145">
        <f>IF(MIN($N4,Parametre!U$3)-MAX($M4,Parametre!U$2)+1&gt;=0,MIN($N4,Parametre!U$3)-MAX($M4,Parametre!U$2),0)</f>
        <v>0</v>
      </c>
      <c r="AF4" s="145">
        <f>IF(MIN($N4,Parametre!V$3)-MAX($M4,Parametre!V$2)+1&gt;=0,MIN($N4,Parametre!V$3)-MAX($M4,Parametre!V$2),0)</f>
        <v>0</v>
      </c>
      <c r="AG4" s="145">
        <f>IF(MIN($N4,Parametre!W$3)-MAX($M4,Parametre!W$2)+1&gt;=0,MIN($N4,Parametre!W$3)-MAX($M4,Parametre!W$2),0)</f>
        <v>0</v>
      </c>
      <c r="AH4" s="145">
        <f>IF(MIN($N4,Parametre!L$3)-MAX($M4,Parametre!L$2)+1&gt;=0,J4,0)</f>
        <v>0</v>
      </c>
      <c r="AI4" s="145">
        <f>IF(AH4&lt;&gt;0,0,IF(MIN($N4,Parametre!M$3)-MAX($M4,Parametre!M$2)+1&gt;=0,J4,0))</f>
        <v>0</v>
      </c>
      <c r="AJ4" s="145">
        <f>IF(AI4&lt;&gt;0,0,IF(MIN($N4,Parametre!N$3)-MAX($M4,Parametre!N$2)+1&gt;=0,J4,0))</f>
        <v>0</v>
      </c>
      <c r="AK4" s="145">
        <f>IF(AJ4&lt;&gt;0,0,IF(MIN($N4,Parametre!O$3)-MAX($M4,Parametre!O$2)+1&gt;=0,J4,0))</f>
        <v>0</v>
      </c>
      <c r="AL4" s="145">
        <f>IF(AK4&lt;&gt;0,0,IF(MIN($N4,Parametre!P$3)-MAX($M4,Parametre!P$2)+1&gt;=0,J4,0))</f>
        <v>0</v>
      </c>
      <c r="AM4" s="145">
        <f>IF(AL4&lt;&gt;0,0,IF(MIN($N4,Parametre!Q$3)-MAX($M4,Parametre!Q$2)+1&gt;=0,J4,0))</f>
        <v>0</v>
      </c>
      <c r="AN4" s="145">
        <f>IF(AM4&lt;&gt;0,0,IF(MIN($N4,Parametre!R$3)-MAX($M4,Parametre!R$2)+1&gt;=0,J4,0))</f>
        <v>2</v>
      </c>
      <c r="AO4" s="145">
        <f>IF(AN4&lt;&gt;0,0,IF(MIN($N4,Parametre!S$3)-MAX($M4,Parametre!S$2)+1&gt;=0,J4,0))</f>
        <v>0</v>
      </c>
      <c r="AP4" s="145">
        <f>IF(AO4&lt;&gt;0,0,IF(MIN($N4,Parametre!T$3)-MAX($M4,Parametre!T$2)+1&gt;=0,J4,0))</f>
        <v>0</v>
      </c>
      <c r="AQ4" s="145">
        <f>IF(AP4&lt;&gt;0,0,IF(MIN($N4,Parametre!U$3)-MAX($M4,Parametre!U$2)+1&gt;=0,J4,0))</f>
        <v>0</v>
      </c>
      <c r="AR4" s="145">
        <f>IF(AQ4&lt;&gt;0,0,IF(MIN($N4,Parametre!V$3)-MAX($M4,Parametre!V$2)+1&gt;=0,J4,0))</f>
        <v>0</v>
      </c>
      <c r="AS4" s="145">
        <f>IF(AR4&lt;&gt;0,0,IF(MIN($N4,Parametre!W$3)-MAX($M4,Parametre!W$2)+1&gt;=0,J4,0))</f>
        <v>0</v>
      </c>
      <c r="BF4" s="145">
        <f t="shared" si="1"/>
        <v>26</v>
      </c>
      <c r="BG4" s="145">
        <f t="shared" si="2"/>
        <v>0</v>
      </c>
      <c r="BH4" s="145">
        <f t="shared" si="3"/>
        <v>0</v>
      </c>
      <c r="BI4" s="145">
        <f t="shared" si="4"/>
        <v>0</v>
      </c>
      <c r="BJ4" s="145">
        <f t="shared" si="5"/>
        <v>0</v>
      </c>
      <c r="BK4" s="145">
        <f t="shared" si="6"/>
        <v>0</v>
      </c>
      <c r="BL4" s="145">
        <f t="shared" si="7"/>
        <v>0</v>
      </c>
      <c r="BM4" s="145">
        <f t="shared" si="8"/>
        <v>26</v>
      </c>
      <c r="BN4" s="145">
        <f t="shared" si="9"/>
        <v>0</v>
      </c>
      <c r="BO4" s="145">
        <f t="shared" si="10"/>
        <v>0</v>
      </c>
      <c r="BP4" s="145">
        <f t="shared" si="11"/>
        <v>0</v>
      </c>
      <c r="BQ4" s="145">
        <f t="shared" si="12"/>
        <v>0</v>
      </c>
      <c r="BR4" s="145">
        <f t="shared" si="13"/>
        <v>0</v>
      </c>
    </row>
    <row r="5" spans="1:71" ht="60" customHeight="1" x14ac:dyDescent="0.25">
      <c r="A5" s="39" t="s">
        <v>81</v>
      </c>
      <c r="B5" s="39" t="s">
        <v>37</v>
      </c>
      <c r="C5" s="39" t="s">
        <v>40</v>
      </c>
      <c r="D5" s="39" t="s">
        <v>38</v>
      </c>
      <c r="E5" s="39">
        <v>78000</v>
      </c>
      <c r="F5" s="39" t="s">
        <v>39</v>
      </c>
      <c r="G5" s="39" t="s">
        <v>10</v>
      </c>
      <c r="H5" s="66">
        <v>15</v>
      </c>
      <c r="I5" s="66" t="s">
        <v>98</v>
      </c>
      <c r="J5" s="66">
        <v>5</v>
      </c>
      <c r="L5" s="66">
        <v>6</v>
      </c>
      <c r="M5" s="67">
        <v>42716</v>
      </c>
      <c r="N5" s="67">
        <v>42735</v>
      </c>
      <c r="O5" s="65">
        <v>35.4</v>
      </c>
      <c r="P5" s="66">
        <v>4</v>
      </c>
      <c r="T5" s="65" t="s">
        <v>171</v>
      </c>
      <c r="U5" s="145">
        <f t="shared" si="0"/>
        <v>19</v>
      </c>
      <c r="V5" s="145">
        <f>IF(MIN($N5,Parametre!L$3)-MAX($M5,Parametre!L$2)+1&gt;=0,MIN($N5,Parametre!L$3)-MAX($M5,Parametre!L$2),0)</f>
        <v>0</v>
      </c>
      <c r="W5" s="145">
        <f>IF(MIN($N5,Parametre!M$3)-MAX($M5,Parametre!M$2)+1&gt;=0,MIN($N5,Parametre!M$3)-MAX($M5,Parametre!M$2),0)</f>
        <v>0</v>
      </c>
      <c r="X5" s="145">
        <f>IF(MIN($N5,Parametre!N$3)-MAX($M5,Parametre!N$2)+1&gt;=0,MIN($N5,Parametre!N$3)-MAX($M5,Parametre!N$2),0)</f>
        <v>0</v>
      </c>
      <c r="Y5" s="145">
        <f>IF(MIN($N5,Parametre!O$3)-MAX($M5,Parametre!O$2)+1&gt;=0,MIN($N5,Parametre!O$3)-MAX($M5,Parametre!O$2),0)</f>
        <v>0</v>
      </c>
      <c r="Z5" s="145">
        <f>IF(MIN($N5,Parametre!P$3)-MAX($M5,Parametre!P$2)+1&gt;=0,MIN($N5,Parametre!P$3)-MAX($M5,Parametre!P$2),0)</f>
        <v>0</v>
      </c>
      <c r="AA5" s="145">
        <f>IF(MIN($N5,Parametre!Q$3)-MAX($M5,Parametre!Q$2)+1&gt;=0,MIN($N5,Parametre!Q$3)-MAX($M5,Parametre!Q$2),0)</f>
        <v>0</v>
      </c>
      <c r="AB5" s="145">
        <f>IF(MIN($N5,Parametre!R$3)-MAX($M5,Parametre!R$2)+1&gt;=0,MIN($N5,Parametre!R$3)-MAX($M5,Parametre!R$2),0)</f>
        <v>0</v>
      </c>
      <c r="AC5" s="145">
        <f>IF(MIN($N5,Parametre!S$3)-MAX($M5,Parametre!S$2)+1&gt;=0,MIN($N5,Parametre!S$3)-MAX($M5,Parametre!S$2),0)</f>
        <v>0</v>
      </c>
      <c r="AD5" s="145">
        <f>IF(MIN($N5,Parametre!T$3)-MAX($M5,Parametre!T$2)+1&gt;=0,MIN($N5,Parametre!T$3)-MAX($M5,Parametre!T$2),0)</f>
        <v>0</v>
      </c>
      <c r="AE5" s="145">
        <f>IF(MIN($N5,Parametre!U$3)-MAX($M5,Parametre!U$2)+1&gt;=0,MIN($N5,Parametre!U$3)-MAX($M5,Parametre!U$2),0)</f>
        <v>0</v>
      </c>
      <c r="AF5" s="145">
        <f>IF(MIN($N5,Parametre!V$3)-MAX($M5,Parametre!V$2)+1&gt;=0,MIN($N5,Parametre!V$3)-MAX($M5,Parametre!V$2),0)</f>
        <v>0</v>
      </c>
      <c r="AG5" s="145">
        <f>IF(MIN($N5,Parametre!W$3)-MAX($M5,Parametre!W$2)+1&gt;=0,MIN($N5,Parametre!W$3)-MAX($M5,Parametre!W$2),0)</f>
        <v>19</v>
      </c>
      <c r="AH5" s="145">
        <f>IF(MIN($N5,Parametre!L$3)-MAX($M5,Parametre!L$2)+1&gt;=0,J5,0)</f>
        <v>0</v>
      </c>
      <c r="AI5" s="145">
        <f>IF(AH5&lt;&gt;0,0,IF(MIN($N5,Parametre!M$3)-MAX($M5,Parametre!M$2)+1&gt;=0,J5,0))</f>
        <v>0</v>
      </c>
      <c r="AJ5" s="145">
        <f>IF(AI5&lt;&gt;0,0,IF(MIN($N5,Parametre!N$3)-MAX($M5,Parametre!N$2)+1&gt;=0,J5,0))</f>
        <v>0</v>
      </c>
      <c r="AK5" s="145">
        <f>IF(AJ5&lt;&gt;0,0,IF(MIN($N5,Parametre!O$3)-MAX($M5,Parametre!O$2)+1&gt;=0,J5,0))</f>
        <v>0</v>
      </c>
      <c r="AL5" s="145">
        <f>IF(AK5&lt;&gt;0,0,IF(MIN($N5,Parametre!P$3)-MAX($M5,Parametre!P$2)+1&gt;=0,J5,0))</f>
        <v>0</v>
      </c>
      <c r="AM5" s="145">
        <f>IF(AL5&lt;&gt;0,0,IF(MIN($N5,Parametre!Q$3)-MAX($M5,Parametre!Q$2)+1&gt;=0,J5,0))</f>
        <v>0</v>
      </c>
      <c r="AN5" s="145">
        <f>IF(AM5&lt;&gt;0,0,IF(MIN($N5,Parametre!R$3)-MAX($M5,Parametre!R$2)+1&gt;=0,J5,0))</f>
        <v>0</v>
      </c>
      <c r="AO5" s="145">
        <f>IF(AN5&lt;&gt;0,0,IF(MIN($N5,Parametre!S$3)-MAX($M5,Parametre!S$2)+1&gt;=0,J5,0))</f>
        <v>0</v>
      </c>
      <c r="AP5" s="145">
        <f>IF(AO5&lt;&gt;0,0,IF(MIN($N5,Parametre!T$3)-MAX($M5,Parametre!T$2)+1&gt;=0,J5,0))</f>
        <v>0</v>
      </c>
      <c r="AQ5" s="145">
        <f>IF(AP5&lt;&gt;0,0,IF(MIN($N5,Parametre!U$3)-MAX($M5,Parametre!U$2)+1&gt;=0,J5,0))</f>
        <v>0</v>
      </c>
      <c r="AR5" s="145">
        <f>IF(AQ5&lt;&gt;0,0,IF(MIN($N5,Parametre!V$3)-MAX($M5,Parametre!V$2)+1&gt;=0,J5,0))</f>
        <v>0</v>
      </c>
      <c r="AS5" s="145">
        <f>IF(AR5&lt;&gt;0,0,IF(MIN($N5,Parametre!W$3)-MAX($M5,Parametre!W$2)+1&gt;=0,J5,0))</f>
        <v>5</v>
      </c>
      <c r="BF5" s="145">
        <f t="shared" si="1"/>
        <v>95</v>
      </c>
      <c r="BG5" s="145">
        <f t="shared" si="2"/>
        <v>0</v>
      </c>
      <c r="BH5" s="145">
        <f t="shared" si="3"/>
        <v>0</v>
      </c>
      <c r="BI5" s="145">
        <f t="shared" si="4"/>
        <v>0</v>
      </c>
      <c r="BJ5" s="145">
        <f t="shared" si="5"/>
        <v>0</v>
      </c>
      <c r="BK5" s="145">
        <f t="shared" si="6"/>
        <v>0</v>
      </c>
      <c r="BL5" s="145">
        <f t="shared" si="7"/>
        <v>0</v>
      </c>
      <c r="BM5" s="145">
        <f t="shared" si="8"/>
        <v>0</v>
      </c>
      <c r="BN5" s="145">
        <f t="shared" si="9"/>
        <v>0</v>
      </c>
      <c r="BO5" s="145">
        <f t="shared" si="10"/>
        <v>0</v>
      </c>
      <c r="BP5" s="145">
        <f t="shared" si="11"/>
        <v>0</v>
      </c>
      <c r="BQ5" s="145">
        <f t="shared" si="12"/>
        <v>0</v>
      </c>
      <c r="BR5" s="145">
        <f t="shared" si="13"/>
        <v>95</v>
      </c>
    </row>
    <row r="6" spans="1:71" ht="60" customHeight="1" x14ac:dyDescent="0.25">
      <c r="A6" s="39" t="s">
        <v>81</v>
      </c>
      <c r="B6" s="39" t="s">
        <v>37</v>
      </c>
      <c r="C6" s="39" t="s">
        <v>40</v>
      </c>
      <c r="D6" s="39" t="s">
        <v>38</v>
      </c>
      <c r="E6" s="39">
        <v>78000</v>
      </c>
      <c r="F6" s="39" t="s">
        <v>39</v>
      </c>
      <c r="G6" s="39" t="s">
        <v>10</v>
      </c>
      <c r="H6" s="66">
        <v>4</v>
      </c>
      <c r="I6" s="66" t="s">
        <v>98</v>
      </c>
      <c r="J6" s="66">
        <v>3</v>
      </c>
      <c r="L6" s="66">
        <v>16</v>
      </c>
      <c r="M6" s="67">
        <v>42370</v>
      </c>
      <c r="N6" s="67">
        <v>42399</v>
      </c>
      <c r="O6" s="65">
        <v>158.4</v>
      </c>
      <c r="P6" s="66">
        <v>5</v>
      </c>
      <c r="T6" s="65" t="s">
        <v>164</v>
      </c>
      <c r="U6" s="145">
        <f t="shared" si="0"/>
        <v>29</v>
      </c>
      <c r="V6" s="145">
        <f>IF(MIN($N6,Parametre!L$3)-MAX($M6,Parametre!L$2)+1&gt;=0,MIN($N6,Parametre!L$3)-MAX($M6,Parametre!L$2),0)</f>
        <v>29</v>
      </c>
      <c r="W6" s="145">
        <f>IF(MIN($N6,Parametre!M$3)-MAX($M6,Parametre!M$2)+1&gt;=0,MIN($N6,Parametre!M$3)-MAX($M6,Parametre!M$2),0)</f>
        <v>0</v>
      </c>
      <c r="X6" s="145">
        <f>IF(MIN($N6,Parametre!N$3)-MAX($M6,Parametre!N$2)+1&gt;=0,MIN($N6,Parametre!N$3)-MAX($M6,Parametre!N$2),0)</f>
        <v>0</v>
      </c>
      <c r="Y6" s="145">
        <f>IF(MIN($N6,Parametre!O$3)-MAX($M6,Parametre!O$2)+1&gt;=0,MIN($N6,Parametre!O$3)-MAX($M6,Parametre!O$2),0)</f>
        <v>0</v>
      </c>
      <c r="Z6" s="145">
        <f>IF(MIN($N6,Parametre!P$3)-MAX($M6,Parametre!P$2)+1&gt;=0,MIN($N6,Parametre!P$3)-MAX($M6,Parametre!P$2),0)</f>
        <v>0</v>
      </c>
      <c r="AA6" s="145">
        <f>IF(MIN($N6,Parametre!Q$3)-MAX($M6,Parametre!Q$2)+1&gt;=0,MIN($N6,Parametre!Q$3)-MAX($M6,Parametre!Q$2),0)</f>
        <v>0</v>
      </c>
      <c r="AB6" s="145">
        <f>IF(MIN($N6,Parametre!R$3)-MAX($M6,Parametre!R$2)+1&gt;=0,MIN($N6,Parametre!R$3)-MAX($M6,Parametre!R$2),0)</f>
        <v>0</v>
      </c>
      <c r="AC6" s="145">
        <f>IF(MIN($N6,Parametre!S$3)-MAX($M6,Parametre!S$2)+1&gt;=0,MIN($N6,Parametre!S$3)-MAX($M6,Parametre!S$2),0)</f>
        <v>0</v>
      </c>
      <c r="AD6" s="145">
        <f>IF(MIN($N6,Parametre!T$3)-MAX($M6,Parametre!T$2)+1&gt;=0,MIN($N6,Parametre!T$3)-MAX($M6,Parametre!T$2),0)</f>
        <v>0</v>
      </c>
      <c r="AE6" s="145">
        <f>IF(MIN($N6,Parametre!U$3)-MAX($M6,Parametre!U$2)+1&gt;=0,MIN($N6,Parametre!U$3)-MAX($M6,Parametre!U$2),0)</f>
        <v>0</v>
      </c>
      <c r="AF6" s="145">
        <f>IF(MIN($N6,Parametre!V$3)-MAX($M6,Parametre!V$2)+1&gt;=0,MIN($N6,Parametre!V$3)-MAX($M6,Parametre!V$2),0)</f>
        <v>0</v>
      </c>
      <c r="AG6" s="145">
        <f>IF(MIN($N6,Parametre!W$3)-MAX($M6,Parametre!W$2)+1&gt;=0,MIN($N6,Parametre!W$3)-MAX($M6,Parametre!W$2),0)</f>
        <v>0</v>
      </c>
      <c r="AH6" s="145">
        <f>IF(MIN($N6,Parametre!L$3)-MAX($M6,Parametre!L$2)+1&gt;=0,J6,0)</f>
        <v>3</v>
      </c>
      <c r="AI6" s="145">
        <f>IF(AH6&lt;&gt;0,0,IF(MIN($N6,Parametre!M$3)-MAX($M6,Parametre!M$2)+1&gt;=0,J6,0))</f>
        <v>0</v>
      </c>
      <c r="AJ6" s="145">
        <f>IF(AI6&lt;&gt;0,0,IF(MIN($N6,Parametre!N$3)-MAX($M6,Parametre!N$2)+1&gt;=0,J6,0))</f>
        <v>0</v>
      </c>
      <c r="AK6" s="145">
        <f>IF(AJ6&lt;&gt;0,0,IF(MIN($N6,Parametre!O$3)-MAX($M6,Parametre!O$2)+1&gt;=0,J6,0))</f>
        <v>0</v>
      </c>
      <c r="AL6" s="145">
        <f>IF(AK6&lt;&gt;0,0,IF(MIN($N6,Parametre!P$3)-MAX($M6,Parametre!P$2)+1&gt;=0,J6,0))</f>
        <v>0</v>
      </c>
      <c r="AM6" s="145">
        <f>IF(AL6&lt;&gt;0,0,IF(MIN($N6,Parametre!Q$3)-MAX($M6,Parametre!Q$2)+1&gt;=0,J6,0))</f>
        <v>0</v>
      </c>
      <c r="AN6" s="145">
        <f>IF(AM6&lt;&gt;0,0,IF(MIN($N6,Parametre!R$3)-MAX($M6,Parametre!R$2)+1&gt;=0,J6,0))</f>
        <v>0</v>
      </c>
      <c r="AO6" s="145">
        <f>IF(AN6&lt;&gt;0,0,IF(MIN($N6,Parametre!S$3)-MAX($M6,Parametre!S$2)+1&gt;=0,J6,0))</f>
        <v>0</v>
      </c>
      <c r="AP6" s="145">
        <f>IF(AO6&lt;&gt;0,0,IF(MIN($N6,Parametre!T$3)-MAX($M6,Parametre!T$2)+1&gt;=0,J6,0))</f>
        <v>0</v>
      </c>
      <c r="AQ6" s="145">
        <f>IF(AP6&lt;&gt;0,0,IF(MIN($N6,Parametre!U$3)-MAX($M6,Parametre!U$2)+1&gt;=0,J6,0))</f>
        <v>0</v>
      </c>
      <c r="AR6" s="145">
        <f>IF(AQ6&lt;&gt;0,0,IF(MIN($N6,Parametre!V$3)-MAX($M6,Parametre!V$2)+1&gt;=0,J6,0))</f>
        <v>0</v>
      </c>
      <c r="AS6" s="145">
        <f>IF(AR6&lt;&gt;0,0,IF(MIN($N6,Parametre!W$3)-MAX($M6,Parametre!W$2)+1&gt;=0,J6,0))</f>
        <v>0</v>
      </c>
      <c r="BF6" s="145">
        <f t="shared" si="1"/>
        <v>87</v>
      </c>
      <c r="BG6" s="145">
        <f t="shared" si="2"/>
        <v>87</v>
      </c>
      <c r="BH6" s="145">
        <f t="shared" si="3"/>
        <v>0</v>
      </c>
      <c r="BI6" s="145">
        <f t="shared" si="4"/>
        <v>0</v>
      </c>
      <c r="BJ6" s="145">
        <f t="shared" si="5"/>
        <v>0</v>
      </c>
      <c r="BK6" s="145">
        <f t="shared" si="6"/>
        <v>0</v>
      </c>
      <c r="BL6" s="145">
        <f t="shared" si="7"/>
        <v>0</v>
      </c>
      <c r="BM6" s="145">
        <f t="shared" si="8"/>
        <v>0</v>
      </c>
      <c r="BN6" s="145">
        <f t="shared" si="9"/>
        <v>0</v>
      </c>
      <c r="BO6" s="145">
        <f t="shared" si="10"/>
        <v>0</v>
      </c>
      <c r="BP6" s="145">
        <f t="shared" si="11"/>
        <v>0</v>
      </c>
      <c r="BQ6" s="145">
        <f t="shared" si="12"/>
        <v>0</v>
      </c>
      <c r="BR6" s="145">
        <f t="shared" si="13"/>
        <v>0</v>
      </c>
    </row>
    <row r="7" spans="1:71" ht="60" customHeight="1" x14ac:dyDescent="0.25">
      <c r="A7" s="39" t="s">
        <v>82</v>
      </c>
      <c r="B7" s="39" t="s">
        <v>34</v>
      </c>
      <c r="C7" s="39" t="s">
        <v>33</v>
      </c>
      <c r="D7" s="39" t="s">
        <v>35</v>
      </c>
      <c r="E7" s="39">
        <v>35000</v>
      </c>
      <c r="F7" s="39" t="s">
        <v>36</v>
      </c>
      <c r="G7" s="39" t="s">
        <v>10</v>
      </c>
      <c r="H7" s="66">
        <v>3</v>
      </c>
      <c r="I7" s="66" t="s">
        <v>98</v>
      </c>
      <c r="J7" s="66">
        <v>6</v>
      </c>
      <c r="L7" s="66">
        <v>14</v>
      </c>
      <c r="M7" s="67">
        <v>42370</v>
      </c>
      <c r="N7" s="67">
        <v>42384</v>
      </c>
      <c r="O7" s="65">
        <v>-2032.8</v>
      </c>
      <c r="P7" s="66">
        <v>6</v>
      </c>
      <c r="Q7" s="66" t="s">
        <v>107</v>
      </c>
      <c r="R7" s="65">
        <v>2163</v>
      </c>
      <c r="S7" s="65">
        <v>14</v>
      </c>
      <c r="T7" s="65" t="s">
        <v>224</v>
      </c>
      <c r="U7" s="145">
        <f t="shared" si="0"/>
        <v>14</v>
      </c>
      <c r="V7" s="145">
        <f>IF(MIN($N7,Parametre!L$3)-MAX($M7,Parametre!L$2)+1&gt;=0,MIN($N7,Parametre!L$3)-MAX($M7,Parametre!L$2),0)</f>
        <v>14</v>
      </c>
      <c r="W7" s="145">
        <f>IF(MIN($N7,Parametre!M$3)-MAX($M7,Parametre!M$2)+1&gt;=0,MIN($N7,Parametre!M$3)-MAX($M7,Parametre!M$2),0)</f>
        <v>0</v>
      </c>
      <c r="X7" s="145">
        <f>IF(MIN($N7,Parametre!N$3)-MAX($M7,Parametre!N$2)+1&gt;=0,MIN($N7,Parametre!N$3)-MAX($M7,Parametre!N$2),0)</f>
        <v>0</v>
      </c>
      <c r="Y7" s="145">
        <f>IF(MIN($N7,Parametre!O$3)-MAX($M7,Parametre!O$2)+1&gt;=0,MIN($N7,Parametre!O$3)-MAX($M7,Parametre!O$2),0)</f>
        <v>0</v>
      </c>
      <c r="Z7" s="145">
        <f>IF(MIN($N7,Parametre!P$3)-MAX($M7,Parametre!P$2)+1&gt;=0,MIN($N7,Parametre!P$3)-MAX($M7,Parametre!P$2),0)</f>
        <v>0</v>
      </c>
      <c r="AA7" s="145">
        <f>IF(MIN($N7,Parametre!Q$3)-MAX($M7,Parametre!Q$2)+1&gt;=0,MIN($N7,Parametre!Q$3)-MAX($M7,Parametre!Q$2),0)</f>
        <v>0</v>
      </c>
      <c r="AB7" s="145">
        <f>IF(MIN($N7,Parametre!R$3)-MAX($M7,Parametre!R$2)+1&gt;=0,MIN($N7,Parametre!R$3)-MAX($M7,Parametre!R$2),0)</f>
        <v>0</v>
      </c>
      <c r="AC7" s="145">
        <f>IF(MIN($N7,Parametre!S$3)-MAX($M7,Parametre!S$2)+1&gt;=0,MIN($N7,Parametre!S$3)-MAX($M7,Parametre!S$2),0)</f>
        <v>0</v>
      </c>
      <c r="AD7" s="145">
        <f>IF(MIN($N7,Parametre!T$3)-MAX($M7,Parametre!T$2)+1&gt;=0,MIN($N7,Parametre!T$3)-MAX($M7,Parametre!T$2),0)</f>
        <v>0</v>
      </c>
      <c r="AE7" s="145">
        <f>IF(MIN($N7,Parametre!U$3)-MAX($M7,Parametre!U$2)+1&gt;=0,MIN($N7,Parametre!U$3)-MAX($M7,Parametre!U$2),0)</f>
        <v>0</v>
      </c>
      <c r="AF7" s="145">
        <f>IF(MIN($N7,Parametre!V$3)-MAX($M7,Parametre!V$2)+1&gt;=0,MIN($N7,Parametre!V$3)-MAX($M7,Parametre!V$2),0)</f>
        <v>0</v>
      </c>
      <c r="AG7" s="145">
        <f>IF(MIN($N7,Parametre!W$3)-MAX($M7,Parametre!W$2)+1&gt;=0,MIN($N7,Parametre!W$3)-MAX($M7,Parametre!W$2),0)</f>
        <v>0</v>
      </c>
      <c r="AH7" s="145">
        <f>IF(MIN($N7,Parametre!L$3)-MAX($M7,Parametre!L$2)+1&gt;=0,J7,0)</f>
        <v>6</v>
      </c>
      <c r="AI7" s="145">
        <f>IF(AH7&lt;&gt;0,0,IF(MIN($N7,Parametre!M$3)-MAX($M7,Parametre!M$2)+1&gt;=0,J7,0))</f>
        <v>0</v>
      </c>
      <c r="AJ7" s="145">
        <f>IF(AI7&lt;&gt;0,0,IF(MIN($N7,Parametre!N$3)-MAX($M7,Parametre!N$2)+1&gt;=0,J7,0))</f>
        <v>0</v>
      </c>
      <c r="AK7" s="145">
        <f>IF(AJ7&lt;&gt;0,0,IF(MIN($N7,Parametre!O$3)-MAX($M7,Parametre!O$2)+1&gt;=0,J7,0))</f>
        <v>0</v>
      </c>
      <c r="AL7" s="145">
        <f>IF(AK7&lt;&gt;0,0,IF(MIN($N7,Parametre!P$3)-MAX($M7,Parametre!P$2)+1&gt;=0,J7,0))</f>
        <v>0</v>
      </c>
      <c r="AM7" s="145">
        <f>IF(AL7&lt;&gt;0,0,IF(MIN($N7,Parametre!Q$3)-MAX($M7,Parametre!Q$2)+1&gt;=0,J7,0))</f>
        <v>0</v>
      </c>
      <c r="AN7" s="145">
        <f>IF(AM7&lt;&gt;0,0,IF(MIN($N7,Parametre!R$3)-MAX($M7,Parametre!R$2)+1&gt;=0,J7,0))</f>
        <v>0</v>
      </c>
      <c r="AO7" s="145">
        <f>IF(AN7&lt;&gt;0,0,IF(MIN($N7,Parametre!S$3)-MAX($M7,Parametre!S$2)+1&gt;=0,J7,0))</f>
        <v>0</v>
      </c>
      <c r="AP7" s="145">
        <f>IF(AO7&lt;&gt;0,0,IF(MIN($N7,Parametre!T$3)-MAX($M7,Parametre!T$2)+1&gt;=0,J7,0))</f>
        <v>0</v>
      </c>
      <c r="AQ7" s="145">
        <f>IF(AP7&lt;&gt;0,0,IF(MIN($N7,Parametre!U$3)-MAX($M7,Parametre!U$2)+1&gt;=0,J7,0))</f>
        <v>0</v>
      </c>
      <c r="AR7" s="145">
        <f>IF(AQ7&lt;&gt;0,0,IF(MIN($N7,Parametre!V$3)-MAX($M7,Parametre!V$2)+1&gt;=0,J7,0))</f>
        <v>0</v>
      </c>
      <c r="AS7" s="145">
        <f>IF(AR7&lt;&gt;0,0,IF(MIN($N7,Parametre!W$3)-MAX($M7,Parametre!W$2)+1&gt;=0,J7,0))</f>
        <v>0</v>
      </c>
      <c r="BF7" s="145">
        <f t="shared" si="1"/>
        <v>84</v>
      </c>
      <c r="BG7" s="145">
        <f t="shared" si="2"/>
        <v>84</v>
      </c>
      <c r="BH7" s="145">
        <f t="shared" si="3"/>
        <v>0</v>
      </c>
      <c r="BI7" s="145">
        <f t="shared" si="4"/>
        <v>0</v>
      </c>
      <c r="BJ7" s="145">
        <f t="shared" si="5"/>
        <v>0</v>
      </c>
      <c r="BK7" s="145">
        <f t="shared" si="6"/>
        <v>0</v>
      </c>
      <c r="BL7" s="145">
        <f t="shared" si="7"/>
        <v>0</v>
      </c>
      <c r="BM7" s="145">
        <f t="shared" si="8"/>
        <v>0</v>
      </c>
      <c r="BN7" s="145">
        <f t="shared" si="9"/>
        <v>0</v>
      </c>
      <c r="BO7" s="145">
        <f t="shared" si="10"/>
        <v>0</v>
      </c>
      <c r="BP7" s="145">
        <f t="shared" si="11"/>
        <v>0</v>
      </c>
      <c r="BQ7" s="145">
        <f t="shared" si="12"/>
        <v>0</v>
      </c>
      <c r="BR7" s="145">
        <f t="shared" si="13"/>
        <v>0</v>
      </c>
    </row>
    <row r="8" spans="1:71" ht="60" customHeight="1" x14ac:dyDescent="0.25">
      <c r="A8" s="39" t="s">
        <v>85</v>
      </c>
      <c r="B8" s="39" t="s">
        <v>33</v>
      </c>
      <c r="C8" s="39" t="s">
        <v>94</v>
      </c>
      <c r="D8" s="39" t="s">
        <v>95</v>
      </c>
      <c r="E8" s="39">
        <v>10000</v>
      </c>
      <c r="F8" s="39" t="s">
        <v>96</v>
      </c>
      <c r="G8" s="39" t="s">
        <v>10</v>
      </c>
      <c r="H8" s="66">
        <v>3</v>
      </c>
      <c r="I8" s="66" t="s">
        <v>98</v>
      </c>
      <c r="J8" s="66">
        <v>1</v>
      </c>
      <c r="L8" s="66">
        <v>30</v>
      </c>
      <c r="M8" s="67">
        <v>42370</v>
      </c>
      <c r="N8" s="67">
        <v>42371</v>
      </c>
      <c r="O8" s="65">
        <v>247.35</v>
      </c>
      <c r="P8" s="66">
        <v>7</v>
      </c>
      <c r="Q8" s="66" t="s">
        <v>105</v>
      </c>
      <c r="R8" s="65">
        <v>43.65</v>
      </c>
      <c r="S8" s="65" t="s">
        <v>113</v>
      </c>
      <c r="T8" s="65" t="s">
        <v>224</v>
      </c>
      <c r="U8" s="145">
        <f t="shared" si="0"/>
        <v>1</v>
      </c>
      <c r="V8" s="145">
        <f>IF(MIN($N8,Parametre!L$3)-MAX($M8,Parametre!L$2)+1&gt;=0,MIN($N8,Parametre!L$3)-MAX($M8,Parametre!L$2),0)</f>
        <v>1</v>
      </c>
      <c r="W8" s="145">
        <f>IF(MIN($N8,Parametre!M$3)-MAX($M8,Parametre!M$2)+1&gt;=0,MIN($N8,Parametre!M$3)-MAX($M8,Parametre!M$2),0)</f>
        <v>0</v>
      </c>
      <c r="X8" s="145">
        <f>IF(MIN($N8,Parametre!N$3)-MAX($M8,Parametre!N$2)+1&gt;=0,MIN($N8,Parametre!N$3)-MAX($M8,Parametre!N$2),0)</f>
        <v>0</v>
      </c>
      <c r="Y8" s="145">
        <f>IF(MIN($N8,Parametre!O$3)-MAX($M8,Parametre!O$2)+1&gt;=0,MIN($N8,Parametre!O$3)-MAX($M8,Parametre!O$2),0)</f>
        <v>0</v>
      </c>
      <c r="Z8" s="145">
        <f>IF(MIN($N8,Parametre!P$3)-MAX($M8,Parametre!P$2)+1&gt;=0,MIN($N8,Parametre!P$3)-MAX($M8,Parametre!P$2),0)</f>
        <v>0</v>
      </c>
      <c r="AA8" s="145">
        <f>IF(MIN($N8,Parametre!Q$3)-MAX($M8,Parametre!Q$2)+1&gt;=0,MIN($N8,Parametre!Q$3)-MAX($M8,Parametre!Q$2),0)</f>
        <v>0</v>
      </c>
      <c r="AB8" s="145">
        <f>IF(MIN($N8,Parametre!R$3)-MAX($M8,Parametre!R$2)+1&gt;=0,MIN($N8,Parametre!R$3)-MAX($M8,Parametre!R$2),0)</f>
        <v>0</v>
      </c>
      <c r="AC8" s="145">
        <f>IF(MIN($N8,Parametre!S$3)-MAX($M8,Parametre!S$2)+1&gt;=0,MIN($N8,Parametre!S$3)-MAX($M8,Parametre!S$2),0)</f>
        <v>0</v>
      </c>
      <c r="AD8" s="145">
        <f>IF(MIN($N8,Parametre!T$3)-MAX($M8,Parametre!T$2)+1&gt;=0,MIN($N8,Parametre!T$3)-MAX($M8,Parametre!T$2),0)</f>
        <v>0</v>
      </c>
      <c r="AE8" s="145">
        <f>IF(MIN($N8,Parametre!U$3)-MAX($M8,Parametre!U$2)+1&gt;=0,MIN($N8,Parametre!U$3)-MAX($M8,Parametre!U$2),0)</f>
        <v>0</v>
      </c>
      <c r="AF8" s="145">
        <f>IF(MIN($N8,Parametre!V$3)-MAX($M8,Parametre!V$2)+1&gt;=0,MIN($N8,Parametre!V$3)-MAX($M8,Parametre!V$2),0)</f>
        <v>0</v>
      </c>
      <c r="AG8" s="145">
        <f>IF(MIN($N8,Parametre!W$3)-MAX($M8,Parametre!W$2)+1&gt;=0,MIN($N8,Parametre!W$3)-MAX($M8,Parametre!W$2),0)</f>
        <v>0</v>
      </c>
      <c r="AH8" s="145">
        <f>IF(MIN($N8,Parametre!L$3)-MAX($M8,Parametre!L$2)+1&gt;=0,J8,0)</f>
        <v>1</v>
      </c>
      <c r="AI8" s="145">
        <f>IF(AH8&lt;&gt;0,0,IF(MIN($N8,Parametre!M$3)-MAX($M8,Parametre!M$2)+1&gt;=0,J8,0))</f>
        <v>0</v>
      </c>
      <c r="AJ8" s="145">
        <f>IF(AI8&lt;&gt;0,0,IF(MIN($N8,Parametre!N$3)-MAX($M8,Parametre!N$2)+1&gt;=0,J8,0))</f>
        <v>0</v>
      </c>
      <c r="AK8" s="145">
        <f>IF(AJ8&lt;&gt;0,0,IF(MIN($N8,Parametre!O$3)-MAX($M8,Parametre!O$2)+1&gt;=0,J8,0))</f>
        <v>0</v>
      </c>
      <c r="AL8" s="145">
        <f>IF(AK8&lt;&gt;0,0,IF(MIN($N8,Parametre!P$3)-MAX($M8,Parametre!P$2)+1&gt;=0,J8,0))</f>
        <v>0</v>
      </c>
      <c r="AM8" s="145">
        <f>IF(AL8&lt;&gt;0,0,IF(MIN($N8,Parametre!Q$3)-MAX($M8,Parametre!Q$2)+1&gt;=0,J8,0))</f>
        <v>0</v>
      </c>
      <c r="AN8" s="145">
        <f>IF(AM8&lt;&gt;0,0,IF(MIN($N8,Parametre!R$3)-MAX($M8,Parametre!R$2)+1&gt;=0,J8,0))</f>
        <v>0</v>
      </c>
      <c r="AO8" s="145">
        <f>IF(AN8&lt;&gt;0,0,IF(MIN($N8,Parametre!S$3)-MAX($M8,Parametre!S$2)+1&gt;=0,J8,0))</f>
        <v>0</v>
      </c>
      <c r="AP8" s="145">
        <f>IF(AO8&lt;&gt;0,0,IF(MIN($N8,Parametre!T$3)-MAX($M8,Parametre!T$2)+1&gt;=0,J8,0))</f>
        <v>0</v>
      </c>
      <c r="AQ8" s="145">
        <f>IF(AP8&lt;&gt;0,0,IF(MIN($N8,Parametre!U$3)-MAX($M8,Parametre!U$2)+1&gt;=0,J8,0))</f>
        <v>0</v>
      </c>
      <c r="AR8" s="145">
        <f>IF(AQ8&lt;&gt;0,0,IF(MIN($N8,Parametre!V$3)-MAX($M8,Parametre!V$2)+1&gt;=0,J8,0))</f>
        <v>0</v>
      </c>
      <c r="AS8" s="145">
        <f>IF(AR8&lt;&gt;0,0,IF(MIN($N8,Parametre!W$3)-MAX($M8,Parametre!W$2)+1&gt;=0,J8,0))</f>
        <v>0</v>
      </c>
      <c r="BF8" s="145">
        <f t="shared" si="1"/>
        <v>1</v>
      </c>
      <c r="BG8" s="145">
        <f t="shared" si="2"/>
        <v>1</v>
      </c>
      <c r="BH8" s="145">
        <f t="shared" si="3"/>
        <v>0</v>
      </c>
      <c r="BI8" s="145">
        <f t="shared" si="4"/>
        <v>0</v>
      </c>
      <c r="BJ8" s="145">
        <f t="shared" si="5"/>
        <v>0</v>
      </c>
      <c r="BK8" s="145">
        <f t="shared" si="6"/>
        <v>0</v>
      </c>
      <c r="BL8" s="145">
        <f t="shared" si="7"/>
        <v>0</v>
      </c>
      <c r="BM8" s="145">
        <f t="shared" si="8"/>
        <v>0</v>
      </c>
      <c r="BN8" s="145">
        <f t="shared" si="9"/>
        <v>0</v>
      </c>
      <c r="BO8" s="145">
        <f t="shared" si="10"/>
        <v>0</v>
      </c>
      <c r="BP8" s="145">
        <f t="shared" si="11"/>
        <v>0</v>
      </c>
      <c r="BQ8" s="145">
        <f t="shared" si="12"/>
        <v>0</v>
      </c>
      <c r="BR8" s="145">
        <f t="shared" si="13"/>
        <v>0</v>
      </c>
    </row>
    <row r="9" spans="1:71" ht="60" customHeight="1" x14ac:dyDescent="0.25">
      <c r="A9" s="39" t="s">
        <v>81</v>
      </c>
      <c r="B9" s="39" t="s">
        <v>37</v>
      </c>
      <c r="C9" s="39" t="s">
        <v>40</v>
      </c>
      <c r="D9" s="39" t="s">
        <v>38</v>
      </c>
      <c r="E9" s="39">
        <v>78000</v>
      </c>
      <c r="F9" s="39" t="s">
        <v>39</v>
      </c>
      <c r="G9" s="39" t="s">
        <v>10</v>
      </c>
      <c r="H9" s="66">
        <v>2</v>
      </c>
      <c r="I9" s="66" t="s">
        <v>98</v>
      </c>
      <c r="J9" s="66">
        <v>3</v>
      </c>
      <c r="L9" s="66">
        <v>30</v>
      </c>
      <c r="M9" s="67">
        <v>42495</v>
      </c>
      <c r="N9" s="67">
        <v>42520</v>
      </c>
      <c r="O9" s="65">
        <v>184</v>
      </c>
      <c r="P9" s="66">
        <v>8</v>
      </c>
      <c r="Q9" s="66" t="s">
        <v>107</v>
      </c>
      <c r="R9" s="65">
        <v>78</v>
      </c>
      <c r="S9" s="65">
        <v>50</v>
      </c>
      <c r="T9" s="65" t="s">
        <v>224</v>
      </c>
      <c r="U9" s="145">
        <f t="shared" si="0"/>
        <v>25</v>
      </c>
      <c r="V9" s="145">
        <f>IF(MIN($N9,Parametre!L$3)-MAX($M9,Parametre!L$2)+1&gt;=0,MIN($N9,Parametre!L$3)-MAX($M9,Parametre!L$2),0)</f>
        <v>0</v>
      </c>
      <c r="W9" s="145">
        <f>IF(MIN($N9,Parametre!M$3)-MAX($M9,Parametre!M$2)+1&gt;=0,MIN($N9,Parametre!M$3)-MAX($M9,Parametre!M$2),0)</f>
        <v>0</v>
      </c>
      <c r="X9" s="145">
        <f>IF(MIN($N9,Parametre!N$3)-MAX($M9,Parametre!N$2)+1&gt;=0,MIN($N9,Parametre!N$3)-MAX($M9,Parametre!N$2),0)</f>
        <v>0</v>
      </c>
      <c r="Y9" s="145">
        <f>IF(MIN($N9,Parametre!O$3)-MAX($M9,Parametre!O$2)+1&gt;=0,MIN($N9,Parametre!O$3)-MAX($M9,Parametre!O$2),0)</f>
        <v>0</v>
      </c>
      <c r="Z9" s="145">
        <f>IF(MIN($N9,Parametre!P$3)-MAX($M9,Parametre!P$2)+1&gt;=0,MIN($N9,Parametre!P$3)-MAX($M9,Parametre!P$2),0)</f>
        <v>25</v>
      </c>
      <c r="AA9" s="145">
        <f>IF(MIN($N9,Parametre!Q$3)-MAX($M9,Parametre!Q$2)+1&gt;=0,MIN($N9,Parametre!Q$3)-MAX($M9,Parametre!Q$2),0)</f>
        <v>0</v>
      </c>
      <c r="AB9" s="145">
        <f>IF(MIN($N9,Parametre!R$3)-MAX($M9,Parametre!R$2)+1&gt;=0,MIN($N9,Parametre!R$3)-MAX($M9,Parametre!R$2),0)</f>
        <v>0</v>
      </c>
      <c r="AC9" s="145">
        <f>IF(MIN($N9,Parametre!S$3)-MAX($M9,Parametre!S$2)+1&gt;=0,MIN($N9,Parametre!S$3)-MAX($M9,Parametre!S$2),0)</f>
        <v>0</v>
      </c>
      <c r="AD9" s="145">
        <f>IF(MIN($N9,Parametre!T$3)-MAX($M9,Parametre!T$2)+1&gt;=0,MIN($N9,Parametre!T$3)-MAX($M9,Parametre!T$2),0)</f>
        <v>0</v>
      </c>
      <c r="AE9" s="145">
        <f>IF(MIN($N9,Parametre!U$3)-MAX($M9,Parametre!U$2)+1&gt;=0,MIN($N9,Parametre!U$3)-MAX($M9,Parametre!U$2),0)</f>
        <v>0</v>
      </c>
      <c r="AF9" s="145">
        <f>IF(MIN($N9,Parametre!V$3)-MAX($M9,Parametre!V$2)+1&gt;=0,MIN($N9,Parametre!V$3)-MAX($M9,Parametre!V$2),0)</f>
        <v>0</v>
      </c>
      <c r="AG9" s="145">
        <f>IF(MIN($N9,Parametre!W$3)-MAX($M9,Parametre!W$2)+1&gt;=0,MIN($N9,Parametre!W$3)-MAX($M9,Parametre!W$2),0)</f>
        <v>0</v>
      </c>
      <c r="AH9" s="145">
        <f>IF(MIN($N9,Parametre!L$3)-MAX($M9,Parametre!L$2)+1&gt;=0,J9,0)</f>
        <v>0</v>
      </c>
      <c r="AI9" s="145">
        <f>IF(AH9&lt;&gt;0,0,IF(MIN($N9,Parametre!M$3)-MAX($M9,Parametre!M$2)+1&gt;=0,J9,0))</f>
        <v>0</v>
      </c>
      <c r="AJ9" s="145">
        <f>IF(AI9&lt;&gt;0,0,IF(MIN($N9,Parametre!N$3)-MAX($M9,Parametre!N$2)+1&gt;=0,J9,0))</f>
        <v>0</v>
      </c>
      <c r="AK9" s="145">
        <f>IF(AJ9&lt;&gt;0,0,IF(MIN($N9,Parametre!O$3)-MAX($M9,Parametre!O$2)+1&gt;=0,J9,0))</f>
        <v>0</v>
      </c>
      <c r="AL9" s="145">
        <f>IF(AK9&lt;&gt;0,0,IF(MIN($N9,Parametre!P$3)-MAX($M9,Parametre!P$2)+1&gt;=0,J9,0))</f>
        <v>3</v>
      </c>
      <c r="AM9" s="145">
        <f>IF(AL9&lt;&gt;0,0,IF(MIN($N9,Parametre!Q$3)-MAX($M9,Parametre!Q$2)+1&gt;=0,J9,0))</f>
        <v>0</v>
      </c>
      <c r="AN9" s="145">
        <f>IF(AM9&lt;&gt;0,0,IF(MIN($N9,Parametre!R$3)-MAX($M9,Parametre!R$2)+1&gt;=0,J9,0))</f>
        <v>0</v>
      </c>
      <c r="AO9" s="145">
        <f>IF(AN9&lt;&gt;0,0,IF(MIN($N9,Parametre!S$3)-MAX($M9,Parametre!S$2)+1&gt;=0,J9,0))</f>
        <v>0</v>
      </c>
      <c r="AP9" s="145">
        <f>IF(AO9&lt;&gt;0,0,IF(MIN($N9,Parametre!T$3)-MAX($M9,Parametre!T$2)+1&gt;=0,J9,0))</f>
        <v>0</v>
      </c>
      <c r="AQ9" s="145">
        <f>IF(AP9&lt;&gt;0,0,IF(MIN($N9,Parametre!U$3)-MAX($M9,Parametre!U$2)+1&gt;=0,J9,0))</f>
        <v>0</v>
      </c>
      <c r="AR9" s="145">
        <f>IF(AQ9&lt;&gt;0,0,IF(MIN($N9,Parametre!V$3)-MAX($M9,Parametre!V$2)+1&gt;=0,J9,0))</f>
        <v>0</v>
      </c>
      <c r="AS9" s="145">
        <f>IF(AR9&lt;&gt;0,0,IF(MIN($N9,Parametre!W$3)-MAX($M9,Parametre!W$2)+1&gt;=0,J9,0))</f>
        <v>0</v>
      </c>
      <c r="BF9" s="145">
        <f t="shared" si="1"/>
        <v>75</v>
      </c>
      <c r="BG9" s="145">
        <f t="shared" si="2"/>
        <v>0</v>
      </c>
      <c r="BH9" s="145">
        <f t="shared" si="3"/>
        <v>0</v>
      </c>
      <c r="BI9" s="145">
        <f t="shared" si="4"/>
        <v>0</v>
      </c>
      <c r="BJ9" s="145">
        <f t="shared" si="5"/>
        <v>0</v>
      </c>
      <c r="BK9" s="145">
        <f t="shared" si="6"/>
        <v>75</v>
      </c>
      <c r="BL9" s="145">
        <f t="shared" si="7"/>
        <v>0</v>
      </c>
      <c r="BM9" s="145">
        <f t="shared" si="8"/>
        <v>0</v>
      </c>
      <c r="BN9" s="145">
        <f t="shared" si="9"/>
        <v>0</v>
      </c>
      <c r="BO9" s="145">
        <f t="shared" si="10"/>
        <v>0</v>
      </c>
      <c r="BP9" s="145">
        <f t="shared" si="11"/>
        <v>0</v>
      </c>
      <c r="BQ9" s="145">
        <f t="shared" si="12"/>
        <v>0</v>
      </c>
      <c r="BR9" s="145">
        <f t="shared" si="13"/>
        <v>0</v>
      </c>
    </row>
    <row r="10" spans="1:71" ht="60" customHeight="1" x14ac:dyDescent="0.25">
      <c r="A10" s="39" t="s">
        <v>80</v>
      </c>
      <c r="B10" s="39" t="s">
        <v>52</v>
      </c>
      <c r="C10" s="39" t="s">
        <v>70</v>
      </c>
      <c r="D10" s="39" t="s">
        <v>53</v>
      </c>
      <c r="E10" s="39">
        <v>32120</v>
      </c>
      <c r="F10" s="39" t="s">
        <v>31</v>
      </c>
      <c r="G10" s="39" t="s">
        <v>10</v>
      </c>
      <c r="H10" s="66">
        <v>6</v>
      </c>
      <c r="I10" s="66" t="s">
        <v>98</v>
      </c>
      <c r="J10" s="66">
        <v>12</v>
      </c>
      <c r="L10" s="66">
        <v>14</v>
      </c>
      <c r="M10" s="67">
        <v>42402</v>
      </c>
      <c r="N10" s="67">
        <v>42415</v>
      </c>
      <c r="O10" s="65">
        <v>525.98</v>
      </c>
      <c r="P10" s="66">
        <v>9</v>
      </c>
      <c r="Q10" s="66" t="s">
        <v>105</v>
      </c>
      <c r="R10" s="65">
        <v>28.42</v>
      </c>
      <c r="S10" s="65">
        <v>14</v>
      </c>
      <c r="T10" s="65" t="s">
        <v>224</v>
      </c>
      <c r="U10" s="145">
        <f t="shared" si="0"/>
        <v>13</v>
      </c>
      <c r="V10" s="145">
        <f>IF(MIN($N10,Parametre!L$3)-MAX($M10,Parametre!L$2)+1&gt;=0,MIN($N10,Parametre!L$3)-MAX($M10,Parametre!L$2),0)</f>
        <v>0</v>
      </c>
      <c r="W10" s="145">
        <f>IF(MIN($N10,Parametre!M$3)-MAX($M10,Parametre!M$2)+1&gt;=0,MIN($N10,Parametre!M$3)-MAX($M10,Parametre!M$2),0)</f>
        <v>13</v>
      </c>
      <c r="X10" s="145">
        <f>IF(MIN($N10,Parametre!N$3)-MAX($M10,Parametre!N$2)+1&gt;=0,MIN($N10,Parametre!N$3)-MAX($M10,Parametre!N$2),0)</f>
        <v>0</v>
      </c>
      <c r="Y10" s="145">
        <f>IF(MIN($N10,Parametre!O$3)-MAX($M10,Parametre!O$2)+1&gt;=0,MIN($N10,Parametre!O$3)-MAX($M10,Parametre!O$2),0)</f>
        <v>0</v>
      </c>
      <c r="Z10" s="145">
        <f>IF(MIN($N10,Parametre!P$3)-MAX($M10,Parametre!P$2)+1&gt;=0,MIN($N10,Parametre!P$3)-MAX($M10,Parametre!P$2),0)</f>
        <v>0</v>
      </c>
      <c r="AA10" s="145">
        <f>IF(MIN($N10,Parametre!Q$3)-MAX($M10,Parametre!Q$2)+1&gt;=0,MIN($N10,Parametre!Q$3)-MAX($M10,Parametre!Q$2),0)</f>
        <v>0</v>
      </c>
      <c r="AB10" s="145">
        <f>IF(MIN($N10,Parametre!R$3)-MAX($M10,Parametre!R$2)+1&gt;=0,MIN($N10,Parametre!R$3)-MAX($M10,Parametre!R$2),0)</f>
        <v>0</v>
      </c>
      <c r="AC10" s="145">
        <f>IF(MIN($N10,Parametre!S$3)-MAX($M10,Parametre!S$2)+1&gt;=0,MIN($N10,Parametre!S$3)-MAX($M10,Parametre!S$2),0)</f>
        <v>0</v>
      </c>
      <c r="AD10" s="145">
        <f>IF(MIN($N10,Parametre!T$3)-MAX($M10,Parametre!T$2)+1&gt;=0,MIN($N10,Parametre!T$3)-MAX($M10,Parametre!T$2),0)</f>
        <v>0</v>
      </c>
      <c r="AE10" s="145">
        <f>IF(MIN($N10,Parametre!U$3)-MAX($M10,Parametre!U$2)+1&gt;=0,MIN($N10,Parametre!U$3)-MAX($M10,Parametre!U$2),0)</f>
        <v>0</v>
      </c>
      <c r="AF10" s="145">
        <f>IF(MIN($N10,Parametre!V$3)-MAX($M10,Parametre!V$2)+1&gt;=0,MIN($N10,Parametre!V$3)-MAX($M10,Parametre!V$2),0)</f>
        <v>0</v>
      </c>
      <c r="AG10" s="145">
        <f>IF(MIN($N10,Parametre!W$3)-MAX($M10,Parametre!W$2)+1&gt;=0,MIN($N10,Parametre!W$3)-MAX($M10,Parametre!W$2),0)</f>
        <v>0</v>
      </c>
      <c r="AH10" s="145">
        <f>IF(MIN($N10,Parametre!L$3)-MAX($M10,Parametre!L$2)+1&gt;=0,J10,0)</f>
        <v>0</v>
      </c>
      <c r="AI10" s="145">
        <f>IF(AH10&lt;&gt;0,0,IF(MIN($N10,Parametre!M$3)-MAX($M10,Parametre!M$2)+1&gt;=0,J10,0))</f>
        <v>12</v>
      </c>
      <c r="AJ10" s="145">
        <f>IF(AI10&lt;&gt;0,0,IF(MIN($N10,Parametre!N$3)-MAX($M10,Parametre!N$2)+1&gt;=0,J10,0))</f>
        <v>0</v>
      </c>
      <c r="AK10" s="145">
        <f>IF(AJ10&lt;&gt;0,0,IF(MIN($N10,Parametre!O$3)-MAX($M10,Parametre!O$2)+1&gt;=0,J10,0))</f>
        <v>0</v>
      </c>
      <c r="AL10" s="145">
        <f>IF(AK10&lt;&gt;0,0,IF(MIN($N10,Parametre!P$3)-MAX($M10,Parametre!P$2)+1&gt;=0,J10,0))</f>
        <v>0</v>
      </c>
      <c r="AM10" s="145">
        <f>IF(AL10&lt;&gt;0,0,IF(MIN($N10,Parametre!Q$3)-MAX($M10,Parametre!Q$2)+1&gt;=0,J10,0))</f>
        <v>0</v>
      </c>
      <c r="AN10" s="145">
        <f>IF(AM10&lt;&gt;0,0,IF(MIN($N10,Parametre!R$3)-MAX($M10,Parametre!R$2)+1&gt;=0,J10,0))</f>
        <v>0</v>
      </c>
      <c r="AO10" s="145">
        <f>IF(AN10&lt;&gt;0,0,IF(MIN($N10,Parametre!S$3)-MAX($M10,Parametre!S$2)+1&gt;=0,J10,0))</f>
        <v>0</v>
      </c>
      <c r="AP10" s="145">
        <f>IF(AO10&lt;&gt;0,0,IF(MIN($N10,Parametre!T$3)-MAX($M10,Parametre!T$2)+1&gt;=0,J10,0))</f>
        <v>0</v>
      </c>
      <c r="AQ10" s="145">
        <f>IF(AP10&lt;&gt;0,0,IF(MIN($N10,Parametre!U$3)-MAX($M10,Parametre!U$2)+1&gt;=0,J10,0))</f>
        <v>0</v>
      </c>
      <c r="AR10" s="145">
        <f>IF(AQ10&lt;&gt;0,0,IF(MIN($N10,Parametre!V$3)-MAX($M10,Parametre!V$2)+1&gt;=0,J10,0))</f>
        <v>0</v>
      </c>
      <c r="AS10" s="145">
        <f>IF(AR10&lt;&gt;0,0,IF(MIN($N10,Parametre!W$3)-MAX($M10,Parametre!W$2)+1&gt;=0,J10,0))</f>
        <v>0</v>
      </c>
      <c r="BF10" s="145">
        <f t="shared" si="1"/>
        <v>156</v>
      </c>
      <c r="BG10" s="145">
        <f t="shared" si="2"/>
        <v>0</v>
      </c>
      <c r="BH10" s="145">
        <f t="shared" si="3"/>
        <v>156</v>
      </c>
      <c r="BI10" s="145">
        <f t="shared" si="4"/>
        <v>0</v>
      </c>
      <c r="BJ10" s="145">
        <f t="shared" si="5"/>
        <v>0</v>
      </c>
      <c r="BK10" s="145">
        <f t="shared" si="6"/>
        <v>0</v>
      </c>
      <c r="BL10" s="145">
        <f t="shared" si="7"/>
        <v>0</v>
      </c>
      <c r="BM10" s="145">
        <f t="shared" si="8"/>
        <v>0</v>
      </c>
      <c r="BN10" s="145">
        <f t="shared" si="9"/>
        <v>0</v>
      </c>
      <c r="BO10" s="145">
        <f t="shared" si="10"/>
        <v>0</v>
      </c>
      <c r="BP10" s="145">
        <f t="shared" si="11"/>
        <v>0</v>
      </c>
      <c r="BQ10" s="145">
        <f t="shared" si="12"/>
        <v>0</v>
      </c>
      <c r="BR10" s="145">
        <f t="shared" si="13"/>
        <v>0</v>
      </c>
    </row>
    <row r="11" spans="1:71" ht="60" customHeight="1" x14ac:dyDescent="0.25">
      <c r="A11" s="39" t="s">
        <v>82</v>
      </c>
      <c r="B11" s="39" t="s">
        <v>34</v>
      </c>
      <c r="C11" s="39" t="s">
        <v>33</v>
      </c>
      <c r="D11" s="39" t="s">
        <v>35</v>
      </c>
      <c r="E11" s="39">
        <v>35000</v>
      </c>
      <c r="F11" s="39" t="s">
        <v>36</v>
      </c>
      <c r="G11" s="39" t="s">
        <v>10</v>
      </c>
      <c r="H11" s="66">
        <v>4</v>
      </c>
      <c r="I11" s="66" t="s">
        <v>98</v>
      </c>
      <c r="J11" s="66">
        <v>10</v>
      </c>
      <c r="L11" s="66">
        <v>8</v>
      </c>
      <c r="M11" s="67">
        <v>42679</v>
      </c>
      <c r="N11" s="67">
        <v>42682</v>
      </c>
      <c r="O11" s="65">
        <v>187.36</v>
      </c>
      <c r="P11" s="66">
        <v>10</v>
      </c>
      <c r="Q11" s="66" t="s">
        <v>107</v>
      </c>
      <c r="R11" s="65">
        <v>4.6399999999999997</v>
      </c>
      <c r="S11" s="65">
        <v>40</v>
      </c>
      <c r="T11" s="65" t="s">
        <v>151</v>
      </c>
      <c r="U11" s="145">
        <f t="shared" si="0"/>
        <v>3</v>
      </c>
      <c r="V11" s="145">
        <f>IF(MIN($N11,Parametre!L$3)-MAX($M11,Parametre!L$2)+1&gt;=0,MIN($N11,Parametre!L$3)-MAX($M11,Parametre!L$2),0)</f>
        <v>0</v>
      </c>
      <c r="W11" s="145">
        <f>IF(MIN($N11,Parametre!M$3)-MAX($M11,Parametre!M$2)+1&gt;=0,MIN($N11,Parametre!M$3)-MAX($M11,Parametre!M$2),0)</f>
        <v>0</v>
      </c>
      <c r="X11" s="145">
        <f>IF(MIN($N11,Parametre!N$3)-MAX($M11,Parametre!N$2)+1&gt;=0,MIN($N11,Parametre!N$3)-MAX($M11,Parametre!N$2),0)</f>
        <v>0</v>
      </c>
      <c r="Y11" s="145">
        <f>IF(MIN($N11,Parametre!O$3)-MAX($M11,Parametre!O$2)+1&gt;=0,MIN($N11,Parametre!O$3)-MAX($M11,Parametre!O$2),0)</f>
        <v>0</v>
      </c>
      <c r="Z11" s="145">
        <f>IF(MIN($N11,Parametre!P$3)-MAX($M11,Parametre!P$2)+1&gt;=0,MIN($N11,Parametre!P$3)-MAX($M11,Parametre!P$2),0)</f>
        <v>0</v>
      </c>
      <c r="AA11" s="145">
        <f>IF(MIN($N11,Parametre!Q$3)-MAX($M11,Parametre!Q$2)+1&gt;=0,MIN($N11,Parametre!Q$3)-MAX($M11,Parametre!Q$2),0)</f>
        <v>0</v>
      </c>
      <c r="AB11" s="145">
        <f>IF(MIN($N11,Parametre!R$3)-MAX($M11,Parametre!R$2)+1&gt;=0,MIN($N11,Parametre!R$3)-MAX($M11,Parametre!R$2),0)</f>
        <v>0</v>
      </c>
      <c r="AC11" s="145">
        <f>IF(MIN($N11,Parametre!S$3)-MAX($M11,Parametre!S$2)+1&gt;=0,MIN($N11,Parametre!S$3)-MAX($M11,Parametre!S$2),0)</f>
        <v>0</v>
      </c>
      <c r="AD11" s="145">
        <f>IF(MIN($N11,Parametre!T$3)-MAX($M11,Parametre!T$2)+1&gt;=0,MIN($N11,Parametre!T$3)-MAX($M11,Parametre!T$2),0)</f>
        <v>0</v>
      </c>
      <c r="AE11" s="145">
        <f>IF(MIN($N11,Parametre!U$3)-MAX($M11,Parametre!U$2)+1&gt;=0,MIN($N11,Parametre!U$3)-MAX($M11,Parametre!U$2),0)</f>
        <v>0</v>
      </c>
      <c r="AF11" s="145">
        <f>IF(MIN($N11,Parametre!V$3)-MAX($M11,Parametre!V$2)+1&gt;=0,MIN($N11,Parametre!V$3)-MAX($M11,Parametre!V$2),0)</f>
        <v>3</v>
      </c>
      <c r="AG11" s="145">
        <f>IF(MIN($N11,Parametre!W$3)-MAX($M11,Parametre!W$2)+1&gt;=0,MIN($N11,Parametre!W$3)-MAX($M11,Parametre!W$2),0)</f>
        <v>0</v>
      </c>
      <c r="AH11" s="145">
        <f>IF(MIN($N11,Parametre!L$3)-MAX($M11,Parametre!L$2)+1&gt;=0,J11,0)</f>
        <v>0</v>
      </c>
      <c r="AI11" s="145">
        <f>IF(AH11&lt;&gt;0,0,IF(MIN($N11,Parametre!M$3)-MAX($M11,Parametre!M$2)+1&gt;=0,J11,0))</f>
        <v>0</v>
      </c>
      <c r="AJ11" s="145">
        <f>IF(AI11&lt;&gt;0,0,IF(MIN($N11,Parametre!N$3)-MAX($M11,Parametre!N$2)+1&gt;=0,J11,0))</f>
        <v>0</v>
      </c>
      <c r="AK11" s="145">
        <f>IF(AJ11&lt;&gt;0,0,IF(MIN($N11,Parametre!O$3)-MAX($M11,Parametre!O$2)+1&gt;=0,J11,0))</f>
        <v>0</v>
      </c>
      <c r="AL11" s="145">
        <f>IF(AK11&lt;&gt;0,0,IF(MIN($N11,Parametre!P$3)-MAX($M11,Parametre!P$2)+1&gt;=0,J11,0))</f>
        <v>0</v>
      </c>
      <c r="AM11" s="145">
        <f>IF(AL11&lt;&gt;0,0,IF(MIN($N11,Parametre!Q$3)-MAX($M11,Parametre!Q$2)+1&gt;=0,J11,0))</f>
        <v>0</v>
      </c>
      <c r="AN11" s="145">
        <f>IF(AM11&lt;&gt;0,0,IF(MIN($N11,Parametre!R$3)-MAX($M11,Parametre!R$2)+1&gt;=0,J11,0))</f>
        <v>0</v>
      </c>
      <c r="AO11" s="145">
        <f>IF(AN11&lt;&gt;0,0,IF(MIN($N11,Parametre!S$3)-MAX($M11,Parametre!S$2)+1&gt;=0,J11,0))</f>
        <v>0</v>
      </c>
      <c r="AP11" s="145">
        <f>IF(AO11&lt;&gt;0,0,IF(MIN($N11,Parametre!T$3)-MAX($M11,Parametre!T$2)+1&gt;=0,J11,0))</f>
        <v>0</v>
      </c>
      <c r="AQ11" s="145">
        <f>IF(AP11&lt;&gt;0,0,IF(MIN($N11,Parametre!U$3)-MAX($M11,Parametre!U$2)+1&gt;=0,J11,0))</f>
        <v>0</v>
      </c>
      <c r="AR11" s="145">
        <f>IF(AQ11&lt;&gt;0,0,IF(MIN($N11,Parametre!V$3)-MAX($M11,Parametre!V$2)+1&gt;=0,J11,0))</f>
        <v>10</v>
      </c>
      <c r="AS11" s="145">
        <f>IF(AR11&lt;&gt;0,0,IF(MIN($N11,Parametre!W$3)-MAX($M11,Parametre!W$2)+1&gt;=0,J11,0))</f>
        <v>0</v>
      </c>
      <c r="BF11" s="145">
        <f t="shared" si="1"/>
        <v>30</v>
      </c>
      <c r="BG11" s="145">
        <f t="shared" si="2"/>
        <v>0</v>
      </c>
      <c r="BH11" s="145">
        <f t="shared" si="3"/>
        <v>0</v>
      </c>
      <c r="BI11" s="145">
        <f t="shared" si="4"/>
        <v>0</v>
      </c>
      <c r="BJ11" s="145">
        <f t="shared" si="5"/>
        <v>0</v>
      </c>
      <c r="BK11" s="145">
        <f t="shared" si="6"/>
        <v>0</v>
      </c>
      <c r="BL11" s="145">
        <f t="shared" si="7"/>
        <v>0</v>
      </c>
      <c r="BM11" s="145">
        <f t="shared" si="8"/>
        <v>0</v>
      </c>
      <c r="BN11" s="145">
        <f t="shared" si="9"/>
        <v>0</v>
      </c>
      <c r="BO11" s="145">
        <f t="shared" si="10"/>
        <v>0</v>
      </c>
      <c r="BP11" s="145">
        <f t="shared" si="11"/>
        <v>0</v>
      </c>
      <c r="BQ11" s="145">
        <f t="shared" si="12"/>
        <v>30</v>
      </c>
      <c r="BR11" s="145">
        <f t="shared" si="13"/>
        <v>0</v>
      </c>
    </row>
    <row r="12" spans="1:71" ht="60" customHeight="1" x14ac:dyDescent="0.25">
      <c r="A12" s="39" t="s">
        <v>80</v>
      </c>
      <c r="B12" s="39" t="s">
        <v>52</v>
      </c>
      <c r="C12" s="39" t="s">
        <v>70</v>
      </c>
      <c r="D12" s="39" t="s">
        <v>53</v>
      </c>
      <c r="E12" s="39">
        <v>32120</v>
      </c>
      <c r="F12" s="39" t="s">
        <v>31</v>
      </c>
      <c r="G12" s="39" t="s">
        <v>10</v>
      </c>
      <c r="H12" s="66">
        <v>2</v>
      </c>
      <c r="I12" s="66" t="s">
        <v>88</v>
      </c>
      <c r="J12" s="66">
        <v>1</v>
      </c>
      <c r="L12" s="66">
        <v>32</v>
      </c>
      <c r="M12" s="67">
        <v>42370</v>
      </c>
      <c r="N12" s="67">
        <v>42463</v>
      </c>
      <c r="O12" s="65">
        <v>294.39999999999998</v>
      </c>
      <c r="P12" s="66">
        <v>11</v>
      </c>
      <c r="Q12" s="66" t="s">
        <v>105</v>
      </c>
      <c r="R12" s="65" t="s">
        <v>113</v>
      </c>
      <c r="S12" s="65" t="s">
        <v>113</v>
      </c>
      <c r="T12" s="65" t="s">
        <v>224</v>
      </c>
      <c r="U12" s="145">
        <f t="shared" si="0"/>
        <v>93</v>
      </c>
      <c r="V12" s="145">
        <f>IF(MIN($N12,Parametre!L$3)-MAX($M12,Parametre!L$2)+1&gt;=0,MIN($N12,Parametre!L$3)-MAX($M12,Parametre!L$2),0)</f>
        <v>30</v>
      </c>
      <c r="W12" s="145">
        <f>IF(MIN($N12,Parametre!M$3)-MAX($M12,Parametre!M$2)+1&gt;=0,MIN($N12,Parametre!M$3)-MAX($M12,Parametre!M$2),0)</f>
        <v>28</v>
      </c>
      <c r="X12" s="145">
        <f>IF(MIN($N12,Parametre!N$3)-MAX($M12,Parametre!N$2)+1&gt;=0,MIN($N12,Parametre!N$3)-MAX($M12,Parametre!N$2),0)</f>
        <v>30</v>
      </c>
      <c r="Y12" s="145">
        <f>IF(MIN($N12,Parametre!O$3)-MAX($M12,Parametre!O$2)+1&gt;=0,MIN($N12,Parametre!O$3)-MAX($M12,Parametre!O$2),0)</f>
        <v>2</v>
      </c>
      <c r="Z12" s="145">
        <f>IF(MIN($N12,Parametre!P$3)-MAX($M12,Parametre!P$2)+1&gt;=0,MIN($N12,Parametre!P$3)-MAX($M12,Parametre!P$2),0)</f>
        <v>0</v>
      </c>
      <c r="AA12" s="145">
        <f>IF(MIN($N12,Parametre!Q$3)-MAX($M12,Parametre!Q$2)+1&gt;=0,MIN($N12,Parametre!Q$3)-MAX($M12,Parametre!Q$2),0)</f>
        <v>0</v>
      </c>
      <c r="AB12" s="145">
        <f>IF(MIN($N12,Parametre!R$3)-MAX($M12,Parametre!R$2)+1&gt;=0,MIN($N12,Parametre!R$3)-MAX($M12,Parametre!R$2),0)</f>
        <v>0</v>
      </c>
      <c r="AC12" s="145">
        <f>IF(MIN($N12,Parametre!S$3)-MAX($M12,Parametre!S$2)+1&gt;=0,MIN($N12,Parametre!S$3)-MAX($M12,Parametre!S$2),0)</f>
        <v>0</v>
      </c>
      <c r="AD12" s="145">
        <f>IF(MIN($N12,Parametre!T$3)-MAX($M12,Parametre!T$2)+1&gt;=0,MIN($N12,Parametre!T$3)-MAX($M12,Parametre!T$2),0)</f>
        <v>0</v>
      </c>
      <c r="AE12" s="145">
        <f>IF(MIN($N12,Parametre!U$3)-MAX($M12,Parametre!U$2)+1&gt;=0,MIN($N12,Parametre!U$3)-MAX($M12,Parametre!U$2),0)</f>
        <v>0</v>
      </c>
      <c r="AF12" s="145">
        <f>IF(MIN($N12,Parametre!V$3)-MAX($M12,Parametre!V$2)+1&gt;=0,MIN($N12,Parametre!V$3)-MAX($M12,Parametre!V$2),0)</f>
        <v>0</v>
      </c>
      <c r="AG12" s="145">
        <f>IF(MIN($N12,Parametre!W$3)-MAX($M12,Parametre!W$2)+1&gt;=0,MIN($N12,Parametre!W$3)-MAX($M12,Parametre!W$2),0)</f>
        <v>0</v>
      </c>
      <c r="AH12" s="145">
        <f>IF(MIN($N12,Parametre!L$3)-MAX($M12,Parametre!L$2)+1&gt;=0,J12,0)</f>
        <v>1</v>
      </c>
      <c r="AI12" s="145">
        <f>IF(AH12&lt;&gt;0,0,IF(MIN($N12,Parametre!M$3)-MAX($M12,Parametre!M$2)+1&gt;=0,J12,0))</f>
        <v>0</v>
      </c>
      <c r="AJ12" s="145">
        <f>IF(AI12&lt;&gt;0,0,IF(MIN($N12,Parametre!N$3)-MAX($M12,Parametre!N$2)+1&gt;=0,J12,0))</f>
        <v>1</v>
      </c>
      <c r="AK12" s="145">
        <f>IF(AJ12&lt;&gt;0,0,IF(MIN($N12,Parametre!O$3)-MAX($M12,Parametre!O$2)+1&gt;=0,J12,0))</f>
        <v>0</v>
      </c>
      <c r="AL12" s="145">
        <f>IF(AK12&lt;&gt;0,0,IF(MIN($N12,Parametre!P$3)-MAX($M12,Parametre!P$2)+1&gt;=0,J12,0))</f>
        <v>0</v>
      </c>
      <c r="AM12" s="145">
        <f>IF(AL12&lt;&gt;0,0,IF(MIN($N12,Parametre!Q$3)-MAX($M12,Parametre!Q$2)+1&gt;=0,J12,0))</f>
        <v>0</v>
      </c>
      <c r="AN12" s="145">
        <f>IF(AM12&lt;&gt;0,0,IF(MIN($N12,Parametre!R$3)-MAX($M12,Parametre!R$2)+1&gt;=0,J12,0))</f>
        <v>0</v>
      </c>
      <c r="AO12" s="145">
        <f>IF(AN12&lt;&gt;0,0,IF(MIN($N12,Parametre!S$3)-MAX($M12,Parametre!S$2)+1&gt;=0,J12,0))</f>
        <v>0</v>
      </c>
      <c r="AP12" s="145">
        <f>IF(AO12&lt;&gt;0,0,IF(MIN($N12,Parametre!T$3)-MAX($M12,Parametre!T$2)+1&gt;=0,J12,0))</f>
        <v>0</v>
      </c>
      <c r="AQ12" s="145">
        <f>IF(AP12&lt;&gt;0,0,IF(MIN($N12,Parametre!U$3)-MAX($M12,Parametre!U$2)+1&gt;=0,J12,0))</f>
        <v>0</v>
      </c>
      <c r="AR12" s="145">
        <f>IF(AQ12&lt;&gt;0,0,IF(MIN($N12,Parametre!V$3)-MAX($M12,Parametre!V$2)+1&gt;=0,J12,0))</f>
        <v>0</v>
      </c>
      <c r="AS12" s="145">
        <f>IF(AR12&lt;&gt;0,0,IF(MIN($N12,Parametre!W$3)-MAX($M12,Parametre!W$2)+1&gt;=0,J12,0))</f>
        <v>0</v>
      </c>
      <c r="BF12" s="145">
        <f t="shared" si="1"/>
        <v>93</v>
      </c>
      <c r="BG12" s="145">
        <f t="shared" si="2"/>
        <v>30</v>
      </c>
      <c r="BH12" s="145">
        <f t="shared" si="3"/>
        <v>28</v>
      </c>
      <c r="BI12" s="145">
        <f t="shared" si="4"/>
        <v>30</v>
      </c>
      <c r="BJ12" s="145">
        <f t="shared" si="5"/>
        <v>2</v>
      </c>
      <c r="BK12" s="145">
        <f t="shared" si="6"/>
        <v>0</v>
      </c>
      <c r="BL12" s="145">
        <f t="shared" si="7"/>
        <v>0</v>
      </c>
      <c r="BM12" s="145">
        <f t="shared" si="8"/>
        <v>0</v>
      </c>
      <c r="BN12" s="145">
        <f t="shared" si="9"/>
        <v>0</v>
      </c>
      <c r="BO12" s="145">
        <f t="shared" si="10"/>
        <v>0</v>
      </c>
      <c r="BP12" s="145">
        <f t="shared" si="11"/>
        <v>0</v>
      </c>
      <c r="BQ12" s="145">
        <f t="shared" si="12"/>
        <v>0</v>
      </c>
      <c r="BR12" s="145">
        <f t="shared" si="13"/>
        <v>0</v>
      </c>
    </row>
    <row r="13" spans="1:71" ht="60" customHeight="1" x14ac:dyDescent="0.25">
      <c r="A13" s="39" t="s">
        <v>83</v>
      </c>
      <c r="B13" s="39" t="s">
        <v>29</v>
      </c>
      <c r="C13" s="39" t="s">
        <v>30</v>
      </c>
      <c r="D13" s="39" t="s">
        <v>32</v>
      </c>
      <c r="E13" s="39">
        <v>10000</v>
      </c>
      <c r="F13" s="39" t="s">
        <v>31</v>
      </c>
      <c r="G13" s="39" t="s">
        <v>10</v>
      </c>
      <c r="H13" s="66">
        <v>3</v>
      </c>
      <c r="I13" s="66" t="s">
        <v>88</v>
      </c>
      <c r="J13" s="66">
        <v>1</v>
      </c>
      <c r="L13" s="66">
        <v>4</v>
      </c>
      <c r="M13" s="67">
        <v>40179</v>
      </c>
      <c r="N13" s="67">
        <v>40299</v>
      </c>
      <c r="O13" s="65">
        <v>36.799999999999997</v>
      </c>
      <c r="P13" s="66">
        <v>12</v>
      </c>
      <c r="Q13" s="66" t="s">
        <v>106</v>
      </c>
      <c r="R13" s="65" t="s">
        <v>113</v>
      </c>
      <c r="S13" s="65" t="s">
        <v>113</v>
      </c>
      <c r="T13" s="65" t="s">
        <v>224</v>
      </c>
      <c r="U13" s="145">
        <f t="shared" si="0"/>
        <v>120</v>
      </c>
      <c r="V13" s="145">
        <f>IF(MIN($N13,Parametre!L$3)-MAX($M13,Parametre!L$2)+1&gt;=0,MIN($N13,Parametre!L$3)-MAX($M13,Parametre!L$2),0)</f>
        <v>0</v>
      </c>
      <c r="W13" s="145">
        <f>IF(MIN($N13,Parametre!M$3)-MAX($M13,Parametre!M$2)+1&gt;=0,MIN($N13,Parametre!M$3)-MAX($M13,Parametre!M$2),0)</f>
        <v>0</v>
      </c>
      <c r="X13" s="145">
        <f>IF(MIN($N13,Parametre!N$3)-MAX($M13,Parametre!N$2)+1&gt;=0,MIN($N13,Parametre!N$3)-MAX($M13,Parametre!N$2),0)</f>
        <v>0</v>
      </c>
      <c r="Y13" s="145">
        <f>IF(MIN($N13,Parametre!O$3)-MAX($M13,Parametre!O$2)+1&gt;=0,MIN($N13,Parametre!O$3)-MAX($M13,Parametre!O$2),0)</f>
        <v>0</v>
      </c>
      <c r="Z13" s="145">
        <f>IF(MIN($N13,Parametre!P$3)-MAX($M13,Parametre!P$2)+1&gt;=0,MIN($N13,Parametre!P$3)-MAX($M13,Parametre!P$2),0)</f>
        <v>0</v>
      </c>
      <c r="AA13" s="145">
        <f>IF(MIN($N13,Parametre!Q$3)-MAX($M13,Parametre!Q$2)+1&gt;=0,MIN($N13,Parametre!Q$3)-MAX($M13,Parametre!Q$2),0)</f>
        <v>0</v>
      </c>
      <c r="AB13" s="145">
        <f>IF(MIN($N13,Parametre!R$3)-MAX($M13,Parametre!R$2)+1&gt;=0,MIN($N13,Parametre!R$3)-MAX($M13,Parametre!R$2),0)</f>
        <v>0</v>
      </c>
      <c r="AC13" s="145">
        <f>IF(MIN($N13,Parametre!S$3)-MAX($M13,Parametre!S$2)+1&gt;=0,MIN($N13,Parametre!S$3)-MAX($M13,Parametre!S$2),0)</f>
        <v>0</v>
      </c>
      <c r="AD13" s="145">
        <f>IF(MIN($N13,Parametre!T$3)-MAX($M13,Parametre!T$2)+1&gt;=0,MIN($N13,Parametre!T$3)-MAX($M13,Parametre!T$2),0)</f>
        <v>0</v>
      </c>
      <c r="AE13" s="145">
        <f>IF(MIN($N13,Parametre!U$3)-MAX($M13,Parametre!U$2)+1&gt;=0,MIN($N13,Parametre!U$3)-MAX($M13,Parametre!U$2),0)</f>
        <v>0</v>
      </c>
      <c r="AF13" s="145">
        <f>IF(MIN($N13,Parametre!V$3)-MAX($M13,Parametre!V$2)+1&gt;=0,MIN($N13,Parametre!V$3)-MAX($M13,Parametre!V$2),0)</f>
        <v>0</v>
      </c>
      <c r="AG13" s="145">
        <f>IF(MIN($N13,Parametre!W$3)-MAX($M13,Parametre!W$2)+1&gt;=0,MIN($N13,Parametre!W$3)-MAX($M13,Parametre!W$2),0)</f>
        <v>0</v>
      </c>
      <c r="AH13" s="145">
        <f>IF(MIN($N13,Parametre!L$3)-MAX($M13,Parametre!L$2)+1&gt;=0,J13,0)</f>
        <v>0</v>
      </c>
      <c r="AI13" s="145">
        <f>IF(AH13&lt;&gt;0,0,IF(MIN($N13,Parametre!M$3)-MAX($M13,Parametre!M$2)+1&gt;=0,J13,0))</f>
        <v>0</v>
      </c>
      <c r="AJ13" s="145">
        <f>IF(AI13&lt;&gt;0,0,IF(MIN($N13,Parametre!N$3)-MAX($M13,Parametre!N$2)+1&gt;=0,J13,0))</f>
        <v>0</v>
      </c>
      <c r="AK13" s="145">
        <f>IF(AJ13&lt;&gt;0,0,IF(MIN($N13,Parametre!O$3)-MAX($M13,Parametre!O$2)+1&gt;=0,J13,0))</f>
        <v>0</v>
      </c>
      <c r="AL13" s="145">
        <f>IF(AK13&lt;&gt;0,0,IF(MIN($N13,Parametre!P$3)-MAX($M13,Parametre!P$2)+1&gt;=0,J13,0))</f>
        <v>0</v>
      </c>
      <c r="AM13" s="145">
        <f>IF(AL13&lt;&gt;0,0,IF(MIN($N13,Parametre!Q$3)-MAX($M13,Parametre!Q$2)+1&gt;=0,J13,0))</f>
        <v>0</v>
      </c>
      <c r="AN13" s="145">
        <f>IF(AM13&lt;&gt;0,0,IF(MIN($N13,Parametre!R$3)-MAX($M13,Parametre!R$2)+1&gt;=0,J13,0))</f>
        <v>0</v>
      </c>
      <c r="AO13" s="145">
        <f>IF(AN13&lt;&gt;0,0,IF(MIN($N13,Parametre!S$3)-MAX($M13,Parametre!S$2)+1&gt;=0,J13,0))</f>
        <v>0</v>
      </c>
      <c r="AP13" s="145">
        <f>IF(AO13&lt;&gt;0,0,IF(MIN($N13,Parametre!T$3)-MAX($M13,Parametre!T$2)+1&gt;=0,J13,0))</f>
        <v>0</v>
      </c>
      <c r="AQ13" s="145">
        <f>IF(AP13&lt;&gt;0,0,IF(MIN($N13,Parametre!U$3)-MAX($M13,Parametre!U$2)+1&gt;=0,J13,0))</f>
        <v>0</v>
      </c>
      <c r="AR13" s="145">
        <f>IF(AQ13&lt;&gt;0,0,IF(MIN($N13,Parametre!V$3)-MAX($M13,Parametre!V$2)+1&gt;=0,J13,0))</f>
        <v>0</v>
      </c>
      <c r="AS13" s="145">
        <f>IF(AR13&lt;&gt;0,0,IF(MIN($N13,Parametre!W$3)-MAX($M13,Parametre!W$2)+1&gt;=0,J13,0))</f>
        <v>0</v>
      </c>
      <c r="BF13" s="145">
        <f t="shared" si="1"/>
        <v>120</v>
      </c>
      <c r="BG13" s="145">
        <f t="shared" si="2"/>
        <v>0</v>
      </c>
      <c r="BH13" s="145">
        <f t="shared" si="3"/>
        <v>0</v>
      </c>
      <c r="BI13" s="145">
        <f t="shared" si="4"/>
        <v>0</v>
      </c>
      <c r="BJ13" s="145">
        <f t="shared" si="5"/>
        <v>0</v>
      </c>
      <c r="BK13" s="145">
        <f t="shared" si="6"/>
        <v>0</v>
      </c>
      <c r="BL13" s="145">
        <f t="shared" si="7"/>
        <v>0</v>
      </c>
      <c r="BM13" s="145">
        <f t="shared" si="8"/>
        <v>0</v>
      </c>
      <c r="BN13" s="145">
        <f t="shared" si="9"/>
        <v>0</v>
      </c>
      <c r="BO13" s="145">
        <f t="shared" si="10"/>
        <v>0</v>
      </c>
      <c r="BP13" s="145">
        <f t="shared" si="11"/>
        <v>0</v>
      </c>
      <c r="BQ13" s="145">
        <f t="shared" si="12"/>
        <v>0</v>
      </c>
      <c r="BR13" s="145">
        <f t="shared" si="13"/>
        <v>0</v>
      </c>
    </row>
    <row r="14" spans="1:71" ht="60" customHeight="1" x14ac:dyDescent="0.25">
      <c r="A14" s="39" t="s">
        <v>82</v>
      </c>
      <c r="B14" s="39" t="s">
        <v>34</v>
      </c>
      <c r="C14" s="39" t="s">
        <v>33</v>
      </c>
      <c r="D14" s="39" t="s">
        <v>35</v>
      </c>
      <c r="E14" s="39">
        <v>35000</v>
      </c>
      <c r="F14" s="39" t="s">
        <v>36</v>
      </c>
      <c r="G14" s="39" t="s">
        <v>10</v>
      </c>
      <c r="H14" s="66">
        <v>2</v>
      </c>
      <c r="I14" s="66" t="s">
        <v>98</v>
      </c>
      <c r="J14" s="66">
        <v>2</v>
      </c>
      <c r="L14" s="66">
        <v>8</v>
      </c>
      <c r="M14" s="67">
        <v>36527</v>
      </c>
      <c r="N14" s="67">
        <v>36740</v>
      </c>
      <c r="O14" s="65">
        <v>81.599999999999994</v>
      </c>
      <c r="P14" s="66">
        <v>13</v>
      </c>
      <c r="Q14" s="66" t="s">
        <v>106</v>
      </c>
      <c r="R14" s="65" t="s">
        <v>113</v>
      </c>
      <c r="S14" s="65" t="s">
        <v>113</v>
      </c>
      <c r="T14" s="65" t="s">
        <v>224</v>
      </c>
      <c r="U14" s="145">
        <f>N14-M14</f>
        <v>213</v>
      </c>
      <c r="V14" s="145">
        <f>IF(MIN($N14,Parametre!L$3)-MAX($M14,Parametre!L$2)+1&gt;=0,MIN($N14,Parametre!L$3)-MAX($M14,Parametre!L$2),0)</f>
        <v>0</v>
      </c>
      <c r="W14" s="145">
        <f>IF(MIN($N14,Parametre!M$3)-MAX($M14,Parametre!M$2)+1&gt;=0,MIN($N14,Parametre!M$3)-MAX($M14,Parametre!M$2),0)</f>
        <v>0</v>
      </c>
      <c r="X14" s="145">
        <f>IF(MIN($N14,Parametre!N$3)-MAX($M14,Parametre!N$2)+1&gt;=0,MIN($N14,Parametre!N$3)-MAX($M14,Parametre!N$2),0)</f>
        <v>0</v>
      </c>
      <c r="Y14" s="145">
        <f>IF(MIN($N14,Parametre!O$3)-MAX($M14,Parametre!O$2)+1&gt;=0,MIN($N14,Parametre!O$3)-MAX($M14,Parametre!O$2),0)</f>
        <v>0</v>
      </c>
      <c r="Z14" s="145">
        <f>IF(MIN($N14,Parametre!P$3)-MAX($M14,Parametre!P$2)+1&gt;=0,MIN($N14,Parametre!P$3)-MAX($M14,Parametre!P$2),0)</f>
        <v>0</v>
      </c>
      <c r="AA14" s="145">
        <f>IF(MIN($N14,Parametre!Q$3)-MAX($M14,Parametre!Q$2)+1&gt;=0,MIN($N14,Parametre!Q$3)-MAX($M14,Parametre!Q$2),0)</f>
        <v>0</v>
      </c>
      <c r="AB14" s="145">
        <f>IF(MIN($N14,Parametre!R$3)-MAX($M14,Parametre!R$2)+1&gt;=0,MIN($N14,Parametre!R$3)-MAX($M14,Parametre!R$2),0)</f>
        <v>0</v>
      </c>
      <c r="AC14" s="145">
        <f>IF(MIN($N14,Parametre!S$3)-MAX($M14,Parametre!S$2)+1&gt;=0,MIN($N14,Parametre!S$3)-MAX($M14,Parametre!S$2),0)</f>
        <v>0</v>
      </c>
      <c r="AD14" s="145">
        <f>IF(MIN($N14,Parametre!T$3)-MAX($M14,Parametre!T$2)+1&gt;=0,MIN($N14,Parametre!T$3)-MAX($M14,Parametre!T$2),0)</f>
        <v>0</v>
      </c>
      <c r="AE14" s="145">
        <f>IF(MIN($N14,Parametre!U$3)-MAX($M14,Parametre!U$2)+1&gt;=0,MIN($N14,Parametre!U$3)-MAX($M14,Parametre!U$2),0)</f>
        <v>0</v>
      </c>
      <c r="AF14" s="145">
        <f>IF(MIN($N14,Parametre!V$3)-MAX($M14,Parametre!V$2)+1&gt;=0,MIN($N14,Parametre!V$3)-MAX($M14,Parametre!V$2),0)</f>
        <v>0</v>
      </c>
      <c r="AG14" s="145">
        <f>IF(MIN($N14,Parametre!W$3)-MAX($M14,Parametre!W$2)+1&gt;=0,MIN($N14,Parametre!W$3)-MAX($M14,Parametre!W$2),0)</f>
        <v>0</v>
      </c>
      <c r="AH14" s="145">
        <f>IF(MIN($N14,Parametre!L$3)-MAX($M14,Parametre!L$2)+1&gt;=0,J14,0)</f>
        <v>0</v>
      </c>
      <c r="AI14" s="145">
        <f>IF(AH14&lt;&gt;0,0,IF(MIN($N14,Parametre!M$3)-MAX($M14,Parametre!M$2)+1&gt;=0,J14,0))</f>
        <v>0</v>
      </c>
      <c r="AJ14" s="145">
        <f>IF(AI14&lt;&gt;0,0,IF(MIN($N14,Parametre!N$3)-MAX($M14,Parametre!N$2)+1&gt;=0,J14,0))</f>
        <v>0</v>
      </c>
      <c r="AK14" s="145">
        <f>IF(AJ14&lt;&gt;0,0,IF(MIN($N14,Parametre!O$3)-MAX($M14,Parametre!O$2)+1&gt;=0,J14,0))</f>
        <v>0</v>
      </c>
      <c r="AL14" s="145">
        <f>IF(AK14&lt;&gt;0,0,IF(MIN($N14,Parametre!P$3)-MAX($M14,Parametre!P$2)+1&gt;=0,J14,0))</f>
        <v>0</v>
      </c>
      <c r="AM14" s="145">
        <f>IF(AL14&lt;&gt;0,0,IF(MIN($N14,Parametre!Q$3)-MAX($M14,Parametre!Q$2)+1&gt;=0,J14,0))</f>
        <v>0</v>
      </c>
      <c r="AN14" s="145">
        <f>IF(AM14&lt;&gt;0,0,IF(MIN($N14,Parametre!R$3)-MAX($M14,Parametre!R$2)+1&gt;=0,J14,0))</f>
        <v>0</v>
      </c>
      <c r="AO14" s="145">
        <f>IF(AN14&lt;&gt;0,0,IF(MIN($N14,Parametre!S$3)-MAX($M14,Parametre!S$2)+1&gt;=0,J14,0))</f>
        <v>0</v>
      </c>
      <c r="AP14" s="145">
        <f>IF(AO14&lt;&gt;0,0,IF(MIN($N14,Parametre!T$3)-MAX($M14,Parametre!T$2)+1&gt;=0,J14,0))</f>
        <v>0</v>
      </c>
      <c r="AQ14" s="145">
        <f>IF(AP14&lt;&gt;0,0,IF(MIN($N14,Parametre!U$3)-MAX($M14,Parametre!U$2)+1&gt;=0,J14,0))</f>
        <v>0</v>
      </c>
      <c r="AR14" s="145">
        <f>IF(AQ14&lt;&gt;0,0,IF(MIN($N14,Parametre!V$3)-MAX($M14,Parametre!V$2)+1&gt;=0,J14,0))</f>
        <v>0</v>
      </c>
      <c r="AS14" s="145">
        <f>IF(AR14&lt;&gt;0,0,IF(MIN($N14,Parametre!W$3)-MAX($M14,Parametre!W$2)+1&gt;=0,J14,0))</f>
        <v>0</v>
      </c>
      <c r="BF14" s="145">
        <f t="shared" si="1"/>
        <v>426</v>
      </c>
      <c r="BG14" s="145">
        <f t="shared" si="2"/>
        <v>0</v>
      </c>
      <c r="BH14" s="145">
        <f t="shared" si="3"/>
        <v>0</v>
      </c>
      <c r="BI14" s="145">
        <f t="shared" si="4"/>
        <v>0</v>
      </c>
      <c r="BJ14" s="145">
        <f t="shared" si="5"/>
        <v>0</v>
      </c>
      <c r="BK14" s="145">
        <f t="shared" si="6"/>
        <v>0</v>
      </c>
      <c r="BL14" s="145">
        <f t="shared" si="7"/>
        <v>0</v>
      </c>
      <c r="BM14" s="145">
        <f t="shared" si="8"/>
        <v>0</v>
      </c>
      <c r="BN14" s="145">
        <f t="shared" si="9"/>
        <v>0</v>
      </c>
      <c r="BO14" s="145">
        <f t="shared" si="10"/>
        <v>0</v>
      </c>
      <c r="BP14" s="145">
        <f t="shared" si="11"/>
        <v>0</v>
      </c>
      <c r="BQ14" s="145">
        <f t="shared" si="12"/>
        <v>0</v>
      </c>
      <c r="BR14" s="145">
        <f t="shared" si="13"/>
        <v>0</v>
      </c>
    </row>
    <row r="15" spans="1:71" ht="60" customHeight="1" x14ac:dyDescent="0.25">
      <c r="A15" s="39" t="s">
        <v>85</v>
      </c>
      <c r="B15" s="39" t="s">
        <v>33</v>
      </c>
      <c r="C15" s="39" t="s">
        <v>94</v>
      </c>
      <c r="D15" s="39" t="s">
        <v>95</v>
      </c>
      <c r="E15" s="39">
        <v>10000</v>
      </c>
      <c r="F15" s="39" t="s">
        <v>96</v>
      </c>
      <c r="G15" s="39" t="s">
        <v>10</v>
      </c>
      <c r="H15" s="66">
        <v>1</v>
      </c>
      <c r="I15" s="66" t="s">
        <v>88</v>
      </c>
      <c r="J15" s="66">
        <v>1</v>
      </c>
      <c r="L15" s="66">
        <v>7</v>
      </c>
      <c r="M15" s="67">
        <v>37258</v>
      </c>
      <c r="N15" s="67">
        <v>37470</v>
      </c>
      <c r="O15" s="65">
        <v>64.400000000000006</v>
      </c>
      <c r="P15" s="66">
        <v>14</v>
      </c>
      <c r="Q15" s="66" t="s">
        <v>106</v>
      </c>
      <c r="R15" s="65" t="s">
        <v>113</v>
      </c>
      <c r="S15" s="65" t="s">
        <v>113</v>
      </c>
      <c r="T15" s="65" t="s">
        <v>224</v>
      </c>
      <c r="U15" s="145">
        <f t="shared" ref="U15:U20" si="14">N15-M15</f>
        <v>212</v>
      </c>
      <c r="V15" s="145">
        <f>IF(MIN($N15,Parametre!L$3)-MAX($M15,Parametre!L$2)+1&gt;=0,MIN($N15,Parametre!L$3)-MAX($M15,Parametre!L$2),0)</f>
        <v>0</v>
      </c>
      <c r="W15" s="145">
        <f>IF(MIN($N15,Parametre!M$3)-MAX($M15,Parametre!M$2)+1&gt;=0,MIN($N15,Parametre!M$3)-MAX($M15,Parametre!M$2),0)</f>
        <v>0</v>
      </c>
      <c r="X15" s="145">
        <f>IF(MIN($N15,Parametre!N$3)-MAX($M15,Parametre!N$2)+1&gt;=0,MIN($N15,Parametre!N$3)-MAX($M15,Parametre!N$2),0)</f>
        <v>0</v>
      </c>
      <c r="Y15" s="145">
        <f>IF(MIN($N15,Parametre!O$3)-MAX($M15,Parametre!O$2)+1&gt;=0,MIN($N15,Parametre!O$3)-MAX($M15,Parametre!O$2),0)</f>
        <v>0</v>
      </c>
      <c r="Z15" s="145">
        <f>IF(MIN($N15,Parametre!P$3)-MAX($M15,Parametre!P$2)+1&gt;=0,MIN($N15,Parametre!P$3)-MAX($M15,Parametre!P$2),0)</f>
        <v>0</v>
      </c>
      <c r="AA15" s="145">
        <f>IF(MIN($N15,Parametre!Q$3)-MAX($M15,Parametre!Q$2)+1&gt;=0,MIN($N15,Parametre!Q$3)-MAX($M15,Parametre!Q$2),0)</f>
        <v>0</v>
      </c>
      <c r="AB15" s="145">
        <f>IF(MIN($N15,Parametre!R$3)-MAX($M15,Parametre!R$2)+1&gt;=0,MIN($N15,Parametre!R$3)-MAX($M15,Parametre!R$2),0)</f>
        <v>0</v>
      </c>
      <c r="AC15" s="145">
        <f>IF(MIN($N15,Parametre!S$3)-MAX($M15,Parametre!S$2)+1&gt;=0,MIN($N15,Parametre!S$3)-MAX($M15,Parametre!S$2),0)</f>
        <v>0</v>
      </c>
      <c r="AD15" s="145">
        <f>IF(MIN($N15,Parametre!T$3)-MAX($M15,Parametre!T$2)+1&gt;=0,MIN($N15,Parametre!T$3)-MAX($M15,Parametre!T$2),0)</f>
        <v>0</v>
      </c>
      <c r="AE15" s="145">
        <f>IF(MIN($N15,Parametre!U$3)-MAX($M15,Parametre!U$2)+1&gt;=0,MIN($N15,Parametre!U$3)-MAX($M15,Parametre!U$2),0)</f>
        <v>0</v>
      </c>
      <c r="AF15" s="145">
        <f>IF(MIN($N15,Parametre!V$3)-MAX($M15,Parametre!V$2)+1&gt;=0,MIN($N15,Parametre!V$3)-MAX($M15,Parametre!V$2),0)</f>
        <v>0</v>
      </c>
      <c r="AG15" s="145">
        <f>IF(MIN($N15,Parametre!W$3)-MAX($M15,Parametre!W$2)+1&gt;=0,MIN($N15,Parametre!W$3)-MAX($M15,Parametre!W$2),0)</f>
        <v>0</v>
      </c>
      <c r="AH15" s="145">
        <f>IF(MIN($N15,Parametre!L$3)-MAX($M15,Parametre!L$2)+1&gt;=0,J15,0)</f>
        <v>0</v>
      </c>
      <c r="AI15" s="145">
        <f>IF(AH15&lt;&gt;0,0,IF(MIN($N15,Parametre!M$3)-MAX($M15,Parametre!M$2)+1&gt;=0,J15,0))</f>
        <v>0</v>
      </c>
      <c r="AJ15" s="145">
        <f>IF(AI15&lt;&gt;0,0,IF(MIN($N15,Parametre!N$3)-MAX($M15,Parametre!N$2)+1&gt;=0,J15,0))</f>
        <v>0</v>
      </c>
      <c r="AK15" s="145">
        <f>IF(AJ15&lt;&gt;0,0,IF(MIN($N15,Parametre!O$3)-MAX($M15,Parametre!O$2)+1&gt;=0,J15,0))</f>
        <v>0</v>
      </c>
      <c r="AL15" s="145">
        <f>IF(AK15&lt;&gt;0,0,IF(MIN($N15,Parametre!P$3)-MAX($M15,Parametre!P$2)+1&gt;=0,J15,0))</f>
        <v>0</v>
      </c>
      <c r="AM15" s="145">
        <f>IF(AL15&lt;&gt;0,0,IF(MIN($N15,Parametre!Q$3)-MAX($M15,Parametre!Q$2)+1&gt;=0,J15,0))</f>
        <v>0</v>
      </c>
      <c r="AN15" s="145">
        <f>IF(AM15&lt;&gt;0,0,IF(MIN($N15,Parametre!R$3)-MAX($M15,Parametre!R$2)+1&gt;=0,J15,0))</f>
        <v>0</v>
      </c>
      <c r="AO15" s="145">
        <f>IF(AN15&lt;&gt;0,0,IF(MIN($N15,Parametre!S$3)-MAX($M15,Parametre!S$2)+1&gt;=0,J15,0))</f>
        <v>0</v>
      </c>
      <c r="AP15" s="145">
        <f>IF(AO15&lt;&gt;0,0,IF(MIN($N15,Parametre!T$3)-MAX($M15,Parametre!T$2)+1&gt;=0,J15,0))</f>
        <v>0</v>
      </c>
      <c r="AQ15" s="145">
        <f>IF(AP15&lt;&gt;0,0,IF(MIN($N15,Parametre!U$3)-MAX($M15,Parametre!U$2)+1&gt;=0,J15,0))</f>
        <v>0</v>
      </c>
      <c r="AR15" s="145">
        <f>IF(AQ15&lt;&gt;0,0,IF(MIN($N15,Parametre!V$3)-MAX($M15,Parametre!V$2)+1&gt;=0,J15,0))</f>
        <v>0</v>
      </c>
      <c r="AS15" s="145">
        <f>IF(AR15&lt;&gt;0,0,IF(MIN($N15,Parametre!W$3)-MAX($M15,Parametre!W$2)+1&gt;=0,J15,0))</f>
        <v>0</v>
      </c>
      <c r="BF15" s="145">
        <f t="shared" si="1"/>
        <v>212</v>
      </c>
      <c r="BG15" s="145">
        <f t="shared" si="2"/>
        <v>0</v>
      </c>
      <c r="BH15" s="145">
        <f t="shared" si="3"/>
        <v>0</v>
      </c>
      <c r="BI15" s="145">
        <f t="shared" si="4"/>
        <v>0</v>
      </c>
      <c r="BJ15" s="145">
        <f t="shared" si="5"/>
        <v>0</v>
      </c>
      <c r="BK15" s="145">
        <f t="shared" si="6"/>
        <v>0</v>
      </c>
      <c r="BL15" s="145">
        <f t="shared" si="7"/>
        <v>0</v>
      </c>
      <c r="BM15" s="145">
        <f t="shared" si="8"/>
        <v>0</v>
      </c>
      <c r="BN15" s="145">
        <f t="shared" si="9"/>
        <v>0</v>
      </c>
      <c r="BO15" s="145">
        <f t="shared" si="10"/>
        <v>0</v>
      </c>
      <c r="BP15" s="145">
        <f t="shared" si="11"/>
        <v>0</v>
      </c>
      <c r="BQ15" s="145">
        <f t="shared" si="12"/>
        <v>0</v>
      </c>
      <c r="BR15" s="145">
        <f t="shared" si="13"/>
        <v>0</v>
      </c>
    </row>
    <row r="16" spans="1:71" ht="60" customHeight="1" x14ac:dyDescent="0.25">
      <c r="A16" s="39" t="s">
        <v>80</v>
      </c>
      <c r="B16" s="39" t="s">
        <v>52</v>
      </c>
      <c r="C16" s="39" t="s">
        <v>70</v>
      </c>
      <c r="D16" s="39" t="s">
        <v>53</v>
      </c>
      <c r="E16" s="39">
        <v>32120</v>
      </c>
      <c r="F16" s="39" t="s">
        <v>31</v>
      </c>
      <c r="G16" s="39" t="s">
        <v>10</v>
      </c>
      <c r="H16" s="66">
        <v>1</v>
      </c>
      <c r="I16" s="66" t="s">
        <v>88</v>
      </c>
      <c r="J16" s="66">
        <v>8</v>
      </c>
      <c r="K16" s="39" t="s">
        <v>146</v>
      </c>
      <c r="L16" s="66">
        <v>4</v>
      </c>
      <c r="M16" s="67">
        <v>42006</v>
      </c>
      <c r="N16" s="67">
        <v>42126</v>
      </c>
      <c r="O16" s="65">
        <v>42.4</v>
      </c>
      <c r="P16" s="66">
        <v>15</v>
      </c>
      <c r="Q16" s="66" t="s">
        <v>106</v>
      </c>
      <c r="R16" s="65" t="s">
        <v>113</v>
      </c>
      <c r="S16" s="65" t="s">
        <v>113</v>
      </c>
      <c r="T16" s="65" t="s">
        <v>224</v>
      </c>
      <c r="U16" s="145">
        <f t="shared" si="14"/>
        <v>120</v>
      </c>
      <c r="V16" s="145">
        <f>IF(MIN($N16,Parametre!L$3)-MAX($M16,Parametre!L$2)+1&gt;=0,MIN($N16,Parametre!L$3)-MAX($M16,Parametre!L$2),0)</f>
        <v>0</v>
      </c>
      <c r="W16" s="145">
        <f>IF(MIN($N16,Parametre!M$3)-MAX($M16,Parametre!M$2)+1&gt;=0,MIN($N16,Parametre!M$3)-MAX($M16,Parametre!M$2),0)</f>
        <v>0</v>
      </c>
      <c r="X16" s="145">
        <f>IF(MIN($N16,Parametre!N$3)-MAX($M16,Parametre!N$2)+1&gt;=0,MIN($N16,Parametre!N$3)-MAX($M16,Parametre!N$2),0)</f>
        <v>0</v>
      </c>
      <c r="Y16" s="145">
        <f>IF(MIN($N16,Parametre!O$3)-MAX($M16,Parametre!O$2)+1&gt;=0,MIN($N16,Parametre!O$3)-MAX($M16,Parametre!O$2),0)</f>
        <v>0</v>
      </c>
      <c r="Z16" s="145">
        <f>IF(MIN($N16,Parametre!P$3)-MAX($M16,Parametre!P$2)+1&gt;=0,MIN($N16,Parametre!P$3)-MAX($M16,Parametre!P$2),0)</f>
        <v>0</v>
      </c>
      <c r="AA16" s="145">
        <f>IF(MIN($N16,Parametre!Q$3)-MAX($M16,Parametre!Q$2)+1&gt;=0,MIN($N16,Parametre!Q$3)-MAX($M16,Parametre!Q$2),0)</f>
        <v>0</v>
      </c>
      <c r="AB16" s="145">
        <f>IF(MIN($N16,Parametre!R$3)-MAX($M16,Parametre!R$2)+1&gt;=0,MIN($N16,Parametre!R$3)-MAX($M16,Parametre!R$2),0)</f>
        <v>0</v>
      </c>
      <c r="AC16" s="145">
        <f>IF(MIN($N16,Parametre!S$3)-MAX($M16,Parametre!S$2)+1&gt;=0,MIN($N16,Parametre!S$3)-MAX($M16,Parametre!S$2),0)</f>
        <v>0</v>
      </c>
      <c r="AD16" s="145">
        <f>IF(MIN($N16,Parametre!T$3)-MAX($M16,Parametre!T$2)+1&gt;=0,MIN($N16,Parametre!T$3)-MAX($M16,Parametre!T$2),0)</f>
        <v>0</v>
      </c>
      <c r="AE16" s="145">
        <f>IF(MIN($N16,Parametre!U$3)-MAX($M16,Parametre!U$2)+1&gt;=0,MIN($N16,Parametre!U$3)-MAX($M16,Parametre!U$2),0)</f>
        <v>0</v>
      </c>
      <c r="AF16" s="145">
        <f>IF(MIN($N16,Parametre!V$3)-MAX($M16,Parametre!V$2)+1&gt;=0,MIN($N16,Parametre!V$3)-MAX($M16,Parametre!V$2),0)</f>
        <v>0</v>
      </c>
      <c r="AG16" s="145">
        <f>IF(MIN($N16,Parametre!W$3)-MAX($M16,Parametre!W$2)+1&gt;=0,MIN($N16,Parametre!W$3)-MAX($M16,Parametre!W$2),0)</f>
        <v>0</v>
      </c>
      <c r="AH16" s="145">
        <f>IF(MIN($N16,Parametre!L$3)-MAX($M16,Parametre!L$2)+1&gt;=0,J16,0)</f>
        <v>0</v>
      </c>
      <c r="AI16" s="145">
        <f>IF(AH16&lt;&gt;0,0,IF(MIN($N16,Parametre!M$3)-MAX($M16,Parametre!M$2)+1&gt;=0,J16,0))</f>
        <v>0</v>
      </c>
      <c r="AJ16" s="145">
        <f>IF(AI16&lt;&gt;0,0,IF(MIN($N16,Parametre!N$3)-MAX($M16,Parametre!N$2)+1&gt;=0,J16,0))</f>
        <v>0</v>
      </c>
      <c r="AK16" s="145">
        <f>IF(AJ16&lt;&gt;0,0,IF(MIN($N16,Parametre!O$3)-MAX($M16,Parametre!O$2)+1&gt;=0,J16,0))</f>
        <v>0</v>
      </c>
      <c r="AL16" s="145">
        <f>IF(AK16&lt;&gt;0,0,IF(MIN($N16,Parametre!P$3)-MAX($M16,Parametre!P$2)+1&gt;=0,J16,0))</f>
        <v>0</v>
      </c>
      <c r="AM16" s="145">
        <f>IF(AL16&lt;&gt;0,0,IF(MIN($N16,Parametre!Q$3)-MAX($M16,Parametre!Q$2)+1&gt;=0,J16,0))</f>
        <v>0</v>
      </c>
      <c r="AN16" s="145">
        <f>IF(AM16&lt;&gt;0,0,IF(MIN($N16,Parametre!R$3)-MAX($M16,Parametre!R$2)+1&gt;=0,J16,0))</f>
        <v>0</v>
      </c>
      <c r="AO16" s="145">
        <f>IF(AN16&lt;&gt;0,0,IF(MIN($N16,Parametre!S$3)-MAX($M16,Parametre!S$2)+1&gt;=0,J16,0))</f>
        <v>0</v>
      </c>
      <c r="AP16" s="145">
        <f>IF(AO16&lt;&gt;0,0,IF(MIN($N16,Parametre!T$3)-MAX($M16,Parametre!T$2)+1&gt;=0,J16,0))</f>
        <v>0</v>
      </c>
      <c r="AQ16" s="145">
        <f>IF(AP16&lt;&gt;0,0,IF(MIN($N16,Parametre!U$3)-MAX($M16,Parametre!U$2)+1&gt;=0,J16,0))</f>
        <v>0</v>
      </c>
      <c r="AR16" s="145">
        <f>IF(AQ16&lt;&gt;0,0,IF(MIN($N16,Parametre!V$3)-MAX($M16,Parametre!V$2)+1&gt;=0,J16,0))</f>
        <v>0</v>
      </c>
      <c r="AS16" s="145">
        <f>IF(AR16&lt;&gt;0,0,IF(MIN($N16,Parametre!W$3)-MAX($M16,Parametre!W$2)+1&gt;=0,J16,0))</f>
        <v>0</v>
      </c>
      <c r="BF16" s="145">
        <f t="shared" si="1"/>
        <v>960</v>
      </c>
      <c r="BG16" s="145">
        <f t="shared" si="2"/>
        <v>0</v>
      </c>
      <c r="BH16" s="145">
        <f t="shared" si="3"/>
        <v>0</v>
      </c>
      <c r="BI16" s="145">
        <f t="shared" si="4"/>
        <v>0</v>
      </c>
      <c r="BJ16" s="145">
        <f t="shared" si="5"/>
        <v>0</v>
      </c>
      <c r="BK16" s="145">
        <f t="shared" si="6"/>
        <v>0</v>
      </c>
      <c r="BL16" s="145">
        <f t="shared" si="7"/>
        <v>0</v>
      </c>
      <c r="BM16" s="145">
        <f t="shared" si="8"/>
        <v>0</v>
      </c>
      <c r="BN16" s="145">
        <f t="shared" si="9"/>
        <v>0</v>
      </c>
      <c r="BO16" s="145">
        <f t="shared" si="10"/>
        <v>0</v>
      </c>
      <c r="BP16" s="145">
        <f t="shared" si="11"/>
        <v>0</v>
      </c>
      <c r="BQ16" s="145">
        <f t="shared" si="12"/>
        <v>0</v>
      </c>
      <c r="BR16" s="145">
        <f t="shared" si="13"/>
        <v>0</v>
      </c>
    </row>
    <row r="17" spans="1:70" ht="60" customHeight="1" x14ac:dyDescent="0.25">
      <c r="A17" s="39" t="s">
        <v>81</v>
      </c>
      <c r="B17" s="39" t="s">
        <v>37</v>
      </c>
      <c r="C17" s="39" t="s">
        <v>40</v>
      </c>
      <c r="D17" s="39" t="s">
        <v>38</v>
      </c>
      <c r="E17" s="39">
        <v>78000</v>
      </c>
      <c r="F17" s="39" t="s">
        <v>39</v>
      </c>
      <c r="G17" s="39" t="s">
        <v>10</v>
      </c>
      <c r="H17" s="66">
        <v>5</v>
      </c>
      <c r="I17" s="66" t="s">
        <v>98</v>
      </c>
      <c r="J17" s="66">
        <v>3</v>
      </c>
      <c r="K17" s="39" t="s">
        <v>148</v>
      </c>
      <c r="L17" s="66">
        <v>7</v>
      </c>
      <c r="M17" s="67">
        <v>42006</v>
      </c>
      <c r="N17" s="67">
        <v>42218</v>
      </c>
      <c r="O17" s="65">
        <v>250.79599999999999</v>
      </c>
      <c r="P17" s="66">
        <v>16</v>
      </c>
      <c r="Q17" s="66" t="s">
        <v>105</v>
      </c>
      <c r="R17" s="65">
        <v>5.4039999999999999</v>
      </c>
      <c r="S17" s="65">
        <v>14</v>
      </c>
      <c r="T17" s="65" t="s">
        <v>224</v>
      </c>
      <c r="U17" s="145">
        <f t="shared" si="14"/>
        <v>212</v>
      </c>
      <c r="V17" s="145">
        <f>IF(MIN($N17,Parametre!L$3)-MAX($M17,Parametre!L$2)+1&gt;=0,MIN($N17,Parametre!L$3)-MAX($M17,Parametre!L$2),0)</f>
        <v>0</v>
      </c>
      <c r="W17" s="145">
        <f>IF(MIN($N17,Parametre!M$3)-MAX($M17,Parametre!M$2)+1&gt;=0,MIN($N17,Parametre!M$3)-MAX($M17,Parametre!M$2),0)</f>
        <v>0</v>
      </c>
      <c r="X17" s="145">
        <f>IF(MIN($N17,Parametre!N$3)-MAX($M17,Parametre!N$2)+1&gt;=0,MIN($N17,Parametre!N$3)-MAX($M17,Parametre!N$2),0)</f>
        <v>0</v>
      </c>
      <c r="Y17" s="145">
        <f>IF(MIN($N17,Parametre!O$3)-MAX($M17,Parametre!O$2)+1&gt;=0,MIN($N17,Parametre!O$3)-MAX($M17,Parametre!O$2),0)</f>
        <v>0</v>
      </c>
      <c r="Z17" s="145">
        <f>IF(MIN($N17,Parametre!P$3)-MAX($M17,Parametre!P$2)+1&gt;=0,MIN($N17,Parametre!P$3)-MAX($M17,Parametre!P$2),0)</f>
        <v>0</v>
      </c>
      <c r="AA17" s="145">
        <f>IF(MIN($N17,Parametre!Q$3)-MAX($M17,Parametre!Q$2)+1&gt;=0,MIN($N17,Parametre!Q$3)-MAX($M17,Parametre!Q$2),0)</f>
        <v>0</v>
      </c>
      <c r="AB17" s="145">
        <f>IF(MIN($N17,Parametre!R$3)-MAX($M17,Parametre!R$2)+1&gt;=0,MIN($N17,Parametre!R$3)-MAX($M17,Parametre!R$2),0)</f>
        <v>0</v>
      </c>
      <c r="AC17" s="145">
        <f>IF(MIN($N17,Parametre!S$3)-MAX($M17,Parametre!S$2)+1&gt;=0,MIN($N17,Parametre!S$3)-MAX($M17,Parametre!S$2),0)</f>
        <v>0</v>
      </c>
      <c r="AD17" s="145">
        <f>IF(MIN($N17,Parametre!T$3)-MAX($M17,Parametre!T$2)+1&gt;=0,MIN($N17,Parametre!T$3)-MAX($M17,Parametre!T$2),0)</f>
        <v>0</v>
      </c>
      <c r="AE17" s="145">
        <f>IF(MIN($N17,Parametre!U$3)-MAX($M17,Parametre!U$2)+1&gt;=0,MIN($N17,Parametre!U$3)-MAX($M17,Parametre!U$2),0)</f>
        <v>0</v>
      </c>
      <c r="AF17" s="145">
        <f>IF(MIN($N17,Parametre!V$3)-MAX($M17,Parametre!V$2)+1&gt;=0,MIN($N17,Parametre!V$3)-MAX($M17,Parametre!V$2),0)</f>
        <v>0</v>
      </c>
      <c r="AG17" s="145">
        <f>IF(MIN($N17,Parametre!W$3)-MAX($M17,Parametre!W$2)+1&gt;=0,MIN($N17,Parametre!W$3)-MAX($M17,Parametre!W$2),0)</f>
        <v>0</v>
      </c>
      <c r="AH17" s="145">
        <f>IF(MIN($N17,Parametre!L$3)-MAX($M17,Parametre!L$2)+1&gt;=0,J17,0)</f>
        <v>0</v>
      </c>
      <c r="AI17" s="145">
        <f>IF(AH17&lt;&gt;0,0,IF(MIN($N17,Parametre!M$3)-MAX($M17,Parametre!M$2)+1&gt;=0,J17,0))</f>
        <v>0</v>
      </c>
      <c r="AJ17" s="145">
        <f>IF(AI17&lt;&gt;0,0,IF(MIN($N17,Parametre!N$3)-MAX($M17,Parametre!N$2)+1&gt;=0,J17,0))</f>
        <v>0</v>
      </c>
      <c r="AK17" s="145">
        <f>IF(AJ17&lt;&gt;0,0,IF(MIN($N17,Parametre!O$3)-MAX($M17,Parametre!O$2)+1&gt;=0,J17,0))</f>
        <v>0</v>
      </c>
      <c r="AL17" s="145">
        <f>IF(AK17&lt;&gt;0,0,IF(MIN($N17,Parametre!P$3)-MAX($M17,Parametre!P$2)+1&gt;=0,J17,0))</f>
        <v>0</v>
      </c>
      <c r="AM17" s="145">
        <f>IF(AL17&lt;&gt;0,0,IF(MIN($N17,Parametre!Q$3)-MAX($M17,Parametre!Q$2)+1&gt;=0,J17,0))</f>
        <v>0</v>
      </c>
      <c r="AN17" s="145">
        <f>IF(AM17&lt;&gt;0,0,IF(MIN($N17,Parametre!R$3)-MAX($M17,Parametre!R$2)+1&gt;=0,J17,0))</f>
        <v>0</v>
      </c>
      <c r="AO17" s="145">
        <f>IF(AN17&lt;&gt;0,0,IF(MIN($N17,Parametre!S$3)-MAX($M17,Parametre!S$2)+1&gt;=0,J17,0))</f>
        <v>0</v>
      </c>
      <c r="AP17" s="145">
        <f>IF(AO17&lt;&gt;0,0,IF(MIN($N17,Parametre!T$3)-MAX($M17,Parametre!T$2)+1&gt;=0,J17,0))</f>
        <v>0</v>
      </c>
      <c r="AQ17" s="145">
        <f>IF(AP17&lt;&gt;0,0,IF(MIN($N17,Parametre!U$3)-MAX($M17,Parametre!U$2)+1&gt;=0,J17,0))</f>
        <v>0</v>
      </c>
      <c r="AR17" s="145">
        <f>IF(AQ17&lt;&gt;0,0,IF(MIN($N17,Parametre!V$3)-MAX($M17,Parametre!V$2)+1&gt;=0,J17,0))</f>
        <v>0</v>
      </c>
      <c r="AS17" s="145">
        <f>IF(AR17&lt;&gt;0,0,IF(MIN($N17,Parametre!W$3)-MAX($M17,Parametre!W$2)+1&gt;=0,J17,0))</f>
        <v>0</v>
      </c>
      <c r="BF17" s="145">
        <f t="shared" si="1"/>
        <v>636</v>
      </c>
      <c r="BG17" s="145">
        <f t="shared" si="2"/>
        <v>0</v>
      </c>
      <c r="BH17" s="145">
        <f t="shared" si="3"/>
        <v>0</v>
      </c>
      <c r="BI17" s="145">
        <f t="shared" si="4"/>
        <v>0</v>
      </c>
      <c r="BJ17" s="145">
        <f t="shared" si="5"/>
        <v>0</v>
      </c>
      <c r="BK17" s="145">
        <f t="shared" si="6"/>
        <v>0</v>
      </c>
      <c r="BL17" s="145">
        <f t="shared" si="7"/>
        <v>0</v>
      </c>
      <c r="BM17" s="145">
        <f t="shared" si="8"/>
        <v>0</v>
      </c>
      <c r="BN17" s="145">
        <f t="shared" si="9"/>
        <v>0</v>
      </c>
      <c r="BO17" s="145">
        <f t="shared" si="10"/>
        <v>0</v>
      </c>
      <c r="BP17" s="145">
        <f t="shared" si="11"/>
        <v>0</v>
      </c>
      <c r="BQ17" s="145">
        <f t="shared" si="12"/>
        <v>0</v>
      </c>
      <c r="BR17" s="145">
        <f t="shared" si="13"/>
        <v>0</v>
      </c>
    </row>
    <row r="18" spans="1:70" ht="60" customHeight="1" x14ac:dyDescent="0.25">
      <c r="A18" s="39" t="s">
        <v>81</v>
      </c>
      <c r="B18" s="39" t="s">
        <v>37</v>
      </c>
      <c r="C18" s="39" t="s">
        <v>40</v>
      </c>
      <c r="D18" s="39" t="s">
        <v>38</v>
      </c>
      <c r="E18" s="39">
        <v>78000</v>
      </c>
      <c r="F18" s="39" t="s">
        <v>39</v>
      </c>
      <c r="G18" s="39" t="s">
        <v>10</v>
      </c>
      <c r="H18" s="66">
        <v>3</v>
      </c>
      <c r="I18" s="66" t="s">
        <v>98</v>
      </c>
      <c r="J18" s="66">
        <v>7</v>
      </c>
      <c r="K18" s="39" t="s">
        <v>149</v>
      </c>
      <c r="L18" s="66">
        <v>6</v>
      </c>
      <c r="M18" s="67">
        <v>42370</v>
      </c>
      <c r="N18" s="67">
        <v>42387</v>
      </c>
      <c r="O18" s="65">
        <v>174.17</v>
      </c>
      <c r="P18" s="66">
        <v>17</v>
      </c>
      <c r="Q18" s="66" t="s">
        <v>105</v>
      </c>
      <c r="R18" s="65">
        <v>1.83</v>
      </c>
      <c r="S18" s="65">
        <v>7</v>
      </c>
      <c r="T18" s="65" t="s">
        <v>224</v>
      </c>
      <c r="U18" s="145">
        <f t="shared" si="14"/>
        <v>17</v>
      </c>
      <c r="V18" s="145">
        <f>IF(MIN($N18,Parametre!L$3)-MAX($M18,Parametre!L$2)+1&gt;=0,MIN($N18,Parametre!L$3)-MAX($M18,Parametre!L$2),0)</f>
        <v>17</v>
      </c>
      <c r="W18" s="145">
        <f>IF(MIN($N18,Parametre!M$3)-MAX($M18,Parametre!M$2)+1&gt;=0,MIN($N18,Parametre!M$3)-MAX($M18,Parametre!M$2),0)</f>
        <v>0</v>
      </c>
      <c r="X18" s="145">
        <f>IF(MIN($N18,Parametre!N$3)-MAX($M18,Parametre!N$2)+1&gt;=0,MIN($N18,Parametre!N$3)-MAX($M18,Parametre!N$2),0)</f>
        <v>0</v>
      </c>
      <c r="Y18" s="145">
        <f>IF(MIN($N18,Parametre!O$3)-MAX($M18,Parametre!O$2)+1&gt;=0,MIN($N18,Parametre!O$3)-MAX($M18,Parametre!O$2),0)</f>
        <v>0</v>
      </c>
      <c r="Z18" s="145">
        <f>IF(MIN($N18,Parametre!P$3)-MAX($M18,Parametre!P$2)+1&gt;=0,MIN($N18,Parametre!P$3)-MAX($M18,Parametre!P$2),0)</f>
        <v>0</v>
      </c>
      <c r="AA18" s="145">
        <f>IF(MIN($N18,Parametre!Q$3)-MAX($M18,Parametre!Q$2)+1&gt;=0,MIN($N18,Parametre!Q$3)-MAX($M18,Parametre!Q$2),0)</f>
        <v>0</v>
      </c>
      <c r="AB18" s="145">
        <f>IF(MIN($N18,Parametre!R$3)-MAX($M18,Parametre!R$2)+1&gt;=0,MIN($N18,Parametre!R$3)-MAX($M18,Parametre!R$2),0)</f>
        <v>0</v>
      </c>
      <c r="AC18" s="145">
        <f>IF(MIN($N18,Parametre!S$3)-MAX($M18,Parametre!S$2)+1&gt;=0,MIN($N18,Parametre!S$3)-MAX($M18,Parametre!S$2),0)</f>
        <v>0</v>
      </c>
      <c r="AD18" s="145">
        <f>IF(MIN($N18,Parametre!T$3)-MAX($M18,Parametre!T$2)+1&gt;=0,MIN($N18,Parametre!T$3)-MAX($M18,Parametre!T$2),0)</f>
        <v>0</v>
      </c>
      <c r="AE18" s="145">
        <f>IF(MIN($N18,Parametre!U$3)-MAX($M18,Parametre!U$2)+1&gt;=0,MIN($N18,Parametre!U$3)-MAX($M18,Parametre!U$2),0)</f>
        <v>0</v>
      </c>
      <c r="AF18" s="145">
        <f>IF(MIN($N18,Parametre!V$3)-MAX($M18,Parametre!V$2)+1&gt;=0,MIN($N18,Parametre!V$3)-MAX($M18,Parametre!V$2),0)</f>
        <v>0</v>
      </c>
      <c r="AG18" s="145">
        <f>IF(MIN($N18,Parametre!W$3)-MAX($M18,Parametre!W$2)+1&gt;=0,MIN($N18,Parametre!W$3)-MAX($M18,Parametre!W$2),0)</f>
        <v>0</v>
      </c>
      <c r="AH18" s="145">
        <f>IF(MIN($N18,Parametre!L$3)-MAX($M18,Parametre!L$2)+1&gt;=0,J18,0)</f>
        <v>7</v>
      </c>
      <c r="AI18" s="145">
        <f>IF(AH18&lt;&gt;0,0,IF(MIN($N18,Parametre!M$3)-MAX($M18,Parametre!M$2)+1&gt;=0,J18,0))</f>
        <v>0</v>
      </c>
      <c r="AJ18" s="145">
        <f>IF(AI18&lt;&gt;0,0,IF(MIN($N18,Parametre!N$3)-MAX($M18,Parametre!N$2)+1&gt;=0,J18,0))</f>
        <v>0</v>
      </c>
      <c r="AK18" s="145">
        <f>IF(AJ18&lt;&gt;0,0,IF(MIN($N18,Parametre!O$3)-MAX($M18,Parametre!O$2)+1&gt;=0,J18,0))</f>
        <v>0</v>
      </c>
      <c r="AL18" s="145">
        <f>IF(AK18&lt;&gt;0,0,IF(MIN($N18,Parametre!P$3)-MAX($M18,Parametre!P$2)+1&gt;=0,J18,0))</f>
        <v>0</v>
      </c>
      <c r="AM18" s="145">
        <f>IF(AL18&lt;&gt;0,0,IF(MIN($N18,Parametre!Q$3)-MAX($M18,Parametre!Q$2)+1&gt;=0,J18,0))</f>
        <v>0</v>
      </c>
      <c r="AN18" s="145">
        <f>IF(AM18&lt;&gt;0,0,IF(MIN($N18,Parametre!R$3)-MAX($M18,Parametre!R$2)+1&gt;=0,J18,0))</f>
        <v>0</v>
      </c>
      <c r="AO18" s="145">
        <f>IF(AN18&lt;&gt;0,0,IF(MIN($N18,Parametre!S$3)-MAX($M18,Parametre!S$2)+1&gt;=0,J18,0))</f>
        <v>0</v>
      </c>
      <c r="AP18" s="145">
        <f>IF(AO18&lt;&gt;0,0,IF(MIN($N18,Parametre!T$3)-MAX($M18,Parametre!T$2)+1&gt;=0,J18,0))</f>
        <v>0</v>
      </c>
      <c r="AQ18" s="145">
        <f>IF(AP18&lt;&gt;0,0,IF(MIN($N18,Parametre!U$3)-MAX($M18,Parametre!U$2)+1&gt;=0,J18,0))</f>
        <v>0</v>
      </c>
      <c r="AR18" s="145">
        <f>IF(AQ18&lt;&gt;0,0,IF(MIN($N18,Parametre!V$3)-MAX($M18,Parametre!V$2)+1&gt;=0,J18,0))</f>
        <v>0</v>
      </c>
      <c r="AS18" s="145">
        <f>IF(AR18&lt;&gt;0,0,IF(MIN($N18,Parametre!W$3)-MAX($M18,Parametre!W$2)+1&gt;=0,J18,0))</f>
        <v>0</v>
      </c>
      <c r="BF18" s="145">
        <f t="shared" si="1"/>
        <v>119</v>
      </c>
      <c r="BG18" s="145">
        <f t="shared" si="2"/>
        <v>119</v>
      </c>
      <c r="BH18" s="145">
        <f t="shared" si="3"/>
        <v>0</v>
      </c>
      <c r="BI18" s="145">
        <f t="shared" si="4"/>
        <v>0</v>
      </c>
      <c r="BJ18" s="145">
        <f t="shared" si="5"/>
        <v>0</v>
      </c>
      <c r="BK18" s="145">
        <f t="shared" si="6"/>
        <v>0</v>
      </c>
      <c r="BL18" s="145">
        <f t="shared" si="7"/>
        <v>0</v>
      </c>
      <c r="BM18" s="145">
        <f t="shared" si="8"/>
        <v>0</v>
      </c>
      <c r="BN18" s="145">
        <f t="shared" si="9"/>
        <v>0</v>
      </c>
      <c r="BO18" s="145">
        <f t="shared" si="10"/>
        <v>0</v>
      </c>
      <c r="BP18" s="145">
        <f t="shared" si="11"/>
        <v>0</v>
      </c>
      <c r="BQ18" s="145">
        <f t="shared" si="12"/>
        <v>0</v>
      </c>
      <c r="BR18" s="145">
        <f t="shared" si="13"/>
        <v>0</v>
      </c>
    </row>
    <row r="19" spans="1:70" ht="60" customHeight="1" x14ac:dyDescent="0.25">
      <c r="A19" s="39" t="s">
        <v>81</v>
      </c>
      <c r="B19" s="39" t="s">
        <v>37</v>
      </c>
      <c r="C19" s="39" t="s">
        <v>40</v>
      </c>
      <c r="D19" s="39" t="s">
        <v>38</v>
      </c>
      <c r="E19" s="39">
        <v>78000</v>
      </c>
      <c r="F19" s="39" t="s">
        <v>39</v>
      </c>
      <c r="G19" s="39" t="s">
        <v>10</v>
      </c>
      <c r="H19" s="66">
        <v>2</v>
      </c>
      <c r="I19" s="66" t="s">
        <v>98</v>
      </c>
      <c r="J19" s="66">
        <v>2</v>
      </c>
      <c r="K19" s="39" t="s">
        <v>150</v>
      </c>
      <c r="L19" s="66">
        <v>4</v>
      </c>
      <c r="M19" s="67">
        <v>42006</v>
      </c>
      <c r="N19" s="67">
        <v>42126</v>
      </c>
      <c r="O19" s="65">
        <v>107.6</v>
      </c>
      <c r="P19" s="66">
        <v>18</v>
      </c>
      <c r="Q19" s="66" t="s">
        <v>106</v>
      </c>
      <c r="R19" s="65" t="s">
        <v>113</v>
      </c>
      <c r="S19" s="65" t="s">
        <v>113</v>
      </c>
      <c r="T19" s="65" t="s">
        <v>224</v>
      </c>
      <c r="U19" s="145">
        <f t="shared" si="14"/>
        <v>120</v>
      </c>
      <c r="V19" s="145">
        <f>IF(MIN($N19,Parametre!L$3)-MAX($M19,Parametre!L$2)+1&gt;=0,MIN($N19,Parametre!L$3)-MAX($M19,Parametre!L$2),0)</f>
        <v>0</v>
      </c>
      <c r="W19" s="145">
        <f>IF(MIN($N19,Parametre!M$3)-MAX($M19,Parametre!M$2)+1&gt;=0,MIN($N19,Parametre!M$3)-MAX($M19,Parametre!M$2),0)</f>
        <v>0</v>
      </c>
      <c r="X19" s="145">
        <f>IF(MIN($N19,Parametre!N$3)-MAX($M19,Parametre!N$2)+1&gt;=0,MIN($N19,Parametre!N$3)-MAX($M19,Parametre!N$2),0)</f>
        <v>0</v>
      </c>
      <c r="Y19" s="145">
        <f>IF(MIN($N19,Parametre!O$3)-MAX($M19,Parametre!O$2)+1&gt;=0,MIN($N19,Parametre!O$3)-MAX($M19,Parametre!O$2),0)</f>
        <v>0</v>
      </c>
      <c r="Z19" s="145">
        <f>IF(MIN($N19,Parametre!P$3)-MAX($M19,Parametre!P$2)+1&gt;=0,MIN($N19,Parametre!P$3)-MAX($M19,Parametre!P$2),0)</f>
        <v>0</v>
      </c>
      <c r="AA19" s="145">
        <f>IF(MIN($N19,Parametre!Q$3)-MAX($M19,Parametre!Q$2)+1&gt;=0,MIN($N19,Parametre!Q$3)-MAX($M19,Parametre!Q$2),0)</f>
        <v>0</v>
      </c>
      <c r="AB19" s="145">
        <f>IF(MIN($N19,Parametre!R$3)-MAX($M19,Parametre!R$2)+1&gt;=0,MIN($N19,Parametre!R$3)-MAX($M19,Parametre!R$2),0)</f>
        <v>0</v>
      </c>
      <c r="AC19" s="145">
        <f>IF(MIN($N19,Parametre!S$3)-MAX($M19,Parametre!S$2)+1&gt;=0,MIN($N19,Parametre!S$3)-MAX($M19,Parametre!S$2),0)</f>
        <v>0</v>
      </c>
      <c r="AD19" s="145">
        <f>IF(MIN($N19,Parametre!T$3)-MAX($M19,Parametre!T$2)+1&gt;=0,MIN($N19,Parametre!T$3)-MAX($M19,Parametre!T$2),0)</f>
        <v>0</v>
      </c>
      <c r="AE19" s="145">
        <f>IF(MIN($N19,Parametre!U$3)-MAX($M19,Parametre!U$2)+1&gt;=0,MIN($N19,Parametre!U$3)-MAX($M19,Parametre!U$2),0)</f>
        <v>0</v>
      </c>
      <c r="AF19" s="145">
        <f>IF(MIN($N19,Parametre!V$3)-MAX($M19,Parametre!V$2)+1&gt;=0,MIN($N19,Parametre!V$3)-MAX($M19,Parametre!V$2),0)</f>
        <v>0</v>
      </c>
      <c r="AG19" s="145">
        <f>IF(MIN($N19,Parametre!W$3)-MAX($M19,Parametre!W$2)+1&gt;=0,MIN($N19,Parametre!W$3)-MAX($M19,Parametre!W$2),0)</f>
        <v>0</v>
      </c>
      <c r="AH19" s="145">
        <f>IF(MIN($N19,Parametre!L$3)-MAX($M19,Parametre!L$2)+1&gt;=0,J19,0)</f>
        <v>0</v>
      </c>
      <c r="AI19" s="145">
        <f>IF(AH19&lt;&gt;0,0,IF(MIN($N19,Parametre!M$3)-MAX($M19,Parametre!M$2)+1&gt;=0,J19,0))</f>
        <v>0</v>
      </c>
      <c r="AJ19" s="145">
        <f>IF(AI19&lt;&gt;0,0,IF(MIN($N19,Parametre!N$3)-MAX($M19,Parametre!N$2)+1&gt;=0,J19,0))</f>
        <v>0</v>
      </c>
      <c r="AK19" s="145">
        <f>IF(AJ19&lt;&gt;0,0,IF(MIN($N19,Parametre!O$3)-MAX($M19,Parametre!O$2)+1&gt;=0,J19,0))</f>
        <v>0</v>
      </c>
      <c r="AL19" s="145">
        <f>IF(AK19&lt;&gt;0,0,IF(MIN($N19,Parametre!P$3)-MAX($M19,Parametre!P$2)+1&gt;=0,J19,0))</f>
        <v>0</v>
      </c>
      <c r="AM19" s="145">
        <f>IF(AL19&lt;&gt;0,0,IF(MIN($N19,Parametre!Q$3)-MAX($M19,Parametre!Q$2)+1&gt;=0,J19,0))</f>
        <v>0</v>
      </c>
      <c r="AN19" s="145">
        <f>IF(AM19&lt;&gt;0,0,IF(MIN($N19,Parametre!R$3)-MAX($M19,Parametre!R$2)+1&gt;=0,J19,0))</f>
        <v>0</v>
      </c>
      <c r="AO19" s="145">
        <f>IF(AN19&lt;&gt;0,0,IF(MIN($N19,Parametre!S$3)-MAX($M19,Parametre!S$2)+1&gt;=0,J19,0))</f>
        <v>0</v>
      </c>
      <c r="AP19" s="145">
        <f>IF(AO19&lt;&gt;0,0,IF(MIN($N19,Parametre!T$3)-MAX($M19,Parametre!T$2)+1&gt;=0,J19,0))</f>
        <v>0</v>
      </c>
      <c r="AQ19" s="145">
        <f>IF(AP19&lt;&gt;0,0,IF(MIN($N19,Parametre!U$3)-MAX($M19,Parametre!U$2)+1&gt;=0,J19,0))</f>
        <v>0</v>
      </c>
      <c r="AR19" s="145">
        <f>IF(AQ19&lt;&gt;0,0,IF(MIN($N19,Parametre!V$3)-MAX($M19,Parametre!V$2)+1&gt;=0,J19,0))</f>
        <v>0</v>
      </c>
      <c r="AS19" s="145">
        <f>IF(AR19&lt;&gt;0,0,IF(MIN($N19,Parametre!W$3)-MAX($M19,Parametre!W$2)+1&gt;=0,J19,0))</f>
        <v>0</v>
      </c>
      <c r="BF19" s="145">
        <f t="shared" si="1"/>
        <v>240</v>
      </c>
      <c r="BG19" s="145">
        <f t="shared" si="2"/>
        <v>0</v>
      </c>
      <c r="BH19" s="145">
        <f t="shared" si="3"/>
        <v>0</v>
      </c>
      <c r="BI19" s="145">
        <f t="shared" si="4"/>
        <v>0</v>
      </c>
      <c r="BJ19" s="145">
        <f t="shared" si="5"/>
        <v>0</v>
      </c>
      <c r="BK19" s="145">
        <f t="shared" si="6"/>
        <v>0</v>
      </c>
      <c r="BL19" s="145">
        <f t="shared" si="7"/>
        <v>0</v>
      </c>
      <c r="BM19" s="145">
        <f t="shared" si="8"/>
        <v>0</v>
      </c>
      <c r="BN19" s="145">
        <f t="shared" si="9"/>
        <v>0</v>
      </c>
      <c r="BO19" s="145">
        <f t="shared" si="10"/>
        <v>0</v>
      </c>
      <c r="BP19" s="145">
        <f t="shared" si="11"/>
        <v>0</v>
      </c>
      <c r="BQ19" s="145">
        <f t="shared" si="12"/>
        <v>0</v>
      </c>
      <c r="BR19" s="145">
        <f t="shared" si="13"/>
        <v>0</v>
      </c>
    </row>
    <row r="20" spans="1:70" ht="60" customHeight="1" x14ac:dyDescent="0.25">
      <c r="A20" s="39" t="s">
        <v>80</v>
      </c>
      <c r="B20" s="39" t="s">
        <v>52</v>
      </c>
      <c r="C20" s="39" t="s">
        <v>70</v>
      </c>
      <c r="D20" s="39" t="s">
        <v>53</v>
      </c>
      <c r="E20" s="39">
        <v>32120</v>
      </c>
      <c r="F20" s="39" t="s">
        <v>31</v>
      </c>
      <c r="G20" s="39" t="s">
        <v>10</v>
      </c>
      <c r="H20" s="66">
        <v>2</v>
      </c>
      <c r="I20" s="66" t="s">
        <v>98</v>
      </c>
      <c r="J20" s="66">
        <v>7</v>
      </c>
      <c r="K20" s="39" t="s">
        <v>70</v>
      </c>
      <c r="L20" s="66">
        <v>30</v>
      </c>
      <c r="M20" s="67">
        <v>36892</v>
      </c>
      <c r="N20" s="67">
        <v>37257</v>
      </c>
      <c r="O20" s="65">
        <v>1505</v>
      </c>
      <c r="P20" s="66">
        <v>19</v>
      </c>
      <c r="Q20" s="66" t="s">
        <v>105</v>
      </c>
      <c r="R20" s="65">
        <v>50</v>
      </c>
      <c r="S20" s="65">
        <v>20</v>
      </c>
      <c r="T20" s="65" t="s">
        <v>412</v>
      </c>
      <c r="U20" s="145">
        <f t="shared" si="14"/>
        <v>365</v>
      </c>
      <c r="V20" s="145">
        <f>IF(MIN($N20,Parametre!L$3)-MAX($M20,Parametre!L$2)+1&gt;=0,MIN($N20,Parametre!L$3)-MAX($M20,Parametre!L$2),0)</f>
        <v>0</v>
      </c>
      <c r="W20" s="145">
        <f>IF(MIN($N20,Parametre!M$3)-MAX($M20,Parametre!M$2)+1&gt;=0,MIN($N20,Parametre!M$3)-MAX($M20,Parametre!M$2),0)</f>
        <v>0</v>
      </c>
      <c r="X20" s="145">
        <f>IF(MIN($N20,Parametre!N$3)-MAX($M20,Parametre!N$2)+1&gt;=0,MIN($N20,Parametre!N$3)-MAX($M20,Parametre!N$2),0)</f>
        <v>0</v>
      </c>
      <c r="Y20" s="145">
        <f>IF(MIN($N20,Parametre!O$3)-MAX($M20,Parametre!O$2)+1&gt;=0,MIN($N20,Parametre!O$3)-MAX($M20,Parametre!O$2),0)</f>
        <v>0</v>
      </c>
      <c r="Z20" s="145">
        <f>IF(MIN($N20,Parametre!P$3)-MAX($M20,Parametre!P$2)+1&gt;=0,MIN($N20,Parametre!P$3)-MAX($M20,Parametre!P$2),0)</f>
        <v>0</v>
      </c>
      <c r="AA20" s="145">
        <f>IF(MIN($N20,Parametre!Q$3)-MAX($M20,Parametre!Q$2)+1&gt;=0,MIN($N20,Parametre!Q$3)-MAX($M20,Parametre!Q$2),0)</f>
        <v>0</v>
      </c>
      <c r="AB20" s="145">
        <f>IF(MIN($N20,Parametre!R$3)-MAX($M20,Parametre!R$2)+1&gt;=0,MIN($N20,Parametre!R$3)-MAX($M20,Parametre!R$2),0)</f>
        <v>0</v>
      </c>
      <c r="AC20" s="145">
        <f>IF(MIN($N20,Parametre!S$3)-MAX($M20,Parametre!S$2)+1&gt;=0,MIN($N20,Parametre!S$3)-MAX($M20,Parametre!S$2),0)</f>
        <v>0</v>
      </c>
      <c r="AD20" s="145">
        <f>IF(MIN($N20,Parametre!T$3)-MAX($M20,Parametre!T$2)+1&gt;=0,MIN($N20,Parametre!T$3)-MAX($M20,Parametre!T$2),0)</f>
        <v>0</v>
      </c>
      <c r="AE20" s="145">
        <f>IF(MIN($N20,Parametre!U$3)-MAX($M20,Parametre!U$2)+1&gt;=0,MIN($N20,Parametre!U$3)-MAX($M20,Parametre!U$2),0)</f>
        <v>0</v>
      </c>
      <c r="AF20" s="145">
        <f>IF(MIN($N20,Parametre!V$3)-MAX($M20,Parametre!V$2)+1&gt;=0,MIN($N20,Parametre!V$3)-MAX($M20,Parametre!V$2),0)</f>
        <v>0</v>
      </c>
      <c r="AG20" s="145">
        <f>IF(MIN($N20,Parametre!W$3)-MAX($M20,Parametre!W$2)+1&gt;=0,MIN($N20,Parametre!W$3)-MAX($M20,Parametre!W$2),0)</f>
        <v>0</v>
      </c>
      <c r="AH20" s="145">
        <f>IF(MIN($N20,Parametre!L$3)-MAX($M20,Parametre!L$2)+1&gt;=0,J20,0)</f>
        <v>0</v>
      </c>
      <c r="AI20" s="145">
        <f>IF(AH20&lt;&gt;0,0,IF(MIN($N20,Parametre!M$3)-MAX($M20,Parametre!M$2)+1&gt;=0,J20,0))</f>
        <v>0</v>
      </c>
      <c r="AJ20" s="145">
        <f>IF(AI20&lt;&gt;0,0,IF(MIN($N20,Parametre!N$3)-MAX($M20,Parametre!N$2)+1&gt;=0,J20,0))</f>
        <v>0</v>
      </c>
      <c r="AK20" s="145">
        <f>IF(AJ20&lt;&gt;0,0,IF(MIN($N20,Parametre!O$3)-MAX($M20,Parametre!O$2)+1&gt;=0,J20,0))</f>
        <v>0</v>
      </c>
      <c r="AL20" s="145">
        <f>IF(AK20&lt;&gt;0,0,IF(MIN($N20,Parametre!P$3)-MAX($M20,Parametre!P$2)+1&gt;=0,J20,0))</f>
        <v>0</v>
      </c>
      <c r="AM20" s="145">
        <f>IF(AL20&lt;&gt;0,0,IF(MIN($N20,Parametre!Q$3)-MAX($M20,Parametre!Q$2)+1&gt;=0,J20,0))</f>
        <v>0</v>
      </c>
      <c r="AN20" s="145">
        <f>IF(AM20&lt;&gt;0,0,IF(MIN($N20,Parametre!R$3)-MAX($M20,Parametre!R$2)+1&gt;=0,J20,0))</f>
        <v>0</v>
      </c>
      <c r="AO20" s="145">
        <f>IF(AN20&lt;&gt;0,0,IF(MIN($N20,Parametre!S$3)-MAX($M20,Parametre!S$2)+1&gt;=0,J20,0))</f>
        <v>0</v>
      </c>
      <c r="AP20" s="145">
        <f>IF(AO20&lt;&gt;0,0,IF(MIN($N20,Parametre!T$3)-MAX($M20,Parametre!T$2)+1&gt;=0,J20,0))</f>
        <v>0</v>
      </c>
      <c r="AQ20" s="145">
        <f>IF(AP20&lt;&gt;0,0,IF(MIN($N20,Parametre!U$3)-MAX($M20,Parametre!U$2)+1&gt;=0,J20,0))</f>
        <v>0</v>
      </c>
      <c r="AR20" s="145">
        <f>IF(AQ20&lt;&gt;0,0,IF(MIN($N20,Parametre!V$3)-MAX($M20,Parametre!V$2)+1&gt;=0,J20,0))</f>
        <v>0</v>
      </c>
      <c r="AS20" s="145">
        <f>IF(AR20&lt;&gt;0,0,IF(MIN($N20,Parametre!W$3)-MAX($M20,Parametre!W$2)+1&gt;=0,J20,0))</f>
        <v>0</v>
      </c>
      <c r="BF20" s="145">
        <f t="shared" si="1"/>
        <v>2555</v>
      </c>
      <c r="BG20" s="145">
        <f t="shared" si="2"/>
        <v>0</v>
      </c>
      <c r="BH20" s="145">
        <f t="shared" si="3"/>
        <v>0</v>
      </c>
      <c r="BI20" s="145">
        <f t="shared" si="4"/>
        <v>0</v>
      </c>
      <c r="BJ20" s="145">
        <f t="shared" si="5"/>
        <v>0</v>
      </c>
      <c r="BK20" s="145">
        <f t="shared" si="6"/>
        <v>0</v>
      </c>
      <c r="BL20" s="145">
        <f t="shared" si="7"/>
        <v>0</v>
      </c>
      <c r="BM20" s="145">
        <f t="shared" si="8"/>
        <v>0</v>
      </c>
      <c r="BN20" s="145">
        <f t="shared" si="9"/>
        <v>0</v>
      </c>
      <c r="BO20" s="145">
        <f t="shared" si="10"/>
        <v>0</v>
      </c>
      <c r="BP20" s="145">
        <f t="shared" si="11"/>
        <v>0</v>
      </c>
      <c r="BQ20" s="145">
        <f t="shared" si="12"/>
        <v>0</v>
      </c>
      <c r="BR20" s="145">
        <f t="shared" si="13"/>
        <v>0</v>
      </c>
    </row>
    <row r="21" spans="1:70" ht="60" customHeight="1" x14ac:dyDescent="0.25">
      <c r="A21" s="39" t="s">
        <v>80</v>
      </c>
      <c r="B21" s="39" t="s">
        <v>52</v>
      </c>
      <c r="C21" s="39" t="s">
        <v>70</v>
      </c>
      <c r="D21" s="39" t="s">
        <v>53</v>
      </c>
      <c r="E21" s="39">
        <v>32120</v>
      </c>
      <c r="F21" s="39" t="s">
        <v>31</v>
      </c>
      <c r="G21" s="39" t="s">
        <v>10</v>
      </c>
      <c r="H21" s="66">
        <v>2</v>
      </c>
      <c r="I21" s="66" t="s">
        <v>98</v>
      </c>
      <c r="J21" s="66">
        <v>4</v>
      </c>
      <c r="K21" s="39" t="s">
        <v>148</v>
      </c>
      <c r="L21" s="66">
        <v>6</v>
      </c>
      <c r="M21" s="67">
        <v>42611</v>
      </c>
      <c r="N21" s="67">
        <v>42617</v>
      </c>
      <c r="O21" s="65">
        <v>83.4</v>
      </c>
      <c r="P21" s="66">
        <v>20</v>
      </c>
      <c r="Q21" s="66" t="s">
        <v>106</v>
      </c>
      <c r="R21" s="65" t="s">
        <v>113</v>
      </c>
      <c r="S21" s="65" t="s">
        <v>113</v>
      </c>
      <c r="T21" s="65" t="s">
        <v>232</v>
      </c>
      <c r="U21" s="145">
        <f>N21-M21</f>
        <v>6</v>
      </c>
      <c r="V21" s="145">
        <f>IF(MIN($N21,Parametre!L$3)-MAX($M21,Parametre!L$2)+1&gt;=0,MIN($N21,Parametre!L$3)-MAX($M21,Parametre!L$2)+1,0)</f>
        <v>0</v>
      </c>
      <c r="W21" s="145">
        <f>IF(MIN($N21,Parametre!M$3)-MAX($M21,Parametre!M$2)+1&gt;=0,MIN($N21,Parametre!M$3)-MAX($M21,Parametre!M$2),0)</f>
        <v>0</v>
      </c>
      <c r="X21" s="145">
        <f>IF(MIN($N21,Parametre!N$3)-MAX($M21,Parametre!N$2)+1&gt;=0,MIN($N21,Parametre!N$3)-MAX($M21,Parametre!N$2),0)</f>
        <v>0</v>
      </c>
      <c r="Y21" s="145">
        <f>IF(MIN($N21,Parametre!O$3)-MAX($M21,Parametre!O$2)+1&gt;=0,MIN($N21,Parametre!O$3)-MAX($M21,Parametre!O$2),0)</f>
        <v>0</v>
      </c>
      <c r="Z21" s="145">
        <f>IF(MIN($N21,Parametre!P$3)-MAX($M21,Parametre!P$2)+1&gt;=0,MIN($N21,Parametre!P$3)-MAX($M21,Parametre!P$2),0)</f>
        <v>0</v>
      </c>
      <c r="AA21" s="145">
        <f>IF(MIN($N21,Parametre!Q$3)-MAX($M21,Parametre!Q$2)+1&gt;=0,MIN($N21,Parametre!Q$3)-MAX($M21,Parametre!Q$2),0)</f>
        <v>0</v>
      </c>
      <c r="AB21" s="145">
        <f>IF(MIN($N21,Parametre!R$3)-MAX($M21,Parametre!R$2)+1&gt;=0,MIN($N21,Parametre!R$3)-MAX($M21,Parametre!R$2),0)</f>
        <v>0</v>
      </c>
      <c r="AC21" s="145">
        <f>IF(MIN($N21,Parametre!S$3)-MAX($M21,Parametre!S$2)+1&gt;=0,MIN($N21,Parametre!S$3)-MAX($M21,Parametre!S$2),0)</f>
        <v>2</v>
      </c>
      <c r="AD21" s="145">
        <f>IF(MIN($N21,Parametre!T$3)-MAX($M21,Parametre!T$2)+1&gt;=0,MIN($N21,Parametre!T$3)-MAX($M21,Parametre!T$2),0)</f>
        <v>3</v>
      </c>
      <c r="AE21" s="145">
        <f>IF(MIN($N21,Parametre!U$3)-MAX($M21,Parametre!U$2)+1&gt;=0,MIN($N21,Parametre!U$3)-MAX($M21,Parametre!U$2),0)</f>
        <v>0</v>
      </c>
      <c r="AF21" s="145">
        <f>IF(MIN($N21,Parametre!V$3)-MAX($M21,Parametre!V$2)+1&gt;=0,MIN($N21,Parametre!V$3)-MAX($M21,Parametre!V$2),0)</f>
        <v>0</v>
      </c>
      <c r="AG21" s="145">
        <f>IF(MIN($N21,Parametre!W$3)-MAX($M21,Parametre!W$2)+1&gt;=0,MIN($N21,Parametre!W$3)-MAX($M21,Parametre!W$2),0)</f>
        <v>0</v>
      </c>
      <c r="AH21" s="145">
        <f>IF(MIN($N21,Parametre!L$3)-MAX($M21,Parametre!L$2)+1&gt;=0,J21,0)</f>
        <v>0</v>
      </c>
      <c r="AI21" s="145">
        <f>IF(AH21&lt;&gt;0,0,IF(MIN($N21,Parametre!M$3)-MAX($M21,Parametre!M$2)+1&gt;=0,J21,0))</f>
        <v>0</v>
      </c>
      <c r="AJ21" s="145">
        <f>IF(AI21&lt;&gt;0,0,IF(MIN($N21,Parametre!N$3)-MAX($M21,Parametre!N$2)+1&gt;=0,J21,0))</f>
        <v>0</v>
      </c>
      <c r="AK21" s="145">
        <f>IF(AJ21&lt;&gt;0,0,IF(MIN($N21,Parametre!O$3)-MAX($M21,Parametre!O$2)+1&gt;=0,J21,0))</f>
        <v>0</v>
      </c>
      <c r="AL21" s="145">
        <f>IF(AK21&lt;&gt;0,0,IF(MIN($N21,Parametre!P$3)-MAX($M21,Parametre!P$2)+1&gt;=0,J21,0))</f>
        <v>0</v>
      </c>
      <c r="AM21" s="145">
        <f>IF(AL21&lt;&gt;0,0,IF(MIN($N21,Parametre!Q$3)-MAX($M21,Parametre!Q$2)+1&gt;=0,J21,0))</f>
        <v>0</v>
      </c>
      <c r="AN21" s="145">
        <f>IF(AM21&lt;&gt;0,0,IF(MIN($N21,Parametre!R$3)-MAX($M21,Parametre!R$2)+1&gt;=0,J21,0))</f>
        <v>0</v>
      </c>
      <c r="AO21" s="145">
        <f>IF(AN21&lt;&gt;0,0,IF(MIN($N21,Parametre!S$3)-MAX($M21,Parametre!S$2)+1&gt;=0,J21,0))</f>
        <v>4</v>
      </c>
      <c r="AP21" s="145">
        <f>IF(AO21&lt;&gt;0,0,IF(MIN($N21,Parametre!T$3)-MAX($M21,Parametre!T$2)+1&gt;=0,J21,0))</f>
        <v>0</v>
      </c>
      <c r="AQ21" s="145">
        <f>IF(AP21&lt;&gt;0,0,IF(MIN($N21,Parametre!U$3)-MAX($M21,Parametre!U$2)+1&gt;=0,J21,0))</f>
        <v>0</v>
      </c>
      <c r="AR21" s="145">
        <f>IF(AQ21&lt;&gt;0,0,IF(MIN($N21,Parametre!V$3)-MAX($M21,Parametre!V$2)+1&gt;=0,J21,0))</f>
        <v>0</v>
      </c>
      <c r="AS21" s="145">
        <f>IF(AR21&lt;&gt;0,0,IF(MIN($N21,Parametre!W$3)-MAX($M21,Parametre!W$2)+1&gt;=0,J21,0))</f>
        <v>0</v>
      </c>
      <c r="BF21" s="145">
        <f>J21*U21</f>
        <v>24</v>
      </c>
      <c r="BG21" s="145">
        <f>V21*J21</f>
        <v>0</v>
      </c>
      <c r="BH21" s="145">
        <f>W21*J21</f>
        <v>0</v>
      </c>
      <c r="BI21" s="145">
        <f>X21*J21</f>
        <v>0</v>
      </c>
      <c r="BJ21" s="145">
        <f>Y21*J21</f>
        <v>0</v>
      </c>
      <c r="BK21" s="145">
        <f>Z21*J21</f>
        <v>0</v>
      </c>
      <c r="BL21" s="145">
        <f>AA21*J21</f>
        <v>0</v>
      </c>
      <c r="BM21" s="145">
        <f>AB21*J21</f>
        <v>0</v>
      </c>
      <c r="BN21" s="145">
        <f>AC21*J21</f>
        <v>8</v>
      </c>
      <c r="BO21" s="145">
        <f>AD21*J21</f>
        <v>12</v>
      </c>
      <c r="BP21" s="145">
        <f>AE21*J21</f>
        <v>0</v>
      </c>
      <c r="BQ21" s="145">
        <f>AF21*J21</f>
        <v>0</v>
      </c>
      <c r="BR21" s="145">
        <f>AG21*J21</f>
        <v>0</v>
      </c>
    </row>
    <row r="22" spans="1:70" ht="60" customHeight="1" x14ac:dyDescent="0.25">
      <c r="A22" s="39" t="s">
        <v>85</v>
      </c>
      <c r="B22" s="39" t="s">
        <v>33</v>
      </c>
      <c r="C22" s="39" t="s">
        <v>94</v>
      </c>
      <c r="D22" s="39" t="s">
        <v>95</v>
      </c>
      <c r="E22" s="39">
        <v>10000</v>
      </c>
      <c r="F22" s="39" t="s">
        <v>96</v>
      </c>
      <c r="G22" s="39" t="s">
        <v>10</v>
      </c>
      <c r="H22" s="66">
        <v>6</v>
      </c>
      <c r="I22" s="66" t="s">
        <v>88</v>
      </c>
      <c r="J22" s="66">
        <v>3</v>
      </c>
      <c r="K22" s="39" t="s">
        <v>33</v>
      </c>
      <c r="L22" s="66">
        <v>6</v>
      </c>
      <c r="M22" s="67">
        <v>42611</v>
      </c>
      <c r="N22" s="67">
        <v>42617</v>
      </c>
      <c r="O22" s="65">
        <v>80.400000000000006</v>
      </c>
      <c r="P22" s="66">
        <v>21</v>
      </c>
      <c r="Q22" s="66" t="s">
        <v>105</v>
      </c>
      <c r="R22" s="65" t="s">
        <v>113</v>
      </c>
      <c r="S22" s="65" t="s">
        <v>113</v>
      </c>
      <c r="T22" s="65" t="s">
        <v>224</v>
      </c>
      <c r="U22" s="145">
        <f>N22-M22</f>
        <v>6</v>
      </c>
      <c r="V22" s="145">
        <f>IF(MIN($N22,Parametre!L$3)-MAX($M22,Parametre!L$2)+1&gt;=0,MIN($N22,Parametre!L$3)-MAX($M22,Parametre!L$2),0)</f>
        <v>0</v>
      </c>
      <c r="W22" s="145">
        <f>IF(MIN($N22,Parametre!M$3)-MAX($M22,Parametre!M$2)+1&gt;=0,MIN($N22,Parametre!M$3)-MAX($M22,Parametre!M$2),0)</f>
        <v>0</v>
      </c>
      <c r="X22" s="145">
        <f>IF(MIN($N22,Parametre!N$3)-MAX($M22,Parametre!N$2)+1&gt;=0,MIN($N22,Parametre!N$3)-MAX($M22,Parametre!N$2),0)</f>
        <v>0</v>
      </c>
      <c r="Y22" s="145">
        <f>IF(MIN($N22,Parametre!O$3)-MAX($M22,Parametre!O$2)+1&gt;=0,MIN($N22,Parametre!O$3)-MAX($M22,Parametre!O$2),0)</f>
        <v>0</v>
      </c>
      <c r="Z22" s="145">
        <f>IF(MIN($N22,Parametre!P$3)-MAX($M22,Parametre!P$2)+1&gt;=0,MIN($N22,Parametre!P$3)-MAX($M22,Parametre!P$2),0)</f>
        <v>0</v>
      </c>
      <c r="AA22" s="145">
        <f>IF(MIN($N22,Parametre!Q$3)-MAX($M22,Parametre!Q$2)+1&gt;=0,MIN($N22,Parametre!Q$3)-MAX($M22,Parametre!Q$2),0)</f>
        <v>0</v>
      </c>
      <c r="AB22" s="145">
        <f>IF(MIN($N22,Parametre!R$3)-MAX($M22,Parametre!R$2)+1&gt;=0,MIN($N22,Parametre!R$3)-MAX($M22,Parametre!R$2),0)</f>
        <v>0</v>
      </c>
      <c r="AC22" s="145">
        <f>IF(MIN($N22,Parametre!S$3)-MAX($M22,Parametre!S$2)+1&gt;=0,MIN($N22,Parametre!S$3)-MAX($M22,Parametre!S$2),0)</f>
        <v>2</v>
      </c>
      <c r="AD22" s="145">
        <f>IF(MIN($N22,Parametre!T$3)-MAX($M22,Parametre!T$2)+1&gt;=0,MIN($N22,Parametre!T$3)-MAX($M22,Parametre!T$2),0)</f>
        <v>3</v>
      </c>
      <c r="AE22" s="145">
        <f>IF(MIN($N22,Parametre!U$3)-MAX($M22,Parametre!U$2)+1&gt;=0,MIN($N22,Parametre!U$3)-MAX($M22,Parametre!U$2),0)</f>
        <v>0</v>
      </c>
      <c r="AF22" s="145">
        <f>IF(MIN($N22,Parametre!V$3)-MAX($M22,Parametre!V$2)+1&gt;=0,MIN($N22,Parametre!V$3)-MAX($M22,Parametre!V$2),0)</f>
        <v>0</v>
      </c>
      <c r="AG22" s="145">
        <f>IF(MIN($N22,Parametre!W$3)-MAX($M22,Parametre!W$2)+1&gt;=0,MIN($N22,Parametre!W$3)-MAX($M22,Parametre!W$2),0)</f>
        <v>0</v>
      </c>
      <c r="AH22" s="145">
        <f>IF(MIN($N22,Parametre!L$3)-MAX($M22,Parametre!L$2)+1&gt;=0,J22,0)</f>
        <v>0</v>
      </c>
      <c r="AI22" s="145">
        <f>IF(AH22&lt;&gt;0,0,IF(MIN($N22,Parametre!M$3)-MAX($M22,Parametre!M$2)+1&gt;=0,J22,0))</f>
        <v>0</v>
      </c>
      <c r="AJ22" s="145">
        <f>IF(AI22&lt;&gt;0,0,IF(MIN($N22,Parametre!N$3)-MAX($M22,Parametre!N$2)+1&gt;=0,J22,0))</f>
        <v>0</v>
      </c>
      <c r="AK22" s="145">
        <f>IF(AJ22&lt;&gt;0,0,IF(MIN($N22,Parametre!O$3)-MAX($M22,Parametre!O$2)+1&gt;=0,J22,0))</f>
        <v>0</v>
      </c>
      <c r="AL22" s="145">
        <f>IF(AK22&lt;&gt;0,0,IF(MIN($N22,Parametre!P$3)-MAX($M22,Parametre!P$2)+1&gt;=0,J22,0))</f>
        <v>0</v>
      </c>
      <c r="AM22" s="145">
        <f>IF(AL22&lt;&gt;0,0,IF(MIN($N22,Parametre!Q$3)-MAX($M22,Parametre!Q$2)+1&gt;=0,J22,0))</f>
        <v>0</v>
      </c>
      <c r="AN22" s="145">
        <f>IF(AM22&lt;&gt;0,0,IF(MIN($N22,Parametre!R$3)-MAX($M22,Parametre!R$2)+1&gt;=0,J22,0))</f>
        <v>0</v>
      </c>
      <c r="AO22" s="145">
        <f>IF(AN22&lt;&gt;0,0,IF(MIN($N22,Parametre!S$3)-MAX($M22,Parametre!S$2)+1&gt;=0,J22,0))</f>
        <v>3</v>
      </c>
      <c r="AP22" s="145">
        <f>IF(AO22&lt;&gt;0,0,IF(MIN($N22,Parametre!T$3)-MAX($M22,Parametre!T$2)+1&gt;=0,J22,0))</f>
        <v>0</v>
      </c>
      <c r="AQ22" s="145">
        <f>IF(AP22&lt;&gt;0,0,IF(MIN($N22,Parametre!U$3)-MAX($M22,Parametre!U$2)+1&gt;=0,J22,0))</f>
        <v>0</v>
      </c>
      <c r="AR22" s="145">
        <f>IF(AQ22&lt;&gt;0,0,IF(MIN($N22,Parametre!V$3)-MAX($M22,Parametre!V$2)+1&gt;=0,J22,0))</f>
        <v>0</v>
      </c>
      <c r="AS22" s="145">
        <f>IF(AR22&lt;&gt;0,0,IF(MIN($N22,Parametre!W$3)-MAX($M22,Parametre!W$2)+1&gt;=0,J22,0))</f>
        <v>0</v>
      </c>
      <c r="BF22" s="145">
        <f>J22*U22</f>
        <v>18</v>
      </c>
      <c r="BG22" s="145">
        <f>V22*J22</f>
        <v>0</v>
      </c>
      <c r="BH22" s="145">
        <f>W22*J22</f>
        <v>0</v>
      </c>
      <c r="BI22" s="145">
        <f>X22*J22</f>
        <v>0</v>
      </c>
      <c r="BJ22" s="145">
        <f>Y22*J22</f>
        <v>0</v>
      </c>
      <c r="BK22" s="145">
        <f>Z22*J22</f>
        <v>0</v>
      </c>
      <c r="BL22" s="145">
        <f>AA22*J22</f>
        <v>0</v>
      </c>
      <c r="BM22" s="145">
        <f>AB22*J22</f>
        <v>0</v>
      </c>
      <c r="BN22" s="145">
        <f>AC22*J22</f>
        <v>6</v>
      </c>
      <c r="BO22" s="145">
        <f>AD22*J22</f>
        <v>9</v>
      </c>
      <c r="BP22" s="145">
        <f>AE22*J22</f>
        <v>0</v>
      </c>
      <c r="BQ22" s="145">
        <f>AF22*J22</f>
        <v>0</v>
      </c>
      <c r="BR22" s="145">
        <f>AG22*J22</f>
        <v>0</v>
      </c>
    </row>
  </sheetData>
  <autoFilter ref="A1:T1"/>
  <conditionalFormatting sqref="A2:BR1048576">
    <cfRule type="expression" dxfId="13" priority="1">
      <formula>$A2&lt;&gt;""</formula>
    </cfRule>
  </conditionalFormatting>
  <hyperlinks>
    <hyperlink ref="BS1" location="Accueil!A1" display="Retour"/>
  </hyperlinks>
  <printOptions horizontalCentered="1"/>
  <pageMargins left="0.11811023622047245" right="0.11811023622047245" top="0.74803149606299213" bottom="0.74803149606299213" header="0.31496062992125984" footer="0.31496062992125984"/>
  <pageSetup paperSize="9" scale="66" orientation="landscape" r:id="rId1"/>
  <headerFooter>
    <oddFooter>&amp;LCamping Monfort&amp;CArchive&amp;RPage &amp;P/&amp;N</oddFooter>
  </headerFooter>
  <colBreaks count="1" manualBreakCount="1">
    <brk id="7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O873"/>
  <sheetViews>
    <sheetView showGridLines="0" zoomScale="84" zoomScaleNormal="84" workbookViewId="0">
      <pane xSplit="1" topLeftCell="B1" activePane="topRight" state="frozen"/>
      <selection pane="topRight" activeCell="AA7" sqref="AA7"/>
    </sheetView>
  </sheetViews>
  <sheetFormatPr baseColWidth="10" defaultRowHeight="15" x14ac:dyDescent="0.25"/>
  <cols>
    <col min="2" max="93" width="3.7109375" customWidth="1"/>
  </cols>
  <sheetData>
    <row r="1" spans="1:93" ht="15.75" thickBot="1" x14ac:dyDescent="0.3">
      <c r="B1" s="238" t="s">
        <v>45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/>
      <c r="AB1" s="239"/>
      <c r="AC1" s="239"/>
      <c r="AD1" s="239"/>
      <c r="AE1" s="239"/>
      <c r="AF1" s="240"/>
      <c r="AG1" s="238" t="s">
        <v>46</v>
      </c>
      <c r="AH1" s="239"/>
      <c r="AI1" s="239"/>
      <c r="AJ1" s="239"/>
      <c r="AK1" s="239"/>
      <c r="AL1" s="239"/>
      <c r="AM1" s="239"/>
      <c r="AN1" s="239"/>
      <c r="AO1" s="239"/>
      <c r="AP1" s="239"/>
      <c r="AQ1" s="239"/>
      <c r="AR1" s="239"/>
      <c r="AS1" s="239"/>
      <c r="AT1" s="239"/>
      <c r="AU1" s="239"/>
      <c r="AV1" s="239"/>
      <c r="AW1" s="239"/>
      <c r="AX1" s="239"/>
      <c r="AY1" s="239"/>
      <c r="AZ1" s="239"/>
      <c r="BA1" s="239"/>
      <c r="BB1" s="239"/>
      <c r="BC1" s="239"/>
      <c r="BD1" s="239"/>
      <c r="BE1" s="239"/>
      <c r="BF1" s="239"/>
      <c r="BG1" s="239"/>
      <c r="BH1" s="239"/>
      <c r="BI1" s="239"/>
      <c r="BJ1" s="240"/>
      <c r="BK1" s="2"/>
      <c r="BL1" s="241" t="s">
        <v>47</v>
      </c>
      <c r="BM1" s="241"/>
      <c r="BN1" s="241"/>
      <c r="BO1" s="241"/>
      <c r="BP1" s="241"/>
      <c r="BQ1" s="241"/>
      <c r="BR1" s="241"/>
      <c r="BS1" s="241"/>
      <c r="BT1" s="241"/>
      <c r="BU1" s="241"/>
      <c r="BV1" s="241"/>
      <c r="BW1" s="241"/>
      <c r="BX1" s="241"/>
      <c r="BY1" s="241"/>
      <c r="BZ1" s="241"/>
      <c r="CA1" s="241"/>
      <c r="CB1" s="241"/>
      <c r="CC1" s="241"/>
      <c r="CD1" s="241"/>
      <c r="CE1" s="241"/>
      <c r="CF1" s="241"/>
      <c r="CG1" s="241"/>
      <c r="CH1" s="241"/>
      <c r="CI1" s="241"/>
      <c r="CJ1" s="241"/>
      <c r="CK1" s="241"/>
      <c r="CL1" s="241"/>
      <c r="CM1" s="241"/>
      <c r="CN1" s="241"/>
      <c r="CO1" s="242"/>
    </row>
    <row r="2" spans="1:93" ht="15.75" thickBot="1" x14ac:dyDescent="0.3">
      <c r="B2" s="5">
        <v>1</v>
      </c>
      <c r="C2" s="6">
        <v>2</v>
      </c>
      <c r="D2" s="6">
        <v>3</v>
      </c>
      <c r="E2" s="6">
        <v>4</v>
      </c>
      <c r="F2" s="6">
        <v>5</v>
      </c>
      <c r="G2" s="6">
        <v>6</v>
      </c>
      <c r="H2" s="6">
        <v>7</v>
      </c>
      <c r="I2" s="6">
        <v>8</v>
      </c>
      <c r="J2" s="6">
        <v>9</v>
      </c>
      <c r="K2" s="6">
        <v>10</v>
      </c>
      <c r="L2" s="6">
        <v>11</v>
      </c>
      <c r="M2" s="6">
        <v>12</v>
      </c>
      <c r="N2" s="6">
        <v>13</v>
      </c>
      <c r="O2" s="6">
        <v>14</v>
      </c>
      <c r="P2" s="6">
        <v>15</v>
      </c>
      <c r="Q2" s="6">
        <v>16</v>
      </c>
      <c r="R2" s="6">
        <v>17</v>
      </c>
      <c r="S2" s="6">
        <v>18</v>
      </c>
      <c r="T2" s="6">
        <v>19</v>
      </c>
      <c r="U2" s="6">
        <v>20</v>
      </c>
      <c r="V2" s="6">
        <v>21</v>
      </c>
      <c r="W2" s="6">
        <v>22</v>
      </c>
      <c r="X2" s="6">
        <v>23</v>
      </c>
      <c r="Y2" s="6">
        <v>24</v>
      </c>
      <c r="Z2" s="6">
        <v>25</v>
      </c>
      <c r="AA2" s="6">
        <v>26</v>
      </c>
      <c r="AB2" s="6">
        <v>27</v>
      </c>
      <c r="AC2" s="6">
        <v>28</v>
      </c>
      <c r="AD2" s="6">
        <v>29</v>
      </c>
      <c r="AE2" s="6">
        <v>30</v>
      </c>
      <c r="AF2" s="7">
        <v>31</v>
      </c>
      <c r="AG2" s="8">
        <v>1</v>
      </c>
      <c r="AH2" s="8">
        <v>2</v>
      </c>
      <c r="AI2" s="8">
        <v>3</v>
      </c>
      <c r="AJ2" s="8">
        <v>4</v>
      </c>
      <c r="AK2" s="8">
        <v>5</v>
      </c>
      <c r="AL2" s="8">
        <v>6</v>
      </c>
      <c r="AM2" s="8">
        <v>7</v>
      </c>
      <c r="AN2" s="8">
        <v>8</v>
      </c>
      <c r="AO2" s="8">
        <v>9</v>
      </c>
      <c r="AP2" s="8">
        <v>10</v>
      </c>
      <c r="AQ2" s="8">
        <v>11</v>
      </c>
      <c r="AR2" s="8">
        <v>12</v>
      </c>
      <c r="AS2" s="8">
        <v>13</v>
      </c>
      <c r="AT2" s="8">
        <v>14</v>
      </c>
      <c r="AU2" s="8">
        <v>15</v>
      </c>
      <c r="AV2" s="8">
        <v>16</v>
      </c>
      <c r="AW2" s="8">
        <v>17</v>
      </c>
      <c r="AX2" s="8">
        <v>18</v>
      </c>
      <c r="AY2" s="8">
        <v>19</v>
      </c>
      <c r="AZ2" s="8">
        <v>20</v>
      </c>
      <c r="BA2" s="8">
        <v>21</v>
      </c>
      <c r="BB2" s="8">
        <v>22</v>
      </c>
      <c r="BC2" s="8">
        <v>23</v>
      </c>
      <c r="BD2" s="8">
        <v>24</v>
      </c>
      <c r="BE2" s="8">
        <v>25</v>
      </c>
      <c r="BF2" s="8">
        <v>26</v>
      </c>
      <c r="BG2" s="8">
        <v>27</v>
      </c>
      <c r="BH2" s="8">
        <v>28</v>
      </c>
      <c r="BI2" s="8">
        <v>29</v>
      </c>
      <c r="BJ2" s="9">
        <v>30</v>
      </c>
      <c r="BK2" s="8">
        <v>1</v>
      </c>
      <c r="BL2" s="8">
        <v>2</v>
      </c>
      <c r="BM2" s="8">
        <v>3</v>
      </c>
      <c r="BN2" s="8">
        <v>4</v>
      </c>
      <c r="BO2" s="8">
        <v>5</v>
      </c>
      <c r="BP2" s="8">
        <v>6</v>
      </c>
      <c r="BQ2" s="8">
        <v>7</v>
      </c>
      <c r="BR2" s="8">
        <v>8</v>
      </c>
      <c r="BS2" s="8">
        <v>9</v>
      </c>
      <c r="BT2" s="8">
        <v>10</v>
      </c>
      <c r="BU2" s="8">
        <v>11</v>
      </c>
      <c r="BV2" s="8">
        <v>12</v>
      </c>
      <c r="BW2" s="8">
        <v>13</v>
      </c>
      <c r="BX2" s="8">
        <v>14</v>
      </c>
      <c r="BY2" s="8">
        <v>15</v>
      </c>
      <c r="BZ2" s="8">
        <v>16</v>
      </c>
      <c r="CA2" s="8">
        <v>17</v>
      </c>
      <c r="CB2" s="8">
        <v>18</v>
      </c>
      <c r="CC2" s="8">
        <v>19</v>
      </c>
      <c r="CD2" s="8">
        <v>20</v>
      </c>
      <c r="CE2" s="8">
        <v>21</v>
      </c>
      <c r="CF2" s="8">
        <v>22</v>
      </c>
      <c r="CG2" s="8">
        <v>23</v>
      </c>
      <c r="CH2" s="8">
        <v>24</v>
      </c>
      <c r="CI2" s="8">
        <v>25</v>
      </c>
      <c r="CJ2" s="8">
        <v>26</v>
      </c>
      <c r="CK2" s="8">
        <v>27</v>
      </c>
      <c r="CL2" s="8">
        <v>28</v>
      </c>
      <c r="CM2" s="8">
        <v>29</v>
      </c>
      <c r="CN2" s="8">
        <v>30</v>
      </c>
      <c r="CO2" s="9">
        <v>31</v>
      </c>
    </row>
    <row r="3" spans="1:93" ht="15.75" thickBot="1" x14ac:dyDescent="0.3">
      <c r="A3" s="10">
        <v>1</v>
      </c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3"/>
      <c r="AG3" s="11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3"/>
      <c r="BK3" s="11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3"/>
    </row>
    <row r="4" spans="1:93" ht="15.75" thickBot="1" x14ac:dyDescent="0.3">
      <c r="A4" s="10">
        <v>2</v>
      </c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6"/>
      <c r="AG4" s="14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6"/>
      <c r="BK4" s="14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6"/>
    </row>
    <row r="5" spans="1:93" ht="15.75" thickBot="1" x14ac:dyDescent="0.3">
      <c r="A5" s="10">
        <v>3</v>
      </c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6"/>
      <c r="AG5" s="14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6"/>
      <c r="BK5" s="14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6"/>
    </row>
    <row r="6" spans="1:93" ht="15.75" thickBot="1" x14ac:dyDescent="0.3">
      <c r="A6" s="10">
        <v>4</v>
      </c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6"/>
      <c r="AG6" s="14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6"/>
      <c r="BK6" s="14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6"/>
    </row>
    <row r="7" spans="1:93" ht="15.75" thickBot="1" x14ac:dyDescent="0.3">
      <c r="A7" s="10">
        <v>5</v>
      </c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6"/>
      <c r="AG7" s="14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6"/>
      <c r="BK7" s="14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6"/>
    </row>
    <row r="8" spans="1:93" ht="15.75" thickBot="1" x14ac:dyDescent="0.3">
      <c r="A8" s="10">
        <v>6</v>
      </c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6"/>
      <c r="AG8" s="14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6"/>
      <c r="BK8" s="14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6"/>
    </row>
    <row r="9" spans="1:93" ht="15.75" thickBot="1" x14ac:dyDescent="0.3">
      <c r="A9" s="10">
        <v>7</v>
      </c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6"/>
      <c r="AG9" s="14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6"/>
      <c r="BK9" s="14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6"/>
    </row>
    <row r="10" spans="1:93" ht="15.75" thickBot="1" x14ac:dyDescent="0.3">
      <c r="A10" s="10">
        <v>8</v>
      </c>
      <c r="B10" s="1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6"/>
      <c r="AG10" s="14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6"/>
      <c r="BK10" s="14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6"/>
    </row>
    <row r="11" spans="1:93" ht="15.75" thickBot="1" x14ac:dyDescent="0.3">
      <c r="A11" s="10">
        <v>9</v>
      </c>
      <c r="B11" s="1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6"/>
      <c r="AG11" s="14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6"/>
      <c r="BK11" s="14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6"/>
    </row>
    <row r="12" spans="1:93" ht="15.75" thickBot="1" x14ac:dyDescent="0.3">
      <c r="A12" s="10">
        <v>10</v>
      </c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6"/>
      <c r="AG12" s="14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6"/>
      <c r="BK12" s="14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6"/>
    </row>
    <row r="13" spans="1:93" ht="15.75" thickBot="1" x14ac:dyDescent="0.3">
      <c r="A13" s="10">
        <v>11</v>
      </c>
      <c r="B13" s="1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6"/>
      <c r="AG13" s="14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6"/>
      <c r="BK13" s="14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6"/>
    </row>
    <row r="14" spans="1:93" ht="15.75" thickBot="1" x14ac:dyDescent="0.3">
      <c r="A14" s="10">
        <v>12</v>
      </c>
      <c r="B14" s="1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6"/>
      <c r="AG14" s="14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6"/>
      <c r="BK14" s="14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6"/>
    </row>
    <row r="15" spans="1:93" ht="15.75" thickBot="1" x14ac:dyDescent="0.3">
      <c r="A15" s="10">
        <v>13</v>
      </c>
      <c r="B15" s="1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6"/>
      <c r="AG15" s="14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6"/>
      <c r="BK15" s="14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6"/>
    </row>
    <row r="16" spans="1:93" ht="15.75" thickBot="1" x14ac:dyDescent="0.3">
      <c r="A16" s="10">
        <v>14</v>
      </c>
      <c r="B16" s="1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6"/>
      <c r="AG16" s="14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6"/>
      <c r="BK16" s="14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6"/>
    </row>
    <row r="17" spans="1:93" ht="15.75" thickBot="1" x14ac:dyDescent="0.3">
      <c r="A17" s="10">
        <v>15</v>
      </c>
      <c r="B17" s="17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9"/>
      <c r="AG17" s="17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9"/>
      <c r="BK17" s="17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9"/>
    </row>
    <row r="19" spans="1:93" ht="15.75" thickBot="1" x14ac:dyDescent="0.3"/>
    <row r="20" spans="1:93" ht="15.75" thickBot="1" x14ac:dyDescent="0.3">
      <c r="B20" s="243" t="s">
        <v>48</v>
      </c>
      <c r="C20" s="241"/>
      <c r="D20" s="241"/>
      <c r="E20" s="241"/>
      <c r="F20" s="241"/>
      <c r="G20" s="241"/>
      <c r="H20" s="241"/>
      <c r="I20" s="241"/>
      <c r="J20" s="241"/>
      <c r="K20" s="241"/>
      <c r="L20" s="241"/>
      <c r="M20" s="241"/>
      <c r="N20" s="241"/>
      <c r="O20" s="241"/>
      <c r="P20" s="241"/>
      <c r="Q20" s="241"/>
      <c r="R20" s="241"/>
      <c r="S20" s="241"/>
      <c r="T20" s="241"/>
      <c r="U20" s="241"/>
      <c r="V20" s="241"/>
      <c r="W20" s="241"/>
      <c r="X20" s="241"/>
      <c r="Y20" s="241"/>
      <c r="Z20" s="241"/>
      <c r="AA20" s="241"/>
      <c r="AB20" s="241"/>
      <c r="AC20" s="241"/>
      <c r="AD20" s="241"/>
      <c r="AE20" s="241"/>
      <c r="AF20" s="242"/>
      <c r="AG20" s="243" t="s">
        <v>49</v>
      </c>
      <c r="AH20" s="241"/>
      <c r="AI20" s="241"/>
      <c r="AJ20" s="241"/>
      <c r="AK20" s="241"/>
      <c r="AL20" s="241"/>
      <c r="AM20" s="241"/>
      <c r="AN20" s="241"/>
      <c r="AO20" s="241"/>
      <c r="AP20" s="241"/>
      <c r="AQ20" s="241"/>
      <c r="AR20" s="241"/>
      <c r="AS20" s="241"/>
      <c r="AT20" s="241"/>
      <c r="AU20" s="241"/>
      <c r="AV20" s="241"/>
      <c r="AW20" s="241"/>
      <c r="AX20" s="241"/>
      <c r="AY20" s="241"/>
      <c r="AZ20" s="241"/>
      <c r="BA20" s="241"/>
      <c r="BB20" s="241"/>
      <c r="BC20" s="241"/>
      <c r="BD20" s="241"/>
      <c r="BE20" s="241"/>
      <c r="BF20" s="241"/>
      <c r="BG20" s="241"/>
      <c r="BH20" s="241"/>
      <c r="BI20" s="241"/>
      <c r="BJ20" s="242"/>
      <c r="BK20" s="238" t="s">
        <v>50</v>
      </c>
      <c r="BL20" s="239"/>
      <c r="BM20" s="239"/>
      <c r="BN20" s="239"/>
      <c r="BO20" s="239"/>
      <c r="BP20" s="239"/>
      <c r="BQ20" s="239"/>
      <c r="BR20" s="239"/>
      <c r="BS20" s="239"/>
      <c r="BT20" s="239"/>
      <c r="BU20" s="239"/>
      <c r="BV20" s="239"/>
      <c r="BW20" s="239"/>
      <c r="BX20" s="239"/>
      <c r="BY20" s="240"/>
    </row>
    <row r="21" spans="1:93" ht="15.75" thickBot="1" x14ac:dyDescent="0.3">
      <c r="B21" s="1">
        <v>1</v>
      </c>
      <c r="C21" s="6">
        <v>2</v>
      </c>
      <c r="D21" s="6">
        <v>3</v>
      </c>
      <c r="E21" s="6">
        <v>4</v>
      </c>
      <c r="F21" s="6">
        <v>5</v>
      </c>
      <c r="G21" s="6">
        <v>6</v>
      </c>
      <c r="H21" s="6">
        <v>7</v>
      </c>
      <c r="I21" s="6">
        <v>8</v>
      </c>
      <c r="J21" s="6">
        <v>9</v>
      </c>
      <c r="K21" s="6">
        <v>10</v>
      </c>
      <c r="L21" s="6">
        <v>11</v>
      </c>
      <c r="M21" s="6">
        <v>12</v>
      </c>
      <c r="N21" s="6">
        <v>13</v>
      </c>
      <c r="O21" s="6">
        <v>14</v>
      </c>
      <c r="P21" s="6">
        <v>15</v>
      </c>
      <c r="Q21" s="6">
        <v>16</v>
      </c>
      <c r="R21" s="6">
        <v>17</v>
      </c>
      <c r="S21" s="6">
        <v>18</v>
      </c>
      <c r="T21" s="6">
        <v>19</v>
      </c>
      <c r="U21" s="6">
        <v>20</v>
      </c>
      <c r="V21" s="6">
        <v>21</v>
      </c>
      <c r="W21" s="6">
        <v>22</v>
      </c>
      <c r="X21" s="6">
        <v>23</v>
      </c>
      <c r="Y21" s="6">
        <v>24</v>
      </c>
      <c r="Z21" s="6">
        <v>25</v>
      </c>
      <c r="AA21" s="6">
        <v>26</v>
      </c>
      <c r="AB21" s="6">
        <v>27</v>
      </c>
      <c r="AC21" s="6">
        <v>28</v>
      </c>
      <c r="AD21" s="6">
        <v>29</v>
      </c>
      <c r="AE21" s="6">
        <v>30</v>
      </c>
      <c r="AF21" s="7">
        <v>31</v>
      </c>
      <c r="AG21" s="20">
        <v>1</v>
      </c>
      <c r="AH21" s="8">
        <v>2</v>
      </c>
      <c r="AI21" s="8">
        <v>3</v>
      </c>
      <c r="AJ21" s="8">
        <v>4</v>
      </c>
      <c r="AK21" s="8">
        <v>5</v>
      </c>
      <c r="AL21" s="8">
        <v>6</v>
      </c>
      <c r="AM21" s="8">
        <v>7</v>
      </c>
      <c r="AN21" s="8">
        <v>8</v>
      </c>
      <c r="AO21" s="8">
        <v>9</v>
      </c>
      <c r="AP21" s="8">
        <v>10</v>
      </c>
      <c r="AQ21" s="8">
        <v>11</v>
      </c>
      <c r="AR21" s="8">
        <v>12</v>
      </c>
      <c r="AS21" s="8">
        <v>13</v>
      </c>
      <c r="AT21" s="8">
        <v>14</v>
      </c>
      <c r="AU21" s="8">
        <v>15</v>
      </c>
      <c r="AV21" s="8">
        <v>16</v>
      </c>
      <c r="AW21" s="8">
        <v>17</v>
      </c>
      <c r="AX21" s="8">
        <v>18</v>
      </c>
      <c r="AY21" s="8">
        <v>19</v>
      </c>
      <c r="AZ21" s="8">
        <v>20</v>
      </c>
      <c r="BA21" s="8">
        <v>21</v>
      </c>
      <c r="BB21" s="8">
        <v>22</v>
      </c>
      <c r="BC21" s="8">
        <v>23</v>
      </c>
      <c r="BD21" s="8">
        <v>24</v>
      </c>
      <c r="BE21" s="8">
        <v>25</v>
      </c>
      <c r="BF21" s="8">
        <v>26</v>
      </c>
      <c r="BG21" s="8">
        <v>27</v>
      </c>
      <c r="BH21" s="8">
        <v>28</v>
      </c>
      <c r="BI21" s="8">
        <v>29</v>
      </c>
      <c r="BJ21" s="9">
        <v>30</v>
      </c>
      <c r="BK21" s="20">
        <v>1</v>
      </c>
      <c r="BL21" s="8">
        <v>2</v>
      </c>
      <c r="BM21" s="8">
        <v>3</v>
      </c>
      <c r="BN21" s="8">
        <v>4</v>
      </c>
      <c r="BO21" s="8">
        <v>5</v>
      </c>
      <c r="BP21" s="8">
        <v>6</v>
      </c>
      <c r="BQ21" s="8">
        <v>7</v>
      </c>
      <c r="BR21" s="8">
        <v>8</v>
      </c>
      <c r="BS21" s="8">
        <v>9</v>
      </c>
      <c r="BT21" s="8">
        <v>10</v>
      </c>
      <c r="BU21" s="8">
        <v>11</v>
      </c>
      <c r="BV21" s="8">
        <v>12</v>
      </c>
      <c r="BW21" s="8">
        <v>13</v>
      </c>
      <c r="BX21" s="8">
        <v>14</v>
      </c>
      <c r="BY21" s="9">
        <v>15</v>
      </c>
    </row>
    <row r="22" spans="1:93" ht="15.75" thickBot="1" x14ac:dyDescent="0.3">
      <c r="A22" s="10">
        <v>1</v>
      </c>
      <c r="B22" s="11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3"/>
      <c r="AG22" s="11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3"/>
      <c r="BK22" s="21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3"/>
    </row>
    <row r="23" spans="1:93" ht="15.75" thickBot="1" x14ac:dyDescent="0.3">
      <c r="A23" s="10">
        <v>2</v>
      </c>
      <c r="B23" s="1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6"/>
      <c r="AG23" s="14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6"/>
      <c r="BK23" s="22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6"/>
    </row>
    <row r="24" spans="1:93" ht="15.75" thickBot="1" x14ac:dyDescent="0.3">
      <c r="A24" s="10">
        <v>3</v>
      </c>
      <c r="B24" s="1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14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6"/>
      <c r="BK24" s="22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6"/>
    </row>
    <row r="25" spans="1:93" ht="15.75" thickBot="1" x14ac:dyDescent="0.3">
      <c r="A25" s="10">
        <v>4</v>
      </c>
      <c r="B25" s="14"/>
      <c r="C25" s="15"/>
      <c r="D25" s="15"/>
      <c r="E25" s="15"/>
      <c r="F25" s="15"/>
      <c r="G25" s="232" t="s">
        <v>51</v>
      </c>
      <c r="H25" s="233"/>
      <c r="I25" s="233"/>
      <c r="J25" s="233"/>
      <c r="K25" s="233"/>
      <c r="L25" s="233"/>
      <c r="M25" s="233"/>
      <c r="N25" s="233"/>
      <c r="O25" s="233"/>
      <c r="P25" s="233"/>
      <c r="Q25" s="233"/>
      <c r="R25" s="233"/>
      <c r="S25" s="233"/>
      <c r="T25" s="233"/>
      <c r="U25" s="234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6"/>
      <c r="AG25" s="14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6"/>
      <c r="BK25" s="22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6"/>
    </row>
    <row r="26" spans="1:93" ht="15.75" thickBot="1" x14ac:dyDescent="0.3">
      <c r="A26" s="10">
        <v>5</v>
      </c>
      <c r="B26" s="14"/>
      <c r="C26" s="15"/>
      <c r="D26" s="15"/>
      <c r="E26" s="15"/>
      <c r="F26" s="15"/>
      <c r="G26" s="235"/>
      <c r="H26" s="236"/>
      <c r="I26" s="236"/>
      <c r="J26" s="236"/>
      <c r="K26" s="236"/>
      <c r="L26" s="236"/>
      <c r="M26" s="236"/>
      <c r="N26" s="236"/>
      <c r="O26" s="236"/>
      <c r="P26" s="236"/>
      <c r="Q26" s="236"/>
      <c r="R26" s="236"/>
      <c r="S26" s="236"/>
      <c r="T26" s="236"/>
      <c r="U26" s="237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6"/>
      <c r="AG26" s="14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6"/>
      <c r="BK26" s="22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6"/>
    </row>
    <row r="27" spans="1:93" ht="15.75" thickBot="1" x14ac:dyDescent="0.3">
      <c r="A27" s="10">
        <v>6</v>
      </c>
      <c r="B27" s="1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6"/>
      <c r="AG27" s="14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6"/>
      <c r="BK27" s="22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6"/>
    </row>
    <row r="28" spans="1:93" ht="15.75" thickBot="1" x14ac:dyDescent="0.3">
      <c r="A28" s="10">
        <v>7</v>
      </c>
      <c r="B28" s="1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6"/>
      <c r="AG28" s="14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6"/>
      <c r="BK28" s="22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6"/>
    </row>
    <row r="29" spans="1:93" ht="15.75" thickBot="1" x14ac:dyDescent="0.3">
      <c r="A29" s="10">
        <v>8</v>
      </c>
      <c r="B29" s="1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6"/>
      <c r="AG29" s="14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6"/>
      <c r="BK29" s="22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6"/>
    </row>
    <row r="30" spans="1:93" ht="15.75" thickBot="1" x14ac:dyDescent="0.3">
      <c r="A30" s="10">
        <v>9</v>
      </c>
      <c r="B30" s="1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6"/>
      <c r="AG30" s="14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6"/>
      <c r="BK30" s="22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6"/>
    </row>
    <row r="31" spans="1:93" ht="15.75" thickBot="1" x14ac:dyDescent="0.3">
      <c r="A31" s="10">
        <v>10</v>
      </c>
      <c r="B31" s="1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6"/>
      <c r="AG31" s="14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6"/>
      <c r="BK31" s="22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6"/>
    </row>
    <row r="32" spans="1:93" ht="15.75" thickBot="1" x14ac:dyDescent="0.3">
      <c r="A32" s="10">
        <v>11</v>
      </c>
      <c r="B32" s="1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6"/>
      <c r="AG32" s="14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6"/>
      <c r="BK32" s="22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6"/>
    </row>
    <row r="33" spans="1:77" ht="15.75" thickBot="1" x14ac:dyDescent="0.3">
      <c r="A33" s="10">
        <v>12</v>
      </c>
      <c r="B33" s="1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6"/>
      <c r="AG33" s="14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6"/>
      <c r="BK33" s="22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6"/>
    </row>
    <row r="34" spans="1:77" ht="15.75" thickBot="1" x14ac:dyDescent="0.3">
      <c r="A34" s="10">
        <v>13</v>
      </c>
      <c r="B34" s="1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6"/>
      <c r="AG34" s="14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6"/>
      <c r="BK34" s="22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6"/>
    </row>
    <row r="35" spans="1:77" ht="15.75" thickBot="1" x14ac:dyDescent="0.3">
      <c r="A35" s="10">
        <v>14</v>
      </c>
      <c r="B35" s="1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6"/>
      <c r="AG35" s="14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6"/>
      <c r="BK35" s="22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6"/>
    </row>
    <row r="36" spans="1:77" ht="15.75" thickBot="1" x14ac:dyDescent="0.3">
      <c r="A36" s="10">
        <v>15</v>
      </c>
      <c r="B36" s="17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9"/>
      <c r="AG36" s="17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9"/>
      <c r="BK36" s="23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9"/>
    </row>
    <row r="37" spans="1:77" x14ac:dyDescent="0.25">
      <c r="A37" s="4"/>
    </row>
    <row r="38" spans="1:77" x14ac:dyDescent="0.25">
      <c r="A38" s="4"/>
    </row>
    <row r="39" spans="1:77" x14ac:dyDescent="0.25">
      <c r="A39" s="4"/>
    </row>
    <row r="40" spans="1:77" x14ac:dyDescent="0.25">
      <c r="A40" s="4"/>
    </row>
    <row r="41" spans="1:77" x14ac:dyDescent="0.25">
      <c r="A41" s="4"/>
    </row>
    <row r="42" spans="1:77" x14ac:dyDescent="0.25">
      <c r="A42" s="4"/>
    </row>
    <row r="43" spans="1:77" x14ac:dyDescent="0.25">
      <c r="A43" s="4"/>
    </row>
    <row r="44" spans="1:77" x14ac:dyDescent="0.25">
      <c r="A44" s="4"/>
    </row>
    <row r="45" spans="1:77" x14ac:dyDescent="0.25">
      <c r="A45" s="4"/>
    </row>
    <row r="46" spans="1:77" x14ac:dyDescent="0.25">
      <c r="A46" s="4"/>
    </row>
    <row r="47" spans="1:77" x14ac:dyDescent="0.25">
      <c r="A47" s="4"/>
    </row>
    <row r="48" spans="1:77" x14ac:dyDescent="0.25">
      <c r="A48" s="4"/>
    </row>
    <row r="49" spans="1:1" x14ac:dyDescent="0.25">
      <c r="A49" s="4"/>
    </row>
    <row r="50" spans="1:1" x14ac:dyDescent="0.25">
      <c r="A50" s="4"/>
    </row>
    <row r="51" spans="1:1" x14ac:dyDescent="0.25">
      <c r="A51" s="4"/>
    </row>
    <row r="52" spans="1:1" x14ac:dyDescent="0.25">
      <c r="A52" s="4"/>
    </row>
    <row r="53" spans="1:1" x14ac:dyDescent="0.25">
      <c r="A53" s="4"/>
    </row>
    <row r="54" spans="1:1" x14ac:dyDescent="0.25">
      <c r="A54" s="4"/>
    </row>
    <row r="55" spans="1:1" x14ac:dyDescent="0.25">
      <c r="A55" s="4"/>
    </row>
    <row r="56" spans="1:1" x14ac:dyDescent="0.25">
      <c r="A56" s="4"/>
    </row>
    <row r="57" spans="1:1" x14ac:dyDescent="0.25">
      <c r="A57" s="4"/>
    </row>
    <row r="58" spans="1:1" x14ac:dyDescent="0.25">
      <c r="A58" s="4"/>
    </row>
    <row r="59" spans="1:1" x14ac:dyDescent="0.25">
      <c r="A59" s="4"/>
    </row>
    <row r="60" spans="1:1" x14ac:dyDescent="0.25">
      <c r="A60" s="4"/>
    </row>
    <row r="61" spans="1:1" x14ac:dyDescent="0.25">
      <c r="A61" s="4"/>
    </row>
    <row r="62" spans="1:1" x14ac:dyDescent="0.25">
      <c r="A62" s="4"/>
    </row>
    <row r="63" spans="1:1" x14ac:dyDescent="0.25">
      <c r="A63" s="4"/>
    </row>
    <row r="64" spans="1:1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  <row r="68" spans="1:1" x14ac:dyDescent="0.25">
      <c r="A68" s="4"/>
    </row>
    <row r="69" spans="1:1" x14ac:dyDescent="0.25">
      <c r="A69" s="4"/>
    </row>
    <row r="70" spans="1:1" x14ac:dyDescent="0.25">
      <c r="A70" s="4"/>
    </row>
    <row r="71" spans="1:1" x14ac:dyDescent="0.25">
      <c r="A71" s="4"/>
    </row>
    <row r="72" spans="1:1" x14ac:dyDescent="0.25">
      <c r="A72" s="4"/>
    </row>
    <row r="73" spans="1:1" x14ac:dyDescent="0.25">
      <c r="A73" s="4"/>
    </row>
    <row r="74" spans="1:1" x14ac:dyDescent="0.25">
      <c r="A74" s="4"/>
    </row>
    <row r="75" spans="1:1" x14ac:dyDescent="0.25">
      <c r="A75" s="4"/>
    </row>
    <row r="76" spans="1:1" x14ac:dyDescent="0.25">
      <c r="A76" s="4"/>
    </row>
    <row r="77" spans="1:1" x14ac:dyDescent="0.25">
      <c r="A77" s="4"/>
    </row>
    <row r="78" spans="1:1" x14ac:dyDescent="0.25">
      <c r="A78" s="4"/>
    </row>
    <row r="79" spans="1:1" x14ac:dyDescent="0.25">
      <c r="A79" s="4"/>
    </row>
    <row r="80" spans="1:1" x14ac:dyDescent="0.25">
      <c r="A80" s="4"/>
    </row>
    <row r="81" spans="1:1" x14ac:dyDescent="0.25">
      <c r="A81" s="4"/>
    </row>
    <row r="82" spans="1:1" x14ac:dyDescent="0.25">
      <c r="A82" s="4"/>
    </row>
    <row r="83" spans="1:1" x14ac:dyDescent="0.25">
      <c r="A83" s="4"/>
    </row>
    <row r="84" spans="1:1" x14ac:dyDescent="0.25">
      <c r="A84" s="4"/>
    </row>
    <row r="85" spans="1:1" x14ac:dyDescent="0.25">
      <c r="A85" s="4"/>
    </row>
    <row r="86" spans="1:1" x14ac:dyDescent="0.25">
      <c r="A86" s="4"/>
    </row>
    <row r="87" spans="1:1" x14ac:dyDescent="0.25">
      <c r="A87" s="4"/>
    </row>
    <row r="88" spans="1:1" x14ac:dyDescent="0.25">
      <c r="A88" s="4"/>
    </row>
    <row r="89" spans="1:1" x14ac:dyDescent="0.25">
      <c r="A89" s="4"/>
    </row>
    <row r="90" spans="1:1" x14ac:dyDescent="0.25">
      <c r="A90" s="4"/>
    </row>
    <row r="91" spans="1:1" x14ac:dyDescent="0.25">
      <c r="A91" s="4"/>
    </row>
    <row r="92" spans="1:1" x14ac:dyDescent="0.25">
      <c r="A92" s="4"/>
    </row>
    <row r="93" spans="1:1" x14ac:dyDescent="0.25">
      <c r="A93" s="4"/>
    </row>
    <row r="94" spans="1:1" x14ac:dyDescent="0.25">
      <c r="A94" s="4"/>
    </row>
    <row r="95" spans="1:1" x14ac:dyDescent="0.25">
      <c r="A95" s="4"/>
    </row>
    <row r="96" spans="1:1" x14ac:dyDescent="0.25">
      <c r="A96" s="4"/>
    </row>
    <row r="97" spans="1:1" x14ac:dyDescent="0.25">
      <c r="A97" s="4"/>
    </row>
    <row r="98" spans="1:1" x14ac:dyDescent="0.25">
      <c r="A98" s="4"/>
    </row>
    <row r="99" spans="1:1" x14ac:dyDescent="0.25">
      <c r="A99" s="4"/>
    </row>
    <row r="100" spans="1:1" x14ac:dyDescent="0.25">
      <c r="A100" s="4"/>
    </row>
    <row r="101" spans="1:1" x14ac:dyDescent="0.25">
      <c r="A101" s="4"/>
    </row>
    <row r="102" spans="1:1" x14ac:dyDescent="0.25">
      <c r="A102" s="4"/>
    </row>
    <row r="103" spans="1:1" x14ac:dyDescent="0.25">
      <c r="A103" s="4"/>
    </row>
    <row r="104" spans="1:1" x14ac:dyDescent="0.25">
      <c r="A104" s="4"/>
    </row>
    <row r="105" spans="1:1" x14ac:dyDescent="0.25">
      <c r="A105" s="4"/>
    </row>
    <row r="106" spans="1:1" x14ac:dyDescent="0.25">
      <c r="A106" s="4"/>
    </row>
    <row r="107" spans="1:1" x14ac:dyDescent="0.25">
      <c r="A107" s="4"/>
    </row>
    <row r="108" spans="1:1" x14ac:dyDescent="0.25">
      <c r="A108" s="4"/>
    </row>
    <row r="109" spans="1:1" x14ac:dyDescent="0.25">
      <c r="A109" s="4"/>
    </row>
    <row r="110" spans="1:1" x14ac:dyDescent="0.25">
      <c r="A110" s="4"/>
    </row>
    <row r="111" spans="1:1" x14ac:dyDescent="0.25">
      <c r="A111" s="4"/>
    </row>
    <row r="112" spans="1:1" x14ac:dyDescent="0.25">
      <c r="A112" s="4"/>
    </row>
    <row r="113" spans="1:1" x14ac:dyDescent="0.25">
      <c r="A113" s="4"/>
    </row>
    <row r="114" spans="1:1" x14ac:dyDescent="0.25">
      <c r="A114" s="4"/>
    </row>
    <row r="115" spans="1:1" x14ac:dyDescent="0.25">
      <c r="A115" s="4"/>
    </row>
    <row r="116" spans="1:1" x14ac:dyDescent="0.25">
      <c r="A116" s="4"/>
    </row>
    <row r="117" spans="1:1" x14ac:dyDescent="0.25">
      <c r="A117" s="4"/>
    </row>
    <row r="118" spans="1:1" x14ac:dyDescent="0.25">
      <c r="A118" s="4"/>
    </row>
    <row r="119" spans="1:1" x14ac:dyDescent="0.25">
      <c r="A119" s="4"/>
    </row>
    <row r="120" spans="1:1" x14ac:dyDescent="0.25">
      <c r="A120" s="4"/>
    </row>
    <row r="121" spans="1:1" x14ac:dyDescent="0.25">
      <c r="A121" s="4"/>
    </row>
    <row r="122" spans="1:1" x14ac:dyDescent="0.25">
      <c r="A122" s="4"/>
    </row>
    <row r="123" spans="1:1" x14ac:dyDescent="0.25">
      <c r="A123" s="4"/>
    </row>
    <row r="124" spans="1:1" x14ac:dyDescent="0.25">
      <c r="A124" s="4"/>
    </row>
    <row r="125" spans="1:1" x14ac:dyDescent="0.25">
      <c r="A125" s="4"/>
    </row>
    <row r="126" spans="1:1" x14ac:dyDescent="0.25">
      <c r="A126" s="4"/>
    </row>
    <row r="127" spans="1:1" x14ac:dyDescent="0.25">
      <c r="A127" s="4"/>
    </row>
    <row r="128" spans="1:1" x14ac:dyDescent="0.25">
      <c r="A128" s="4"/>
    </row>
    <row r="129" spans="1:1" x14ac:dyDescent="0.25">
      <c r="A129" s="4"/>
    </row>
    <row r="130" spans="1:1" x14ac:dyDescent="0.25">
      <c r="A130" s="4"/>
    </row>
    <row r="131" spans="1:1" x14ac:dyDescent="0.25">
      <c r="A131" s="4"/>
    </row>
    <row r="132" spans="1:1" x14ac:dyDescent="0.25">
      <c r="A132" s="4"/>
    </row>
    <row r="133" spans="1:1" x14ac:dyDescent="0.25">
      <c r="A133" s="4"/>
    </row>
    <row r="134" spans="1:1" x14ac:dyDescent="0.25">
      <c r="A134" s="4"/>
    </row>
    <row r="135" spans="1:1" x14ac:dyDescent="0.25">
      <c r="A135" s="4"/>
    </row>
    <row r="136" spans="1:1" x14ac:dyDescent="0.25">
      <c r="A136" s="4"/>
    </row>
    <row r="137" spans="1:1" x14ac:dyDescent="0.25">
      <c r="A137" s="4"/>
    </row>
    <row r="138" spans="1:1" x14ac:dyDescent="0.25">
      <c r="A138" s="4"/>
    </row>
    <row r="139" spans="1:1" x14ac:dyDescent="0.25">
      <c r="A139" s="4"/>
    </row>
    <row r="140" spans="1:1" x14ac:dyDescent="0.25">
      <c r="A140" s="4"/>
    </row>
    <row r="141" spans="1:1" x14ac:dyDescent="0.25">
      <c r="A141" s="4"/>
    </row>
    <row r="142" spans="1:1" x14ac:dyDescent="0.25">
      <c r="A142" s="4"/>
    </row>
    <row r="143" spans="1:1" x14ac:dyDescent="0.25">
      <c r="A143" s="4"/>
    </row>
    <row r="144" spans="1:1" x14ac:dyDescent="0.25">
      <c r="A144" s="4"/>
    </row>
    <row r="145" spans="1:1" x14ac:dyDescent="0.25">
      <c r="A145" s="4"/>
    </row>
    <row r="146" spans="1:1" x14ac:dyDescent="0.25">
      <c r="A146" s="4"/>
    </row>
    <row r="147" spans="1:1" x14ac:dyDescent="0.25">
      <c r="A147" s="4"/>
    </row>
    <row r="148" spans="1:1" x14ac:dyDescent="0.25">
      <c r="A148" s="4"/>
    </row>
    <row r="149" spans="1:1" x14ac:dyDescent="0.25">
      <c r="A149" s="4"/>
    </row>
    <row r="150" spans="1:1" x14ac:dyDescent="0.25">
      <c r="A150" s="4"/>
    </row>
    <row r="151" spans="1:1" x14ac:dyDescent="0.25">
      <c r="A151" s="4"/>
    </row>
    <row r="152" spans="1:1" x14ac:dyDescent="0.25">
      <c r="A152" s="4"/>
    </row>
    <row r="153" spans="1:1" x14ac:dyDescent="0.25">
      <c r="A153" s="4"/>
    </row>
    <row r="154" spans="1:1" x14ac:dyDescent="0.25">
      <c r="A154" s="4"/>
    </row>
    <row r="155" spans="1:1" x14ac:dyDescent="0.25">
      <c r="A155" s="4"/>
    </row>
    <row r="156" spans="1:1" x14ac:dyDescent="0.25">
      <c r="A156" s="4"/>
    </row>
    <row r="157" spans="1:1" x14ac:dyDescent="0.25">
      <c r="A157" s="4"/>
    </row>
    <row r="158" spans="1:1" x14ac:dyDescent="0.25">
      <c r="A158" s="4"/>
    </row>
    <row r="159" spans="1:1" x14ac:dyDescent="0.25">
      <c r="A159" s="4"/>
    </row>
    <row r="160" spans="1:1" x14ac:dyDescent="0.25">
      <c r="A160" s="4"/>
    </row>
    <row r="161" spans="1:1" x14ac:dyDescent="0.25">
      <c r="A161" s="4"/>
    </row>
    <row r="162" spans="1:1" x14ac:dyDescent="0.25">
      <c r="A162" s="4"/>
    </row>
    <row r="163" spans="1:1" x14ac:dyDescent="0.25">
      <c r="A163" s="4"/>
    </row>
    <row r="164" spans="1:1" x14ac:dyDescent="0.25">
      <c r="A164" s="4"/>
    </row>
    <row r="165" spans="1:1" x14ac:dyDescent="0.25">
      <c r="A165" s="4"/>
    </row>
    <row r="166" spans="1:1" x14ac:dyDescent="0.25">
      <c r="A166" s="4"/>
    </row>
    <row r="167" spans="1:1" x14ac:dyDescent="0.25">
      <c r="A167" s="4"/>
    </row>
    <row r="168" spans="1:1" x14ac:dyDescent="0.25">
      <c r="A168" s="4"/>
    </row>
    <row r="169" spans="1:1" x14ac:dyDescent="0.25">
      <c r="A169" s="4"/>
    </row>
    <row r="170" spans="1:1" x14ac:dyDescent="0.25">
      <c r="A170" s="4"/>
    </row>
    <row r="171" spans="1:1" x14ac:dyDescent="0.25">
      <c r="A171" s="4"/>
    </row>
    <row r="172" spans="1:1" x14ac:dyDescent="0.25">
      <c r="A172" s="4"/>
    </row>
    <row r="173" spans="1:1" x14ac:dyDescent="0.25">
      <c r="A173" s="4"/>
    </row>
    <row r="174" spans="1:1" x14ac:dyDescent="0.25">
      <c r="A174" s="4"/>
    </row>
    <row r="175" spans="1:1" x14ac:dyDescent="0.25">
      <c r="A175" s="4"/>
    </row>
    <row r="176" spans="1:1" x14ac:dyDescent="0.25">
      <c r="A176" s="4"/>
    </row>
    <row r="177" spans="1:1" x14ac:dyDescent="0.25">
      <c r="A177" s="4"/>
    </row>
    <row r="178" spans="1:1" x14ac:dyDescent="0.25">
      <c r="A178" s="4"/>
    </row>
    <row r="179" spans="1:1" x14ac:dyDescent="0.25">
      <c r="A179" s="4"/>
    </row>
    <row r="180" spans="1:1" x14ac:dyDescent="0.25">
      <c r="A180" s="4"/>
    </row>
    <row r="181" spans="1:1" x14ac:dyDescent="0.25">
      <c r="A181" s="4"/>
    </row>
    <row r="182" spans="1:1" x14ac:dyDescent="0.25">
      <c r="A182" s="4"/>
    </row>
    <row r="183" spans="1:1" x14ac:dyDescent="0.25">
      <c r="A183" s="4"/>
    </row>
    <row r="184" spans="1:1" x14ac:dyDescent="0.25">
      <c r="A184" s="4"/>
    </row>
    <row r="185" spans="1:1" x14ac:dyDescent="0.25">
      <c r="A185" s="4"/>
    </row>
    <row r="186" spans="1:1" x14ac:dyDescent="0.25">
      <c r="A186" s="4"/>
    </row>
    <row r="187" spans="1:1" x14ac:dyDescent="0.25">
      <c r="A187" s="4"/>
    </row>
    <row r="188" spans="1:1" x14ac:dyDescent="0.25">
      <c r="A188" s="4"/>
    </row>
    <row r="189" spans="1:1" x14ac:dyDescent="0.25">
      <c r="A189" s="4"/>
    </row>
    <row r="190" spans="1:1" x14ac:dyDescent="0.25">
      <c r="A190" s="4"/>
    </row>
    <row r="191" spans="1:1" x14ac:dyDescent="0.25">
      <c r="A191" s="4"/>
    </row>
    <row r="192" spans="1:1" x14ac:dyDescent="0.25">
      <c r="A192" s="4"/>
    </row>
    <row r="193" spans="1:1" x14ac:dyDescent="0.25">
      <c r="A193" s="4"/>
    </row>
    <row r="194" spans="1:1" x14ac:dyDescent="0.25">
      <c r="A194" s="4"/>
    </row>
    <row r="195" spans="1:1" x14ac:dyDescent="0.25">
      <c r="A195" s="4"/>
    </row>
    <row r="196" spans="1:1" x14ac:dyDescent="0.25">
      <c r="A196" s="4"/>
    </row>
    <row r="197" spans="1:1" x14ac:dyDescent="0.25">
      <c r="A197" s="4"/>
    </row>
    <row r="198" spans="1:1" x14ac:dyDescent="0.25">
      <c r="A198" s="4"/>
    </row>
    <row r="199" spans="1:1" x14ac:dyDescent="0.25">
      <c r="A199" s="4"/>
    </row>
    <row r="200" spans="1:1" x14ac:dyDescent="0.25">
      <c r="A200" s="4"/>
    </row>
    <row r="201" spans="1:1" x14ac:dyDescent="0.25">
      <c r="A201" s="4"/>
    </row>
    <row r="202" spans="1:1" x14ac:dyDescent="0.25">
      <c r="A202" s="4"/>
    </row>
    <row r="203" spans="1:1" x14ac:dyDescent="0.25">
      <c r="A203" s="4"/>
    </row>
    <row r="204" spans="1:1" x14ac:dyDescent="0.25">
      <c r="A204" s="4"/>
    </row>
    <row r="205" spans="1:1" x14ac:dyDescent="0.25">
      <c r="A205" s="4"/>
    </row>
    <row r="206" spans="1:1" x14ac:dyDescent="0.25">
      <c r="A206" s="4"/>
    </row>
    <row r="207" spans="1:1" x14ac:dyDescent="0.25">
      <c r="A207" s="4"/>
    </row>
    <row r="208" spans="1:1" x14ac:dyDescent="0.25">
      <c r="A208" s="4"/>
    </row>
    <row r="209" spans="1:1" x14ac:dyDescent="0.25">
      <c r="A209" s="4"/>
    </row>
    <row r="210" spans="1:1" x14ac:dyDescent="0.25">
      <c r="A210" s="4"/>
    </row>
    <row r="211" spans="1:1" x14ac:dyDescent="0.25">
      <c r="A211" s="4"/>
    </row>
    <row r="212" spans="1:1" x14ac:dyDescent="0.25">
      <c r="A212" s="4"/>
    </row>
    <row r="213" spans="1:1" x14ac:dyDescent="0.25">
      <c r="A213" s="4"/>
    </row>
    <row r="214" spans="1:1" x14ac:dyDescent="0.25">
      <c r="A214" s="4"/>
    </row>
    <row r="215" spans="1:1" x14ac:dyDescent="0.25">
      <c r="A215" s="4"/>
    </row>
    <row r="216" spans="1:1" x14ac:dyDescent="0.25">
      <c r="A216" s="4"/>
    </row>
    <row r="217" spans="1:1" x14ac:dyDescent="0.25">
      <c r="A217" s="4"/>
    </row>
    <row r="218" spans="1:1" x14ac:dyDescent="0.25">
      <c r="A218" s="4"/>
    </row>
    <row r="219" spans="1:1" x14ac:dyDescent="0.25">
      <c r="A219" s="4"/>
    </row>
    <row r="220" spans="1:1" x14ac:dyDescent="0.25">
      <c r="A220" s="4"/>
    </row>
    <row r="221" spans="1:1" x14ac:dyDescent="0.25">
      <c r="A221" s="4"/>
    </row>
    <row r="222" spans="1:1" x14ac:dyDescent="0.25">
      <c r="A222" s="4"/>
    </row>
    <row r="223" spans="1:1" x14ac:dyDescent="0.25">
      <c r="A223" s="4"/>
    </row>
    <row r="224" spans="1:1" x14ac:dyDescent="0.25">
      <c r="A224" s="4"/>
    </row>
    <row r="225" spans="1:1" x14ac:dyDescent="0.25">
      <c r="A225" s="4"/>
    </row>
    <row r="226" spans="1:1" x14ac:dyDescent="0.25">
      <c r="A226" s="4"/>
    </row>
    <row r="227" spans="1:1" x14ac:dyDescent="0.25">
      <c r="A227" s="4"/>
    </row>
    <row r="228" spans="1:1" x14ac:dyDescent="0.25">
      <c r="A228" s="4"/>
    </row>
    <row r="229" spans="1:1" x14ac:dyDescent="0.25">
      <c r="A229" s="4"/>
    </row>
    <row r="230" spans="1:1" x14ac:dyDescent="0.25">
      <c r="A230" s="4"/>
    </row>
    <row r="231" spans="1:1" x14ac:dyDescent="0.25">
      <c r="A231" s="4"/>
    </row>
    <row r="232" spans="1:1" x14ac:dyDescent="0.25">
      <c r="A232" s="4"/>
    </row>
    <row r="233" spans="1:1" x14ac:dyDescent="0.25">
      <c r="A233" s="4"/>
    </row>
    <row r="234" spans="1:1" x14ac:dyDescent="0.25">
      <c r="A234" s="4"/>
    </row>
    <row r="235" spans="1:1" x14ac:dyDescent="0.25">
      <c r="A235" s="4"/>
    </row>
    <row r="236" spans="1:1" x14ac:dyDescent="0.25">
      <c r="A236" s="4"/>
    </row>
    <row r="237" spans="1:1" x14ac:dyDescent="0.25">
      <c r="A237" s="4"/>
    </row>
    <row r="238" spans="1:1" x14ac:dyDescent="0.25">
      <c r="A238" s="4"/>
    </row>
    <row r="239" spans="1:1" x14ac:dyDescent="0.25">
      <c r="A239" s="4"/>
    </row>
    <row r="240" spans="1:1" x14ac:dyDescent="0.25">
      <c r="A240" s="4"/>
    </row>
    <row r="241" spans="1:1" x14ac:dyDescent="0.25">
      <c r="A241" s="4"/>
    </row>
    <row r="242" spans="1:1" x14ac:dyDescent="0.25">
      <c r="A242" s="4"/>
    </row>
    <row r="243" spans="1:1" x14ac:dyDescent="0.25">
      <c r="A243" s="4"/>
    </row>
    <row r="244" spans="1:1" x14ac:dyDescent="0.25">
      <c r="A244" s="4"/>
    </row>
    <row r="245" spans="1:1" x14ac:dyDescent="0.25">
      <c r="A245" s="4"/>
    </row>
    <row r="246" spans="1:1" x14ac:dyDescent="0.25">
      <c r="A246" s="4"/>
    </row>
    <row r="247" spans="1:1" x14ac:dyDescent="0.25">
      <c r="A247" s="4"/>
    </row>
    <row r="248" spans="1:1" x14ac:dyDescent="0.25">
      <c r="A248" s="4"/>
    </row>
    <row r="249" spans="1:1" x14ac:dyDescent="0.25">
      <c r="A249" s="4"/>
    </row>
    <row r="250" spans="1:1" x14ac:dyDescent="0.25">
      <c r="A250" s="4"/>
    </row>
    <row r="251" spans="1:1" x14ac:dyDescent="0.25">
      <c r="A251" s="4"/>
    </row>
    <row r="252" spans="1:1" x14ac:dyDescent="0.25">
      <c r="A252" s="4"/>
    </row>
    <row r="253" spans="1:1" x14ac:dyDescent="0.25">
      <c r="A253" s="4"/>
    </row>
    <row r="254" spans="1:1" x14ac:dyDescent="0.25">
      <c r="A254" s="4"/>
    </row>
    <row r="255" spans="1:1" x14ac:dyDescent="0.25">
      <c r="A255" s="4"/>
    </row>
    <row r="256" spans="1:1" x14ac:dyDescent="0.25">
      <c r="A256" s="4"/>
    </row>
    <row r="257" spans="1:1" x14ac:dyDescent="0.25">
      <c r="A257" s="4"/>
    </row>
    <row r="258" spans="1:1" x14ac:dyDescent="0.25">
      <c r="A258" s="4"/>
    </row>
    <row r="259" spans="1:1" x14ac:dyDescent="0.25">
      <c r="A259" s="4"/>
    </row>
    <row r="260" spans="1:1" x14ac:dyDescent="0.25">
      <c r="A260" s="4"/>
    </row>
    <row r="261" spans="1:1" x14ac:dyDescent="0.25">
      <c r="A261" s="4"/>
    </row>
    <row r="262" spans="1:1" x14ac:dyDescent="0.25">
      <c r="A262" s="4"/>
    </row>
    <row r="263" spans="1:1" x14ac:dyDescent="0.25">
      <c r="A263" s="4"/>
    </row>
    <row r="264" spans="1:1" x14ac:dyDescent="0.25">
      <c r="A264" s="4"/>
    </row>
    <row r="265" spans="1:1" x14ac:dyDescent="0.25">
      <c r="A265" s="4"/>
    </row>
    <row r="266" spans="1:1" x14ac:dyDescent="0.25">
      <c r="A266" s="4"/>
    </row>
    <row r="267" spans="1:1" x14ac:dyDescent="0.25">
      <c r="A267" s="4"/>
    </row>
    <row r="268" spans="1:1" x14ac:dyDescent="0.25">
      <c r="A268" s="4"/>
    </row>
    <row r="269" spans="1:1" x14ac:dyDescent="0.25">
      <c r="A269" s="4"/>
    </row>
    <row r="270" spans="1:1" x14ac:dyDescent="0.25">
      <c r="A270" s="4"/>
    </row>
    <row r="271" spans="1:1" x14ac:dyDescent="0.25">
      <c r="A271" s="4"/>
    </row>
    <row r="272" spans="1:1" x14ac:dyDescent="0.25">
      <c r="A272" s="4"/>
    </row>
    <row r="273" spans="1:1" x14ac:dyDescent="0.25">
      <c r="A273" s="4"/>
    </row>
    <row r="274" spans="1:1" x14ac:dyDescent="0.25">
      <c r="A274" s="4"/>
    </row>
    <row r="275" spans="1:1" x14ac:dyDescent="0.25">
      <c r="A275" s="4"/>
    </row>
    <row r="276" spans="1:1" x14ac:dyDescent="0.25">
      <c r="A276" s="4"/>
    </row>
    <row r="277" spans="1:1" x14ac:dyDescent="0.25">
      <c r="A277" s="4"/>
    </row>
    <row r="278" spans="1:1" x14ac:dyDescent="0.25">
      <c r="A278" s="4"/>
    </row>
    <row r="279" spans="1:1" x14ac:dyDescent="0.25">
      <c r="A279" s="4"/>
    </row>
    <row r="280" spans="1:1" x14ac:dyDescent="0.25">
      <c r="A280" s="4"/>
    </row>
    <row r="281" spans="1:1" x14ac:dyDescent="0.25">
      <c r="A281" s="4"/>
    </row>
    <row r="282" spans="1:1" x14ac:dyDescent="0.25">
      <c r="A282" s="4"/>
    </row>
    <row r="283" spans="1:1" x14ac:dyDescent="0.25">
      <c r="A283" s="4"/>
    </row>
    <row r="284" spans="1:1" x14ac:dyDescent="0.25">
      <c r="A284" s="4"/>
    </row>
    <row r="285" spans="1:1" x14ac:dyDescent="0.25">
      <c r="A285" s="4"/>
    </row>
    <row r="286" spans="1:1" x14ac:dyDescent="0.25">
      <c r="A286" s="4"/>
    </row>
    <row r="287" spans="1:1" x14ac:dyDescent="0.25">
      <c r="A287" s="4"/>
    </row>
    <row r="288" spans="1:1" x14ac:dyDescent="0.25">
      <c r="A288" s="4"/>
    </row>
    <row r="289" spans="1:1" x14ac:dyDescent="0.25">
      <c r="A289" s="4"/>
    </row>
    <row r="290" spans="1:1" x14ac:dyDescent="0.25">
      <c r="A290" s="4"/>
    </row>
    <row r="291" spans="1:1" x14ac:dyDescent="0.25">
      <c r="A291" s="4"/>
    </row>
    <row r="292" spans="1:1" x14ac:dyDescent="0.25">
      <c r="A292" s="4"/>
    </row>
    <row r="293" spans="1:1" x14ac:dyDescent="0.25">
      <c r="A293" s="4"/>
    </row>
    <row r="294" spans="1:1" x14ac:dyDescent="0.25">
      <c r="A294" s="4"/>
    </row>
    <row r="295" spans="1:1" x14ac:dyDescent="0.25">
      <c r="A295" s="4"/>
    </row>
    <row r="296" spans="1:1" x14ac:dyDescent="0.25">
      <c r="A296" s="4"/>
    </row>
    <row r="297" spans="1:1" x14ac:dyDescent="0.25">
      <c r="A297" s="4"/>
    </row>
    <row r="298" spans="1:1" x14ac:dyDescent="0.25">
      <c r="A298" s="4"/>
    </row>
    <row r="299" spans="1:1" x14ac:dyDescent="0.25">
      <c r="A299" s="4"/>
    </row>
    <row r="300" spans="1:1" x14ac:dyDescent="0.25">
      <c r="A300" s="4"/>
    </row>
    <row r="301" spans="1:1" x14ac:dyDescent="0.25">
      <c r="A301" s="4"/>
    </row>
    <row r="302" spans="1:1" x14ac:dyDescent="0.25">
      <c r="A302" s="4"/>
    </row>
    <row r="303" spans="1:1" x14ac:dyDescent="0.25">
      <c r="A303" s="4"/>
    </row>
    <row r="304" spans="1:1" x14ac:dyDescent="0.25">
      <c r="A304" s="4"/>
    </row>
    <row r="305" spans="1:1" x14ac:dyDescent="0.25">
      <c r="A305" s="4"/>
    </row>
    <row r="306" spans="1:1" x14ac:dyDescent="0.25">
      <c r="A306" s="4"/>
    </row>
    <row r="307" spans="1:1" x14ac:dyDescent="0.25">
      <c r="A307" s="4"/>
    </row>
    <row r="308" spans="1:1" x14ac:dyDescent="0.25">
      <c r="A308" s="4"/>
    </row>
    <row r="309" spans="1:1" x14ac:dyDescent="0.25">
      <c r="A309" s="4"/>
    </row>
    <row r="310" spans="1:1" x14ac:dyDescent="0.25">
      <c r="A310" s="4"/>
    </row>
    <row r="311" spans="1:1" x14ac:dyDescent="0.25">
      <c r="A311" s="4"/>
    </row>
    <row r="312" spans="1:1" x14ac:dyDescent="0.25">
      <c r="A312" s="4"/>
    </row>
    <row r="313" spans="1:1" x14ac:dyDescent="0.25">
      <c r="A313" s="4"/>
    </row>
    <row r="314" spans="1:1" x14ac:dyDescent="0.25">
      <c r="A314" s="4"/>
    </row>
    <row r="315" spans="1:1" x14ac:dyDescent="0.25">
      <c r="A315" s="4"/>
    </row>
    <row r="316" spans="1:1" x14ac:dyDescent="0.25">
      <c r="A316" s="4"/>
    </row>
    <row r="317" spans="1:1" x14ac:dyDescent="0.25">
      <c r="A317" s="4"/>
    </row>
    <row r="318" spans="1:1" x14ac:dyDescent="0.25">
      <c r="A318" s="4"/>
    </row>
    <row r="319" spans="1:1" x14ac:dyDescent="0.25">
      <c r="A319" s="4"/>
    </row>
    <row r="320" spans="1:1" x14ac:dyDescent="0.25">
      <c r="A320" s="4"/>
    </row>
    <row r="321" spans="1:1" x14ac:dyDescent="0.25">
      <c r="A321" s="4"/>
    </row>
    <row r="322" spans="1:1" x14ac:dyDescent="0.25">
      <c r="A322" s="4"/>
    </row>
    <row r="323" spans="1:1" x14ac:dyDescent="0.25">
      <c r="A323" s="4"/>
    </row>
    <row r="324" spans="1:1" x14ac:dyDescent="0.25">
      <c r="A324" s="4"/>
    </row>
    <row r="325" spans="1:1" x14ac:dyDescent="0.25">
      <c r="A325" s="4"/>
    </row>
    <row r="326" spans="1:1" x14ac:dyDescent="0.25">
      <c r="A326" s="4"/>
    </row>
    <row r="327" spans="1:1" x14ac:dyDescent="0.25">
      <c r="A327" s="4"/>
    </row>
    <row r="328" spans="1:1" x14ac:dyDescent="0.25">
      <c r="A328" s="4"/>
    </row>
    <row r="329" spans="1:1" x14ac:dyDescent="0.25">
      <c r="A329" s="4"/>
    </row>
    <row r="330" spans="1:1" x14ac:dyDescent="0.25">
      <c r="A330" s="4"/>
    </row>
    <row r="331" spans="1:1" x14ac:dyDescent="0.25">
      <c r="A331" s="4"/>
    </row>
    <row r="332" spans="1:1" x14ac:dyDescent="0.25">
      <c r="A332" s="4"/>
    </row>
    <row r="333" spans="1:1" x14ac:dyDescent="0.25">
      <c r="A333" s="4"/>
    </row>
    <row r="334" spans="1:1" x14ac:dyDescent="0.25">
      <c r="A334" s="4"/>
    </row>
    <row r="335" spans="1:1" x14ac:dyDescent="0.25">
      <c r="A335" s="4"/>
    </row>
    <row r="336" spans="1:1" x14ac:dyDescent="0.25">
      <c r="A336" s="4"/>
    </row>
    <row r="337" spans="1:1" x14ac:dyDescent="0.25">
      <c r="A337" s="4"/>
    </row>
    <row r="338" spans="1:1" x14ac:dyDescent="0.25">
      <c r="A338" s="4"/>
    </row>
    <row r="339" spans="1:1" x14ac:dyDescent="0.25">
      <c r="A339" s="4"/>
    </row>
    <row r="340" spans="1:1" x14ac:dyDescent="0.25">
      <c r="A340" s="4"/>
    </row>
    <row r="341" spans="1:1" x14ac:dyDescent="0.25">
      <c r="A341" s="4"/>
    </row>
    <row r="342" spans="1:1" x14ac:dyDescent="0.25">
      <c r="A342" s="4"/>
    </row>
    <row r="343" spans="1:1" x14ac:dyDescent="0.25">
      <c r="A343" s="4"/>
    </row>
    <row r="344" spans="1:1" x14ac:dyDescent="0.25">
      <c r="A344" s="4"/>
    </row>
    <row r="345" spans="1:1" x14ac:dyDescent="0.25">
      <c r="A345" s="4"/>
    </row>
    <row r="346" spans="1:1" x14ac:dyDescent="0.25">
      <c r="A346" s="4"/>
    </row>
    <row r="347" spans="1:1" x14ac:dyDescent="0.25">
      <c r="A347" s="4"/>
    </row>
    <row r="348" spans="1:1" x14ac:dyDescent="0.25">
      <c r="A348" s="4"/>
    </row>
    <row r="349" spans="1:1" x14ac:dyDescent="0.25">
      <c r="A349" s="4"/>
    </row>
    <row r="350" spans="1:1" x14ac:dyDescent="0.25">
      <c r="A350" s="4"/>
    </row>
    <row r="351" spans="1:1" x14ac:dyDescent="0.25">
      <c r="A351" s="4"/>
    </row>
    <row r="352" spans="1:1" x14ac:dyDescent="0.25">
      <c r="A352" s="4"/>
    </row>
    <row r="353" spans="1:1" x14ac:dyDescent="0.25">
      <c r="A353" s="4"/>
    </row>
    <row r="354" spans="1:1" x14ac:dyDescent="0.25">
      <c r="A354" s="4"/>
    </row>
    <row r="355" spans="1:1" x14ac:dyDescent="0.25">
      <c r="A355" s="4"/>
    </row>
    <row r="356" spans="1:1" x14ac:dyDescent="0.25">
      <c r="A356" s="4"/>
    </row>
    <row r="357" spans="1:1" x14ac:dyDescent="0.25">
      <c r="A357" s="4"/>
    </row>
    <row r="358" spans="1:1" x14ac:dyDescent="0.25">
      <c r="A358" s="4"/>
    </row>
    <row r="359" spans="1:1" x14ac:dyDescent="0.25">
      <c r="A359" s="4"/>
    </row>
    <row r="360" spans="1:1" x14ac:dyDescent="0.25">
      <c r="A360" s="4"/>
    </row>
    <row r="361" spans="1:1" x14ac:dyDescent="0.25">
      <c r="A361" s="4"/>
    </row>
    <row r="362" spans="1:1" x14ac:dyDescent="0.25">
      <c r="A362" s="4"/>
    </row>
    <row r="363" spans="1:1" x14ac:dyDescent="0.25">
      <c r="A363" s="4"/>
    </row>
    <row r="364" spans="1:1" x14ac:dyDescent="0.25">
      <c r="A364" s="4"/>
    </row>
    <row r="365" spans="1:1" x14ac:dyDescent="0.25">
      <c r="A365" s="4"/>
    </row>
    <row r="366" spans="1:1" x14ac:dyDescent="0.25">
      <c r="A366" s="4"/>
    </row>
    <row r="367" spans="1:1" x14ac:dyDescent="0.25">
      <c r="A367" s="4"/>
    </row>
    <row r="368" spans="1:1" x14ac:dyDescent="0.25">
      <c r="A368" s="4"/>
    </row>
    <row r="369" spans="1:1" x14ac:dyDescent="0.25">
      <c r="A369" s="4"/>
    </row>
    <row r="370" spans="1:1" x14ac:dyDescent="0.25">
      <c r="A370" s="4"/>
    </row>
    <row r="371" spans="1:1" x14ac:dyDescent="0.25">
      <c r="A371" s="4"/>
    </row>
    <row r="372" spans="1:1" x14ac:dyDescent="0.25">
      <c r="A372" s="4"/>
    </row>
    <row r="373" spans="1:1" x14ac:dyDescent="0.25">
      <c r="A373" s="4"/>
    </row>
    <row r="374" spans="1:1" x14ac:dyDescent="0.25">
      <c r="A374" s="4"/>
    </row>
    <row r="375" spans="1:1" x14ac:dyDescent="0.25">
      <c r="A375" s="4"/>
    </row>
    <row r="376" spans="1:1" x14ac:dyDescent="0.25">
      <c r="A376" s="4"/>
    </row>
    <row r="377" spans="1:1" x14ac:dyDescent="0.25">
      <c r="A377" s="4"/>
    </row>
    <row r="378" spans="1:1" x14ac:dyDescent="0.25">
      <c r="A378" s="4"/>
    </row>
    <row r="379" spans="1:1" x14ac:dyDescent="0.25">
      <c r="A379" s="4"/>
    </row>
    <row r="380" spans="1:1" x14ac:dyDescent="0.25">
      <c r="A380" s="4"/>
    </row>
    <row r="381" spans="1:1" x14ac:dyDescent="0.25">
      <c r="A381" s="4"/>
    </row>
    <row r="382" spans="1:1" x14ac:dyDescent="0.25">
      <c r="A382" s="4"/>
    </row>
    <row r="383" spans="1:1" x14ac:dyDescent="0.25">
      <c r="A383" s="4"/>
    </row>
    <row r="384" spans="1:1" x14ac:dyDescent="0.25">
      <c r="A384" s="4"/>
    </row>
    <row r="385" spans="1:1" x14ac:dyDescent="0.25">
      <c r="A385" s="4"/>
    </row>
    <row r="386" spans="1:1" x14ac:dyDescent="0.25">
      <c r="A386" s="4"/>
    </row>
    <row r="387" spans="1:1" x14ac:dyDescent="0.25">
      <c r="A387" s="4"/>
    </row>
    <row r="388" spans="1:1" x14ac:dyDescent="0.25">
      <c r="A388" s="4"/>
    </row>
    <row r="389" spans="1:1" x14ac:dyDescent="0.25">
      <c r="A389" s="4"/>
    </row>
    <row r="390" spans="1:1" x14ac:dyDescent="0.25">
      <c r="A390" s="4"/>
    </row>
    <row r="391" spans="1:1" x14ac:dyDescent="0.25">
      <c r="A391" s="4"/>
    </row>
    <row r="392" spans="1:1" x14ac:dyDescent="0.25">
      <c r="A392" s="4"/>
    </row>
    <row r="393" spans="1:1" x14ac:dyDescent="0.25">
      <c r="A393" s="4"/>
    </row>
    <row r="394" spans="1:1" x14ac:dyDescent="0.25">
      <c r="A394" s="4"/>
    </row>
    <row r="395" spans="1:1" x14ac:dyDescent="0.25">
      <c r="A395" s="4"/>
    </row>
    <row r="396" spans="1:1" x14ac:dyDescent="0.25">
      <c r="A396" s="4"/>
    </row>
    <row r="397" spans="1:1" x14ac:dyDescent="0.25">
      <c r="A397" s="4"/>
    </row>
    <row r="398" spans="1:1" x14ac:dyDescent="0.25">
      <c r="A398" s="4"/>
    </row>
    <row r="399" spans="1:1" x14ac:dyDescent="0.25">
      <c r="A399" s="4"/>
    </row>
    <row r="400" spans="1:1" x14ac:dyDescent="0.25">
      <c r="A400" s="4"/>
    </row>
    <row r="401" spans="1:1" x14ac:dyDescent="0.25">
      <c r="A401" s="4"/>
    </row>
    <row r="402" spans="1:1" x14ac:dyDescent="0.25">
      <c r="A402" s="4"/>
    </row>
    <row r="403" spans="1:1" x14ac:dyDescent="0.25">
      <c r="A403" s="4"/>
    </row>
    <row r="404" spans="1:1" x14ac:dyDescent="0.25">
      <c r="A404" s="4"/>
    </row>
    <row r="405" spans="1:1" x14ac:dyDescent="0.25">
      <c r="A405" s="4"/>
    </row>
    <row r="406" spans="1:1" x14ac:dyDescent="0.25">
      <c r="A406" s="4"/>
    </row>
    <row r="407" spans="1:1" x14ac:dyDescent="0.25">
      <c r="A407" s="4"/>
    </row>
    <row r="408" spans="1:1" x14ac:dyDescent="0.25">
      <c r="A408" s="4"/>
    </row>
    <row r="409" spans="1:1" x14ac:dyDescent="0.25">
      <c r="A409" s="4"/>
    </row>
    <row r="410" spans="1:1" x14ac:dyDescent="0.25">
      <c r="A410" s="4"/>
    </row>
    <row r="411" spans="1:1" x14ac:dyDescent="0.25">
      <c r="A411" s="4"/>
    </row>
    <row r="412" spans="1:1" x14ac:dyDescent="0.25">
      <c r="A412" s="4"/>
    </row>
    <row r="413" spans="1:1" x14ac:dyDescent="0.25">
      <c r="A413" s="4"/>
    </row>
    <row r="414" spans="1:1" x14ac:dyDescent="0.25">
      <c r="A414" s="4"/>
    </row>
    <row r="415" spans="1:1" x14ac:dyDescent="0.25">
      <c r="A415" s="4"/>
    </row>
    <row r="416" spans="1:1" x14ac:dyDescent="0.25">
      <c r="A416" s="4"/>
    </row>
    <row r="417" spans="1:1" x14ac:dyDescent="0.25">
      <c r="A417" s="4"/>
    </row>
    <row r="418" spans="1:1" x14ac:dyDescent="0.25">
      <c r="A418" s="4"/>
    </row>
    <row r="419" spans="1:1" x14ac:dyDescent="0.25">
      <c r="A419" s="4"/>
    </row>
    <row r="420" spans="1:1" x14ac:dyDescent="0.25">
      <c r="A420" s="4"/>
    </row>
    <row r="421" spans="1:1" x14ac:dyDescent="0.25">
      <c r="A421" s="4"/>
    </row>
    <row r="422" spans="1:1" x14ac:dyDescent="0.25">
      <c r="A422" s="4"/>
    </row>
    <row r="423" spans="1:1" x14ac:dyDescent="0.25">
      <c r="A423" s="4"/>
    </row>
    <row r="424" spans="1:1" x14ac:dyDescent="0.25">
      <c r="A424" s="4"/>
    </row>
    <row r="425" spans="1:1" x14ac:dyDescent="0.25">
      <c r="A425" s="4"/>
    </row>
    <row r="426" spans="1:1" x14ac:dyDescent="0.25">
      <c r="A426" s="4"/>
    </row>
    <row r="427" spans="1:1" x14ac:dyDescent="0.25">
      <c r="A427" s="4"/>
    </row>
    <row r="428" spans="1:1" x14ac:dyDescent="0.25">
      <c r="A428" s="4"/>
    </row>
    <row r="429" spans="1:1" x14ac:dyDescent="0.25">
      <c r="A429" s="4"/>
    </row>
    <row r="430" spans="1:1" x14ac:dyDescent="0.25">
      <c r="A430" s="4"/>
    </row>
    <row r="431" spans="1:1" x14ac:dyDescent="0.25">
      <c r="A431" s="4"/>
    </row>
    <row r="432" spans="1:1" x14ac:dyDescent="0.25">
      <c r="A432" s="4"/>
    </row>
    <row r="433" spans="1:1" x14ac:dyDescent="0.25">
      <c r="A433" s="4"/>
    </row>
    <row r="434" spans="1:1" x14ac:dyDescent="0.25">
      <c r="A434" s="4"/>
    </row>
    <row r="435" spans="1:1" x14ac:dyDescent="0.25">
      <c r="A435" s="4"/>
    </row>
    <row r="436" spans="1:1" x14ac:dyDescent="0.25">
      <c r="A436" s="4"/>
    </row>
    <row r="437" spans="1:1" x14ac:dyDescent="0.25">
      <c r="A437" s="4"/>
    </row>
    <row r="438" spans="1:1" x14ac:dyDescent="0.25">
      <c r="A438" s="4"/>
    </row>
    <row r="439" spans="1:1" x14ac:dyDescent="0.25">
      <c r="A439" s="4"/>
    </row>
    <row r="440" spans="1:1" x14ac:dyDescent="0.25">
      <c r="A440" s="4"/>
    </row>
    <row r="441" spans="1:1" x14ac:dyDescent="0.25">
      <c r="A441" s="4"/>
    </row>
    <row r="442" spans="1:1" x14ac:dyDescent="0.25">
      <c r="A442" s="4"/>
    </row>
    <row r="443" spans="1:1" x14ac:dyDescent="0.25">
      <c r="A443" s="4"/>
    </row>
    <row r="444" spans="1:1" x14ac:dyDescent="0.25">
      <c r="A444" s="4"/>
    </row>
    <row r="445" spans="1:1" x14ac:dyDescent="0.25">
      <c r="A445" s="4"/>
    </row>
    <row r="446" spans="1:1" x14ac:dyDescent="0.25">
      <c r="A446" s="4"/>
    </row>
    <row r="447" spans="1:1" x14ac:dyDescent="0.25">
      <c r="A447" s="4"/>
    </row>
    <row r="448" spans="1:1" x14ac:dyDescent="0.25">
      <c r="A448" s="4"/>
    </row>
    <row r="449" spans="1:1" x14ac:dyDescent="0.25">
      <c r="A449" s="4"/>
    </row>
    <row r="450" spans="1:1" x14ac:dyDescent="0.25">
      <c r="A450" s="4"/>
    </row>
    <row r="451" spans="1:1" x14ac:dyDescent="0.25">
      <c r="A451" s="4"/>
    </row>
    <row r="452" spans="1:1" x14ac:dyDescent="0.25">
      <c r="A452" s="4"/>
    </row>
    <row r="453" spans="1:1" x14ac:dyDescent="0.25">
      <c r="A453" s="4"/>
    </row>
    <row r="454" spans="1:1" x14ac:dyDescent="0.25">
      <c r="A454" s="4"/>
    </row>
    <row r="455" spans="1:1" x14ac:dyDescent="0.25">
      <c r="A455" s="4"/>
    </row>
    <row r="456" spans="1:1" x14ac:dyDescent="0.25">
      <c r="A456" s="4"/>
    </row>
    <row r="457" spans="1:1" x14ac:dyDescent="0.25">
      <c r="A457" s="4"/>
    </row>
    <row r="458" spans="1:1" x14ac:dyDescent="0.25">
      <c r="A458" s="4"/>
    </row>
    <row r="459" spans="1:1" x14ac:dyDescent="0.25">
      <c r="A459" s="4"/>
    </row>
    <row r="460" spans="1:1" x14ac:dyDescent="0.25">
      <c r="A460" s="4"/>
    </row>
    <row r="461" spans="1:1" x14ac:dyDescent="0.25">
      <c r="A461" s="4"/>
    </row>
    <row r="462" spans="1:1" x14ac:dyDescent="0.25">
      <c r="A462" s="4"/>
    </row>
    <row r="463" spans="1:1" x14ac:dyDescent="0.25">
      <c r="A463" s="4"/>
    </row>
    <row r="464" spans="1:1" x14ac:dyDescent="0.25">
      <c r="A464" s="4"/>
    </row>
    <row r="465" spans="1:1" x14ac:dyDescent="0.25">
      <c r="A465" s="4"/>
    </row>
    <row r="466" spans="1:1" x14ac:dyDescent="0.25">
      <c r="A466" s="4"/>
    </row>
    <row r="467" spans="1:1" x14ac:dyDescent="0.25">
      <c r="A467" s="4"/>
    </row>
    <row r="468" spans="1:1" x14ac:dyDescent="0.25">
      <c r="A468" s="4"/>
    </row>
    <row r="469" spans="1:1" x14ac:dyDescent="0.25">
      <c r="A469" s="4"/>
    </row>
    <row r="470" spans="1:1" x14ac:dyDescent="0.25">
      <c r="A470" s="4"/>
    </row>
    <row r="471" spans="1:1" x14ac:dyDescent="0.25">
      <c r="A471" s="4"/>
    </row>
    <row r="472" spans="1:1" x14ac:dyDescent="0.25">
      <c r="A472" s="4"/>
    </row>
    <row r="473" spans="1:1" x14ac:dyDescent="0.25">
      <c r="A473" s="4"/>
    </row>
    <row r="474" spans="1:1" x14ac:dyDescent="0.25">
      <c r="A474" s="4"/>
    </row>
    <row r="475" spans="1:1" x14ac:dyDescent="0.25">
      <c r="A475" s="4"/>
    </row>
    <row r="476" spans="1:1" x14ac:dyDescent="0.25">
      <c r="A476" s="4"/>
    </row>
    <row r="477" spans="1:1" x14ac:dyDescent="0.25">
      <c r="A477" s="4"/>
    </row>
    <row r="478" spans="1:1" x14ac:dyDescent="0.25">
      <c r="A478" s="4"/>
    </row>
    <row r="479" spans="1:1" x14ac:dyDescent="0.25">
      <c r="A479" s="4"/>
    </row>
    <row r="480" spans="1:1" x14ac:dyDescent="0.25">
      <c r="A480" s="4"/>
    </row>
    <row r="481" spans="1:1" x14ac:dyDescent="0.25">
      <c r="A481" s="4"/>
    </row>
    <row r="482" spans="1:1" x14ac:dyDescent="0.25">
      <c r="A482" s="4"/>
    </row>
    <row r="483" spans="1:1" x14ac:dyDescent="0.25">
      <c r="A483" s="4"/>
    </row>
    <row r="484" spans="1:1" x14ac:dyDescent="0.25">
      <c r="A484" s="4"/>
    </row>
    <row r="485" spans="1:1" x14ac:dyDescent="0.25">
      <c r="A485" s="4"/>
    </row>
    <row r="486" spans="1:1" x14ac:dyDescent="0.25">
      <c r="A486" s="4"/>
    </row>
    <row r="487" spans="1:1" x14ac:dyDescent="0.25">
      <c r="A487" s="4"/>
    </row>
    <row r="488" spans="1:1" x14ac:dyDescent="0.25">
      <c r="A488" s="4"/>
    </row>
    <row r="489" spans="1:1" x14ac:dyDescent="0.25">
      <c r="A489" s="4"/>
    </row>
    <row r="490" spans="1:1" x14ac:dyDescent="0.25">
      <c r="A490" s="4"/>
    </row>
    <row r="491" spans="1:1" x14ac:dyDescent="0.25">
      <c r="A491" s="4"/>
    </row>
    <row r="492" spans="1:1" x14ac:dyDescent="0.25">
      <c r="A492" s="4"/>
    </row>
    <row r="493" spans="1:1" x14ac:dyDescent="0.25">
      <c r="A493" s="4"/>
    </row>
    <row r="494" spans="1:1" x14ac:dyDescent="0.25">
      <c r="A494" s="4"/>
    </row>
    <row r="495" spans="1:1" x14ac:dyDescent="0.25">
      <c r="A495" s="4"/>
    </row>
    <row r="496" spans="1:1" x14ac:dyDescent="0.25">
      <c r="A496" s="4"/>
    </row>
    <row r="497" spans="1:1" x14ac:dyDescent="0.25">
      <c r="A497" s="4"/>
    </row>
    <row r="498" spans="1:1" x14ac:dyDescent="0.25">
      <c r="A498" s="4"/>
    </row>
    <row r="499" spans="1:1" x14ac:dyDescent="0.25">
      <c r="A499" s="4"/>
    </row>
    <row r="500" spans="1:1" x14ac:dyDescent="0.25">
      <c r="A500" s="4"/>
    </row>
    <row r="501" spans="1:1" x14ac:dyDescent="0.25">
      <c r="A501" s="4"/>
    </row>
    <row r="502" spans="1:1" x14ac:dyDescent="0.25">
      <c r="A502" s="4"/>
    </row>
    <row r="503" spans="1:1" x14ac:dyDescent="0.25">
      <c r="A503" s="4"/>
    </row>
    <row r="504" spans="1:1" x14ac:dyDescent="0.25">
      <c r="A504" s="4"/>
    </row>
    <row r="505" spans="1:1" x14ac:dyDescent="0.25">
      <c r="A505" s="4"/>
    </row>
    <row r="506" spans="1:1" x14ac:dyDescent="0.25">
      <c r="A506" s="4"/>
    </row>
    <row r="507" spans="1:1" x14ac:dyDescent="0.25">
      <c r="A507" s="4"/>
    </row>
    <row r="508" spans="1:1" x14ac:dyDescent="0.25">
      <c r="A508" s="4"/>
    </row>
    <row r="509" spans="1:1" x14ac:dyDescent="0.25">
      <c r="A509" s="4"/>
    </row>
    <row r="510" spans="1:1" x14ac:dyDescent="0.25">
      <c r="A510" s="4"/>
    </row>
    <row r="511" spans="1:1" x14ac:dyDescent="0.25">
      <c r="A511" s="4"/>
    </row>
    <row r="512" spans="1:1" x14ac:dyDescent="0.25">
      <c r="A512" s="4"/>
    </row>
    <row r="513" spans="1:1" x14ac:dyDescent="0.25">
      <c r="A513" s="4"/>
    </row>
    <row r="514" spans="1:1" x14ac:dyDescent="0.25">
      <c r="A514" s="4"/>
    </row>
    <row r="515" spans="1:1" x14ac:dyDescent="0.25">
      <c r="A515" s="4"/>
    </row>
    <row r="516" spans="1:1" x14ac:dyDescent="0.25">
      <c r="A516" s="4"/>
    </row>
    <row r="517" spans="1:1" x14ac:dyDescent="0.25">
      <c r="A517" s="4"/>
    </row>
    <row r="518" spans="1:1" x14ac:dyDescent="0.25">
      <c r="A518" s="4"/>
    </row>
    <row r="519" spans="1:1" x14ac:dyDescent="0.25">
      <c r="A519" s="4"/>
    </row>
    <row r="520" spans="1:1" x14ac:dyDescent="0.25">
      <c r="A520" s="4"/>
    </row>
    <row r="521" spans="1:1" x14ac:dyDescent="0.25">
      <c r="A521" s="4"/>
    </row>
    <row r="522" spans="1:1" x14ac:dyDescent="0.25">
      <c r="A522" s="4"/>
    </row>
    <row r="523" spans="1:1" x14ac:dyDescent="0.25">
      <c r="A523" s="4"/>
    </row>
    <row r="524" spans="1:1" x14ac:dyDescent="0.25">
      <c r="A524" s="4"/>
    </row>
    <row r="525" spans="1:1" x14ac:dyDescent="0.25">
      <c r="A525" s="4"/>
    </row>
    <row r="526" spans="1:1" x14ac:dyDescent="0.25">
      <c r="A526" s="4"/>
    </row>
    <row r="527" spans="1:1" x14ac:dyDescent="0.25">
      <c r="A527" s="4"/>
    </row>
    <row r="528" spans="1:1" x14ac:dyDescent="0.25">
      <c r="A528" s="4"/>
    </row>
    <row r="529" spans="1:1" x14ac:dyDescent="0.25">
      <c r="A529" s="4"/>
    </row>
    <row r="530" spans="1:1" x14ac:dyDescent="0.25">
      <c r="A530" s="4"/>
    </row>
    <row r="531" spans="1:1" x14ac:dyDescent="0.25">
      <c r="A531" s="4"/>
    </row>
    <row r="532" spans="1:1" x14ac:dyDescent="0.25">
      <c r="A532" s="4"/>
    </row>
    <row r="533" spans="1:1" x14ac:dyDescent="0.25">
      <c r="A533" s="4"/>
    </row>
    <row r="534" spans="1:1" x14ac:dyDescent="0.25">
      <c r="A534" s="4"/>
    </row>
    <row r="535" spans="1:1" x14ac:dyDescent="0.25">
      <c r="A535" s="4"/>
    </row>
    <row r="536" spans="1:1" x14ac:dyDescent="0.25">
      <c r="A536" s="4"/>
    </row>
    <row r="537" spans="1:1" x14ac:dyDescent="0.25">
      <c r="A537" s="4"/>
    </row>
    <row r="538" spans="1:1" x14ac:dyDescent="0.25">
      <c r="A538" s="4"/>
    </row>
    <row r="539" spans="1:1" x14ac:dyDescent="0.25">
      <c r="A539" s="4"/>
    </row>
    <row r="540" spans="1:1" x14ac:dyDescent="0.25">
      <c r="A540" s="4"/>
    </row>
    <row r="541" spans="1:1" x14ac:dyDescent="0.25">
      <c r="A541" s="4"/>
    </row>
    <row r="542" spans="1:1" x14ac:dyDescent="0.25">
      <c r="A542" s="4"/>
    </row>
    <row r="543" spans="1:1" x14ac:dyDescent="0.25">
      <c r="A543" s="4"/>
    </row>
    <row r="544" spans="1:1" x14ac:dyDescent="0.25">
      <c r="A544" s="4"/>
    </row>
    <row r="545" spans="1:1" x14ac:dyDescent="0.25">
      <c r="A545" s="4"/>
    </row>
    <row r="546" spans="1:1" x14ac:dyDescent="0.25">
      <c r="A546" s="4"/>
    </row>
    <row r="547" spans="1:1" x14ac:dyDescent="0.25">
      <c r="A547" s="4"/>
    </row>
    <row r="548" spans="1:1" x14ac:dyDescent="0.25">
      <c r="A548" s="4"/>
    </row>
    <row r="549" spans="1:1" x14ac:dyDescent="0.25">
      <c r="A549" s="4"/>
    </row>
    <row r="550" spans="1:1" x14ac:dyDescent="0.25">
      <c r="A550" s="4"/>
    </row>
    <row r="551" spans="1:1" x14ac:dyDescent="0.25">
      <c r="A551" s="4"/>
    </row>
    <row r="552" spans="1:1" x14ac:dyDescent="0.25">
      <c r="A552" s="4"/>
    </row>
    <row r="553" spans="1:1" x14ac:dyDescent="0.25">
      <c r="A553" s="4"/>
    </row>
    <row r="554" spans="1:1" x14ac:dyDescent="0.25">
      <c r="A554" s="4"/>
    </row>
    <row r="555" spans="1:1" x14ac:dyDescent="0.25">
      <c r="A555" s="4"/>
    </row>
    <row r="556" spans="1:1" x14ac:dyDescent="0.25">
      <c r="A556" s="4"/>
    </row>
    <row r="557" spans="1:1" x14ac:dyDescent="0.25">
      <c r="A557" s="4"/>
    </row>
    <row r="558" spans="1:1" x14ac:dyDescent="0.25">
      <c r="A558" s="4"/>
    </row>
    <row r="559" spans="1:1" x14ac:dyDescent="0.25">
      <c r="A559" s="4"/>
    </row>
    <row r="560" spans="1:1" x14ac:dyDescent="0.25">
      <c r="A560" s="4"/>
    </row>
    <row r="561" spans="1:1" x14ac:dyDescent="0.25">
      <c r="A561" s="4"/>
    </row>
    <row r="562" spans="1:1" x14ac:dyDescent="0.25">
      <c r="A562" s="4"/>
    </row>
    <row r="563" spans="1:1" x14ac:dyDescent="0.25">
      <c r="A563" s="4"/>
    </row>
    <row r="564" spans="1:1" x14ac:dyDescent="0.25">
      <c r="A564" s="4"/>
    </row>
    <row r="565" spans="1:1" x14ac:dyDescent="0.25">
      <c r="A565" s="4"/>
    </row>
    <row r="566" spans="1:1" x14ac:dyDescent="0.25">
      <c r="A566" s="4"/>
    </row>
    <row r="567" spans="1:1" x14ac:dyDescent="0.25">
      <c r="A567" s="4"/>
    </row>
    <row r="568" spans="1:1" x14ac:dyDescent="0.25">
      <c r="A568" s="4"/>
    </row>
    <row r="569" spans="1:1" x14ac:dyDescent="0.25">
      <c r="A569" s="4"/>
    </row>
    <row r="570" spans="1:1" x14ac:dyDescent="0.25">
      <c r="A570" s="4"/>
    </row>
    <row r="571" spans="1:1" x14ac:dyDescent="0.25">
      <c r="A571" s="4"/>
    </row>
    <row r="572" spans="1:1" x14ac:dyDescent="0.25">
      <c r="A572" s="4"/>
    </row>
    <row r="573" spans="1:1" x14ac:dyDescent="0.25">
      <c r="A573" s="4"/>
    </row>
    <row r="574" spans="1:1" x14ac:dyDescent="0.25">
      <c r="A574" s="4"/>
    </row>
    <row r="575" spans="1:1" x14ac:dyDescent="0.25">
      <c r="A575" s="4"/>
    </row>
    <row r="576" spans="1:1" x14ac:dyDescent="0.25">
      <c r="A576" s="4"/>
    </row>
    <row r="577" spans="1:1" x14ac:dyDescent="0.25">
      <c r="A577" s="4"/>
    </row>
    <row r="578" spans="1:1" x14ac:dyDescent="0.25">
      <c r="A578" s="4"/>
    </row>
    <row r="579" spans="1:1" x14ac:dyDescent="0.25">
      <c r="A579" s="4"/>
    </row>
    <row r="580" spans="1:1" x14ac:dyDescent="0.25">
      <c r="A580" s="4"/>
    </row>
    <row r="581" spans="1:1" x14ac:dyDescent="0.25">
      <c r="A581" s="4"/>
    </row>
    <row r="582" spans="1:1" x14ac:dyDescent="0.25">
      <c r="A582" s="4"/>
    </row>
    <row r="583" spans="1:1" x14ac:dyDescent="0.25">
      <c r="A583" s="4"/>
    </row>
    <row r="584" spans="1:1" x14ac:dyDescent="0.25">
      <c r="A584" s="4"/>
    </row>
    <row r="585" spans="1:1" x14ac:dyDescent="0.25">
      <c r="A585" s="4"/>
    </row>
    <row r="586" spans="1:1" x14ac:dyDescent="0.25">
      <c r="A586" s="4"/>
    </row>
    <row r="587" spans="1:1" x14ac:dyDescent="0.25">
      <c r="A587" s="4"/>
    </row>
    <row r="588" spans="1:1" x14ac:dyDescent="0.25">
      <c r="A588" s="4"/>
    </row>
    <row r="589" spans="1:1" x14ac:dyDescent="0.25">
      <c r="A589" s="4"/>
    </row>
    <row r="590" spans="1:1" x14ac:dyDescent="0.25">
      <c r="A590" s="4"/>
    </row>
    <row r="591" spans="1:1" x14ac:dyDescent="0.25">
      <c r="A591" s="4"/>
    </row>
    <row r="592" spans="1:1" x14ac:dyDescent="0.25">
      <c r="A592" s="4"/>
    </row>
    <row r="593" spans="1:1" x14ac:dyDescent="0.25">
      <c r="A593" s="4"/>
    </row>
    <row r="594" spans="1:1" x14ac:dyDescent="0.25">
      <c r="A594" s="4"/>
    </row>
    <row r="595" spans="1:1" x14ac:dyDescent="0.25">
      <c r="A595" s="4"/>
    </row>
    <row r="596" spans="1:1" x14ac:dyDescent="0.25">
      <c r="A596" s="4"/>
    </row>
    <row r="597" spans="1:1" x14ac:dyDescent="0.25">
      <c r="A597" s="4"/>
    </row>
    <row r="598" spans="1:1" x14ac:dyDescent="0.25">
      <c r="A598" s="4"/>
    </row>
    <row r="599" spans="1:1" x14ac:dyDescent="0.25">
      <c r="A599" s="4"/>
    </row>
    <row r="600" spans="1:1" x14ac:dyDescent="0.25">
      <c r="A600" s="4"/>
    </row>
    <row r="601" spans="1:1" x14ac:dyDescent="0.25">
      <c r="A601" s="4"/>
    </row>
    <row r="602" spans="1:1" x14ac:dyDescent="0.25">
      <c r="A602" s="4"/>
    </row>
    <row r="603" spans="1:1" x14ac:dyDescent="0.25">
      <c r="A603" s="4"/>
    </row>
    <row r="604" spans="1:1" x14ac:dyDescent="0.25">
      <c r="A604" s="4"/>
    </row>
    <row r="605" spans="1:1" x14ac:dyDescent="0.25">
      <c r="A605" s="4"/>
    </row>
    <row r="606" spans="1:1" x14ac:dyDescent="0.25">
      <c r="A606" s="4"/>
    </row>
    <row r="607" spans="1:1" x14ac:dyDescent="0.25">
      <c r="A607" s="4"/>
    </row>
    <row r="608" spans="1:1" x14ac:dyDescent="0.25">
      <c r="A608" s="4"/>
    </row>
    <row r="609" spans="1:1" x14ac:dyDescent="0.25">
      <c r="A609" s="4"/>
    </row>
    <row r="610" spans="1:1" x14ac:dyDescent="0.25">
      <c r="A610" s="4"/>
    </row>
    <row r="611" spans="1:1" x14ac:dyDescent="0.25">
      <c r="A611" s="4"/>
    </row>
    <row r="612" spans="1:1" x14ac:dyDescent="0.25">
      <c r="A612" s="4"/>
    </row>
    <row r="613" spans="1:1" x14ac:dyDescent="0.25">
      <c r="A613" s="4"/>
    </row>
    <row r="614" spans="1:1" x14ac:dyDescent="0.25">
      <c r="A614" s="4"/>
    </row>
    <row r="615" spans="1:1" x14ac:dyDescent="0.25">
      <c r="A615" s="4"/>
    </row>
    <row r="616" spans="1:1" x14ac:dyDescent="0.25">
      <c r="A616" s="4"/>
    </row>
    <row r="617" spans="1:1" x14ac:dyDescent="0.25">
      <c r="A617" s="4"/>
    </row>
    <row r="618" spans="1:1" x14ac:dyDescent="0.25">
      <c r="A618" s="4"/>
    </row>
    <row r="619" spans="1:1" x14ac:dyDescent="0.25">
      <c r="A619" s="4"/>
    </row>
    <row r="620" spans="1:1" x14ac:dyDescent="0.25">
      <c r="A620" s="4"/>
    </row>
    <row r="621" spans="1:1" x14ac:dyDescent="0.25">
      <c r="A621" s="4"/>
    </row>
    <row r="622" spans="1:1" x14ac:dyDescent="0.25">
      <c r="A622" s="4"/>
    </row>
    <row r="623" spans="1:1" x14ac:dyDescent="0.25">
      <c r="A623" s="4"/>
    </row>
    <row r="624" spans="1:1" x14ac:dyDescent="0.25">
      <c r="A624" s="4"/>
    </row>
    <row r="625" spans="1:1" x14ac:dyDescent="0.25">
      <c r="A625" s="4"/>
    </row>
    <row r="626" spans="1:1" x14ac:dyDescent="0.25">
      <c r="A626" s="4"/>
    </row>
    <row r="627" spans="1:1" x14ac:dyDescent="0.25">
      <c r="A627" s="4"/>
    </row>
    <row r="628" spans="1:1" x14ac:dyDescent="0.25">
      <c r="A628" s="4"/>
    </row>
    <row r="629" spans="1:1" x14ac:dyDescent="0.25">
      <c r="A629" s="4"/>
    </row>
    <row r="630" spans="1:1" x14ac:dyDescent="0.25">
      <c r="A630" s="4"/>
    </row>
    <row r="631" spans="1:1" x14ac:dyDescent="0.25">
      <c r="A631" s="4"/>
    </row>
    <row r="632" spans="1:1" x14ac:dyDescent="0.25">
      <c r="A632" s="4"/>
    </row>
    <row r="633" spans="1:1" x14ac:dyDescent="0.25">
      <c r="A633" s="4"/>
    </row>
    <row r="634" spans="1:1" x14ac:dyDescent="0.25">
      <c r="A634" s="4"/>
    </row>
    <row r="635" spans="1:1" x14ac:dyDescent="0.25">
      <c r="A635" s="4"/>
    </row>
    <row r="636" spans="1:1" x14ac:dyDescent="0.25">
      <c r="A636" s="4"/>
    </row>
    <row r="637" spans="1:1" x14ac:dyDescent="0.25">
      <c r="A637" s="4"/>
    </row>
    <row r="638" spans="1:1" x14ac:dyDescent="0.25">
      <c r="A638" s="4"/>
    </row>
    <row r="639" spans="1:1" x14ac:dyDescent="0.25">
      <c r="A639" s="4"/>
    </row>
    <row r="640" spans="1:1" x14ac:dyDescent="0.25">
      <c r="A640" s="4"/>
    </row>
    <row r="641" spans="1:1" x14ac:dyDescent="0.25">
      <c r="A641" s="4"/>
    </row>
    <row r="642" spans="1:1" x14ac:dyDescent="0.25">
      <c r="A642" s="4"/>
    </row>
    <row r="643" spans="1:1" x14ac:dyDescent="0.25">
      <c r="A643" s="4"/>
    </row>
    <row r="644" spans="1:1" x14ac:dyDescent="0.25">
      <c r="A644" s="4"/>
    </row>
    <row r="645" spans="1:1" x14ac:dyDescent="0.25">
      <c r="A645" s="4"/>
    </row>
    <row r="646" spans="1:1" x14ac:dyDescent="0.25">
      <c r="A646" s="4"/>
    </row>
    <row r="647" spans="1:1" x14ac:dyDescent="0.25">
      <c r="A647" s="4"/>
    </row>
    <row r="648" spans="1:1" x14ac:dyDescent="0.25">
      <c r="A648" s="4"/>
    </row>
    <row r="649" spans="1:1" x14ac:dyDescent="0.25">
      <c r="A649" s="4"/>
    </row>
    <row r="650" spans="1:1" x14ac:dyDescent="0.25">
      <c r="A650" s="4"/>
    </row>
    <row r="651" spans="1:1" x14ac:dyDescent="0.25">
      <c r="A651" s="4"/>
    </row>
    <row r="652" spans="1:1" x14ac:dyDescent="0.25">
      <c r="A652" s="4"/>
    </row>
    <row r="653" spans="1:1" x14ac:dyDescent="0.25">
      <c r="A653" s="4"/>
    </row>
    <row r="654" spans="1:1" x14ac:dyDescent="0.25">
      <c r="A654" s="4"/>
    </row>
    <row r="655" spans="1:1" x14ac:dyDescent="0.25">
      <c r="A655" s="4"/>
    </row>
    <row r="656" spans="1:1" x14ac:dyDescent="0.25">
      <c r="A656" s="4"/>
    </row>
    <row r="657" spans="1:1" x14ac:dyDescent="0.25">
      <c r="A657" s="4"/>
    </row>
    <row r="658" spans="1:1" x14ac:dyDescent="0.25">
      <c r="A658" s="4"/>
    </row>
    <row r="659" spans="1:1" x14ac:dyDescent="0.25">
      <c r="A659" s="4"/>
    </row>
    <row r="660" spans="1:1" x14ac:dyDescent="0.25">
      <c r="A660" s="4"/>
    </row>
    <row r="661" spans="1:1" x14ac:dyDescent="0.25">
      <c r="A661" s="4"/>
    </row>
    <row r="662" spans="1:1" x14ac:dyDescent="0.25">
      <c r="A662" s="4"/>
    </row>
    <row r="663" spans="1:1" x14ac:dyDescent="0.25">
      <c r="A663" s="4"/>
    </row>
    <row r="664" spans="1:1" x14ac:dyDescent="0.25">
      <c r="A664" s="4"/>
    </row>
    <row r="665" spans="1:1" x14ac:dyDescent="0.25">
      <c r="A665" s="4"/>
    </row>
    <row r="666" spans="1:1" x14ac:dyDescent="0.25">
      <c r="A666" s="4"/>
    </row>
    <row r="667" spans="1:1" x14ac:dyDescent="0.25">
      <c r="A667" s="4"/>
    </row>
    <row r="668" spans="1:1" x14ac:dyDescent="0.25">
      <c r="A668" s="4"/>
    </row>
    <row r="669" spans="1:1" x14ac:dyDescent="0.25">
      <c r="A669" s="4"/>
    </row>
    <row r="670" spans="1:1" x14ac:dyDescent="0.25">
      <c r="A670" s="4"/>
    </row>
    <row r="671" spans="1:1" x14ac:dyDescent="0.25">
      <c r="A671" s="4"/>
    </row>
    <row r="672" spans="1:1" x14ac:dyDescent="0.25">
      <c r="A672" s="4"/>
    </row>
    <row r="673" spans="1:1" x14ac:dyDescent="0.25">
      <c r="A673" s="4"/>
    </row>
    <row r="674" spans="1:1" x14ac:dyDescent="0.25">
      <c r="A674" s="4"/>
    </row>
    <row r="675" spans="1:1" x14ac:dyDescent="0.25">
      <c r="A675" s="4"/>
    </row>
    <row r="676" spans="1:1" x14ac:dyDescent="0.25">
      <c r="A676" s="4"/>
    </row>
    <row r="677" spans="1:1" x14ac:dyDescent="0.25">
      <c r="A677" s="4"/>
    </row>
    <row r="678" spans="1:1" x14ac:dyDescent="0.25">
      <c r="A678" s="4"/>
    </row>
    <row r="679" spans="1:1" x14ac:dyDescent="0.25">
      <c r="A679" s="4"/>
    </row>
    <row r="680" spans="1:1" x14ac:dyDescent="0.25">
      <c r="A680" s="4"/>
    </row>
    <row r="681" spans="1:1" x14ac:dyDescent="0.25">
      <c r="A681" s="4"/>
    </row>
    <row r="682" spans="1:1" x14ac:dyDescent="0.25">
      <c r="A682" s="4"/>
    </row>
    <row r="683" spans="1:1" x14ac:dyDescent="0.25">
      <c r="A683" s="4"/>
    </row>
    <row r="684" spans="1:1" x14ac:dyDescent="0.25">
      <c r="A684" s="4"/>
    </row>
    <row r="685" spans="1:1" x14ac:dyDescent="0.25">
      <c r="A685" s="4"/>
    </row>
    <row r="686" spans="1:1" x14ac:dyDescent="0.25">
      <c r="A686" s="4"/>
    </row>
    <row r="687" spans="1:1" x14ac:dyDescent="0.25">
      <c r="A687" s="4"/>
    </row>
    <row r="688" spans="1:1" x14ac:dyDescent="0.25">
      <c r="A688" s="4"/>
    </row>
    <row r="689" spans="1:1" x14ac:dyDescent="0.25">
      <c r="A689" s="4"/>
    </row>
    <row r="690" spans="1:1" x14ac:dyDescent="0.25">
      <c r="A690" s="4"/>
    </row>
    <row r="691" spans="1:1" x14ac:dyDescent="0.25">
      <c r="A691" s="4"/>
    </row>
    <row r="692" spans="1:1" x14ac:dyDescent="0.25">
      <c r="A692" s="4"/>
    </row>
    <row r="693" spans="1:1" x14ac:dyDescent="0.25">
      <c r="A693" s="4"/>
    </row>
    <row r="694" spans="1:1" x14ac:dyDescent="0.25">
      <c r="A694" s="4"/>
    </row>
    <row r="695" spans="1:1" x14ac:dyDescent="0.25">
      <c r="A695" s="4"/>
    </row>
    <row r="696" spans="1:1" x14ac:dyDescent="0.25">
      <c r="A696" s="4"/>
    </row>
    <row r="697" spans="1:1" x14ac:dyDescent="0.25">
      <c r="A697" s="4"/>
    </row>
    <row r="698" spans="1:1" x14ac:dyDescent="0.25">
      <c r="A698" s="4"/>
    </row>
    <row r="699" spans="1:1" x14ac:dyDescent="0.25">
      <c r="A699" s="4"/>
    </row>
    <row r="700" spans="1:1" x14ac:dyDescent="0.25">
      <c r="A700" s="4"/>
    </row>
    <row r="701" spans="1:1" x14ac:dyDescent="0.25">
      <c r="A701" s="4"/>
    </row>
    <row r="702" spans="1:1" x14ac:dyDescent="0.25">
      <c r="A702" s="4"/>
    </row>
    <row r="703" spans="1:1" x14ac:dyDescent="0.25">
      <c r="A703" s="4"/>
    </row>
    <row r="704" spans="1:1" x14ac:dyDescent="0.25">
      <c r="A704" s="4"/>
    </row>
    <row r="705" spans="1:1" x14ac:dyDescent="0.25">
      <c r="A705" s="4"/>
    </row>
    <row r="706" spans="1:1" x14ac:dyDescent="0.25">
      <c r="A706" s="4"/>
    </row>
    <row r="707" spans="1:1" x14ac:dyDescent="0.25">
      <c r="A707" s="4"/>
    </row>
    <row r="708" spans="1:1" x14ac:dyDescent="0.25">
      <c r="A708" s="4"/>
    </row>
    <row r="709" spans="1:1" x14ac:dyDescent="0.25">
      <c r="A709" s="4"/>
    </row>
    <row r="710" spans="1:1" x14ac:dyDescent="0.25">
      <c r="A710" s="4"/>
    </row>
    <row r="711" spans="1:1" x14ac:dyDescent="0.25">
      <c r="A711" s="4"/>
    </row>
    <row r="712" spans="1:1" x14ac:dyDescent="0.25">
      <c r="A712" s="4"/>
    </row>
    <row r="713" spans="1:1" x14ac:dyDescent="0.25">
      <c r="A713" s="4"/>
    </row>
    <row r="714" spans="1:1" x14ac:dyDescent="0.25">
      <c r="A714" s="4"/>
    </row>
    <row r="715" spans="1:1" x14ac:dyDescent="0.25">
      <c r="A715" s="4"/>
    </row>
    <row r="716" spans="1:1" x14ac:dyDescent="0.25">
      <c r="A716" s="4"/>
    </row>
    <row r="717" spans="1:1" x14ac:dyDescent="0.25">
      <c r="A717" s="4"/>
    </row>
    <row r="718" spans="1:1" x14ac:dyDescent="0.25">
      <c r="A718" s="4"/>
    </row>
    <row r="719" spans="1:1" x14ac:dyDescent="0.25">
      <c r="A719" s="4"/>
    </row>
    <row r="720" spans="1:1" x14ac:dyDescent="0.25">
      <c r="A720" s="4"/>
    </row>
    <row r="721" spans="1:1" x14ac:dyDescent="0.25">
      <c r="A721" s="4"/>
    </row>
    <row r="722" spans="1:1" x14ac:dyDescent="0.25">
      <c r="A722" s="4"/>
    </row>
    <row r="723" spans="1:1" x14ac:dyDescent="0.25">
      <c r="A723" s="4"/>
    </row>
    <row r="724" spans="1:1" x14ac:dyDescent="0.25">
      <c r="A724" s="4"/>
    </row>
    <row r="725" spans="1:1" x14ac:dyDescent="0.25">
      <c r="A725" s="4"/>
    </row>
    <row r="726" spans="1:1" x14ac:dyDescent="0.25">
      <c r="A726" s="4"/>
    </row>
    <row r="727" spans="1:1" x14ac:dyDescent="0.25">
      <c r="A727" s="4"/>
    </row>
    <row r="728" spans="1:1" x14ac:dyDescent="0.25">
      <c r="A728" s="4"/>
    </row>
    <row r="729" spans="1:1" x14ac:dyDescent="0.25">
      <c r="A729" s="4"/>
    </row>
    <row r="730" spans="1:1" x14ac:dyDescent="0.25">
      <c r="A730" s="4"/>
    </row>
    <row r="731" spans="1:1" x14ac:dyDescent="0.25">
      <c r="A731" s="4"/>
    </row>
    <row r="732" spans="1:1" x14ac:dyDescent="0.25">
      <c r="A732" s="4"/>
    </row>
    <row r="733" spans="1:1" x14ac:dyDescent="0.25">
      <c r="A733" s="4"/>
    </row>
    <row r="734" spans="1:1" x14ac:dyDescent="0.25">
      <c r="A734" s="4"/>
    </row>
    <row r="735" spans="1:1" x14ac:dyDescent="0.25">
      <c r="A735" s="4"/>
    </row>
    <row r="736" spans="1:1" x14ac:dyDescent="0.25">
      <c r="A736" s="4"/>
    </row>
    <row r="737" spans="1:1" x14ac:dyDescent="0.25">
      <c r="A737" s="4"/>
    </row>
    <row r="738" spans="1:1" x14ac:dyDescent="0.25">
      <c r="A738" s="4"/>
    </row>
    <row r="739" spans="1:1" x14ac:dyDescent="0.25">
      <c r="A739" s="4"/>
    </row>
    <row r="740" spans="1:1" x14ac:dyDescent="0.25">
      <c r="A740" s="4"/>
    </row>
    <row r="741" spans="1:1" x14ac:dyDescent="0.25">
      <c r="A741" s="4"/>
    </row>
    <row r="742" spans="1:1" x14ac:dyDescent="0.25">
      <c r="A742" s="4"/>
    </row>
    <row r="743" spans="1:1" x14ac:dyDescent="0.25">
      <c r="A743" s="4"/>
    </row>
    <row r="744" spans="1:1" x14ac:dyDescent="0.25">
      <c r="A744" s="4"/>
    </row>
    <row r="745" spans="1:1" x14ac:dyDescent="0.25">
      <c r="A745" s="4"/>
    </row>
    <row r="746" spans="1:1" x14ac:dyDescent="0.25">
      <c r="A746" s="4"/>
    </row>
    <row r="747" spans="1:1" x14ac:dyDescent="0.25">
      <c r="A747" s="4"/>
    </row>
    <row r="748" spans="1:1" x14ac:dyDescent="0.25">
      <c r="A748" s="4"/>
    </row>
    <row r="749" spans="1:1" x14ac:dyDescent="0.25">
      <c r="A749" s="4"/>
    </row>
    <row r="750" spans="1:1" x14ac:dyDescent="0.25">
      <c r="A750" s="4"/>
    </row>
    <row r="751" spans="1:1" x14ac:dyDescent="0.25">
      <c r="A751" s="4"/>
    </row>
    <row r="752" spans="1:1" x14ac:dyDescent="0.25">
      <c r="A752" s="4"/>
    </row>
    <row r="753" spans="1:1" x14ac:dyDescent="0.25">
      <c r="A753" s="4"/>
    </row>
    <row r="754" spans="1:1" x14ac:dyDescent="0.25">
      <c r="A754" s="4"/>
    </row>
    <row r="755" spans="1:1" x14ac:dyDescent="0.25">
      <c r="A755" s="4"/>
    </row>
    <row r="756" spans="1:1" x14ac:dyDescent="0.25">
      <c r="A756" s="4"/>
    </row>
    <row r="757" spans="1:1" x14ac:dyDescent="0.25">
      <c r="A757" s="4"/>
    </row>
    <row r="758" spans="1:1" x14ac:dyDescent="0.25">
      <c r="A758" s="4"/>
    </row>
    <row r="759" spans="1:1" x14ac:dyDescent="0.25">
      <c r="A759" s="4"/>
    </row>
    <row r="760" spans="1:1" x14ac:dyDescent="0.25">
      <c r="A760" s="4"/>
    </row>
    <row r="761" spans="1:1" x14ac:dyDescent="0.25">
      <c r="A761" s="4"/>
    </row>
    <row r="762" spans="1:1" x14ac:dyDescent="0.25">
      <c r="A762" s="4"/>
    </row>
    <row r="763" spans="1:1" x14ac:dyDescent="0.25">
      <c r="A763" s="4"/>
    </row>
    <row r="764" spans="1:1" x14ac:dyDescent="0.25">
      <c r="A764" s="4"/>
    </row>
    <row r="765" spans="1:1" x14ac:dyDescent="0.25">
      <c r="A765" s="4"/>
    </row>
    <row r="766" spans="1:1" x14ac:dyDescent="0.25">
      <c r="A766" s="4"/>
    </row>
    <row r="767" spans="1:1" x14ac:dyDescent="0.25">
      <c r="A767" s="4"/>
    </row>
    <row r="768" spans="1:1" x14ac:dyDescent="0.25">
      <c r="A768" s="4"/>
    </row>
    <row r="769" spans="1:1" x14ac:dyDescent="0.25">
      <c r="A769" s="4"/>
    </row>
    <row r="770" spans="1:1" x14ac:dyDescent="0.25">
      <c r="A770" s="4"/>
    </row>
    <row r="771" spans="1:1" x14ac:dyDescent="0.25">
      <c r="A771" s="4"/>
    </row>
    <row r="772" spans="1:1" x14ac:dyDescent="0.25">
      <c r="A772" s="4"/>
    </row>
    <row r="773" spans="1:1" x14ac:dyDescent="0.25">
      <c r="A773" s="4"/>
    </row>
    <row r="774" spans="1:1" x14ac:dyDescent="0.25">
      <c r="A774" s="4"/>
    </row>
    <row r="775" spans="1:1" x14ac:dyDescent="0.25">
      <c r="A775" s="4"/>
    </row>
    <row r="776" spans="1:1" x14ac:dyDescent="0.25">
      <c r="A776" s="4"/>
    </row>
    <row r="777" spans="1:1" x14ac:dyDescent="0.25">
      <c r="A777" s="4"/>
    </row>
    <row r="778" spans="1:1" x14ac:dyDescent="0.25">
      <c r="A778" s="4"/>
    </row>
    <row r="779" spans="1:1" x14ac:dyDescent="0.25">
      <c r="A779" s="4"/>
    </row>
    <row r="780" spans="1:1" x14ac:dyDescent="0.25">
      <c r="A780" s="4"/>
    </row>
    <row r="781" spans="1:1" x14ac:dyDescent="0.25">
      <c r="A781" s="4"/>
    </row>
    <row r="782" spans="1:1" x14ac:dyDescent="0.25">
      <c r="A782" s="4"/>
    </row>
    <row r="783" spans="1:1" x14ac:dyDescent="0.25">
      <c r="A783" s="4"/>
    </row>
    <row r="784" spans="1:1" x14ac:dyDescent="0.25">
      <c r="A784" s="4"/>
    </row>
    <row r="785" spans="1:1" x14ac:dyDescent="0.25">
      <c r="A785" s="4"/>
    </row>
    <row r="786" spans="1:1" x14ac:dyDescent="0.25">
      <c r="A786" s="4"/>
    </row>
    <row r="787" spans="1:1" x14ac:dyDescent="0.25">
      <c r="A787" s="4"/>
    </row>
    <row r="788" spans="1:1" x14ac:dyDescent="0.25">
      <c r="A788" s="4"/>
    </row>
    <row r="789" spans="1:1" x14ac:dyDescent="0.25">
      <c r="A789" s="4"/>
    </row>
    <row r="790" spans="1:1" x14ac:dyDescent="0.25">
      <c r="A790" s="4"/>
    </row>
    <row r="791" spans="1:1" x14ac:dyDescent="0.25">
      <c r="A791" s="4"/>
    </row>
    <row r="792" spans="1:1" x14ac:dyDescent="0.25">
      <c r="A792" s="4"/>
    </row>
    <row r="793" spans="1:1" x14ac:dyDescent="0.25">
      <c r="A793" s="4"/>
    </row>
    <row r="794" spans="1:1" x14ac:dyDescent="0.25">
      <c r="A794" s="4"/>
    </row>
    <row r="795" spans="1:1" x14ac:dyDescent="0.25">
      <c r="A795" s="4"/>
    </row>
    <row r="796" spans="1:1" x14ac:dyDescent="0.25">
      <c r="A796" s="4"/>
    </row>
    <row r="797" spans="1:1" x14ac:dyDescent="0.25">
      <c r="A797" s="4"/>
    </row>
    <row r="798" spans="1:1" x14ac:dyDescent="0.25">
      <c r="A798" s="4"/>
    </row>
    <row r="799" spans="1:1" x14ac:dyDescent="0.25">
      <c r="A799" s="4"/>
    </row>
    <row r="800" spans="1:1" x14ac:dyDescent="0.25">
      <c r="A800" s="4"/>
    </row>
    <row r="801" spans="1:1" x14ac:dyDescent="0.25">
      <c r="A801" s="4"/>
    </row>
    <row r="802" spans="1:1" x14ac:dyDescent="0.25">
      <c r="A802" s="4"/>
    </row>
    <row r="803" spans="1:1" x14ac:dyDescent="0.25">
      <c r="A803" s="4"/>
    </row>
    <row r="804" spans="1:1" x14ac:dyDescent="0.25">
      <c r="A804" s="4"/>
    </row>
    <row r="805" spans="1:1" x14ac:dyDescent="0.25">
      <c r="A805" s="4"/>
    </row>
    <row r="806" spans="1:1" x14ac:dyDescent="0.25">
      <c r="A806" s="4"/>
    </row>
    <row r="807" spans="1:1" x14ac:dyDescent="0.25">
      <c r="A807" s="4"/>
    </row>
    <row r="808" spans="1:1" x14ac:dyDescent="0.25">
      <c r="A808" s="4"/>
    </row>
    <row r="809" spans="1:1" x14ac:dyDescent="0.25">
      <c r="A809" s="4"/>
    </row>
    <row r="810" spans="1:1" x14ac:dyDescent="0.25">
      <c r="A810" s="4"/>
    </row>
    <row r="811" spans="1:1" x14ac:dyDescent="0.25">
      <c r="A811" s="4"/>
    </row>
    <row r="812" spans="1:1" x14ac:dyDescent="0.25">
      <c r="A812" s="4"/>
    </row>
    <row r="813" spans="1:1" x14ac:dyDescent="0.25">
      <c r="A813" s="4"/>
    </row>
    <row r="814" spans="1:1" x14ac:dyDescent="0.25">
      <c r="A814" s="4"/>
    </row>
    <row r="815" spans="1:1" x14ac:dyDescent="0.25">
      <c r="A815" s="4"/>
    </row>
    <row r="816" spans="1:1" x14ac:dyDescent="0.25">
      <c r="A816" s="4"/>
    </row>
    <row r="817" spans="1:1" x14ac:dyDescent="0.25">
      <c r="A817" s="4"/>
    </row>
    <row r="818" spans="1:1" x14ac:dyDescent="0.25">
      <c r="A818" s="4"/>
    </row>
    <row r="819" spans="1:1" x14ac:dyDescent="0.25">
      <c r="A819" s="4"/>
    </row>
    <row r="820" spans="1:1" x14ac:dyDescent="0.25">
      <c r="A820" s="4"/>
    </row>
    <row r="821" spans="1:1" x14ac:dyDescent="0.25">
      <c r="A821" s="4"/>
    </row>
    <row r="822" spans="1:1" x14ac:dyDescent="0.25">
      <c r="A822" s="4"/>
    </row>
    <row r="823" spans="1:1" x14ac:dyDescent="0.25">
      <c r="A823" s="4"/>
    </row>
    <row r="824" spans="1:1" x14ac:dyDescent="0.25">
      <c r="A824" s="4"/>
    </row>
    <row r="825" spans="1:1" x14ac:dyDescent="0.25">
      <c r="A825" s="4"/>
    </row>
    <row r="826" spans="1:1" x14ac:dyDescent="0.25">
      <c r="A826" s="4"/>
    </row>
    <row r="827" spans="1:1" x14ac:dyDescent="0.25">
      <c r="A827" s="4"/>
    </row>
    <row r="828" spans="1:1" x14ac:dyDescent="0.25">
      <c r="A828" s="4"/>
    </row>
    <row r="829" spans="1:1" x14ac:dyDescent="0.25">
      <c r="A829" s="4"/>
    </row>
    <row r="830" spans="1:1" x14ac:dyDescent="0.25">
      <c r="A830" s="4"/>
    </row>
    <row r="831" spans="1:1" x14ac:dyDescent="0.25">
      <c r="A831" s="4"/>
    </row>
    <row r="832" spans="1:1" x14ac:dyDescent="0.25">
      <c r="A832" s="4"/>
    </row>
    <row r="833" spans="1:1" x14ac:dyDescent="0.25">
      <c r="A833" s="4"/>
    </row>
    <row r="834" spans="1:1" x14ac:dyDescent="0.25">
      <c r="A834" s="4"/>
    </row>
    <row r="835" spans="1:1" x14ac:dyDescent="0.25">
      <c r="A835" s="4"/>
    </row>
    <row r="836" spans="1:1" x14ac:dyDescent="0.25">
      <c r="A836" s="4"/>
    </row>
    <row r="837" spans="1:1" x14ac:dyDescent="0.25">
      <c r="A837" s="4"/>
    </row>
    <row r="838" spans="1:1" x14ac:dyDescent="0.25">
      <c r="A838" s="4"/>
    </row>
    <row r="839" spans="1:1" x14ac:dyDescent="0.25">
      <c r="A839" s="4"/>
    </row>
    <row r="840" spans="1:1" x14ac:dyDescent="0.25">
      <c r="A840" s="4"/>
    </row>
    <row r="841" spans="1:1" x14ac:dyDescent="0.25">
      <c r="A841" s="4"/>
    </row>
    <row r="842" spans="1:1" x14ac:dyDescent="0.25">
      <c r="A842" s="4"/>
    </row>
    <row r="843" spans="1:1" x14ac:dyDescent="0.25">
      <c r="A843" s="4"/>
    </row>
    <row r="844" spans="1:1" x14ac:dyDescent="0.25">
      <c r="A844" s="4"/>
    </row>
    <row r="845" spans="1:1" x14ac:dyDescent="0.25">
      <c r="A845" s="4"/>
    </row>
    <row r="846" spans="1:1" x14ac:dyDescent="0.25">
      <c r="A846" s="4"/>
    </row>
    <row r="847" spans="1:1" x14ac:dyDescent="0.25">
      <c r="A847" s="4"/>
    </row>
    <row r="848" spans="1:1" x14ac:dyDescent="0.25">
      <c r="A848" s="4"/>
    </row>
    <row r="849" spans="1:1" x14ac:dyDescent="0.25">
      <c r="A849" s="4"/>
    </row>
    <row r="850" spans="1:1" x14ac:dyDescent="0.25">
      <c r="A850" s="4"/>
    </row>
    <row r="851" spans="1:1" x14ac:dyDescent="0.25">
      <c r="A851" s="4"/>
    </row>
    <row r="852" spans="1:1" x14ac:dyDescent="0.25">
      <c r="A852" s="4"/>
    </row>
    <row r="853" spans="1:1" x14ac:dyDescent="0.25">
      <c r="A853" s="4"/>
    </row>
    <row r="854" spans="1:1" x14ac:dyDescent="0.25">
      <c r="A854" s="4"/>
    </row>
    <row r="855" spans="1:1" x14ac:dyDescent="0.25">
      <c r="A855" s="4"/>
    </row>
    <row r="856" spans="1:1" x14ac:dyDescent="0.25">
      <c r="A856" s="4"/>
    </row>
    <row r="857" spans="1:1" x14ac:dyDescent="0.25">
      <c r="A857" s="4"/>
    </row>
    <row r="858" spans="1:1" x14ac:dyDescent="0.25">
      <c r="A858" s="4"/>
    </row>
    <row r="859" spans="1:1" x14ac:dyDescent="0.25">
      <c r="A859" s="4"/>
    </row>
    <row r="860" spans="1:1" x14ac:dyDescent="0.25">
      <c r="A860" s="4"/>
    </row>
    <row r="861" spans="1:1" x14ac:dyDescent="0.25">
      <c r="A861" s="4"/>
    </row>
    <row r="862" spans="1:1" x14ac:dyDescent="0.25">
      <c r="A862" s="4"/>
    </row>
    <row r="863" spans="1:1" x14ac:dyDescent="0.25">
      <c r="A863" s="4"/>
    </row>
    <row r="864" spans="1:1" x14ac:dyDescent="0.25">
      <c r="A864" s="4"/>
    </row>
    <row r="865" spans="1:1" x14ac:dyDescent="0.25">
      <c r="A865" s="4"/>
    </row>
    <row r="866" spans="1:1" x14ac:dyDescent="0.25">
      <c r="A866" s="4"/>
    </row>
    <row r="867" spans="1:1" x14ac:dyDescent="0.25">
      <c r="A867" s="4"/>
    </row>
    <row r="868" spans="1:1" x14ac:dyDescent="0.25">
      <c r="A868" s="4"/>
    </row>
    <row r="869" spans="1:1" x14ac:dyDescent="0.25">
      <c r="A869" s="4"/>
    </row>
    <row r="870" spans="1:1" x14ac:dyDescent="0.25">
      <c r="A870" s="4"/>
    </row>
    <row r="871" spans="1:1" x14ac:dyDescent="0.25">
      <c r="A871" s="4"/>
    </row>
    <row r="872" spans="1:1" x14ac:dyDescent="0.25">
      <c r="A872" s="4"/>
    </row>
    <row r="873" spans="1:1" x14ac:dyDescent="0.25">
      <c r="A873" s="4"/>
    </row>
  </sheetData>
  <mergeCells count="7">
    <mergeCell ref="G25:U26"/>
    <mergeCell ref="B1:AF1"/>
    <mergeCell ref="AG1:BJ1"/>
    <mergeCell ref="BL1:CO1"/>
    <mergeCell ref="B20:AF20"/>
    <mergeCell ref="AG20:BJ20"/>
    <mergeCell ref="BK20:BY20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1" id="{A96DF8E2-CA3D-40B1-B112-FC27E6D3E0A2}">
            <xm:f>INDEX(V3:FT17,MATCH(#REF!,#REF!,0),MATCH(#REF!,#REF!,0))</xm:f>
            <x14:dxf>
              <fill>
                <patternFill>
                  <bgColor rgb="FFFFFF00"/>
                </patternFill>
              </fill>
            </x14:dxf>
          </x14:cfRule>
          <xm:sqref>AE9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W240"/>
  <sheetViews>
    <sheetView showGridLines="0" topLeftCell="H1" workbookViewId="0">
      <selection activeCell="L4" sqref="L4"/>
    </sheetView>
  </sheetViews>
  <sheetFormatPr baseColWidth="10" defaultRowHeight="15" x14ac:dyDescent="0.25"/>
  <cols>
    <col min="1" max="1" width="15.28515625" style="44" bestFit="1" customWidth="1"/>
    <col min="2" max="2" width="14" style="44" bestFit="1" customWidth="1"/>
    <col min="3" max="3" width="11.42578125" style="44"/>
    <col min="4" max="4" width="27.85546875" style="44" bestFit="1" customWidth="1"/>
    <col min="5" max="5" width="22.5703125" style="44" customWidth="1"/>
    <col min="6" max="6" width="14.5703125" style="44" bestFit="1" customWidth="1"/>
    <col min="7" max="7" width="11.42578125" style="44"/>
    <col min="8" max="8" width="22.28515625" style="44" customWidth="1"/>
    <col min="9" max="9" width="17.5703125" style="44" customWidth="1"/>
    <col min="10" max="10" width="11.42578125" style="44"/>
    <col min="11" max="11" width="31.140625" style="44" customWidth="1"/>
    <col min="12" max="12" width="11.42578125" style="44"/>
    <col min="13" max="13" width="11.42578125" style="65"/>
    <col min="14" max="16384" width="11.42578125" style="44"/>
  </cols>
  <sheetData>
    <row r="1" spans="1:23" x14ac:dyDescent="0.25">
      <c r="A1" s="78" t="s">
        <v>56</v>
      </c>
      <c r="B1" s="244" t="s">
        <v>62</v>
      </c>
      <c r="C1" s="245"/>
      <c r="D1" s="88" t="str">
        <f>CONCATENATE(D3,Nom_du_PC,D4)</f>
        <v>C:\Users\sbenhenou\Desktop</v>
      </c>
      <c r="E1" s="78" t="s">
        <v>104</v>
      </c>
      <c r="F1" s="244" t="s">
        <v>125</v>
      </c>
      <c r="G1" s="244"/>
      <c r="H1" s="88" t="s">
        <v>140</v>
      </c>
      <c r="I1" s="244" t="s">
        <v>143</v>
      </c>
      <c r="J1" s="244"/>
      <c r="K1" s="140" t="s">
        <v>390</v>
      </c>
      <c r="L1" s="54" t="s">
        <v>399</v>
      </c>
      <c r="M1" s="146" t="s">
        <v>411</v>
      </c>
      <c r="N1" s="54" t="s">
        <v>401</v>
      </c>
      <c r="O1" s="146" t="s">
        <v>402</v>
      </c>
      <c r="P1" s="54" t="s">
        <v>403</v>
      </c>
      <c r="Q1" s="146" t="s">
        <v>404</v>
      </c>
      <c r="R1" s="54" t="s">
        <v>405</v>
      </c>
      <c r="S1" s="146" t="s">
        <v>406</v>
      </c>
      <c r="T1" s="54" t="s">
        <v>407</v>
      </c>
      <c r="U1" s="146" t="s">
        <v>408</v>
      </c>
      <c r="V1" s="54" t="s">
        <v>409</v>
      </c>
      <c r="W1" s="146" t="s">
        <v>410</v>
      </c>
    </row>
    <row r="2" spans="1:23" x14ac:dyDescent="0.25">
      <c r="A2" s="54">
        <v>22</v>
      </c>
      <c r="B2" s="54" t="s">
        <v>93</v>
      </c>
      <c r="C2" s="79">
        <v>8</v>
      </c>
      <c r="D2" s="88" t="s">
        <v>103</v>
      </c>
      <c r="E2" s="54" t="s">
        <v>105</v>
      </c>
      <c r="F2" s="88" t="s">
        <v>134</v>
      </c>
      <c r="G2" s="54">
        <v>1</v>
      </c>
      <c r="H2" s="54">
        <v>1</v>
      </c>
      <c r="I2" s="54" t="s">
        <v>144</v>
      </c>
      <c r="J2" s="79" t="s">
        <v>98</v>
      </c>
      <c r="K2" s="54" t="s">
        <v>151</v>
      </c>
      <c r="L2" s="146">
        <v>42370</v>
      </c>
      <c r="M2" s="147">
        <v>42401</v>
      </c>
      <c r="N2" s="146">
        <v>42430</v>
      </c>
      <c r="O2" s="147">
        <v>42461</v>
      </c>
      <c r="P2" s="146">
        <v>42491</v>
      </c>
      <c r="Q2" s="147">
        <v>42522</v>
      </c>
      <c r="R2" s="146">
        <v>42552</v>
      </c>
      <c r="S2" s="147">
        <v>42583</v>
      </c>
      <c r="T2" s="147">
        <v>42614</v>
      </c>
      <c r="U2" s="146">
        <v>42644</v>
      </c>
      <c r="V2" s="147">
        <v>42675</v>
      </c>
      <c r="W2" s="146">
        <v>42705</v>
      </c>
    </row>
    <row r="3" spans="1:23" x14ac:dyDescent="0.25">
      <c r="D3" s="88" t="s">
        <v>101</v>
      </c>
      <c r="E3" s="54" t="s">
        <v>106</v>
      </c>
      <c r="F3" s="88" t="s">
        <v>135</v>
      </c>
      <c r="G3" s="54">
        <v>0</v>
      </c>
      <c r="H3" s="54">
        <v>2</v>
      </c>
      <c r="I3" s="54" t="s">
        <v>145</v>
      </c>
      <c r="J3" s="79" t="s">
        <v>98</v>
      </c>
      <c r="K3" s="54" t="s">
        <v>152</v>
      </c>
      <c r="L3" s="147">
        <v>42400</v>
      </c>
      <c r="M3" s="146">
        <v>42429</v>
      </c>
      <c r="N3" s="147">
        <v>42460</v>
      </c>
      <c r="O3" s="146">
        <v>42490</v>
      </c>
      <c r="P3" s="147">
        <v>42521</v>
      </c>
      <c r="Q3" s="146">
        <v>42551</v>
      </c>
      <c r="R3" s="147">
        <v>42582</v>
      </c>
      <c r="S3" s="147">
        <v>42613</v>
      </c>
      <c r="T3" s="146">
        <v>42643</v>
      </c>
      <c r="U3" s="147">
        <v>42674</v>
      </c>
      <c r="V3" s="146">
        <v>42704</v>
      </c>
      <c r="W3" s="147">
        <v>42735</v>
      </c>
    </row>
    <row r="4" spans="1:23" x14ac:dyDescent="0.25">
      <c r="D4" s="88" t="s">
        <v>102</v>
      </c>
      <c r="E4" s="54" t="s">
        <v>107</v>
      </c>
      <c r="F4" s="88" t="s">
        <v>136</v>
      </c>
      <c r="G4" s="54">
        <v>0</v>
      </c>
      <c r="H4" s="54">
        <v>3</v>
      </c>
      <c r="K4" s="54" t="s">
        <v>153</v>
      </c>
      <c r="M4" s="67"/>
    </row>
    <row r="5" spans="1:23" x14ac:dyDescent="0.25">
      <c r="F5" s="88" t="s">
        <v>137</v>
      </c>
      <c r="G5" s="54">
        <v>0</v>
      </c>
      <c r="H5" s="54">
        <v>4</v>
      </c>
      <c r="K5" s="54" t="s">
        <v>154</v>
      </c>
    </row>
    <row r="6" spans="1:23" x14ac:dyDescent="0.25">
      <c r="F6" s="88" t="s">
        <v>138</v>
      </c>
      <c r="G6" s="54">
        <v>0</v>
      </c>
      <c r="H6" s="54">
        <v>5</v>
      </c>
      <c r="K6" s="54" t="s">
        <v>155</v>
      </c>
    </row>
    <row r="7" spans="1:23" x14ac:dyDescent="0.25">
      <c r="F7" s="88" t="s">
        <v>139</v>
      </c>
      <c r="G7" s="54">
        <f>IF(SUM(G2:G6)=0,"",SUM(G2:G6))</f>
        <v>1</v>
      </c>
      <c r="K7" s="54" t="s">
        <v>156</v>
      </c>
    </row>
    <row r="8" spans="1:23" x14ac:dyDescent="0.25">
      <c r="K8" s="54" t="s">
        <v>157</v>
      </c>
    </row>
    <row r="9" spans="1:23" x14ac:dyDescent="0.25">
      <c r="K9" s="54" t="s">
        <v>158</v>
      </c>
    </row>
    <row r="10" spans="1:23" x14ac:dyDescent="0.25">
      <c r="K10" s="54" t="s">
        <v>159</v>
      </c>
    </row>
    <row r="11" spans="1:23" x14ac:dyDescent="0.25">
      <c r="K11" s="54" t="s">
        <v>160</v>
      </c>
    </row>
    <row r="12" spans="1:23" x14ac:dyDescent="0.25">
      <c r="K12" s="54" t="s">
        <v>161</v>
      </c>
    </row>
    <row r="13" spans="1:23" x14ac:dyDescent="0.25">
      <c r="K13" s="54" t="s">
        <v>162</v>
      </c>
    </row>
    <row r="14" spans="1:23" x14ac:dyDescent="0.25">
      <c r="K14" s="54" t="s">
        <v>163</v>
      </c>
    </row>
    <row r="15" spans="1:23" x14ac:dyDescent="0.25">
      <c r="K15" s="54" t="s">
        <v>164</v>
      </c>
    </row>
    <row r="16" spans="1:23" x14ac:dyDescent="0.25">
      <c r="K16" s="54" t="s">
        <v>165</v>
      </c>
    </row>
    <row r="17" spans="11:11" x14ac:dyDescent="0.25">
      <c r="K17" s="54" t="s">
        <v>166</v>
      </c>
    </row>
    <row r="18" spans="11:11" x14ac:dyDescent="0.25">
      <c r="K18" s="54" t="s">
        <v>167</v>
      </c>
    </row>
    <row r="19" spans="11:11" x14ac:dyDescent="0.25">
      <c r="K19" s="54" t="s">
        <v>168</v>
      </c>
    </row>
    <row r="20" spans="11:11" x14ac:dyDescent="0.25">
      <c r="K20" s="54" t="s">
        <v>169</v>
      </c>
    </row>
    <row r="21" spans="11:11" x14ac:dyDescent="0.25">
      <c r="K21" s="54" t="s">
        <v>170</v>
      </c>
    </row>
    <row r="22" spans="11:11" x14ac:dyDescent="0.25">
      <c r="K22" s="54" t="s">
        <v>171</v>
      </c>
    </row>
    <row r="23" spans="11:11" x14ac:dyDescent="0.25">
      <c r="K23" s="54" t="s">
        <v>172</v>
      </c>
    </row>
    <row r="24" spans="11:11" x14ac:dyDescent="0.25">
      <c r="K24" s="54" t="s">
        <v>173</v>
      </c>
    </row>
    <row r="25" spans="11:11" x14ac:dyDescent="0.25">
      <c r="K25" s="54" t="s">
        <v>174</v>
      </c>
    </row>
    <row r="26" spans="11:11" x14ac:dyDescent="0.25">
      <c r="K26" s="54" t="s">
        <v>175</v>
      </c>
    </row>
    <row r="27" spans="11:11" x14ac:dyDescent="0.25">
      <c r="K27" s="54" t="s">
        <v>176</v>
      </c>
    </row>
    <row r="28" spans="11:11" x14ac:dyDescent="0.25">
      <c r="K28" s="54" t="s">
        <v>177</v>
      </c>
    </row>
    <row r="29" spans="11:11" x14ac:dyDescent="0.25">
      <c r="K29" s="54" t="s">
        <v>178</v>
      </c>
    </row>
    <row r="30" spans="11:11" x14ac:dyDescent="0.25">
      <c r="K30" s="54" t="s">
        <v>179</v>
      </c>
    </row>
    <row r="31" spans="11:11" x14ac:dyDescent="0.25">
      <c r="K31" s="54" t="s">
        <v>180</v>
      </c>
    </row>
    <row r="32" spans="11:11" ht="30" x14ac:dyDescent="0.25">
      <c r="K32" s="54" t="s">
        <v>181</v>
      </c>
    </row>
    <row r="33" spans="11:11" x14ac:dyDescent="0.25">
      <c r="K33" s="54" t="s">
        <v>182</v>
      </c>
    </row>
    <row r="34" spans="11:11" x14ac:dyDescent="0.25">
      <c r="K34" s="54" t="s">
        <v>183</v>
      </c>
    </row>
    <row r="35" spans="11:11" x14ac:dyDescent="0.25">
      <c r="K35" s="54" t="s">
        <v>184</v>
      </c>
    </row>
    <row r="36" spans="11:11" x14ac:dyDescent="0.25">
      <c r="K36" s="54" t="s">
        <v>185</v>
      </c>
    </row>
    <row r="37" spans="11:11" x14ac:dyDescent="0.25">
      <c r="K37" s="54" t="s">
        <v>186</v>
      </c>
    </row>
    <row r="38" spans="11:11" x14ac:dyDescent="0.25">
      <c r="K38" s="54" t="s">
        <v>187</v>
      </c>
    </row>
    <row r="39" spans="11:11" x14ac:dyDescent="0.25">
      <c r="K39" s="54" t="s">
        <v>188</v>
      </c>
    </row>
    <row r="40" spans="11:11" x14ac:dyDescent="0.25">
      <c r="K40" s="54" t="s">
        <v>189</v>
      </c>
    </row>
    <row r="41" spans="11:11" x14ac:dyDescent="0.25">
      <c r="K41" s="54" t="s">
        <v>190</v>
      </c>
    </row>
    <row r="42" spans="11:11" x14ac:dyDescent="0.25">
      <c r="K42" s="54" t="s">
        <v>191</v>
      </c>
    </row>
    <row r="43" spans="11:11" x14ac:dyDescent="0.25">
      <c r="K43" s="54" t="s">
        <v>192</v>
      </c>
    </row>
    <row r="44" spans="11:11" x14ac:dyDescent="0.25">
      <c r="K44" s="54" t="s">
        <v>193</v>
      </c>
    </row>
    <row r="45" spans="11:11" x14ac:dyDescent="0.25">
      <c r="K45" s="54" t="s">
        <v>194</v>
      </c>
    </row>
    <row r="46" spans="11:11" x14ac:dyDescent="0.25">
      <c r="K46" s="54" t="s">
        <v>195</v>
      </c>
    </row>
    <row r="47" spans="11:11" x14ac:dyDescent="0.25">
      <c r="K47" s="54" t="s">
        <v>196</v>
      </c>
    </row>
    <row r="48" spans="11:11" x14ac:dyDescent="0.25">
      <c r="K48" s="54" t="s">
        <v>197</v>
      </c>
    </row>
    <row r="49" spans="11:11" x14ac:dyDescent="0.25">
      <c r="K49" s="54" t="s">
        <v>198</v>
      </c>
    </row>
    <row r="50" spans="11:11" x14ac:dyDescent="0.25">
      <c r="K50" s="54" t="s">
        <v>199</v>
      </c>
    </row>
    <row r="51" spans="11:11" ht="30" x14ac:dyDescent="0.25">
      <c r="K51" s="54" t="s">
        <v>200</v>
      </c>
    </row>
    <row r="52" spans="11:11" x14ac:dyDescent="0.25">
      <c r="K52" s="54" t="s">
        <v>201</v>
      </c>
    </row>
    <row r="53" spans="11:11" x14ac:dyDescent="0.25">
      <c r="K53" s="54" t="s">
        <v>202</v>
      </c>
    </row>
    <row r="54" spans="11:11" x14ac:dyDescent="0.25">
      <c r="K54" s="54" t="s">
        <v>203</v>
      </c>
    </row>
    <row r="55" spans="11:11" x14ac:dyDescent="0.25">
      <c r="K55" s="54" t="s">
        <v>204</v>
      </c>
    </row>
    <row r="56" spans="11:11" x14ac:dyDescent="0.25">
      <c r="K56" s="54" t="s">
        <v>205</v>
      </c>
    </row>
    <row r="57" spans="11:11" x14ac:dyDescent="0.25">
      <c r="K57" s="54" t="s">
        <v>206</v>
      </c>
    </row>
    <row r="58" spans="11:11" x14ac:dyDescent="0.25">
      <c r="K58" s="54" t="s">
        <v>207</v>
      </c>
    </row>
    <row r="59" spans="11:11" x14ac:dyDescent="0.25">
      <c r="K59" s="54" t="s">
        <v>208</v>
      </c>
    </row>
    <row r="60" spans="11:11" x14ac:dyDescent="0.25">
      <c r="K60" s="54" t="s">
        <v>209</v>
      </c>
    </row>
    <row r="61" spans="11:11" x14ac:dyDescent="0.25">
      <c r="K61" s="54" t="s">
        <v>210</v>
      </c>
    </row>
    <row r="62" spans="11:11" x14ac:dyDescent="0.25">
      <c r="K62" s="54" t="s">
        <v>211</v>
      </c>
    </row>
    <row r="63" spans="11:11" x14ac:dyDescent="0.25">
      <c r="K63" s="54" t="s">
        <v>212</v>
      </c>
    </row>
    <row r="64" spans="11:11" x14ac:dyDescent="0.25">
      <c r="K64" s="54" t="s">
        <v>213</v>
      </c>
    </row>
    <row r="65" spans="11:11" x14ac:dyDescent="0.25">
      <c r="K65" s="54" t="s">
        <v>214</v>
      </c>
    </row>
    <row r="66" spans="11:11" x14ac:dyDescent="0.25">
      <c r="K66" s="54" t="s">
        <v>215</v>
      </c>
    </row>
    <row r="67" spans="11:11" x14ac:dyDescent="0.25">
      <c r="K67" s="54" t="s">
        <v>216</v>
      </c>
    </row>
    <row r="68" spans="11:11" x14ac:dyDescent="0.25">
      <c r="K68" s="54" t="s">
        <v>217</v>
      </c>
    </row>
    <row r="69" spans="11:11" x14ac:dyDescent="0.25">
      <c r="K69" s="54" t="s">
        <v>218</v>
      </c>
    </row>
    <row r="70" spans="11:11" x14ac:dyDescent="0.25">
      <c r="K70" s="54" t="s">
        <v>219</v>
      </c>
    </row>
    <row r="71" spans="11:11" x14ac:dyDescent="0.25">
      <c r="K71" s="54" t="s">
        <v>220</v>
      </c>
    </row>
    <row r="72" spans="11:11" x14ac:dyDescent="0.25">
      <c r="K72" s="54" t="s">
        <v>221</v>
      </c>
    </row>
    <row r="73" spans="11:11" x14ac:dyDescent="0.25">
      <c r="K73" s="54" t="s">
        <v>222</v>
      </c>
    </row>
    <row r="74" spans="11:11" x14ac:dyDescent="0.25">
      <c r="K74" s="54" t="s">
        <v>223</v>
      </c>
    </row>
    <row r="75" spans="11:11" x14ac:dyDescent="0.25">
      <c r="K75" s="54" t="s">
        <v>224</v>
      </c>
    </row>
    <row r="76" spans="11:11" x14ac:dyDescent="0.25">
      <c r="K76" s="54" t="s">
        <v>225</v>
      </c>
    </row>
    <row r="77" spans="11:11" x14ac:dyDescent="0.25">
      <c r="K77" s="54" t="s">
        <v>226</v>
      </c>
    </row>
    <row r="78" spans="11:11" x14ac:dyDescent="0.25">
      <c r="K78" s="54" t="s">
        <v>227</v>
      </c>
    </row>
    <row r="79" spans="11:11" x14ac:dyDescent="0.25">
      <c r="K79" s="54" t="s">
        <v>228</v>
      </c>
    </row>
    <row r="80" spans="11:11" x14ac:dyDescent="0.25">
      <c r="K80" s="54" t="s">
        <v>229</v>
      </c>
    </row>
    <row r="81" spans="11:11" x14ac:dyDescent="0.25">
      <c r="K81" s="54" t="s">
        <v>230</v>
      </c>
    </row>
    <row r="82" spans="11:11" x14ac:dyDescent="0.25">
      <c r="K82" s="54" t="s">
        <v>231</v>
      </c>
    </row>
    <row r="83" spans="11:11" x14ac:dyDescent="0.25">
      <c r="K83" s="54" t="s">
        <v>232</v>
      </c>
    </row>
    <row r="84" spans="11:11" x14ac:dyDescent="0.25">
      <c r="K84" s="54" t="s">
        <v>233</v>
      </c>
    </row>
    <row r="85" spans="11:11" x14ac:dyDescent="0.25">
      <c r="K85" s="54" t="s">
        <v>234</v>
      </c>
    </row>
    <row r="86" spans="11:11" x14ac:dyDescent="0.25">
      <c r="K86" s="54" t="s">
        <v>235</v>
      </c>
    </row>
    <row r="87" spans="11:11" x14ac:dyDescent="0.25">
      <c r="K87" s="54" t="s">
        <v>236</v>
      </c>
    </row>
    <row r="88" spans="11:11" x14ac:dyDescent="0.25">
      <c r="K88" s="54" t="s">
        <v>237</v>
      </c>
    </row>
    <row r="89" spans="11:11" x14ac:dyDescent="0.25">
      <c r="K89" s="54" t="s">
        <v>238</v>
      </c>
    </row>
    <row r="90" spans="11:11" x14ac:dyDescent="0.25">
      <c r="K90" s="54" t="s">
        <v>239</v>
      </c>
    </row>
    <row r="91" spans="11:11" x14ac:dyDescent="0.25">
      <c r="K91" s="54" t="s">
        <v>240</v>
      </c>
    </row>
    <row r="92" spans="11:11" x14ac:dyDescent="0.25">
      <c r="K92" s="54" t="s">
        <v>241</v>
      </c>
    </row>
    <row r="93" spans="11:11" x14ac:dyDescent="0.25">
      <c r="K93" s="54" t="s">
        <v>242</v>
      </c>
    </row>
    <row r="94" spans="11:11" x14ac:dyDescent="0.25">
      <c r="K94" s="54" t="s">
        <v>243</v>
      </c>
    </row>
    <row r="95" spans="11:11" x14ac:dyDescent="0.25">
      <c r="K95" s="54" t="s">
        <v>244</v>
      </c>
    </row>
    <row r="96" spans="11:11" ht="30" x14ac:dyDescent="0.25">
      <c r="K96" s="54" t="s">
        <v>245</v>
      </c>
    </row>
    <row r="97" spans="11:11" x14ac:dyDescent="0.25">
      <c r="K97" s="54" t="s">
        <v>246</v>
      </c>
    </row>
    <row r="98" spans="11:11" x14ac:dyDescent="0.25">
      <c r="K98" s="54" t="s">
        <v>247</v>
      </c>
    </row>
    <row r="99" spans="11:11" x14ac:dyDescent="0.25">
      <c r="K99" s="54" t="s">
        <v>248</v>
      </c>
    </row>
    <row r="100" spans="11:11" x14ac:dyDescent="0.25">
      <c r="K100" s="54" t="s">
        <v>249</v>
      </c>
    </row>
    <row r="101" spans="11:11" x14ac:dyDescent="0.25">
      <c r="K101" s="54" t="s">
        <v>250</v>
      </c>
    </row>
    <row r="102" spans="11:11" x14ac:dyDescent="0.25">
      <c r="K102" s="54" t="s">
        <v>251</v>
      </c>
    </row>
    <row r="103" spans="11:11" x14ac:dyDescent="0.25">
      <c r="K103" s="54" t="s">
        <v>252</v>
      </c>
    </row>
    <row r="104" spans="11:11" x14ac:dyDescent="0.25">
      <c r="K104" s="54" t="s">
        <v>253</v>
      </c>
    </row>
    <row r="105" spans="11:11" x14ac:dyDescent="0.25">
      <c r="K105" s="54" t="s">
        <v>254</v>
      </c>
    </row>
    <row r="106" spans="11:11" x14ac:dyDescent="0.25">
      <c r="K106" s="54" t="s">
        <v>255</v>
      </c>
    </row>
    <row r="107" spans="11:11" x14ac:dyDescent="0.25">
      <c r="K107" s="54" t="s">
        <v>256</v>
      </c>
    </row>
    <row r="108" spans="11:11" x14ac:dyDescent="0.25">
      <c r="K108" s="54" t="s">
        <v>257</v>
      </c>
    </row>
    <row r="109" spans="11:11" x14ac:dyDescent="0.25">
      <c r="K109" s="54" t="s">
        <v>258</v>
      </c>
    </row>
    <row r="110" spans="11:11" x14ac:dyDescent="0.25">
      <c r="K110" s="54" t="s">
        <v>259</v>
      </c>
    </row>
    <row r="111" spans="11:11" x14ac:dyDescent="0.25">
      <c r="K111" s="54" t="s">
        <v>260</v>
      </c>
    </row>
    <row r="112" spans="11:11" x14ac:dyDescent="0.25">
      <c r="K112" s="54" t="s">
        <v>261</v>
      </c>
    </row>
    <row r="113" spans="11:11" x14ac:dyDescent="0.25">
      <c r="K113" s="54" t="s">
        <v>262</v>
      </c>
    </row>
    <row r="114" spans="11:11" x14ac:dyDescent="0.25">
      <c r="K114" s="54" t="s">
        <v>263</v>
      </c>
    </row>
    <row r="115" spans="11:11" ht="30" x14ac:dyDescent="0.25">
      <c r="K115" s="54" t="s">
        <v>264</v>
      </c>
    </row>
    <row r="116" spans="11:11" ht="30" x14ac:dyDescent="0.25">
      <c r="K116" s="54" t="s">
        <v>265</v>
      </c>
    </row>
    <row r="117" spans="11:11" x14ac:dyDescent="0.25">
      <c r="K117" s="54" t="s">
        <v>266</v>
      </c>
    </row>
    <row r="118" spans="11:11" x14ac:dyDescent="0.25">
      <c r="K118" s="54" t="s">
        <v>267</v>
      </c>
    </row>
    <row r="119" spans="11:11" ht="30" x14ac:dyDescent="0.25">
      <c r="K119" s="54" t="s">
        <v>268</v>
      </c>
    </row>
    <row r="120" spans="11:11" x14ac:dyDescent="0.25">
      <c r="K120" s="54" t="s">
        <v>269</v>
      </c>
    </row>
    <row r="121" spans="11:11" x14ac:dyDescent="0.25">
      <c r="K121" s="54" t="s">
        <v>270</v>
      </c>
    </row>
    <row r="122" spans="11:11" x14ac:dyDescent="0.25">
      <c r="K122" s="54" t="s">
        <v>271</v>
      </c>
    </row>
    <row r="123" spans="11:11" x14ac:dyDescent="0.25">
      <c r="K123" s="54" t="s">
        <v>272</v>
      </c>
    </row>
    <row r="124" spans="11:11" ht="30" x14ac:dyDescent="0.25">
      <c r="K124" s="54" t="s">
        <v>273</v>
      </c>
    </row>
    <row r="125" spans="11:11" x14ac:dyDescent="0.25">
      <c r="K125" s="54" t="s">
        <v>274</v>
      </c>
    </row>
    <row r="126" spans="11:11" x14ac:dyDescent="0.25">
      <c r="K126" s="54" t="s">
        <v>275</v>
      </c>
    </row>
    <row r="127" spans="11:11" x14ac:dyDescent="0.25">
      <c r="K127" s="54" t="s">
        <v>276</v>
      </c>
    </row>
    <row r="128" spans="11:11" x14ac:dyDescent="0.25">
      <c r="K128" s="54" t="s">
        <v>277</v>
      </c>
    </row>
    <row r="129" spans="11:11" ht="30" x14ac:dyDescent="0.25">
      <c r="K129" s="54" t="s">
        <v>278</v>
      </c>
    </row>
    <row r="130" spans="11:11" x14ac:dyDescent="0.25">
      <c r="K130" s="54" t="s">
        <v>279</v>
      </c>
    </row>
    <row r="131" spans="11:11" x14ac:dyDescent="0.25">
      <c r="K131" s="54" t="s">
        <v>280</v>
      </c>
    </row>
    <row r="132" spans="11:11" x14ac:dyDescent="0.25">
      <c r="K132" s="54" t="s">
        <v>281</v>
      </c>
    </row>
    <row r="133" spans="11:11" x14ac:dyDescent="0.25">
      <c r="K133" s="54" t="s">
        <v>282</v>
      </c>
    </row>
    <row r="134" spans="11:11" x14ac:dyDescent="0.25">
      <c r="K134" s="54" t="s">
        <v>283</v>
      </c>
    </row>
    <row r="135" spans="11:11" x14ac:dyDescent="0.25">
      <c r="K135" s="54" t="s">
        <v>284</v>
      </c>
    </row>
    <row r="136" spans="11:11" x14ac:dyDescent="0.25">
      <c r="K136" s="54" t="s">
        <v>285</v>
      </c>
    </row>
    <row r="137" spans="11:11" x14ac:dyDescent="0.25">
      <c r="K137" s="54" t="s">
        <v>286</v>
      </c>
    </row>
    <row r="138" spans="11:11" x14ac:dyDescent="0.25">
      <c r="K138" s="54" t="s">
        <v>287</v>
      </c>
    </row>
    <row r="139" spans="11:11" x14ac:dyDescent="0.25">
      <c r="K139" s="54" t="s">
        <v>288</v>
      </c>
    </row>
    <row r="140" spans="11:11" x14ac:dyDescent="0.25">
      <c r="K140" s="54" t="s">
        <v>289</v>
      </c>
    </row>
    <row r="141" spans="11:11" x14ac:dyDescent="0.25">
      <c r="K141" s="54" t="s">
        <v>290</v>
      </c>
    </row>
    <row r="142" spans="11:11" x14ac:dyDescent="0.25">
      <c r="K142" s="54" t="s">
        <v>291</v>
      </c>
    </row>
    <row r="143" spans="11:11" x14ac:dyDescent="0.25">
      <c r="K143" s="54" t="s">
        <v>292</v>
      </c>
    </row>
    <row r="144" spans="11:11" x14ac:dyDescent="0.25">
      <c r="K144" s="54" t="s">
        <v>293</v>
      </c>
    </row>
    <row r="145" spans="11:11" x14ac:dyDescent="0.25">
      <c r="K145" s="54" t="s">
        <v>294</v>
      </c>
    </row>
    <row r="146" spans="11:11" x14ac:dyDescent="0.25">
      <c r="K146" s="54" t="s">
        <v>295</v>
      </c>
    </row>
    <row r="147" spans="11:11" x14ac:dyDescent="0.25">
      <c r="K147" s="54" t="s">
        <v>296</v>
      </c>
    </row>
    <row r="148" spans="11:11" x14ac:dyDescent="0.25">
      <c r="K148" s="54" t="s">
        <v>297</v>
      </c>
    </row>
    <row r="149" spans="11:11" x14ac:dyDescent="0.25">
      <c r="K149" s="54" t="s">
        <v>298</v>
      </c>
    </row>
    <row r="150" spans="11:11" x14ac:dyDescent="0.25">
      <c r="K150" s="54" t="s">
        <v>299</v>
      </c>
    </row>
    <row r="151" spans="11:11" x14ac:dyDescent="0.25">
      <c r="K151" s="54" t="s">
        <v>300</v>
      </c>
    </row>
    <row r="152" spans="11:11" x14ac:dyDescent="0.25">
      <c r="K152" s="54" t="s">
        <v>301</v>
      </c>
    </row>
    <row r="153" spans="11:11" x14ac:dyDescent="0.25">
      <c r="K153" s="54" t="s">
        <v>302</v>
      </c>
    </row>
    <row r="154" spans="11:11" x14ac:dyDescent="0.25">
      <c r="K154" s="54" t="s">
        <v>303</v>
      </c>
    </row>
    <row r="155" spans="11:11" x14ac:dyDescent="0.25">
      <c r="K155" s="54" t="s">
        <v>304</v>
      </c>
    </row>
    <row r="156" spans="11:11" x14ac:dyDescent="0.25">
      <c r="K156" s="54" t="s">
        <v>305</v>
      </c>
    </row>
    <row r="157" spans="11:11" x14ac:dyDescent="0.25">
      <c r="K157" s="54" t="s">
        <v>306</v>
      </c>
    </row>
    <row r="158" spans="11:11" x14ac:dyDescent="0.25">
      <c r="K158" s="54" t="s">
        <v>307</v>
      </c>
    </row>
    <row r="159" spans="11:11" x14ac:dyDescent="0.25">
      <c r="K159" s="54" t="s">
        <v>308</v>
      </c>
    </row>
    <row r="160" spans="11:11" x14ac:dyDescent="0.25">
      <c r="K160" s="54" t="s">
        <v>309</v>
      </c>
    </row>
    <row r="161" spans="11:11" x14ac:dyDescent="0.25">
      <c r="K161" s="54" t="s">
        <v>310</v>
      </c>
    </row>
    <row r="162" spans="11:11" x14ac:dyDescent="0.25">
      <c r="K162" s="54" t="s">
        <v>311</v>
      </c>
    </row>
    <row r="163" spans="11:11" x14ac:dyDescent="0.25">
      <c r="K163" s="54" t="s">
        <v>312</v>
      </c>
    </row>
    <row r="164" spans="11:11" x14ac:dyDescent="0.25">
      <c r="K164" s="54" t="s">
        <v>313</v>
      </c>
    </row>
    <row r="165" spans="11:11" x14ac:dyDescent="0.25">
      <c r="K165" s="54" t="s">
        <v>314</v>
      </c>
    </row>
    <row r="166" spans="11:11" x14ac:dyDescent="0.25">
      <c r="K166" s="54" t="s">
        <v>315</v>
      </c>
    </row>
    <row r="167" spans="11:11" x14ac:dyDescent="0.25">
      <c r="K167" s="54" t="s">
        <v>316</v>
      </c>
    </row>
    <row r="168" spans="11:11" x14ac:dyDescent="0.25">
      <c r="K168" s="54" t="s">
        <v>317</v>
      </c>
    </row>
    <row r="169" spans="11:11" x14ac:dyDescent="0.25">
      <c r="K169" s="54" t="s">
        <v>318</v>
      </c>
    </row>
    <row r="170" spans="11:11" x14ac:dyDescent="0.25">
      <c r="K170" s="54" t="s">
        <v>319</v>
      </c>
    </row>
    <row r="171" spans="11:11" x14ac:dyDescent="0.25">
      <c r="K171" s="54" t="s">
        <v>320</v>
      </c>
    </row>
    <row r="172" spans="11:11" x14ac:dyDescent="0.25">
      <c r="K172" s="54" t="s">
        <v>321</v>
      </c>
    </row>
    <row r="173" spans="11:11" x14ac:dyDescent="0.25">
      <c r="K173" s="54" t="s">
        <v>322</v>
      </c>
    </row>
    <row r="174" spans="11:11" x14ac:dyDescent="0.25">
      <c r="K174" s="54" t="s">
        <v>323</v>
      </c>
    </row>
    <row r="175" spans="11:11" x14ac:dyDescent="0.25">
      <c r="K175" s="54" t="s">
        <v>324</v>
      </c>
    </row>
    <row r="176" spans="11:11" x14ac:dyDescent="0.25">
      <c r="K176" s="54" t="s">
        <v>325</v>
      </c>
    </row>
    <row r="177" spans="11:11" x14ac:dyDescent="0.25">
      <c r="K177" s="54" t="s">
        <v>326</v>
      </c>
    </row>
    <row r="178" spans="11:11" x14ac:dyDescent="0.25">
      <c r="K178" s="54" t="s">
        <v>327</v>
      </c>
    </row>
    <row r="179" spans="11:11" x14ac:dyDescent="0.25">
      <c r="K179" s="54" t="s">
        <v>328</v>
      </c>
    </row>
    <row r="180" spans="11:11" x14ac:dyDescent="0.25">
      <c r="K180" s="54" t="s">
        <v>329</v>
      </c>
    </row>
    <row r="181" spans="11:11" x14ac:dyDescent="0.25">
      <c r="K181" s="54" t="s">
        <v>330</v>
      </c>
    </row>
    <row r="182" spans="11:11" x14ac:dyDescent="0.25">
      <c r="K182" s="54" t="s">
        <v>331</v>
      </c>
    </row>
    <row r="183" spans="11:11" x14ac:dyDescent="0.25">
      <c r="K183" s="54" t="s">
        <v>332</v>
      </c>
    </row>
    <row r="184" spans="11:11" x14ac:dyDescent="0.25">
      <c r="K184" s="54" t="s">
        <v>333</v>
      </c>
    </row>
    <row r="185" spans="11:11" x14ac:dyDescent="0.25">
      <c r="K185" s="54" t="s">
        <v>334</v>
      </c>
    </row>
    <row r="186" spans="11:11" x14ac:dyDescent="0.25">
      <c r="K186" s="54" t="s">
        <v>335</v>
      </c>
    </row>
    <row r="187" spans="11:11" x14ac:dyDescent="0.25">
      <c r="K187" s="54" t="s">
        <v>336</v>
      </c>
    </row>
    <row r="188" spans="11:11" x14ac:dyDescent="0.25">
      <c r="K188" s="54" t="s">
        <v>337</v>
      </c>
    </row>
    <row r="189" spans="11:11" x14ac:dyDescent="0.25">
      <c r="K189" s="54" t="s">
        <v>338</v>
      </c>
    </row>
    <row r="190" spans="11:11" x14ac:dyDescent="0.25">
      <c r="K190" s="54" t="s">
        <v>339</v>
      </c>
    </row>
    <row r="191" spans="11:11" x14ac:dyDescent="0.25">
      <c r="K191" s="54" t="s">
        <v>340</v>
      </c>
    </row>
    <row r="192" spans="11:11" x14ac:dyDescent="0.25">
      <c r="K192" s="54" t="s">
        <v>341</v>
      </c>
    </row>
    <row r="193" spans="11:11" x14ac:dyDescent="0.25">
      <c r="K193" s="54" t="s">
        <v>342</v>
      </c>
    </row>
    <row r="194" spans="11:11" x14ac:dyDescent="0.25">
      <c r="K194" s="54" t="s">
        <v>343</v>
      </c>
    </row>
    <row r="195" spans="11:11" x14ac:dyDescent="0.25">
      <c r="K195" s="54" t="s">
        <v>344</v>
      </c>
    </row>
    <row r="196" spans="11:11" x14ac:dyDescent="0.25">
      <c r="K196" s="54" t="s">
        <v>345</v>
      </c>
    </row>
    <row r="197" spans="11:11" ht="30" x14ac:dyDescent="0.25">
      <c r="K197" s="54" t="s">
        <v>346</v>
      </c>
    </row>
    <row r="198" spans="11:11" x14ac:dyDescent="0.25">
      <c r="K198" s="54" t="s">
        <v>347</v>
      </c>
    </row>
    <row r="199" spans="11:11" x14ac:dyDescent="0.25">
      <c r="K199" s="54" t="s">
        <v>348</v>
      </c>
    </row>
    <row r="200" spans="11:11" x14ac:dyDescent="0.25">
      <c r="K200" s="54" t="s">
        <v>349</v>
      </c>
    </row>
    <row r="201" spans="11:11" x14ac:dyDescent="0.25">
      <c r="K201" s="54" t="s">
        <v>350</v>
      </c>
    </row>
    <row r="202" spans="11:11" x14ac:dyDescent="0.25">
      <c r="K202" s="54" t="s">
        <v>351</v>
      </c>
    </row>
    <row r="203" spans="11:11" x14ac:dyDescent="0.25">
      <c r="K203" s="54" t="s">
        <v>352</v>
      </c>
    </row>
    <row r="204" spans="11:11" x14ac:dyDescent="0.25">
      <c r="K204" s="54" t="s">
        <v>353</v>
      </c>
    </row>
    <row r="205" spans="11:11" x14ac:dyDescent="0.25">
      <c r="K205" s="54" t="s">
        <v>354</v>
      </c>
    </row>
    <row r="206" spans="11:11" x14ac:dyDescent="0.25">
      <c r="K206" s="54" t="s">
        <v>355</v>
      </c>
    </row>
    <row r="207" spans="11:11" x14ac:dyDescent="0.25">
      <c r="K207" s="54" t="s">
        <v>356</v>
      </c>
    </row>
    <row r="208" spans="11:11" ht="30" x14ac:dyDescent="0.25">
      <c r="K208" s="54" t="s">
        <v>357</v>
      </c>
    </row>
    <row r="209" spans="11:11" x14ac:dyDescent="0.25">
      <c r="K209" s="54" t="s">
        <v>358</v>
      </c>
    </row>
    <row r="210" spans="11:11" x14ac:dyDescent="0.25">
      <c r="K210" s="54" t="s">
        <v>359</v>
      </c>
    </row>
    <row r="211" spans="11:11" x14ac:dyDescent="0.25">
      <c r="K211" s="54" t="s">
        <v>360</v>
      </c>
    </row>
    <row r="212" spans="11:11" x14ac:dyDescent="0.25">
      <c r="K212" s="54" t="s">
        <v>361</v>
      </c>
    </row>
    <row r="213" spans="11:11" x14ac:dyDescent="0.25">
      <c r="K213" s="54" t="s">
        <v>362</v>
      </c>
    </row>
    <row r="214" spans="11:11" x14ac:dyDescent="0.25">
      <c r="K214" s="54" t="s">
        <v>363</v>
      </c>
    </row>
    <row r="215" spans="11:11" x14ac:dyDescent="0.25">
      <c r="K215" s="54" t="s">
        <v>364</v>
      </c>
    </row>
    <row r="216" spans="11:11" x14ac:dyDescent="0.25">
      <c r="K216" s="54" t="s">
        <v>365</v>
      </c>
    </row>
    <row r="217" spans="11:11" x14ac:dyDescent="0.25">
      <c r="K217" s="54" t="s">
        <v>366</v>
      </c>
    </row>
    <row r="218" spans="11:11" x14ac:dyDescent="0.25">
      <c r="K218" s="54" t="s">
        <v>367</v>
      </c>
    </row>
    <row r="219" spans="11:11" x14ac:dyDescent="0.25">
      <c r="K219" s="54" t="s">
        <v>368</v>
      </c>
    </row>
    <row r="220" spans="11:11" x14ac:dyDescent="0.25">
      <c r="K220" s="54" t="s">
        <v>369</v>
      </c>
    </row>
    <row r="221" spans="11:11" x14ac:dyDescent="0.25">
      <c r="K221" s="54" t="s">
        <v>370</v>
      </c>
    </row>
    <row r="222" spans="11:11" x14ac:dyDescent="0.25">
      <c r="K222" s="54" t="s">
        <v>371</v>
      </c>
    </row>
    <row r="223" spans="11:11" x14ac:dyDescent="0.25">
      <c r="K223" s="54" t="s">
        <v>372</v>
      </c>
    </row>
    <row r="224" spans="11:11" x14ac:dyDescent="0.25">
      <c r="K224" s="54" t="s">
        <v>373</v>
      </c>
    </row>
    <row r="225" spans="11:11" x14ac:dyDescent="0.25">
      <c r="K225" s="54" t="s">
        <v>374</v>
      </c>
    </row>
    <row r="226" spans="11:11" x14ac:dyDescent="0.25">
      <c r="K226" s="54" t="s">
        <v>375</v>
      </c>
    </row>
    <row r="227" spans="11:11" ht="30" x14ac:dyDescent="0.25">
      <c r="K227" s="54" t="s">
        <v>376</v>
      </c>
    </row>
    <row r="228" spans="11:11" x14ac:dyDescent="0.25">
      <c r="K228" s="54" t="s">
        <v>377</v>
      </c>
    </row>
    <row r="229" spans="11:11" x14ac:dyDescent="0.25">
      <c r="K229" s="54" t="s">
        <v>378</v>
      </c>
    </row>
    <row r="230" spans="11:11" x14ac:dyDescent="0.25">
      <c r="K230" s="54" t="s">
        <v>379</v>
      </c>
    </row>
    <row r="231" spans="11:11" x14ac:dyDescent="0.25">
      <c r="K231" s="54" t="s">
        <v>380</v>
      </c>
    </row>
    <row r="232" spans="11:11" x14ac:dyDescent="0.25">
      <c r="K232" s="54" t="s">
        <v>381</v>
      </c>
    </row>
    <row r="233" spans="11:11" x14ac:dyDescent="0.25">
      <c r="K233" s="54" t="s">
        <v>382</v>
      </c>
    </row>
    <row r="234" spans="11:11" x14ac:dyDescent="0.25">
      <c r="K234" s="54" t="s">
        <v>383</v>
      </c>
    </row>
    <row r="235" spans="11:11" x14ac:dyDescent="0.25">
      <c r="K235" s="54" t="s">
        <v>384</v>
      </c>
    </row>
    <row r="236" spans="11:11" x14ac:dyDescent="0.25">
      <c r="K236" s="54" t="s">
        <v>385</v>
      </c>
    </row>
    <row r="237" spans="11:11" x14ac:dyDescent="0.25">
      <c r="K237" s="54" t="s">
        <v>386</v>
      </c>
    </row>
    <row r="238" spans="11:11" x14ac:dyDescent="0.25">
      <c r="K238" s="54" t="s">
        <v>387</v>
      </c>
    </row>
    <row r="239" spans="11:11" x14ac:dyDescent="0.25">
      <c r="K239" s="54" t="s">
        <v>388</v>
      </c>
    </row>
    <row r="240" spans="11:11" x14ac:dyDescent="0.25">
      <c r="K240" s="54" t="s">
        <v>389</v>
      </c>
    </row>
  </sheetData>
  <mergeCells count="3">
    <mergeCell ref="B1:C1"/>
    <mergeCell ref="F1:G1"/>
    <mergeCell ref="I1:J1"/>
  </mergeCells>
  <conditionalFormatting sqref="M2 M25:M1048576 M4">
    <cfRule type="expression" dxfId="11" priority="2">
      <formula>$A2&lt;&gt;""</formula>
    </cfRule>
  </conditionalFormatting>
  <conditionalFormatting sqref="L3">
    <cfRule type="expression" dxfId="10" priority="1">
      <formula>$A3&lt;&gt;""</formula>
    </cfRule>
  </conditionalFormatting>
  <conditionalFormatting sqref="N3">
    <cfRule type="expression" dxfId="9" priority="34">
      <formula>$A6&lt;&gt;""</formula>
    </cfRule>
  </conditionalFormatting>
  <conditionalFormatting sqref="O2">
    <cfRule type="expression" dxfId="8" priority="37">
      <formula>$A7&lt;&gt;""</formula>
    </cfRule>
  </conditionalFormatting>
  <conditionalFormatting sqref="P3">
    <cfRule type="expression" dxfId="7" priority="40">
      <formula>$A10&lt;&gt;""</formula>
    </cfRule>
  </conditionalFormatting>
  <conditionalFormatting sqref="Q2">
    <cfRule type="expression" dxfId="6" priority="43">
      <formula>$A11&lt;&gt;""</formula>
    </cfRule>
  </conditionalFormatting>
  <conditionalFormatting sqref="R3">
    <cfRule type="expression" dxfId="5" priority="46">
      <formula>$A14&lt;&gt;""</formula>
    </cfRule>
  </conditionalFormatting>
  <conditionalFormatting sqref="S2:S3">
    <cfRule type="expression" dxfId="4" priority="49">
      <formula>$A15&lt;&gt;""</formula>
    </cfRule>
  </conditionalFormatting>
  <conditionalFormatting sqref="T2">
    <cfRule type="expression" dxfId="3" priority="52">
      <formula>$A17&lt;&gt;""</formula>
    </cfRule>
  </conditionalFormatting>
  <conditionalFormatting sqref="U3">
    <cfRule type="expression" dxfId="2" priority="55">
      <formula>$A20&lt;&gt;""</formula>
    </cfRule>
  </conditionalFormatting>
  <conditionalFormatting sqref="V2">
    <cfRule type="expression" dxfId="1" priority="58">
      <formula>$A21&lt;&gt;""</formula>
    </cfRule>
  </conditionalFormatting>
  <conditionalFormatting sqref="W3">
    <cfRule type="expression" dxfId="0" priority="61">
      <formula>$A24&lt;&gt;""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V241"/>
  <sheetViews>
    <sheetView showGridLines="0" topLeftCell="L1" workbookViewId="0">
      <selection activeCell="Y1" sqref="Y1:AJ1"/>
    </sheetView>
  </sheetViews>
  <sheetFormatPr baseColWidth="10" defaultRowHeight="15" x14ac:dyDescent="0.25"/>
  <cols>
    <col min="1" max="1" width="27.42578125" style="44" customWidth="1"/>
    <col min="2" max="10" width="11.42578125" style="44"/>
    <col min="11" max="11" width="19.7109375" style="44" customWidth="1"/>
    <col min="12" max="23" width="11.42578125" style="44"/>
    <col min="24" max="24" width="19.140625" style="44" customWidth="1"/>
    <col min="25" max="16384" width="11.42578125" style="44"/>
  </cols>
  <sheetData>
    <row r="1" spans="1:48" ht="30" x14ac:dyDescent="0.25">
      <c r="A1" s="246" t="s">
        <v>392</v>
      </c>
      <c r="B1" s="154">
        <f ca="1">YEAR(TODAY())</f>
        <v>2016</v>
      </c>
      <c r="C1" s="151"/>
      <c r="D1" s="152" t="s">
        <v>395</v>
      </c>
      <c r="E1" s="153"/>
      <c r="F1" s="154" t="s">
        <v>396</v>
      </c>
      <c r="G1" s="151"/>
      <c r="I1" s="155" t="s">
        <v>393</v>
      </c>
      <c r="J1" s="155" t="s">
        <v>394</v>
      </c>
      <c r="K1" s="159" t="s">
        <v>417</v>
      </c>
      <c r="L1" s="42" t="s">
        <v>420</v>
      </c>
      <c r="M1" s="42" t="s">
        <v>421</v>
      </c>
      <c r="N1" s="42" t="s">
        <v>401</v>
      </c>
      <c r="O1" s="42" t="s">
        <v>422</v>
      </c>
      <c r="P1" s="42" t="s">
        <v>403</v>
      </c>
      <c r="Q1" s="42" t="s">
        <v>404</v>
      </c>
      <c r="R1" s="42" t="s">
        <v>423</v>
      </c>
      <c r="S1" s="42" t="s">
        <v>406</v>
      </c>
      <c r="T1" s="42" t="s">
        <v>424</v>
      </c>
      <c r="U1" s="42" t="s">
        <v>425</v>
      </c>
      <c r="V1" s="42" t="s">
        <v>426</v>
      </c>
      <c r="W1" s="42" t="s">
        <v>427</v>
      </c>
      <c r="X1" s="160" t="s">
        <v>428</v>
      </c>
      <c r="Y1" s="42" t="s">
        <v>420</v>
      </c>
      <c r="Z1" s="42" t="s">
        <v>421</v>
      </c>
      <c r="AA1" s="42" t="s">
        <v>401</v>
      </c>
      <c r="AB1" s="42" t="s">
        <v>422</v>
      </c>
      <c r="AC1" s="42" t="s">
        <v>403</v>
      </c>
      <c r="AD1" s="42" t="s">
        <v>404</v>
      </c>
      <c r="AE1" s="42" t="s">
        <v>423</v>
      </c>
      <c r="AF1" s="42" t="s">
        <v>406</v>
      </c>
      <c r="AG1" s="42" t="s">
        <v>424</v>
      </c>
      <c r="AH1" s="42" t="s">
        <v>425</v>
      </c>
      <c r="AI1" s="42" t="s">
        <v>426</v>
      </c>
      <c r="AJ1" s="42" t="s">
        <v>427</v>
      </c>
      <c r="AK1" s="244" t="s">
        <v>418</v>
      </c>
      <c r="AL1" s="244"/>
      <c r="AM1" s="244"/>
      <c r="AN1" s="244"/>
      <c r="AO1" s="244"/>
      <c r="AP1" s="244"/>
      <c r="AQ1" s="244"/>
      <c r="AR1" s="244"/>
      <c r="AS1" s="244"/>
      <c r="AT1" s="244"/>
      <c r="AU1" s="244"/>
      <c r="AV1" s="244"/>
    </row>
    <row r="2" spans="1:48" ht="30" x14ac:dyDescent="0.25">
      <c r="A2" s="246"/>
      <c r="B2" s="155" t="s">
        <v>393</v>
      </c>
      <c r="C2" s="155" t="s">
        <v>394</v>
      </c>
      <c r="D2" s="155" t="s">
        <v>393</v>
      </c>
      <c r="E2" s="155" t="s">
        <v>394</v>
      </c>
      <c r="F2" s="155" t="s">
        <v>393</v>
      </c>
      <c r="G2" s="155" t="s">
        <v>394</v>
      </c>
      <c r="H2" s="156" t="s">
        <v>397</v>
      </c>
      <c r="I2" s="54">
        <f>B76</f>
        <v>50</v>
      </c>
      <c r="J2" s="54">
        <f>C76</f>
        <v>3140</v>
      </c>
      <c r="K2" s="144" t="s">
        <v>224</v>
      </c>
      <c r="L2" s="54">
        <f>SUMIFS(Archives!$V$2:$V$1048576,Archives!$T$2:$T$1048576,$K2)</f>
        <v>62</v>
      </c>
      <c r="M2" s="54">
        <f>SUMIFS(Archives!$W$2:$W$1048576,Archives!$T$2:$T$1048576,$K2)</f>
        <v>41</v>
      </c>
      <c r="N2" s="54">
        <f>SUMIFS(Archives!$X$2:$X$1048576,Archives!$T$2:$T$1048576,$K2)</f>
        <v>30</v>
      </c>
      <c r="O2" s="54">
        <f>SUMIFS(Archives!$Y$2:$Y$1048576,Archives!$T$2:$T$1048576,$K2)</f>
        <v>2</v>
      </c>
      <c r="P2" s="54">
        <f>SUMIFS(Archives!$Z$2:$Z$1048576,Archives!$T$2:$T$1048576,$K2)</f>
        <v>25</v>
      </c>
      <c r="Q2" s="54">
        <f>SUMIFS(Archives!$AA$2:$AA$1048576,Archives!$T$2:$T$1048576,$K2)</f>
        <v>0</v>
      </c>
      <c r="R2" s="54">
        <f>SUMIFS(Archives!$AB$2:$AB$1048576,Archives!$T$2:$T$1048576,$K2)</f>
        <v>0</v>
      </c>
      <c r="S2" s="54">
        <f>SUMIFS(Archives!$AC$2:$AC$1048576,Archives!$T$2:$T$1048576,$K2)</f>
        <v>2</v>
      </c>
      <c r="T2" s="54">
        <f>SUMIFS(Archives!$AD$2:$AD$1048576,Archives!$T$2:$T$1048576,$K2)</f>
        <v>3</v>
      </c>
      <c r="U2" s="54">
        <f>SUMIFS(Archives!$AE$2:$AE$1048576,Archives!$T$2:$T$1048576,$K2)</f>
        <v>0</v>
      </c>
      <c r="V2" s="54">
        <f>SUMIFS(Archives!$AF$2:$AF$1048576,Archives!$T$2:$T$1048576,$K2)</f>
        <v>0</v>
      </c>
      <c r="W2" s="54">
        <f>SUMIFS(Archives!$AG$2:$AG$1048576,Archives!$T$2:$T$1048576,$K2)</f>
        <v>0</v>
      </c>
      <c r="X2" s="144" t="s">
        <v>224</v>
      </c>
      <c r="Y2" s="54">
        <f>SUMIFS(Archives!$BG$2:$BG$1048576,Archives!$T$2:$T$1048576,$X2)</f>
        <v>234</v>
      </c>
      <c r="Z2" s="54">
        <f>SUMIFS(Archives!$BH$2:$BH$1048576,Archives!$T$2:$T$1048576,$X2)</f>
        <v>184</v>
      </c>
      <c r="AA2" s="54">
        <f>SUMIFS(Archives!$BI$2:$BI$1048576,Archives!$T$2:$T$1048576,$X2)</f>
        <v>30</v>
      </c>
      <c r="AB2" s="54">
        <f>SUMIFS(Archives!$BJ$2:$BJ$1048576,Archives!$T$2:$T$1048576,$X2)</f>
        <v>2</v>
      </c>
      <c r="AC2" s="54">
        <f>SUMIFS(Archives!$BK$2:$BK$1048576,Archives!$T$2:$T$1048576,$X2)</f>
        <v>75</v>
      </c>
      <c r="AD2" s="54">
        <f>SUMIFS(Archives!$BL$2:$BL$1048576,Archives!$T$2:$T$1048576,$X2)</f>
        <v>0</v>
      </c>
      <c r="AE2" s="54">
        <f>SUMIFS(Archives!$BM$2:$BM$1048576,Archives!$T$2:$T$1048576,$X2)</f>
        <v>0</v>
      </c>
      <c r="AF2" s="54">
        <f>SUMIFS(Archives!$BN$2:$BN$1048576,Archives!$T$2:$T$1048576,$X2)</f>
        <v>6</v>
      </c>
      <c r="AG2" s="54">
        <f>SUMIFS(Archives!$BO$2:$BO$1048576,Archives!$T$2:$T$1048576,$X2)</f>
        <v>9</v>
      </c>
      <c r="AH2" s="54">
        <f>SUMIFS(Archives!$BP$2:$BP$1048576,Archives!$T$2:$T$1048576,$X2)</f>
        <v>0</v>
      </c>
      <c r="AI2" s="54">
        <f>SUMIFS(Archives!$BQ$2:$BQ$1048576,Archives!$T$2:$T$1048576,$X2)</f>
        <v>0</v>
      </c>
      <c r="AJ2" s="54">
        <f>SUMIFS(Archives!$BR$2:$BR$1048576,Archives!$T$2:$T$1048576,$X2)</f>
        <v>0</v>
      </c>
      <c r="AK2" s="42" t="s">
        <v>420</v>
      </c>
      <c r="AL2" s="42" t="s">
        <v>421</v>
      </c>
      <c r="AM2" s="42" t="s">
        <v>401</v>
      </c>
      <c r="AN2" s="42" t="s">
        <v>422</v>
      </c>
      <c r="AO2" s="42" t="s">
        <v>403</v>
      </c>
      <c r="AP2" s="42" t="s">
        <v>404</v>
      </c>
      <c r="AQ2" s="42" t="s">
        <v>423</v>
      </c>
      <c r="AR2" s="42" t="s">
        <v>406</v>
      </c>
      <c r="AS2" s="42" t="s">
        <v>424</v>
      </c>
      <c r="AT2" s="42" t="s">
        <v>425</v>
      </c>
      <c r="AU2" s="42" t="s">
        <v>426</v>
      </c>
      <c r="AV2" s="42" t="s">
        <v>427</v>
      </c>
    </row>
    <row r="3" spans="1:48" ht="30" x14ac:dyDescent="0.25">
      <c r="A3" s="144" t="s">
        <v>151</v>
      </c>
      <c r="B3" s="54">
        <f>SUMIFS(Archives!$J$2:$J$1048576,Archives!$T$2:$T$1048576,$A3)</f>
        <v>13</v>
      </c>
      <c r="C3" s="54">
        <f>SUMIFS(Archives!$BF$2:$BF$1048576,Archives!$T$2:$T$1048576,$A3)</f>
        <v>48</v>
      </c>
      <c r="D3" s="54"/>
      <c r="E3" s="54"/>
      <c r="F3" s="54"/>
      <c r="G3" s="54"/>
      <c r="H3" s="156" t="s">
        <v>414</v>
      </c>
      <c r="I3" s="54">
        <f>SUM(B3:B241)-B76</f>
        <v>28</v>
      </c>
      <c r="J3" s="54">
        <f>SUM(C3:C241)-C76</f>
        <v>281</v>
      </c>
      <c r="K3" s="144" t="s">
        <v>415</v>
      </c>
      <c r="L3" s="54">
        <f>SUM(L4:L241)</f>
        <v>35</v>
      </c>
      <c r="M3" s="54">
        <f t="shared" ref="M3:V3" si="0">SUM(M4:M241)</f>
        <v>0</v>
      </c>
      <c r="N3" s="54">
        <f t="shared" si="0"/>
        <v>0</v>
      </c>
      <c r="O3" s="54">
        <f t="shared" si="0"/>
        <v>0</v>
      </c>
      <c r="P3" s="54">
        <f t="shared" si="0"/>
        <v>0</v>
      </c>
      <c r="Q3" s="54">
        <f t="shared" si="0"/>
        <v>0</v>
      </c>
      <c r="R3" s="54">
        <f t="shared" si="0"/>
        <v>13</v>
      </c>
      <c r="S3" s="54">
        <f t="shared" si="0"/>
        <v>2</v>
      </c>
      <c r="T3" s="54">
        <f t="shared" si="0"/>
        <v>3</v>
      </c>
      <c r="U3" s="54">
        <f t="shared" si="0"/>
        <v>0</v>
      </c>
      <c r="V3" s="54">
        <f t="shared" si="0"/>
        <v>3</v>
      </c>
      <c r="W3" s="54">
        <f>SUM(W4:W241)</f>
        <v>20</v>
      </c>
      <c r="X3" s="144" t="s">
        <v>415</v>
      </c>
      <c r="Y3" s="54">
        <f>SUM(Y4:Y241)</f>
        <v>105</v>
      </c>
      <c r="Z3" s="54">
        <f t="shared" ref="Z3:AJ3" si="1">SUM(Z4:Z241)</f>
        <v>0</v>
      </c>
      <c r="AA3" s="54">
        <f t="shared" si="1"/>
        <v>0</v>
      </c>
      <c r="AB3" s="54">
        <f t="shared" si="1"/>
        <v>0</v>
      </c>
      <c r="AC3" s="54">
        <f t="shared" si="1"/>
        <v>0</v>
      </c>
      <c r="AD3" s="54">
        <f t="shared" si="1"/>
        <v>0</v>
      </c>
      <c r="AE3" s="54">
        <f t="shared" si="1"/>
        <v>26</v>
      </c>
      <c r="AF3" s="54">
        <f t="shared" si="1"/>
        <v>8</v>
      </c>
      <c r="AG3" s="54">
        <f t="shared" si="1"/>
        <v>12</v>
      </c>
      <c r="AH3" s="54">
        <f t="shared" si="1"/>
        <v>0</v>
      </c>
      <c r="AI3" s="54">
        <f t="shared" si="1"/>
        <v>30</v>
      </c>
      <c r="AJ3" s="54">
        <f t="shared" si="1"/>
        <v>96</v>
      </c>
      <c r="AK3" s="54">
        <f>SUM(L2:L3)</f>
        <v>97</v>
      </c>
      <c r="AL3" s="54">
        <f t="shared" ref="AL3:AV3" si="2">SUM(M2:M3)</f>
        <v>41</v>
      </c>
      <c r="AM3" s="54">
        <f t="shared" si="2"/>
        <v>30</v>
      </c>
      <c r="AN3" s="54">
        <f t="shared" si="2"/>
        <v>2</v>
      </c>
      <c r="AO3" s="54">
        <f t="shared" si="2"/>
        <v>25</v>
      </c>
      <c r="AP3" s="54">
        <f t="shared" si="2"/>
        <v>0</v>
      </c>
      <c r="AQ3" s="54">
        <f t="shared" si="2"/>
        <v>13</v>
      </c>
      <c r="AR3" s="54">
        <f t="shared" si="2"/>
        <v>4</v>
      </c>
      <c r="AS3" s="54">
        <f t="shared" si="2"/>
        <v>6</v>
      </c>
      <c r="AT3" s="54">
        <f t="shared" si="2"/>
        <v>0</v>
      </c>
      <c r="AU3" s="54">
        <f t="shared" si="2"/>
        <v>3</v>
      </c>
      <c r="AV3" s="54">
        <f t="shared" si="2"/>
        <v>20</v>
      </c>
    </row>
    <row r="4" spans="1:48" x14ac:dyDescent="0.25">
      <c r="A4" s="144" t="s">
        <v>152</v>
      </c>
      <c r="B4" s="54">
        <f>SUMIFS(Archives!$J$2:$J$1048576,Archives!$T$2:$T$1048576,$A4)</f>
        <v>0</v>
      </c>
      <c r="C4" s="54">
        <f>SUMIFS(Archives!$BF$2:$BF$1048576,Archives!$T$2:$T$1048576,$A4)</f>
        <v>0</v>
      </c>
      <c r="D4" s="54"/>
      <c r="E4" s="54"/>
      <c r="F4" s="54"/>
      <c r="G4" s="54"/>
      <c r="K4" s="144" t="s">
        <v>151</v>
      </c>
      <c r="L4" s="54">
        <f>SUMIFS(Archives!$V$2:$V$1048576,Archives!$T$2:$T$1048576,$K4)</f>
        <v>6</v>
      </c>
      <c r="M4" s="54">
        <f>SUMIFS(Archives!$W$2:$W$1048576,Archives!$T$2:$T$1048576,$K4)</f>
        <v>0</v>
      </c>
      <c r="N4" s="54">
        <f>SUMIFS(Archives!$X$2:$X$1048576,Archives!$T$2:$T$1048576,$K4)</f>
        <v>0</v>
      </c>
      <c r="O4" s="54">
        <f>SUMIFS(Archives!$Y$2:$Y$1048576,Archives!$T$2:$T$1048576,$K4)</f>
        <v>0</v>
      </c>
      <c r="P4" s="54">
        <f>SUMIFS(Archives!$Z$2:$Z$1048576,Archives!$T$2:$T$1048576,$K4)</f>
        <v>0</v>
      </c>
      <c r="Q4" s="54">
        <f>SUMIFS(Archives!$AA$2:$AA$1048576,Archives!$T$2:$T$1048576,$K4)</f>
        <v>0</v>
      </c>
      <c r="R4" s="54">
        <f>SUMIFS(Archives!$AB$2:$AB$1048576,Archives!$T$2:$T$1048576,$K4)</f>
        <v>0</v>
      </c>
      <c r="S4" s="54">
        <f>SUMIFS(Archives!$AC$2:$AC$1048576,Archives!$T$2:$T$1048576,$K4)</f>
        <v>0</v>
      </c>
      <c r="T4" s="54">
        <f>SUMIFS(Archives!$AD$2:$AD$1048576,Archives!$T$2:$T$1048576,$K4)</f>
        <v>0</v>
      </c>
      <c r="U4" s="54">
        <f>SUMIFS(Archives!$AE$2:$AE$1048576,Archives!$T$2:$T$1048576,$K4)</f>
        <v>0</v>
      </c>
      <c r="V4" s="54">
        <f>SUMIFS(Archives!$AF$2:$AF$1048576,Archives!$T$2:$T$1048576,$K4)</f>
        <v>3</v>
      </c>
      <c r="W4" s="54">
        <f>SUMIFS(Archives!$AG$2:$AG$1048576,Archives!$T$2:$T$1048576,$K4)</f>
        <v>0</v>
      </c>
      <c r="X4" s="144" t="s">
        <v>151</v>
      </c>
      <c r="Y4" s="54">
        <f>SUMIFS(Archives!$BG$2:$BG$1048576,Archives!$T$2:$T$1048576,$X4)</f>
        <v>18</v>
      </c>
      <c r="Z4" s="54">
        <f>SUMIFS(Archives!$BH$2:$BH$1048576,Archives!$T$2:$T$1048576,$X4)</f>
        <v>0</v>
      </c>
      <c r="AA4" s="54">
        <f>SUMIFS(Archives!$BI$2:$BI$1048576,Archives!$T$2:$T$1048576,$X4)</f>
        <v>0</v>
      </c>
      <c r="AB4" s="54">
        <f>SUMIFS(Archives!$BJ$2:$BJ$1048576,Archives!$T$2:$T$1048576,$X4)</f>
        <v>0</v>
      </c>
      <c r="AC4" s="54">
        <f>SUMIFS(Archives!$BK$2:$BK$1048576,Archives!$T$2:$T$1048576,$X4)</f>
        <v>0</v>
      </c>
      <c r="AD4" s="54">
        <f>SUMIFS(Archives!$BL$2:$BL$1048576,Archives!$T$2:$T$1048576,$X4)</f>
        <v>0</v>
      </c>
      <c r="AE4" s="54">
        <f>SUMIFS(Archives!$BM$2:$BM$1048576,Archives!$T$2:$T$1048576,$X4)</f>
        <v>0</v>
      </c>
      <c r="AF4" s="54">
        <f>SUMIFS(Archives!$BN$2:$BN$1048576,Archives!$T$2:$T$1048576,$X4)</f>
        <v>0</v>
      </c>
      <c r="AG4" s="54">
        <f>SUMIFS(Archives!$BO$2:$BO$1048576,Archives!$T$2:$T$1048576,$X4)</f>
        <v>0</v>
      </c>
      <c r="AH4" s="54">
        <f>SUMIFS(Archives!$BP$2:$BP$1048576,Archives!$T$2:$T$1048576,$X4)</f>
        <v>0</v>
      </c>
      <c r="AI4" s="54">
        <f>SUMIFS(Archives!$BQ$2:$BQ$1048576,Archives!$T$2:$T$1048576,$X4)</f>
        <v>30</v>
      </c>
      <c r="AJ4" s="54">
        <f>SUMIFS(Archives!$BR$2:$BR$1048576,Archives!$T$2:$T$1048576,$X4)</f>
        <v>0</v>
      </c>
      <c r="AK4" s="244" t="s">
        <v>419</v>
      </c>
      <c r="AL4" s="244"/>
      <c r="AM4" s="244"/>
      <c r="AN4" s="244"/>
      <c r="AO4" s="244"/>
      <c r="AP4" s="244"/>
      <c r="AQ4" s="244"/>
      <c r="AR4" s="244"/>
      <c r="AS4" s="244"/>
      <c r="AT4" s="244"/>
      <c r="AU4" s="244"/>
      <c r="AV4" s="244"/>
    </row>
    <row r="5" spans="1:48" x14ac:dyDescent="0.25">
      <c r="A5" s="144" t="s">
        <v>153</v>
      </c>
      <c r="B5" s="54">
        <f>SUMIFS(Archives!$J$2:$J$1048576,Archives!$T$2:$T$1048576,$A5)</f>
        <v>1</v>
      </c>
      <c r="C5" s="54">
        <f>SUMIFS(Archives!$BF$2:$BF$1048576,Archives!$T$2:$T$1048576,$A5)</f>
        <v>1</v>
      </c>
      <c r="D5" s="54"/>
      <c r="E5" s="54"/>
      <c r="F5" s="54"/>
      <c r="G5" s="54"/>
      <c r="K5" s="144" t="s">
        <v>152</v>
      </c>
      <c r="L5" s="54">
        <f>SUMIFS(Archives!$V$2:$V$1048576,Archives!$T$2:$T$1048576,$K5)</f>
        <v>0</v>
      </c>
      <c r="M5" s="54">
        <f>SUMIFS(Archives!$W$2:$W$1048576,Archives!$T$2:$T$1048576,$K5)</f>
        <v>0</v>
      </c>
      <c r="N5" s="54">
        <f>SUMIFS(Archives!$X$2:$X$1048576,Archives!$T$2:$T$1048576,$K5)</f>
        <v>0</v>
      </c>
      <c r="O5" s="54">
        <f>SUMIFS(Archives!$Y$2:$Y$1048576,Archives!$T$2:$T$1048576,$K5)</f>
        <v>0</v>
      </c>
      <c r="P5" s="54">
        <f>SUMIFS(Archives!$Z$2:$Z$1048576,Archives!$T$2:$T$1048576,$K5)</f>
        <v>0</v>
      </c>
      <c r="Q5" s="54">
        <f>SUMIFS(Archives!$AA$2:$AA$1048576,Archives!$T$2:$T$1048576,$K5)</f>
        <v>0</v>
      </c>
      <c r="R5" s="54">
        <f>SUMIFS(Archives!$AB$2:$AB$1048576,Archives!$T$2:$T$1048576,$K5)</f>
        <v>0</v>
      </c>
      <c r="S5" s="54">
        <f>SUMIFS(Archives!$AC$2:$AC$1048576,Archives!$T$2:$T$1048576,$K5)</f>
        <v>0</v>
      </c>
      <c r="T5" s="54">
        <f>SUMIFS(Archives!$AD$2:$AD$1048576,Archives!$T$2:$T$1048576,$K5)</f>
        <v>0</v>
      </c>
      <c r="U5" s="54">
        <f>SUMIFS(Archives!$AE$2:$AE$1048576,Archives!$T$2:$T$1048576,$K5)</f>
        <v>0</v>
      </c>
      <c r="V5" s="54">
        <f>SUMIFS(Archives!$AF$2:$AF$1048576,Archives!$T$2:$T$1048576,$K5)</f>
        <v>0</v>
      </c>
      <c r="W5" s="54">
        <f>SUMIFS(Archives!$AG$2:$AG$1048576,Archives!$T$2:$T$1048576,$K5)</f>
        <v>0</v>
      </c>
      <c r="X5" s="144" t="s">
        <v>152</v>
      </c>
      <c r="Y5" s="54">
        <f>SUMIFS(Archives!$BG$2:$BG$1048576,Archives!$T$2:$T$1048576,$X5)</f>
        <v>0</v>
      </c>
      <c r="Z5" s="54">
        <f>SUMIFS(Archives!$BH$2:$BH$1048576,Archives!$T$2:$T$1048576,$X5)</f>
        <v>0</v>
      </c>
      <c r="AA5" s="54">
        <f>SUMIFS(Archives!$BI$2:$BI$1048576,Archives!$T$2:$T$1048576,$X5)</f>
        <v>0</v>
      </c>
      <c r="AB5" s="54">
        <f>SUMIFS(Archives!$BJ$2:$BJ$1048576,Archives!$T$2:$T$1048576,$X5)</f>
        <v>0</v>
      </c>
      <c r="AC5" s="54">
        <f>SUMIFS(Archives!$BK$2:$BK$1048576,Archives!$T$2:$T$1048576,$X5)</f>
        <v>0</v>
      </c>
      <c r="AD5" s="54">
        <f>SUMIFS(Archives!$BL$2:$BL$1048576,Archives!$T$2:$T$1048576,$X5)</f>
        <v>0</v>
      </c>
      <c r="AE5" s="54">
        <f>SUMIFS(Archives!$BM$2:$BM$1048576,Archives!$T$2:$T$1048576,$X5)</f>
        <v>0</v>
      </c>
      <c r="AF5" s="54">
        <f>SUMIFS(Archives!$BN$2:$BN$1048576,Archives!$T$2:$T$1048576,$X5)</f>
        <v>0</v>
      </c>
      <c r="AG5" s="54">
        <f>SUMIFS(Archives!$BO$2:$BO$1048576,Archives!$T$2:$T$1048576,$X5)</f>
        <v>0</v>
      </c>
      <c r="AH5" s="54">
        <f>SUMIFS(Archives!$BP$2:$BP$1048576,Archives!$T$2:$T$1048576,$X5)</f>
        <v>0</v>
      </c>
      <c r="AI5" s="54">
        <f>SUMIFS(Archives!$BQ$2:$BQ$1048576,Archives!$T$2:$T$1048576,$X5)</f>
        <v>0</v>
      </c>
      <c r="AJ5" s="54">
        <f>SUMIFS(Archives!$BR$2:$BR$1048576,Archives!$T$2:$T$1048576,$X5)</f>
        <v>0</v>
      </c>
      <c r="AK5" s="42" t="s">
        <v>420</v>
      </c>
      <c r="AL5" s="42" t="s">
        <v>421</v>
      </c>
      <c r="AM5" s="42" t="s">
        <v>401</v>
      </c>
      <c r="AN5" s="42" t="s">
        <v>422</v>
      </c>
      <c r="AO5" s="42" t="s">
        <v>403</v>
      </c>
      <c r="AP5" s="42" t="s">
        <v>404</v>
      </c>
      <c r="AQ5" s="42" t="s">
        <v>423</v>
      </c>
      <c r="AR5" s="42" t="s">
        <v>406</v>
      </c>
      <c r="AS5" s="42" t="s">
        <v>424</v>
      </c>
      <c r="AT5" s="42" t="s">
        <v>425</v>
      </c>
      <c r="AU5" s="42" t="s">
        <v>426</v>
      </c>
      <c r="AV5" s="42" t="s">
        <v>427</v>
      </c>
    </row>
    <row r="6" spans="1:48" x14ac:dyDescent="0.25">
      <c r="A6" s="144" t="s">
        <v>154</v>
      </c>
      <c r="B6" s="54">
        <f>SUMIFS(Archives!$J$2:$J$1048576,Archives!$T$2:$T$1048576,$A6)</f>
        <v>0</v>
      </c>
      <c r="C6" s="54">
        <f>SUMIFS(Archives!$BF$2:$BF$1048576,Archives!$T$2:$T$1048576,$A6)</f>
        <v>0</v>
      </c>
      <c r="D6" s="54"/>
      <c r="E6" s="54"/>
      <c r="F6" s="54"/>
      <c r="G6" s="54"/>
      <c r="K6" s="144" t="s">
        <v>153</v>
      </c>
      <c r="L6" s="54">
        <f>SUMIFS(Archives!$V$2:$V$1048576,Archives!$T$2:$T$1048576,$K6)</f>
        <v>0</v>
      </c>
      <c r="M6" s="54">
        <f>SUMIFS(Archives!$W$2:$W$1048576,Archives!$T$2:$T$1048576,$K6)</f>
        <v>0</v>
      </c>
      <c r="N6" s="54">
        <f>SUMIFS(Archives!$X$2:$X$1048576,Archives!$T$2:$T$1048576,$K6)</f>
        <v>0</v>
      </c>
      <c r="O6" s="54">
        <f>SUMIFS(Archives!$Y$2:$Y$1048576,Archives!$T$2:$T$1048576,$K6)</f>
        <v>0</v>
      </c>
      <c r="P6" s="54">
        <f>SUMIFS(Archives!$Z$2:$Z$1048576,Archives!$T$2:$T$1048576,$K6)</f>
        <v>0</v>
      </c>
      <c r="Q6" s="54">
        <f>SUMIFS(Archives!$AA$2:$AA$1048576,Archives!$T$2:$T$1048576,$K6)</f>
        <v>0</v>
      </c>
      <c r="R6" s="54">
        <f>SUMIFS(Archives!$AB$2:$AB$1048576,Archives!$T$2:$T$1048576,$K6)</f>
        <v>0</v>
      </c>
      <c r="S6" s="54">
        <f>SUMIFS(Archives!$AC$2:$AC$1048576,Archives!$T$2:$T$1048576,$K6)</f>
        <v>0</v>
      </c>
      <c r="T6" s="54">
        <f>SUMIFS(Archives!$AD$2:$AD$1048576,Archives!$T$2:$T$1048576,$K6)</f>
        <v>0</v>
      </c>
      <c r="U6" s="54">
        <f>SUMIFS(Archives!$AE$2:$AE$1048576,Archives!$T$2:$T$1048576,$K6)</f>
        <v>0</v>
      </c>
      <c r="V6" s="54">
        <f>SUMIFS(Archives!$AF$2:$AF$1048576,Archives!$T$2:$T$1048576,$K6)</f>
        <v>0</v>
      </c>
      <c r="W6" s="54">
        <f>SUMIFS(Archives!$AG$2:$AG$1048576,Archives!$T$2:$T$1048576,$K6)</f>
        <v>1</v>
      </c>
      <c r="X6" s="144" t="s">
        <v>153</v>
      </c>
      <c r="Y6" s="54">
        <f>SUMIFS(Archives!$BG$2:$BG$1048576,Archives!$T$2:$T$1048576,$X6)</f>
        <v>0</v>
      </c>
      <c r="Z6" s="54">
        <f>SUMIFS(Archives!$BH$2:$BH$1048576,Archives!$T$2:$T$1048576,$X6)</f>
        <v>0</v>
      </c>
      <c r="AA6" s="54">
        <f>SUMIFS(Archives!$BI$2:$BI$1048576,Archives!$T$2:$T$1048576,$X6)</f>
        <v>0</v>
      </c>
      <c r="AB6" s="54">
        <f>SUMIFS(Archives!$BJ$2:$BJ$1048576,Archives!$T$2:$T$1048576,$X6)</f>
        <v>0</v>
      </c>
      <c r="AC6" s="54">
        <f>SUMIFS(Archives!$BK$2:$BK$1048576,Archives!$T$2:$T$1048576,$X6)</f>
        <v>0</v>
      </c>
      <c r="AD6" s="54">
        <f>SUMIFS(Archives!$BL$2:$BL$1048576,Archives!$T$2:$T$1048576,$X6)</f>
        <v>0</v>
      </c>
      <c r="AE6" s="54">
        <f>SUMIFS(Archives!$BM$2:$BM$1048576,Archives!$T$2:$T$1048576,$X6)</f>
        <v>0</v>
      </c>
      <c r="AF6" s="54">
        <f>SUMIFS(Archives!$BN$2:$BN$1048576,Archives!$T$2:$T$1048576,$X6)</f>
        <v>0</v>
      </c>
      <c r="AG6" s="54">
        <f>SUMIFS(Archives!$BO$2:$BO$1048576,Archives!$T$2:$T$1048576,$X6)</f>
        <v>0</v>
      </c>
      <c r="AH6" s="54">
        <f>SUMIFS(Archives!$BP$2:$BP$1048576,Archives!$T$2:$T$1048576,$X6)</f>
        <v>0</v>
      </c>
      <c r="AI6" s="54">
        <f>SUMIFS(Archives!$BQ$2:$BQ$1048576,Archives!$T$2:$T$1048576,$X6)</f>
        <v>0</v>
      </c>
      <c r="AJ6" s="54">
        <f>SUMIFS(Archives!$BR$2:$BR$1048576,Archives!$T$2:$T$1048576,$X6)</f>
        <v>1</v>
      </c>
      <c r="AK6" s="54">
        <f>SUM(Y2:Y3)</f>
        <v>339</v>
      </c>
      <c r="AL6" s="54">
        <f t="shared" ref="AL6:AV6" si="3">SUM(Z2:Z3)</f>
        <v>184</v>
      </c>
      <c r="AM6" s="54">
        <f t="shared" si="3"/>
        <v>30</v>
      </c>
      <c r="AN6" s="54">
        <f t="shared" si="3"/>
        <v>2</v>
      </c>
      <c r="AO6" s="54">
        <f t="shared" si="3"/>
        <v>75</v>
      </c>
      <c r="AP6" s="54">
        <f t="shared" si="3"/>
        <v>0</v>
      </c>
      <c r="AQ6" s="54">
        <f t="shared" si="3"/>
        <v>26</v>
      </c>
      <c r="AR6" s="54">
        <f t="shared" si="3"/>
        <v>14</v>
      </c>
      <c r="AS6" s="54">
        <f t="shared" si="3"/>
        <v>21</v>
      </c>
      <c r="AT6" s="54">
        <f t="shared" si="3"/>
        <v>0</v>
      </c>
      <c r="AU6" s="54">
        <f t="shared" si="3"/>
        <v>30</v>
      </c>
      <c r="AV6" s="54">
        <f t="shared" si="3"/>
        <v>96</v>
      </c>
    </row>
    <row r="7" spans="1:48" x14ac:dyDescent="0.25">
      <c r="A7" s="144" t="s">
        <v>155</v>
      </c>
      <c r="B7" s="54">
        <f>SUMIFS(Archives!$J$2:$J$1048576,Archives!$T$2:$T$1048576,$A7)</f>
        <v>0</v>
      </c>
      <c r="C7" s="54">
        <f>SUMIFS(Archives!$BF$2:$BF$1048576,Archives!$T$2:$T$1048576,$A7)</f>
        <v>0</v>
      </c>
      <c r="D7" s="54"/>
      <c r="E7" s="54"/>
      <c r="F7" s="54"/>
      <c r="G7" s="54"/>
      <c r="K7" s="144" t="s">
        <v>154</v>
      </c>
      <c r="L7" s="54">
        <f>SUMIFS(Archives!$V$2:$V$1048576,Archives!$T$2:$T$1048576,$K7)</f>
        <v>0</v>
      </c>
      <c r="M7" s="54">
        <f>SUMIFS(Archives!$W$2:$W$1048576,Archives!$T$2:$T$1048576,$K7)</f>
        <v>0</v>
      </c>
      <c r="N7" s="54">
        <f>SUMIFS(Archives!$X$2:$X$1048576,Archives!$T$2:$T$1048576,$K7)</f>
        <v>0</v>
      </c>
      <c r="O7" s="54">
        <f>SUMIFS(Archives!$Y$2:$Y$1048576,Archives!$T$2:$T$1048576,$K7)</f>
        <v>0</v>
      </c>
      <c r="P7" s="54">
        <f>SUMIFS(Archives!$Z$2:$Z$1048576,Archives!$T$2:$T$1048576,$K7)</f>
        <v>0</v>
      </c>
      <c r="Q7" s="54">
        <f>SUMIFS(Archives!$AA$2:$AA$1048576,Archives!$T$2:$T$1048576,$K7)</f>
        <v>0</v>
      </c>
      <c r="R7" s="54">
        <f>SUMIFS(Archives!$AB$2:$AB$1048576,Archives!$T$2:$T$1048576,$K7)</f>
        <v>0</v>
      </c>
      <c r="S7" s="54">
        <f>SUMIFS(Archives!$AC$2:$AC$1048576,Archives!$T$2:$T$1048576,$K7)</f>
        <v>0</v>
      </c>
      <c r="T7" s="54">
        <f>SUMIFS(Archives!$AD$2:$AD$1048576,Archives!$T$2:$T$1048576,$K7)</f>
        <v>0</v>
      </c>
      <c r="U7" s="54">
        <f>SUMIFS(Archives!$AE$2:$AE$1048576,Archives!$T$2:$T$1048576,$K7)</f>
        <v>0</v>
      </c>
      <c r="V7" s="54">
        <f>SUMIFS(Archives!$AF$2:$AF$1048576,Archives!$T$2:$T$1048576,$K7)</f>
        <v>0</v>
      </c>
      <c r="W7" s="54">
        <f>SUMIFS(Archives!$AG$2:$AG$1048576,Archives!$T$2:$T$1048576,$K7)</f>
        <v>0</v>
      </c>
      <c r="X7" s="144" t="s">
        <v>154</v>
      </c>
      <c r="Y7" s="54">
        <f>SUMIFS(Archives!$BG$2:$BG$1048576,Archives!$T$2:$T$1048576,$X7)</f>
        <v>0</v>
      </c>
      <c r="Z7" s="54">
        <f>SUMIFS(Archives!$BH$2:$BH$1048576,Archives!$T$2:$T$1048576,$X7)</f>
        <v>0</v>
      </c>
      <c r="AA7" s="54">
        <f>SUMIFS(Archives!$BI$2:$BI$1048576,Archives!$T$2:$T$1048576,$X7)</f>
        <v>0</v>
      </c>
      <c r="AB7" s="54">
        <f>SUMIFS(Archives!$BJ$2:$BJ$1048576,Archives!$T$2:$T$1048576,$X7)</f>
        <v>0</v>
      </c>
      <c r="AC7" s="54">
        <f>SUMIFS(Archives!$BK$2:$BK$1048576,Archives!$T$2:$T$1048576,$X7)</f>
        <v>0</v>
      </c>
      <c r="AD7" s="54">
        <f>SUMIFS(Archives!$BL$2:$BL$1048576,Archives!$T$2:$T$1048576,$X7)</f>
        <v>0</v>
      </c>
      <c r="AE7" s="54">
        <f>SUMIFS(Archives!$BM$2:$BM$1048576,Archives!$T$2:$T$1048576,$X7)</f>
        <v>0</v>
      </c>
      <c r="AF7" s="54">
        <f>SUMIFS(Archives!$BN$2:$BN$1048576,Archives!$T$2:$T$1048576,$X7)</f>
        <v>0</v>
      </c>
      <c r="AG7" s="54">
        <f>SUMIFS(Archives!$BO$2:$BO$1048576,Archives!$T$2:$T$1048576,$X7)</f>
        <v>0</v>
      </c>
      <c r="AH7" s="54">
        <f>SUMIFS(Archives!$BP$2:$BP$1048576,Archives!$T$2:$T$1048576,$X7)</f>
        <v>0</v>
      </c>
      <c r="AI7" s="54">
        <f>SUMIFS(Archives!$BQ$2:$BQ$1048576,Archives!$T$2:$T$1048576,$X7)</f>
        <v>0</v>
      </c>
      <c r="AJ7" s="54">
        <f>SUMIFS(Archives!$BR$2:$BR$1048576,Archives!$T$2:$T$1048576,$X7)</f>
        <v>0</v>
      </c>
    </row>
    <row r="8" spans="1:48" x14ac:dyDescent="0.25">
      <c r="A8" s="144" t="s">
        <v>156</v>
      </c>
      <c r="B8" s="54">
        <f>SUMIFS(Archives!$J$2:$J$1048576,Archives!$T$2:$T$1048576,$A8)</f>
        <v>0</v>
      </c>
      <c r="C8" s="54">
        <f>SUMIFS(Archives!$BF$2:$BF$1048576,Archives!$T$2:$T$1048576,$A8)</f>
        <v>0</v>
      </c>
      <c r="D8" s="54"/>
      <c r="E8" s="54"/>
      <c r="F8" s="54"/>
      <c r="G8" s="54"/>
      <c r="K8" s="144" t="s">
        <v>155</v>
      </c>
      <c r="L8" s="54">
        <f>SUMIFS(Archives!$V$2:$V$1048576,Archives!$T$2:$T$1048576,$K8)</f>
        <v>0</v>
      </c>
      <c r="M8" s="54">
        <f>SUMIFS(Archives!$W$2:$W$1048576,Archives!$T$2:$T$1048576,$K8)</f>
        <v>0</v>
      </c>
      <c r="N8" s="54">
        <f>SUMIFS(Archives!$X$2:$X$1048576,Archives!$T$2:$T$1048576,$K8)</f>
        <v>0</v>
      </c>
      <c r="O8" s="54">
        <f>SUMIFS(Archives!$Y$2:$Y$1048576,Archives!$T$2:$T$1048576,$K8)</f>
        <v>0</v>
      </c>
      <c r="P8" s="54">
        <f>SUMIFS(Archives!$Z$2:$Z$1048576,Archives!$T$2:$T$1048576,$K8)</f>
        <v>0</v>
      </c>
      <c r="Q8" s="54">
        <f>SUMIFS(Archives!$AA$2:$AA$1048576,Archives!$T$2:$T$1048576,$K8)</f>
        <v>0</v>
      </c>
      <c r="R8" s="54">
        <f>SUMIFS(Archives!$AB$2:$AB$1048576,Archives!$T$2:$T$1048576,$K8)</f>
        <v>0</v>
      </c>
      <c r="S8" s="54">
        <f>SUMIFS(Archives!$AC$2:$AC$1048576,Archives!$T$2:$T$1048576,$K8)</f>
        <v>0</v>
      </c>
      <c r="T8" s="54">
        <f>SUMIFS(Archives!$AD$2:$AD$1048576,Archives!$T$2:$T$1048576,$K8)</f>
        <v>0</v>
      </c>
      <c r="U8" s="54">
        <f>SUMIFS(Archives!$AE$2:$AE$1048576,Archives!$T$2:$T$1048576,$K8)</f>
        <v>0</v>
      </c>
      <c r="V8" s="54">
        <f>SUMIFS(Archives!$AF$2:$AF$1048576,Archives!$T$2:$T$1048576,$K8)</f>
        <v>0</v>
      </c>
      <c r="W8" s="54">
        <f>SUMIFS(Archives!$AG$2:$AG$1048576,Archives!$T$2:$T$1048576,$K8)</f>
        <v>0</v>
      </c>
      <c r="X8" s="144" t="s">
        <v>155</v>
      </c>
      <c r="Y8" s="54">
        <f>SUMIFS(Archives!$BG$2:$BG$1048576,Archives!$T$2:$T$1048576,$X8)</f>
        <v>0</v>
      </c>
      <c r="Z8" s="54">
        <f>SUMIFS(Archives!$BH$2:$BH$1048576,Archives!$T$2:$T$1048576,$X8)</f>
        <v>0</v>
      </c>
      <c r="AA8" s="54">
        <f>SUMIFS(Archives!$BI$2:$BI$1048576,Archives!$T$2:$T$1048576,$X8)</f>
        <v>0</v>
      </c>
      <c r="AB8" s="54">
        <f>SUMIFS(Archives!$BJ$2:$BJ$1048576,Archives!$T$2:$T$1048576,$X8)</f>
        <v>0</v>
      </c>
      <c r="AC8" s="54">
        <f>SUMIFS(Archives!$BK$2:$BK$1048576,Archives!$T$2:$T$1048576,$X8)</f>
        <v>0</v>
      </c>
      <c r="AD8" s="54">
        <f>SUMIFS(Archives!$BL$2:$BL$1048576,Archives!$T$2:$T$1048576,$X8)</f>
        <v>0</v>
      </c>
      <c r="AE8" s="54">
        <f>SUMIFS(Archives!$BM$2:$BM$1048576,Archives!$T$2:$T$1048576,$X8)</f>
        <v>0</v>
      </c>
      <c r="AF8" s="54">
        <f>SUMIFS(Archives!$BN$2:$BN$1048576,Archives!$T$2:$T$1048576,$X8)</f>
        <v>0</v>
      </c>
      <c r="AG8" s="54">
        <f>SUMIFS(Archives!$BO$2:$BO$1048576,Archives!$T$2:$T$1048576,$X8)</f>
        <v>0</v>
      </c>
      <c r="AH8" s="54">
        <f>SUMIFS(Archives!$BP$2:$BP$1048576,Archives!$T$2:$T$1048576,$X8)</f>
        <v>0</v>
      </c>
      <c r="AI8" s="54">
        <f>SUMIFS(Archives!$BQ$2:$BQ$1048576,Archives!$T$2:$T$1048576,$X8)</f>
        <v>0</v>
      </c>
      <c r="AJ8" s="54">
        <f>SUMIFS(Archives!$BR$2:$BR$1048576,Archives!$T$2:$T$1048576,$X8)</f>
        <v>0</v>
      </c>
    </row>
    <row r="9" spans="1:48" x14ac:dyDescent="0.25">
      <c r="A9" s="144" t="s">
        <v>157</v>
      </c>
      <c r="B9" s="54">
        <f>SUMIFS(Archives!$J$2:$J$1048576,Archives!$T$2:$T$1048576,$A9)</f>
        <v>0</v>
      </c>
      <c r="C9" s="54">
        <f>SUMIFS(Archives!$BF$2:$BF$1048576,Archives!$T$2:$T$1048576,$A9)</f>
        <v>0</v>
      </c>
      <c r="D9" s="54"/>
      <c r="E9" s="54"/>
      <c r="F9" s="54"/>
      <c r="G9" s="54"/>
      <c r="K9" s="144" t="s">
        <v>156</v>
      </c>
      <c r="L9" s="54">
        <f>SUMIFS(Archives!$V$2:$V$1048576,Archives!$T$2:$T$1048576,$K9)</f>
        <v>0</v>
      </c>
      <c r="M9" s="54">
        <f>SUMIFS(Archives!$W$2:$W$1048576,Archives!$T$2:$T$1048576,$K9)</f>
        <v>0</v>
      </c>
      <c r="N9" s="54">
        <f>SUMIFS(Archives!$X$2:$X$1048576,Archives!$T$2:$T$1048576,$K9)</f>
        <v>0</v>
      </c>
      <c r="O9" s="54">
        <f>SUMIFS(Archives!$Y$2:$Y$1048576,Archives!$T$2:$T$1048576,$K9)</f>
        <v>0</v>
      </c>
      <c r="P9" s="54">
        <f>SUMIFS(Archives!$Z$2:$Z$1048576,Archives!$T$2:$T$1048576,$K9)</f>
        <v>0</v>
      </c>
      <c r="Q9" s="54">
        <f>SUMIFS(Archives!$AA$2:$AA$1048576,Archives!$T$2:$T$1048576,$K9)</f>
        <v>0</v>
      </c>
      <c r="R9" s="54">
        <f>SUMIFS(Archives!$AB$2:$AB$1048576,Archives!$T$2:$T$1048576,$K9)</f>
        <v>0</v>
      </c>
      <c r="S9" s="54">
        <f>SUMIFS(Archives!$AC$2:$AC$1048576,Archives!$T$2:$T$1048576,$K9)</f>
        <v>0</v>
      </c>
      <c r="T9" s="54">
        <f>SUMIFS(Archives!$AD$2:$AD$1048576,Archives!$T$2:$T$1048576,$K9)</f>
        <v>0</v>
      </c>
      <c r="U9" s="54">
        <f>SUMIFS(Archives!$AE$2:$AE$1048576,Archives!$T$2:$T$1048576,$K9)</f>
        <v>0</v>
      </c>
      <c r="V9" s="54">
        <f>SUMIFS(Archives!$AF$2:$AF$1048576,Archives!$T$2:$T$1048576,$K9)</f>
        <v>0</v>
      </c>
      <c r="W9" s="54">
        <f>SUMIFS(Archives!$AG$2:$AG$1048576,Archives!$T$2:$T$1048576,$K9)</f>
        <v>0</v>
      </c>
      <c r="X9" s="144" t="s">
        <v>156</v>
      </c>
      <c r="Y9" s="54">
        <f>SUMIFS(Archives!$BG$2:$BG$1048576,Archives!$T$2:$T$1048576,$X9)</f>
        <v>0</v>
      </c>
      <c r="Z9" s="54">
        <f>SUMIFS(Archives!$BH$2:$BH$1048576,Archives!$T$2:$T$1048576,$X9)</f>
        <v>0</v>
      </c>
      <c r="AA9" s="54">
        <f>SUMIFS(Archives!$BI$2:$BI$1048576,Archives!$T$2:$T$1048576,$X9)</f>
        <v>0</v>
      </c>
      <c r="AB9" s="54">
        <f>SUMIFS(Archives!$BJ$2:$BJ$1048576,Archives!$T$2:$T$1048576,$X9)</f>
        <v>0</v>
      </c>
      <c r="AC9" s="54">
        <f>SUMIFS(Archives!$BK$2:$BK$1048576,Archives!$T$2:$T$1048576,$X9)</f>
        <v>0</v>
      </c>
      <c r="AD9" s="54">
        <f>SUMIFS(Archives!$BL$2:$BL$1048576,Archives!$T$2:$T$1048576,$X9)</f>
        <v>0</v>
      </c>
      <c r="AE9" s="54">
        <f>SUMIFS(Archives!$BM$2:$BM$1048576,Archives!$T$2:$T$1048576,$X9)</f>
        <v>0</v>
      </c>
      <c r="AF9" s="54">
        <f>SUMIFS(Archives!$BN$2:$BN$1048576,Archives!$T$2:$T$1048576,$X9)</f>
        <v>0</v>
      </c>
      <c r="AG9" s="54">
        <f>SUMIFS(Archives!$BO$2:$BO$1048576,Archives!$T$2:$T$1048576,$X9)</f>
        <v>0</v>
      </c>
      <c r="AH9" s="54">
        <f>SUMIFS(Archives!$BP$2:$BP$1048576,Archives!$T$2:$T$1048576,$X9)</f>
        <v>0</v>
      </c>
      <c r="AI9" s="54">
        <f>SUMIFS(Archives!$BQ$2:$BQ$1048576,Archives!$T$2:$T$1048576,$X9)</f>
        <v>0</v>
      </c>
      <c r="AJ9" s="54">
        <f>SUMIFS(Archives!$BR$2:$BR$1048576,Archives!$T$2:$T$1048576,$X9)</f>
        <v>0</v>
      </c>
    </row>
    <row r="10" spans="1:48" x14ac:dyDescent="0.25">
      <c r="A10" s="144" t="s">
        <v>158</v>
      </c>
      <c r="B10" s="54">
        <f>SUMIFS(Archives!$J$2:$J$1048576,Archives!$T$2:$T$1048576,$A10)</f>
        <v>0</v>
      </c>
      <c r="C10" s="54">
        <f>SUMIFS(Archives!$BF$2:$BF$1048576,Archives!$T$2:$T$1048576,$A10)</f>
        <v>0</v>
      </c>
      <c r="D10" s="54"/>
      <c r="E10" s="54"/>
      <c r="F10" s="54"/>
      <c r="G10" s="54"/>
      <c r="K10" s="144" t="s">
        <v>157</v>
      </c>
      <c r="L10" s="54">
        <f>SUMIFS(Archives!$V$2:$V$1048576,Archives!$T$2:$T$1048576,$K10)</f>
        <v>0</v>
      </c>
      <c r="M10" s="54">
        <f>SUMIFS(Archives!$W$2:$W$1048576,Archives!$T$2:$T$1048576,$K10)</f>
        <v>0</v>
      </c>
      <c r="N10" s="54">
        <f>SUMIFS(Archives!$X$2:$X$1048576,Archives!$T$2:$T$1048576,$K10)</f>
        <v>0</v>
      </c>
      <c r="O10" s="54">
        <f>SUMIFS(Archives!$Y$2:$Y$1048576,Archives!$T$2:$T$1048576,$K10)</f>
        <v>0</v>
      </c>
      <c r="P10" s="54">
        <f>SUMIFS(Archives!$Z$2:$Z$1048576,Archives!$T$2:$T$1048576,$K10)</f>
        <v>0</v>
      </c>
      <c r="Q10" s="54">
        <f>SUMIFS(Archives!$AA$2:$AA$1048576,Archives!$T$2:$T$1048576,$K10)</f>
        <v>0</v>
      </c>
      <c r="R10" s="54">
        <f>SUMIFS(Archives!$AB$2:$AB$1048576,Archives!$T$2:$T$1048576,$K10)</f>
        <v>0</v>
      </c>
      <c r="S10" s="54">
        <f>SUMIFS(Archives!$AC$2:$AC$1048576,Archives!$T$2:$T$1048576,$K10)</f>
        <v>0</v>
      </c>
      <c r="T10" s="54">
        <f>SUMIFS(Archives!$AD$2:$AD$1048576,Archives!$T$2:$T$1048576,$K10)</f>
        <v>0</v>
      </c>
      <c r="U10" s="54">
        <f>SUMIFS(Archives!$AE$2:$AE$1048576,Archives!$T$2:$T$1048576,$K10)</f>
        <v>0</v>
      </c>
      <c r="V10" s="54">
        <f>SUMIFS(Archives!$AF$2:$AF$1048576,Archives!$T$2:$T$1048576,$K10)</f>
        <v>0</v>
      </c>
      <c r="W10" s="54">
        <f>SUMIFS(Archives!$AG$2:$AG$1048576,Archives!$T$2:$T$1048576,$K10)</f>
        <v>0</v>
      </c>
      <c r="X10" s="144" t="s">
        <v>157</v>
      </c>
      <c r="Y10" s="54">
        <f>SUMIFS(Archives!$BG$2:$BG$1048576,Archives!$T$2:$T$1048576,$X10)</f>
        <v>0</v>
      </c>
      <c r="Z10" s="54">
        <f>SUMIFS(Archives!$BH$2:$BH$1048576,Archives!$T$2:$T$1048576,$X10)</f>
        <v>0</v>
      </c>
      <c r="AA10" s="54">
        <f>SUMIFS(Archives!$BI$2:$BI$1048576,Archives!$T$2:$T$1048576,$X10)</f>
        <v>0</v>
      </c>
      <c r="AB10" s="54">
        <f>SUMIFS(Archives!$BJ$2:$BJ$1048576,Archives!$T$2:$T$1048576,$X10)</f>
        <v>0</v>
      </c>
      <c r="AC10" s="54">
        <f>SUMIFS(Archives!$BK$2:$BK$1048576,Archives!$T$2:$T$1048576,$X10)</f>
        <v>0</v>
      </c>
      <c r="AD10" s="54">
        <f>SUMIFS(Archives!$BL$2:$BL$1048576,Archives!$T$2:$T$1048576,$X10)</f>
        <v>0</v>
      </c>
      <c r="AE10" s="54">
        <f>SUMIFS(Archives!$BM$2:$BM$1048576,Archives!$T$2:$T$1048576,$X10)</f>
        <v>0</v>
      </c>
      <c r="AF10" s="54">
        <f>SUMIFS(Archives!$BN$2:$BN$1048576,Archives!$T$2:$T$1048576,$X10)</f>
        <v>0</v>
      </c>
      <c r="AG10" s="54">
        <f>SUMIFS(Archives!$BO$2:$BO$1048576,Archives!$T$2:$T$1048576,$X10)</f>
        <v>0</v>
      </c>
      <c r="AH10" s="54">
        <f>SUMIFS(Archives!$BP$2:$BP$1048576,Archives!$T$2:$T$1048576,$X10)</f>
        <v>0</v>
      </c>
      <c r="AI10" s="54">
        <f>SUMIFS(Archives!$BQ$2:$BQ$1048576,Archives!$T$2:$T$1048576,$X10)</f>
        <v>0</v>
      </c>
      <c r="AJ10" s="54">
        <f>SUMIFS(Archives!$BR$2:$BR$1048576,Archives!$T$2:$T$1048576,$X10)</f>
        <v>0</v>
      </c>
    </row>
    <row r="11" spans="1:48" x14ac:dyDescent="0.25">
      <c r="A11" s="144" t="s">
        <v>159</v>
      </c>
      <c r="B11" s="54">
        <f>SUMIFS(Archives!$J$2:$J$1048576,Archives!$T$2:$T$1048576,$A11)</f>
        <v>0</v>
      </c>
      <c r="C11" s="54">
        <f>SUMIFS(Archives!$BF$2:$BF$1048576,Archives!$T$2:$T$1048576,$A11)</f>
        <v>0</v>
      </c>
      <c r="D11" s="54"/>
      <c r="E11" s="54"/>
      <c r="F11" s="54"/>
      <c r="G11" s="54"/>
      <c r="K11" s="144" t="s">
        <v>158</v>
      </c>
      <c r="L11" s="54">
        <f>SUMIFS(Archives!$V$2:$V$1048576,Archives!$T$2:$T$1048576,$K11)</f>
        <v>0</v>
      </c>
      <c r="M11" s="54">
        <f>SUMIFS(Archives!$W$2:$W$1048576,Archives!$T$2:$T$1048576,$K11)</f>
        <v>0</v>
      </c>
      <c r="N11" s="54">
        <f>SUMIFS(Archives!$X$2:$X$1048576,Archives!$T$2:$T$1048576,$K11)</f>
        <v>0</v>
      </c>
      <c r="O11" s="54">
        <f>SUMIFS(Archives!$Y$2:$Y$1048576,Archives!$T$2:$T$1048576,$K11)</f>
        <v>0</v>
      </c>
      <c r="P11" s="54">
        <f>SUMIFS(Archives!$Z$2:$Z$1048576,Archives!$T$2:$T$1048576,$K11)</f>
        <v>0</v>
      </c>
      <c r="Q11" s="54">
        <f>SUMIFS(Archives!$AA$2:$AA$1048576,Archives!$T$2:$T$1048576,$K11)</f>
        <v>0</v>
      </c>
      <c r="R11" s="54">
        <f>SUMIFS(Archives!$AB$2:$AB$1048576,Archives!$T$2:$T$1048576,$K11)</f>
        <v>0</v>
      </c>
      <c r="S11" s="54">
        <f>SUMIFS(Archives!$AC$2:$AC$1048576,Archives!$T$2:$T$1048576,$K11)</f>
        <v>0</v>
      </c>
      <c r="T11" s="54">
        <f>SUMIFS(Archives!$AD$2:$AD$1048576,Archives!$T$2:$T$1048576,$K11)</f>
        <v>0</v>
      </c>
      <c r="U11" s="54">
        <f>SUMIFS(Archives!$AE$2:$AE$1048576,Archives!$T$2:$T$1048576,$K11)</f>
        <v>0</v>
      </c>
      <c r="V11" s="54">
        <f>SUMIFS(Archives!$AF$2:$AF$1048576,Archives!$T$2:$T$1048576,$K11)</f>
        <v>0</v>
      </c>
      <c r="W11" s="54">
        <f>SUMIFS(Archives!$AG$2:$AG$1048576,Archives!$T$2:$T$1048576,$K11)</f>
        <v>0</v>
      </c>
      <c r="X11" s="144" t="s">
        <v>158</v>
      </c>
      <c r="Y11" s="54">
        <f>SUMIFS(Archives!$BG$2:$BG$1048576,Archives!$T$2:$T$1048576,$X11)</f>
        <v>0</v>
      </c>
      <c r="Z11" s="54">
        <f>SUMIFS(Archives!$BH$2:$BH$1048576,Archives!$T$2:$T$1048576,$X11)</f>
        <v>0</v>
      </c>
      <c r="AA11" s="54">
        <f>SUMIFS(Archives!$BI$2:$BI$1048576,Archives!$T$2:$T$1048576,$X11)</f>
        <v>0</v>
      </c>
      <c r="AB11" s="54">
        <f>SUMIFS(Archives!$BJ$2:$BJ$1048576,Archives!$T$2:$T$1048576,$X11)</f>
        <v>0</v>
      </c>
      <c r="AC11" s="54">
        <f>SUMIFS(Archives!$BK$2:$BK$1048576,Archives!$T$2:$T$1048576,$X11)</f>
        <v>0</v>
      </c>
      <c r="AD11" s="54">
        <f>SUMIFS(Archives!$BL$2:$BL$1048576,Archives!$T$2:$T$1048576,$X11)</f>
        <v>0</v>
      </c>
      <c r="AE11" s="54">
        <f>SUMIFS(Archives!$BM$2:$BM$1048576,Archives!$T$2:$T$1048576,$X11)</f>
        <v>0</v>
      </c>
      <c r="AF11" s="54">
        <f>SUMIFS(Archives!$BN$2:$BN$1048576,Archives!$T$2:$T$1048576,$X11)</f>
        <v>0</v>
      </c>
      <c r="AG11" s="54">
        <f>SUMIFS(Archives!$BO$2:$BO$1048576,Archives!$T$2:$T$1048576,$X11)</f>
        <v>0</v>
      </c>
      <c r="AH11" s="54">
        <f>SUMIFS(Archives!$BP$2:$BP$1048576,Archives!$T$2:$T$1048576,$X11)</f>
        <v>0</v>
      </c>
      <c r="AI11" s="54">
        <f>SUMIFS(Archives!$BQ$2:$BQ$1048576,Archives!$T$2:$T$1048576,$X11)</f>
        <v>0</v>
      </c>
      <c r="AJ11" s="54">
        <f>SUMIFS(Archives!$BR$2:$BR$1048576,Archives!$T$2:$T$1048576,$X11)</f>
        <v>0</v>
      </c>
    </row>
    <row r="12" spans="1:48" x14ac:dyDescent="0.25">
      <c r="A12" s="144" t="s">
        <v>160</v>
      </c>
      <c r="B12" s="54">
        <f>SUMIFS(Archives!$J$2:$J$1048576,Archives!$T$2:$T$1048576,$A12)</f>
        <v>0</v>
      </c>
      <c r="C12" s="54">
        <f>SUMIFS(Archives!$BF$2:$BF$1048576,Archives!$T$2:$T$1048576,$A12)</f>
        <v>0</v>
      </c>
      <c r="D12" s="54"/>
      <c r="E12" s="54"/>
      <c r="F12" s="54"/>
      <c r="G12" s="54"/>
      <c r="K12" s="144" t="s">
        <v>159</v>
      </c>
      <c r="L12" s="54">
        <f>SUMIFS(Archives!$V$2:$V$1048576,Archives!$T$2:$T$1048576,$K12)</f>
        <v>0</v>
      </c>
      <c r="M12" s="54">
        <f>SUMIFS(Archives!$W$2:$W$1048576,Archives!$T$2:$T$1048576,$K12)</f>
        <v>0</v>
      </c>
      <c r="N12" s="54">
        <f>SUMIFS(Archives!$X$2:$X$1048576,Archives!$T$2:$T$1048576,$K12)</f>
        <v>0</v>
      </c>
      <c r="O12" s="54">
        <f>SUMIFS(Archives!$Y$2:$Y$1048576,Archives!$T$2:$T$1048576,$K12)</f>
        <v>0</v>
      </c>
      <c r="P12" s="54">
        <f>SUMIFS(Archives!$Z$2:$Z$1048576,Archives!$T$2:$T$1048576,$K12)</f>
        <v>0</v>
      </c>
      <c r="Q12" s="54">
        <f>SUMIFS(Archives!$AA$2:$AA$1048576,Archives!$T$2:$T$1048576,$K12)</f>
        <v>0</v>
      </c>
      <c r="R12" s="54">
        <f>SUMIFS(Archives!$AB$2:$AB$1048576,Archives!$T$2:$T$1048576,$K12)</f>
        <v>0</v>
      </c>
      <c r="S12" s="54">
        <f>SUMIFS(Archives!$AC$2:$AC$1048576,Archives!$T$2:$T$1048576,$K12)</f>
        <v>0</v>
      </c>
      <c r="T12" s="54">
        <f>SUMIFS(Archives!$AD$2:$AD$1048576,Archives!$T$2:$T$1048576,$K12)</f>
        <v>0</v>
      </c>
      <c r="U12" s="54">
        <f>SUMIFS(Archives!$AE$2:$AE$1048576,Archives!$T$2:$T$1048576,$K12)</f>
        <v>0</v>
      </c>
      <c r="V12" s="54">
        <f>SUMIFS(Archives!$AF$2:$AF$1048576,Archives!$T$2:$T$1048576,$K12)</f>
        <v>0</v>
      </c>
      <c r="W12" s="54">
        <f>SUMIFS(Archives!$AG$2:$AG$1048576,Archives!$T$2:$T$1048576,$K12)</f>
        <v>0</v>
      </c>
      <c r="X12" s="144" t="s">
        <v>159</v>
      </c>
      <c r="Y12" s="54">
        <f>SUMIFS(Archives!$BG$2:$BG$1048576,Archives!$T$2:$T$1048576,$X12)</f>
        <v>0</v>
      </c>
      <c r="Z12" s="54">
        <f>SUMIFS(Archives!$BH$2:$BH$1048576,Archives!$T$2:$T$1048576,$X12)</f>
        <v>0</v>
      </c>
      <c r="AA12" s="54">
        <f>SUMIFS(Archives!$BI$2:$BI$1048576,Archives!$T$2:$T$1048576,$X12)</f>
        <v>0</v>
      </c>
      <c r="AB12" s="54">
        <f>SUMIFS(Archives!$BJ$2:$BJ$1048576,Archives!$T$2:$T$1048576,$X12)</f>
        <v>0</v>
      </c>
      <c r="AC12" s="54">
        <f>SUMIFS(Archives!$BK$2:$BK$1048576,Archives!$T$2:$T$1048576,$X12)</f>
        <v>0</v>
      </c>
      <c r="AD12" s="54">
        <f>SUMIFS(Archives!$BL$2:$BL$1048576,Archives!$T$2:$T$1048576,$X12)</f>
        <v>0</v>
      </c>
      <c r="AE12" s="54">
        <f>SUMIFS(Archives!$BM$2:$BM$1048576,Archives!$T$2:$T$1048576,$X12)</f>
        <v>0</v>
      </c>
      <c r="AF12" s="54">
        <f>SUMIFS(Archives!$BN$2:$BN$1048576,Archives!$T$2:$T$1048576,$X12)</f>
        <v>0</v>
      </c>
      <c r="AG12" s="54">
        <f>SUMIFS(Archives!$BO$2:$BO$1048576,Archives!$T$2:$T$1048576,$X12)</f>
        <v>0</v>
      </c>
      <c r="AH12" s="54">
        <f>SUMIFS(Archives!$BP$2:$BP$1048576,Archives!$T$2:$T$1048576,$X12)</f>
        <v>0</v>
      </c>
      <c r="AI12" s="54">
        <f>SUMIFS(Archives!$BQ$2:$BQ$1048576,Archives!$T$2:$T$1048576,$X12)</f>
        <v>0</v>
      </c>
      <c r="AJ12" s="54">
        <f>SUMIFS(Archives!$BR$2:$BR$1048576,Archives!$T$2:$T$1048576,$X12)</f>
        <v>0</v>
      </c>
    </row>
    <row r="13" spans="1:48" x14ac:dyDescent="0.25">
      <c r="A13" s="144" t="s">
        <v>161</v>
      </c>
      <c r="B13" s="54">
        <f>SUMIFS(Archives!$J$2:$J$1048576,Archives!$T$2:$T$1048576,$A13)</f>
        <v>2</v>
      </c>
      <c r="C13" s="54">
        <f>SUMIFS(Archives!$BF$2:$BF$1048576,Archives!$T$2:$T$1048576,$A13)</f>
        <v>26</v>
      </c>
      <c r="D13" s="54"/>
      <c r="E13" s="54"/>
      <c r="F13" s="54"/>
      <c r="G13" s="54"/>
      <c r="K13" s="144" t="s">
        <v>160</v>
      </c>
      <c r="L13" s="54">
        <f>SUMIFS(Archives!$V$2:$V$1048576,Archives!$T$2:$T$1048576,$K13)</f>
        <v>0</v>
      </c>
      <c r="M13" s="54">
        <f>SUMIFS(Archives!$W$2:$W$1048576,Archives!$T$2:$T$1048576,$K13)</f>
        <v>0</v>
      </c>
      <c r="N13" s="54">
        <f>SUMIFS(Archives!$X$2:$X$1048576,Archives!$T$2:$T$1048576,$K13)</f>
        <v>0</v>
      </c>
      <c r="O13" s="54">
        <f>SUMIFS(Archives!$Y$2:$Y$1048576,Archives!$T$2:$T$1048576,$K13)</f>
        <v>0</v>
      </c>
      <c r="P13" s="54">
        <f>SUMIFS(Archives!$Z$2:$Z$1048576,Archives!$T$2:$T$1048576,$K13)</f>
        <v>0</v>
      </c>
      <c r="Q13" s="54">
        <f>SUMIFS(Archives!$AA$2:$AA$1048576,Archives!$T$2:$T$1048576,$K13)</f>
        <v>0</v>
      </c>
      <c r="R13" s="54">
        <f>SUMIFS(Archives!$AB$2:$AB$1048576,Archives!$T$2:$T$1048576,$K13)</f>
        <v>0</v>
      </c>
      <c r="S13" s="54">
        <f>SUMIFS(Archives!$AC$2:$AC$1048576,Archives!$T$2:$T$1048576,$K13)</f>
        <v>0</v>
      </c>
      <c r="T13" s="54">
        <f>SUMIFS(Archives!$AD$2:$AD$1048576,Archives!$T$2:$T$1048576,$K13)</f>
        <v>0</v>
      </c>
      <c r="U13" s="54">
        <f>SUMIFS(Archives!$AE$2:$AE$1048576,Archives!$T$2:$T$1048576,$K13)</f>
        <v>0</v>
      </c>
      <c r="V13" s="54">
        <f>SUMIFS(Archives!$AF$2:$AF$1048576,Archives!$T$2:$T$1048576,$K13)</f>
        <v>0</v>
      </c>
      <c r="W13" s="54">
        <f>SUMIFS(Archives!$AG$2:$AG$1048576,Archives!$T$2:$T$1048576,$K13)</f>
        <v>0</v>
      </c>
      <c r="X13" s="144" t="s">
        <v>160</v>
      </c>
      <c r="Y13" s="54">
        <f>SUMIFS(Archives!$BG$2:$BG$1048576,Archives!$T$2:$T$1048576,$X13)</f>
        <v>0</v>
      </c>
      <c r="Z13" s="54">
        <f>SUMIFS(Archives!$BH$2:$BH$1048576,Archives!$T$2:$T$1048576,$X13)</f>
        <v>0</v>
      </c>
      <c r="AA13" s="54">
        <f>SUMIFS(Archives!$BI$2:$BI$1048576,Archives!$T$2:$T$1048576,$X13)</f>
        <v>0</v>
      </c>
      <c r="AB13" s="54">
        <f>SUMIFS(Archives!$BJ$2:$BJ$1048576,Archives!$T$2:$T$1048576,$X13)</f>
        <v>0</v>
      </c>
      <c r="AC13" s="54">
        <f>SUMIFS(Archives!$BK$2:$BK$1048576,Archives!$T$2:$T$1048576,$X13)</f>
        <v>0</v>
      </c>
      <c r="AD13" s="54">
        <f>SUMIFS(Archives!$BL$2:$BL$1048576,Archives!$T$2:$T$1048576,$X13)</f>
        <v>0</v>
      </c>
      <c r="AE13" s="54">
        <f>SUMIFS(Archives!$BM$2:$BM$1048576,Archives!$T$2:$T$1048576,$X13)</f>
        <v>0</v>
      </c>
      <c r="AF13" s="54">
        <f>SUMIFS(Archives!$BN$2:$BN$1048576,Archives!$T$2:$T$1048576,$X13)</f>
        <v>0</v>
      </c>
      <c r="AG13" s="54">
        <f>SUMIFS(Archives!$BO$2:$BO$1048576,Archives!$T$2:$T$1048576,$X13)</f>
        <v>0</v>
      </c>
      <c r="AH13" s="54">
        <f>SUMIFS(Archives!$BP$2:$BP$1048576,Archives!$T$2:$T$1048576,$X13)</f>
        <v>0</v>
      </c>
      <c r="AI13" s="54">
        <f>SUMIFS(Archives!$BQ$2:$BQ$1048576,Archives!$T$2:$T$1048576,$X13)</f>
        <v>0</v>
      </c>
      <c r="AJ13" s="54">
        <f>SUMIFS(Archives!$BR$2:$BR$1048576,Archives!$T$2:$T$1048576,$X13)</f>
        <v>0</v>
      </c>
    </row>
    <row r="14" spans="1:48" x14ac:dyDescent="0.25">
      <c r="A14" s="144" t="s">
        <v>162</v>
      </c>
      <c r="B14" s="54">
        <f>SUMIFS(Archives!$J$2:$J$1048576,Archives!$T$2:$T$1048576,$A14)</f>
        <v>0</v>
      </c>
      <c r="C14" s="54">
        <f>SUMIFS(Archives!$BF$2:$BF$1048576,Archives!$T$2:$T$1048576,$A14)</f>
        <v>0</v>
      </c>
      <c r="D14" s="54"/>
      <c r="E14" s="54"/>
      <c r="F14" s="54"/>
      <c r="G14" s="54"/>
      <c r="K14" s="144" t="s">
        <v>161</v>
      </c>
      <c r="L14" s="54">
        <f>SUMIFS(Archives!$V$2:$V$1048576,Archives!$T$2:$T$1048576,$K14)</f>
        <v>0</v>
      </c>
      <c r="M14" s="54">
        <f>SUMIFS(Archives!$W$2:$W$1048576,Archives!$T$2:$T$1048576,$K14)</f>
        <v>0</v>
      </c>
      <c r="N14" s="54">
        <f>SUMIFS(Archives!$X$2:$X$1048576,Archives!$T$2:$T$1048576,$K14)</f>
        <v>0</v>
      </c>
      <c r="O14" s="54">
        <f>SUMIFS(Archives!$Y$2:$Y$1048576,Archives!$T$2:$T$1048576,$K14)</f>
        <v>0</v>
      </c>
      <c r="P14" s="54">
        <f>SUMIFS(Archives!$Z$2:$Z$1048576,Archives!$T$2:$T$1048576,$K14)</f>
        <v>0</v>
      </c>
      <c r="Q14" s="54">
        <f>SUMIFS(Archives!$AA$2:$AA$1048576,Archives!$T$2:$T$1048576,$K14)</f>
        <v>0</v>
      </c>
      <c r="R14" s="54">
        <f>SUMIFS(Archives!$AB$2:$AB$1048576,Archives!$T$2:$T$1048576,$K14)</f>
        <v>13</v>
      </c>
      <c r="S14" s="54">
        <f>SUMIFS(Archives!$AC$2:$AC$1048576,Archives!$T$2:$T$1048576,$K14)</f>
        <v>0</v>
      </c>
      <c r="T14" s="54">
        <f>SUMIFS(Archives!$AD$2:$AD$1048576,Archives!$T$2:$T$1048576,$K14)</f>
        <v>0</v>
      </c>
      <c r="U14" s="54">
        <f>SUMIFS(Archives!$AE$2:$AE$1048576,Archives!$T$2:$T$1048576,$K14)</f>
        <v>0</v>
      </c>
      <c r="V14" s="54">
        <f>SUMIFS(Archives!$AF$2:$AF$1048576,Archives!$T$2:$T$1048576,$K14)</f>
        <v>0</v>
      </c>
      <c r="W14" s="54">
        <f>SUMIFS(Archives!$AG$2:$AG$1048576,Archives!$T$2:$T$1048576,$K14)</f>
        <v>0</v>
      </c>
      <c r="X14" s="144" t="s">
        <v>161</v>
      </c>
      <c r="Y14" s="54">
        <f>SUMIFS(Archives!$BG$2:$BG$1048576,Archives!$T$2:$T$1048576,$X14)</f>
        <v>0</v>
      </c>
      <c r="Z14" s="54">
        <f>SUMIFS(Archives!$BH$2:$BH$1048576,Archives!$T$2:$T$1048576,$X14)</f>
        <v>0</v>
      </c>
      <c r="AA14" s="54">
        <f>SUMIFS(Archives!$BI$2:$BI$1048576,Archives!$T$2:$T$1048576,$X14)</f>
        <v>0</v>
      </c>
      <c r="AB14" s="54">
        <f>SUMIFS(Archives!$BJ$2:$BJ$1048576,Archives!$T$2:$T$1048576,$X14)</f>
        <v>0</v>
      </c>
      <c r="AC14" s="54">
        <f>SUMIFS(Archives!$BK$2:$BK$1048576,Archives!$T$2:$T$1048576,$X14)</f>
        <v>0</v>
      </c>
      <c r="AD14" s="54">
        <f>SUMIFS(Archives!$BL$2:$BL$1048576,Archives!$T$2:$T$1048576,$X14)</f>
        <v>0</v>
      </c>
      <c r="AE14" s="54">
        <f>SUMIFS(Archives!$BM$2:$BM$1048576,Archives!$T$2:$T$1048576,$X14)</f>
        <v>26</v>
      </c>
      <c r="AF14" s="54">
        <f>SUMIFS(Archives!$BN$2:$BN$1048576,Archives!$T$2:$T$1048576,$X14)</f>
        <v>0</v>
      </c>
      <c r="AG14" s="54">
        <f>SUMIFS(Archives!$BO$2:$BO$1048576,Archives!$T$2:$T$1048576,$X14)</f>
        <v>0</v>
      </c>
      <c r="AH14" s="54">
        <f>SUMIFS(Archives!$BP$2:$BP$1048576,Archives!$T$2:$T$1048576,$X14)</f>
        <v>0</v>
      </c>
      <c r="AI14" s="54">
        <f>SUMIFS(Archives!$BQ$2:$BQ$1048576,Archives!$T$2:$T$1048576,$X14)</f>
        <v>0</v>
      </c>
      <c r="AJ14" s="54">
        <f>SUMIFS(Archives!$BR$2:$BR$1048576,Archives!$T$2:$T$1048576,$X14)</f>
        <v>0</v>
      </c>
    </row>
    <row r="15" spans="1:48" x14ac:dyDescent="0.25">
      <c r="A15" s="144" t="s">
        <v>163</v>
      </c>
      <c r="B15" s="54">
        <f>SUMIFS(Archives!$J$2:$J$1048576,Archives!$T$2:$T$1048576,$A15)</f>
        <v>0</v>
      </c>
      <c r="C15" s="54">
        <f>SUMIFS(Archives!$BF$2:$BF$1048576,Archives!$T$2:$T$1048576,$A15)</f>
        <v>0</v>
      </c>
      <c r="D15" s="54"/>
      <c r="E15" s="54"/>
      <c r="F15" s="54"/>
      <c r="G15" s="54"/>
      <c r="K15" s="144" t="s">
        <v>162</v>
      </c>
      <c r="L15" s="54">
        <f>SUMIFS(Archives!$V$2:$V$1048576,Archives!$T$2:$T$1048576,$K15)</f>
        <v>0</v>
      </c>
      <c r="M15" s="54">
        <f>SUMIFS(Archives!$W$2:$W$1048576,Archives!$T$2:$T$1048576,$K15)</f>
        <v>0</v>
      </c>
      <c r="N15" s="54">
        <f>SUMIFS(Archives!$X$2:$X$1048576,Archives!$T$2:$T$1048576,$K15)</f>
        <v>0</v>
      </c>
      <c r="O15" s="54">
        <f>SUMIFS(Archives!$Y$2:$Y$1048576,Archives!$T$2:$T$1048576,$K15)</f>
        <v>0</v>
      </c>
      <c r="P15" s="54">
        <f>SUMIFS(Archives!$Z$2:$Z$1048576,Archives!$T$2:$T$1048576,$K15)</f>
        <v>0</v>
      </c>
      <c r="Q15" s="54">
        <f>SUMIFS(Archives!$AA$2:$AA$1048576,Archives!$T$2:$T$1048576,$K15)</f>
        <v>0</v>
      </c>
      <c r="R15" s="54">
        <f>SUMIFS(Archives!$AB$2:$AB$1048576,Archives!$T$2:$T$1048576,$K15)</f>
        <v>0</v>
      </c>
      <c r="S15" s="54">
        <f>SUMIFS(Archives!$AC$2:$AC$1048576,Archives!$T$2:$T$1048576,$K15)</f>
        <v>0</v>
      </c>
      <c r="T15" s="54">
        <f>SUMIFS(Archives!$AD$2:$AD$1048576,Archives!$T$2:$T$1048576,$K15)</f>
        <v>0</v>
      </c>
      <c r="U15" s="54">
        <f>SUMIFS(Archives!$AE$2:$AE$1048576,Archives!$T$2:$T$1048576,$K15)</f>
        <v>0</v>
      </c>
      <c r="V15" s="54">
        <f>SUMIFS(Archives!$AF$2:$AF$1048576,Archives!$T$2:$T$1048576,$K15)</f>
        <v>0</v>
      </c>
      <c r="W15" s="54">
        <f>SUMIFS(Archives!$AG$2:$AG$1048576,Archives!$T$2:$T$1048576,$K15)</f>
        <v>0</v>
      </c>
      <c r="X15" s="144" t="s">
        <v>162</v>
      </c>
      <c r="Y15" s="54">
        <f>SUMIFS(Archives!$BG$2:$BG$1048576,Archives!$T$2:$T$1048576,$X15)</f>
        <v>0</v>
      </c>
      <c r="Z15" s="54">
        <f>SUMIFS(Archives!$BH$2:$BH$1048576,Archives!$T$2:$T$1048576,$X15)</f>
        <v>0</v>
      </c>
      <c r="AA15" s="54">
        <f>SUMIFS(Archives!$BI$2:$BI$1048576,Archives!$T$2:$T$1048576,$X15)</f>
        <v>0</v>
      </c>
      <c r="AB15" s="54">
        <f>SUMIFS(Archives!$BJ$2:$BJ$1048576,Archives!$T$2:$T$1048576,$X15)</f>
        <v>0</v>
      </c>
      <c r="AC15" s="54">
        <f>SUMIFS(Archives!$BK$2:$BK$1048576,Archives!$T$2:$T$1048576,$X15)</f>
        <v>0</v>
      </c>
      <c r="AD15" s="54">
        <f>SUMIFS(Archives!$BL$2:$BL$1048576,Archives!$T$2:$T$1048576,$X15)</f>
        <v>0</v>
      </c>
      <c r="AE15" s="54">
        <f>SUMIFS(Archives!$BM$2:$BM$1048576,Archives!$T$2:$T$1048576,$X15)</f>
        <v>0</v>
      </c>
      <c r="AF15" s="54">
        <f>SUMIFS(Archives!$BN$2:$BN$1048576,Archives!$T$2:$T$1048576,$X15)</f>
        <v>0</v>
      </c>
      <c r="AG15" s="54">
        <f>SUMIFS(Archives!$BO$2:$BO$1048576,Archives!$T$2:$T$1048576,$X15)</f>
        <v>0</v>
      </c>
      <c r="AH15" s="54">
        <f>SUMIFS(Archives!$BP$2:$BP$1048576,Archives!$T$2:$T$1048576,$X15)</f>
        <v>0</v>
      </c>
      <c r="AI15" s="54">
        <f>SUMIFS(Archives!$BQ$2:$BQ$1048576,Archives!$T$2:$T$1048576,$X15)</f>
        <v>0</v>
      </c>
      <c r="AJ15" s="54">
        <f>SUMIFS(Archives!$BR$2:$BR$1048576,Archives!$T$2:$T$1048576,$X15)</f>
        <v>0</v>
      </c>
    </row>
    <row r="16" spans="1:48" x14ac:dyDescent="0.25">
      <c r="A16" s="144" t="s">
        <v>164</v>
      </c>
      <c r="B16" s="54">
        <f>SUMIFS(Archives!$J$2:$J$1048576,Archives!$T$2:$T$1048576,$A16)</f>
        <v>3</v>
      </c>
      <c r="C16" s="54">
        <f>SUMIFS(Archives!$BF$2:$BF$1048576,Archives!$T$2:$T$1048576,$A16)</f>
        <v>87</v>
      </c>
      <c r="D16" s="54"/>
      <c r="E16" s="54"/>
      <c r="F16" s="54"/>
      <c r="G16" s="54"/>
      <c r="K16" s="144" t="s">
        <v>163</v>
      </c>
      <c r="L16" s="54">
        <f>SUMIFS(Archives!$V$2:$V$1048576,Archives!$T$2:$T$1048576,$K16)</f>
        <v>0</v>
      </c>
      <c r="M16" s="54">
        <f>SUMIFS(Archives!$W$2:$W$1048576,Archives!$T$2:$T$1048576,$K16)</f>
        <v>0</v>
      </c>
      <c r="N16" s="54">
        <f>SUMIFS(Archives!$X$2:$X$1048576,Archives!$T$2:$T$1048576,$K16)</f>
        <v>0</v>
      </c>
      <c r="O16" s="54">
        <f>SUMIFS(Archives!$Y$2:$Y$1048576,Archives!$T$2:$T$1048576,$K16)</f>
        <v>0</v>
      </c>
      <c r="P16" s="54">
        <f>SUMIFS(Archives!$Z$2:$Z$1048576,Archives!$T$2:$T$1048576,$K16)</f>
        <v>0</v>
      </c>
      <c r="Q16" s="54">
        <f>SUMIFS(Archives!$AA$2:$AA$1048576,Archives!$T$2:$T$1048576,$K16)</f>
        <v>0</v>
      </c>
      <c r="R16" s="54">
        <f>SUMIFS(Archives!$AB$2:$AB$1048576,Archives!$T$2:$T$1048576,$K16)</f>
        <v>0</v>
      </c>
      <c r="S16" s="54">
        <f>SUMIFS(Archives!$AC$2:$AC$1048576,Archives!$T$2:$T$1048576,$K16)</f>
        <v>0</v>
      </c>
      <c r="T16" s="54">
        <f>SUMIFS(Archives!$AD$2:$AD$1048576,Archives!$T$2:$T$1048576,$K16)</f>
        <v>0</v>
      </c>
      <c r="U16" s="54">
        <f>SUMIFS(Archives!$AE$2:$AE$1048576,Archives!$T$2:$T$1048576,$K16)</f>
        <v>0</v>
      </c>
      <c r="V16" s="54">
        <f>SUMIFS(Archives!$AF$2:$AF$1048576,Archives!$T$2:$T$1048576,$K16)</f>
        <v>0</v>
      </c>
      <c r="W16" s="54">
        <f>SUMIFS(Archives!$AG$2:$AG$1048576,Archives!$T$2:$T$1048576,$K16)</f>
        <v>0</v>
      </c>
      <c r="X16" s="144" t="s">
        <v>163</v>
      </c>
      <c r="Y16" s="54">
        <f>SUMIFS(Archives!$BG$2:$BG$1048576,Archives!$T$2:$T$1048576,$X16)</f>
        <v>0</v>
      </c>
      <c r="Z16" s="54">
        <f>SUMIFS(Archives!$BH$2:$BH$1048576,Archives!$T$2:$T$1048576,$X16)</f>
        <v>0</v>
      </c>
      <c r="AA16" s="54">
        <f>SUMIFS(Archives!$BI$2:$BI$1048576,Archives!$T$2:$T$1048576,$X16)</f>
        <v>0</v>
      </c>
      <c r="AB16" s="54">
        <f>SUMIFS(Archives!$BJ$2:$BJ$1048576,Archives!$T$2:$T$1048576,$X16)</f>
        <v>0</v>
      </c>
      <c r="AC16" s="54">
        <f>SUMIFS(Archives!$BK$2:$BK$1048576,Archives!$T$2:$T$1048576,$X16)</f>
        <v>0</v>
      </c>
      <c r="AD16" s="54">
        <f>SUMIFS(Archives!$BL$2:$BL$1048576,Archives!$T$2:$T$1048576,$X16)</f>
        <v>0</v>
      </c>
      <c r="AE16" s="54">
        <f>SUMIFS(Archives!$BM$2:$BM$1048576,Archives!$T$2:$T$1048576,$X16)</f>
        <v>0</v>
      </c>
      <c r="AF16" s="54">
        <f>SUMIFS(Archives!$BN$2:$BN$1048576,Archives!$T$2:$T$1048576,$X16)</f>
        <v>0</v>
      </c>
      <c r="AG16" s="54">
        <f>SUMIFS(Archives!$BO$2:$BO$1048576,Archives!$T$2:$T$1048576,$X16)</f>
        <v>0</v>
      </c>
      <c r="AH16" s="54">
        <f>SUMIFS(Archives!$BP$2:$BP$1048576,Archives!$T$2:$T$1048576,$X16)</f>
        <v>0</v>
      </c>
      <c r="AI16" s="54">
        <f>SUMIFS(Archives!$BQ$2:$BQ$1048576,Archives!$T$2:$T$1048576,$X16)</f>
        <v>0</v>
      </c>
      <c r="AJ16" s="54">
        <f>SUMIFS(Archives!$BR$2:$BR$1048576,Archives!$T$2:$T$1048576,$X16)</f>
        <v>0</v>
      </c>
    </row>
    <row r="17" spans="1:36" x14ac:dyDescent="0.25">
      <c r="A17" s="144" t="s">
        <v>165</v>
      </c>
      <c r="B17" s="54">
        <f>SUMIFS(Archives!$J$2:$J$1048576,Archives!$T$2:$T$1048576,$A17)</f>
        <v>0</v>
      </c>
      <c r="C17" s="54">
        <f>SUMIFS(Archives!$BF$2:$BF$1048576,Archives!$T$2:$T$1048576,$A17)</f>
        <v>0</v>
      </c>
      <c r="D17" s="54"/>
      <c r="E17" s="54"/>
      <c r="F17" s="54"/>
      <c r="G17" s="54"/>
      <c r="K17" s="144" t="s">
        <v>164</v>
      </c>
      <c r="L17" s="54">
        <f>SUMIFS(Archives!$V$2:$V$1048576,Archives!$T$2:$T$1048576,$K17)</f>
        <v>29</v>
      </c>
      <c r="M17" s="54">
        <f>SUMIFS(Archives!$W$2:$W$1048576,Archives!$T$2:$T$1048576,$K17)</f>
        <v>0</v>
      </c>
      <c r="N17" s="54">
        <f>SUMIFS(Archives!$X$2:$X$1048576,Archives!$T$2:$T$1048576,$K17)</f>
        <v>0</v>
      </c>
      <c r="O17" s="54">
        <f>SUMIFS(Archives!$Y$2:$Y$1048576,Archives!$T$2:$T$1048576,$K17)</f>
        <v>0</v>
      </c>
      <c r="P17" s="54">
        <f>SUMIFS(Archives!$Z$2:$Z$1048576,Archives!$T$2:$T$1048576,$K17)</f>
        <v>0</v>
      </c>
      <c r="Q17" s="54">
        <f>SUMIFS(Archives!$AA$2:$AA$1048576,Archives!$T$2:$T$1048576,$K17)</f>
        <v>0</v>
      </c>
      <c r="R17" s="54">
        <f>SUMIFS(Archives!$AB$2:$AB$1048576,Archives!$T$2:$T$1048576,$K17)</f>
        <v>0</v>
      </c>
      <c r="S17" s="54">
        <f>SUMIFS(Archives!$AC$2:$AC$1048576,Archives!$T$2:$T$1048576,$K17)</f>
        <v>0</v>
      </c>
      <c r="T17" s="54">
        <f>SUMIFS(Archives!$AD$2:$AD$1048576,Archives!$T$2:$T$1048576,$K17)</f>
        <v>0</v>
      </c>
      <c r="U17" s="54">
        <f>SUMIFS(Archives!$AE$2:$AE$1048576,Archives!$T$2:$T$1048576,$K17)</f>
        <v>0</v>
      </c>
      <c r="V17" s="54">
        <f>SUMIFS(Archives!$AF$2:$AF$1048576,Archives!$T$2:$T$1048576,$K17)</f>
        <v>0</v>
      </c>
      <c r="W17" s="54">
        <f>SUMIFS(Archives!$AG$2:$AG$1048576,Archives!$T$2:$T$1048576,$K17)</f>
        <v>0</v>
      </c>
      <c r="X17" s="144" t="s">
        <v>164</v>
      </c>
      <c r="Y17" s="54">
        <f>SUMIFS(Archives!$BG$2:$BG$1048576,Archives!$T$2:$T$1048576,$X17)</f>
        <v>87</v>
      </c>
      <c r="Z17" s="54">
        <f>SUMIFS(Archives!$BH$2:$BH$1048576,Archives!$T$2:$T$1048576,$X17)</f>
        <v>0</v>
      </c>
      <c r="AA17" s="54">
        <f>SUMIFS(Archives!$BI$2:$BI$1048576,Archives!$T$2:$T$1048576,$X17)</f>
        <v>0</v>
      </c>
      <c r="AB17" s="54">
        <f>SUMIFS(Archives!$BJ$2:$BJ$1048576,Archives!$T$2:$T$1048576,$X17)</f>
        <v>0</v>
      </c>
      <c r="AC17" s="54">
        <f>SUMIFS(Archives!$BK$2:$BK$1048576,Archives!$T$2:$T$1048576,$X17)</f>
        <v>0</v>
      </c>
      <c r="AD17" s="54">
        <f>SUMIFS(Archives!$BL$2:$BL$1048576,Archives!$T$2:$T$1048576,$X17)</f>
        <v>0</v>
      </c>
      <c r="AE17" s="54">
        <f>SUMIFS(Archives!$BM$2:$BM$1048576,Archives!$T$2:$T$1048576,$X17)</f>
        <v>0</v>
      </c>
      <c r="AF17" s="54">
        <f>SUMIFS(Archives!$BN$2:$BN$1048576,Archives!$T$2:$T$1048576,$X17)</f>
        <v>0</v>
      </c>
      <c r="AG17" s="54">
        <f>SUMIFS(Archives!$BO$2:$BO$1048576,Archives!$T$2:$T$1048576,$X17)</f>
        <v>0</v>
      </c>
      <c r="AH17" s="54">
        <f>SUMIFS(Archives!$BP$2:$BP$1048576,Archives!$T$2:$T$1048576,$X17)</f>
        <v>0</v>
      </c>
      <c r="AI17" s="54">
        <f>SUMIFS(Archives!$BQ$2:$BQ$1048576,Archives!$T$2:$T$1048576,$X17)</f>
        <v>0</v>
      </c>
      <c r="AJ17" s="54">
        <f>SUMIFS(Archives!$BR$2:$BR$1048576,Archives!$T$2:$T$1048576,$X17)</f>
        <v>0</v>
      </c>
    </row>
    <row r="18" spans="1:36" x14ac:dyDescent="0.25">
      <c r="A18" s="144" t="s">
        <v>166</v>
      </c>
      <c r="B18" s="54">
        <f>SUMIFS(Archives!$J$2:$J$1048576,Archives!$T$2:$T$1048576,$A18)</f>
        <v>0</v>
      </c>
      <c r="C18" s="54">
        <f>SUMIFS(Archives!$BF$2:$BF$1048576,Archives!$T$2:$T$1048576,$A18)</f>
        <v>0</v>
      </c>
      <c r="D18" s="54"/>
      <c r="E18" s="54"/>
      <c r="F18" s="54"/>
      <c r="G18" s="54"/>
      <c r="K18" s="144" t="s">
        <v>165</v>
      </c>
      <c r="L18" s="54">
        <f>SUMIFS(Archives!$V$2:$V$1048576,Archives!$T$2:$T$1048576,$K18)</f>
        <v>0</v>
      </c>
      <c r="M18" s="54">
        <f>SUMIFS(Archives!$W$2:$W$1048576,Archives!$T$2:$T$1048576,$K18)</f>
        <v>0</v>
      </c>
      <c r="N18" s="54">
        <f>SUMIFS(Archives!$X$2:$X$1048576,Archives!$T$2:$T$1048576,$K18)</f>
        <v>0</v>
      </c>
      <c r="O18" s="54">
        <f>SUMIFS(Archives!$Y$2:$Y$1048576,Archives!$T$2:$T$1048576,$K18)</f>
        <v>0</v>
      </c>
      <c r="P18" s="54">
        <f>SUMIFS(Archives!$Z$2:$Z$1048576,Archives!$T$2:$T$1048576,$K18)</f>
        <v>0</v>
      </c>
      <c r="Q18" s="54">
        <f>SUMIFS(Archives!$AA$2:$AA$1048576,Archives!$T$2:$T$1048576,$K18)</f>
        <v>0</v>
      </c>
      <c r="R18" s="54">
        <f>SUMIFS(Archives!$AB$2:$AB$1048576,Archives!$T$2:$T$1048576,$K18)</f>
        <v>0</v>
      </c>
      <c r="S18" s="54">
        <f>SUMIFS(Archives!$AC$2:$AC$1048576,Archives!$T$2:$T$1048576,$K18)</f>
        <v>0</v>
      </c>
      <c r="T18" s="54">
        <f>SUMIFS(Archives!$AD$2:$AD$1048576,Archives!$T$2:$T$1048576,$K18)</f>
        <v>0</v>
      </c>
      <c r="U18" s="54">
        <f>SUMIFS(Archives!$AE$2:$AE$1048576,Archives!$T$2:$T$1048576,$K18)</f>
        <v>0</v>
      </c>
      <c r="V18" s="54">
        <f>SUMIFS(Archives!$AF$2:$AF$1048576,Archives!$T$2:$T$1048576,$K18)</f>
        <v>0</v>
      </c>
      <c r="W18" s="54">
        <f>SUMIFS(Archives!$AG$2:$AG$1048576,Archives!$T$2:$T$1048576,$K18)</f>
        <v>0</v>
      </c>
      <c r="X18" s="144" t="s">
        <v>165</v>
      </c>
      <c r="Y18" s="54">
        <f>SUMIFS(Archives!$BG$2:$BG$1048576,Archives!$T$2:$T$1048576,$X18)</f>
        <v>0</v>
      </c>
      <c r="Z18" s="54">
        <f>SUMIFS(Archives!$BH$2:$BH$1048576,Archives!$T$2:$T$1048576,$X18)</f>
        <v>0</v>
      </c>
      <c r="AA18" s="54">
        <f>SUMIFS(Archives!$BI$2:$BI$1048576,Archives!$T$2:$T$1048576,$X18)</f>
        <v>0</v>
      </c>
      <c r="AB18" s="54">
        <f>SUMIFS(Archives!$BJ$2:$BJ$1048576,Archives!$T$2:$T$1048576,$X18)</f>
        <v>0</v>
      </c>
      <c r="AC18" s="54">
        <f>SUMIFS(Archives!$BK$2:$BK$1048576,Archives!$T$2:$T$1048576,$X18)</f>
        <v>0</v>
      </c>
      <c r="AD18" s="54">
        <f>SUMIFS(Archives!$BL$2:$BL$1048576,Archives!$T$2:$T$1048576,$X18)</f>
        <v>0</v>
      </c>
      <c r="AE18" s="54">
        <f>SUMIFS(Archives!$BM$2:$BM$1048576,Archives!$T$2:$T$1048576,$X18)</f>
        <v>0</v>
      </c>
      <c r="AF18" s="54">
        <f>SUMIFS(Archives!$BN$2:$BN$1048576,Archives!$T$2:$T$1048576,$X18)</f>
        <v>0</v>
      </c>
      <c r="AG18" s="54">
        <f>SUMIFS(Archives!$BO$2:$BO$1048576,Archives!$T$2:$T$1048576,$X18)</f>
        <v>0</v>
      </c>
      <c r="AH18" s="54">
        <f>SUMIFS(Archives!$BP$2:$BP$1048576,Archives!$T$2:$T$1048576,$X18)</f>
        <v>0</v>
      </c>
      <c r="AI18" s="54">
        <f>SUMIFS(Archives!$BQ$2:$BQ$1048576,Archives!$T$2:$T$1048576,$X18)</f>
        <v>0</v>
      </c>
      <c r="AJ18" s="54">
        <f>SUMIFS(Archives!$BR$2:$BR$1048576,Archives!$T$2:$T$1048576,$X18)</f>
        <v>0</v>
      </c>
    </row>
    <row r="19" spans="1:36" x14ac:dyDescent="0.25">
      <c r="A19" s="144" t="s">
        <v>167</v>
      </c>
      <c r="B19" s="54">
        <f>SUMIFS(Archives!$J$2:$J$1048576,Archives!$T$2:$T$1048576,$A19)</f>
        <v>0</v>
      </c>
      <c r="C19" s="54">
        <f>SUMIFS(Archives!$BF$2:$BF$1048576,Archives!$T$2:$T$1048576,$A19)</f>
        <v>0</v>
      </c>
      <c r="D19" s="54"/>
      <c r="E19" s="54"/>
      <c r="F19" s="54"/>
      <c r="G19" s="54"/>
      <c r="K19" s="144" t="s">
        <v>166</v>
      </c>
      <c r="L19" s="54">
        <f>SUMIFS(Archives!$V$2:$V$1048576,Archives!$T$2:$T$1048576,$K19)</f>
        <v>0</v>
      </c>
      <c r="M19" s="54">
        <f>SUMIFS(Archives!$W$2:$W$1048576,Archives!$T$2:$T$1048576,$K19)</f>
        <v>0</v>
      </c>
      <c r="N19" s="54">
        <f>SUMIFS(Archives!$X$2:$X$1048576,Archives!$T$2:$T$1048576,$K19)</f>
        <v>0</v>
      </c>
      <c r="O19" s="54">
        <f>SUMIFS(Archives!$Y$2:$Y$1048576,Archives!$T$2:$T$1048576,$K19)</f>
        <v>0</v>
      </c>
      <c r="P19" s="54">
        <f>SUMIFS(Archives!$Z$2:$Z$1048576,Archives!$T$2:$T$1048576,$K19)</f>
        <v>0</v>
      </c>
      <c r="Q19" s="54">
        <f>SUMIFS(Archives!$AA$2:$AA$1048576,Archives!$T$2:$T$1048576,$K19)</f>
        <v>0</v>
      </c>
      <c r="R19" s="54">
        <f>SUMIFS(Archives!$AB$2:$AB$1048576,Archives!$T$2:$T$1048576,$K19)</f>
        <v>0</v>
      </c>
      <c r="S19" s="54">
        <f>SUMIFS(Archives!$AC$2:$AC$1048576,Archives!$T$2:$T$1048576,$K19)</f>
        <v>0</v>
      </c>
      <c r="T19" s="54">
        <f>SUMIFS(Archives!$AD$2:$AD$1048576,Archives!$T$2:$T$1048576,$K19)</f>
        <v>0</v>
      </c>
      <c r="U19" s="54">
        <f>SUMIFS(Archives!$AE$2:$AE$1048576,Archives!$T$2:$T$1048576,$K19)</f>
        <v>0</v>
      </c>
      <c r="V19" s="54">
        <f>SUMIFS(Archives!$AF$2:$AF$1048576,Archives!$T$2:$T$1048576,$K19)</f>
        <v>0</v>
      </c>
      <c r="W19" s="54">
        <f>SUMIFS(Archives!$AG$2:$AG$1048576,Archives!$T$2:$T$1048576,$K19)</f>
        <v>0</v>
      </c>
      <c r="X19" s="144" t="s">
        <v>166</v>
      </c>
      <c r="Y19" s="54">
        <f>SUMIFS(Archives!$BG$2:$BG$1048576,Archives!$T$2:$T$1048576,$X19)</f>
        <v>0</v>
      </c>
      <c r="Z19" s="54">
        <f>SUMIFS(Archives!$BH$2:$BH$1048576,Archives!$T$2:$T$1048576,$X19)</f>
        <v>0</v>
      </c>
      <c r="AA19" s="54">
        <f>SUMIFS(Archives!$BI$2:$BI$1048576,Archives!$T$2:$T$1048576,$X19)</f>
        <v>0</v>
      </c>
      <c r="AB19" s="54">
        <f>SUMIFS(Archives!$BJ$2:$BJ$1048576,Archives!$T$2:$T$1048576,$X19)</f>
        <v>0</v>
      </c>
      <c r="AC19" s="54">
        <f>SUMIFS(Archives!$BK$2:$BK$1048576,Archives!$T$2:$T$1048576,$X19)</f>
        <v>0</v>
      </c>
      <c r="AD19" s="54">
        <f>SUMIFS(Archives!$BL$2:$BL$1048576,Archives!$T$2:$T$1048576,$X19)</f>
        <v>0</v>
      </c>
      <c r="AE19" s="54">
        <f>SUMIFS(Archives!$BM$2:$BM$1048576,Archives!$T$2:$T$1048576,$X19)</f>
        <v>0</v>
      </c>
      <c r="AF19" s="54">
        <f>SUMIFS(Archives!$BN$2:$BN$1048576,Archives!$T$2:$T$1048576,$X19)</f>
        <v>0</v>
      </c>
      <c r="AG19" s="54">
        <f>SUMIFS(Archives!$BO$2:$BO$1048576,Archives!$T$2:$T$1048576,$X19)</f>
        <v>0</v>
      </c>
      <c r="AH19" s="54">
        <f>SUMIFS(Archives!$BP$2:$BP$1048576,Archives!$T$2:$T$1048576,$X19)</f>
        <v>0</v>
      </c>
      <c r="AI19" s="54">
        <f>SUMIFS(Archives!$BQ$2:$BQ$1048576,Archives!$T$2:$T$1048576,$X19)</f>
        <v>0</v>
      </c>
      <c r="AJ19" s="54">
        <f>SUMIFS(Archives!$BR$2:$BR$1048576,Archives!$T$2:$T$1048576,$X19)</f>
        <v>0</v>
      </c>
    </row>
    <row r="20" spans="1:36" x14ac:dyDescent="0.25">
      <c r="A20" s="144" t="s">
        <v>168</v>
      </c>
      <c r="B20" s="54">
        <f>SUMIFS(Archives!$J$2:$J$1048576,Archives!$T$2:$T$1048576,$A20)</f>
        <v>0</v>
      </c>
      <c r="C20" s="54">
        <f>SUMIFS(Archives!$BF$2:$BF$1048576,Archives!$T$2:$T$1048576,$A20)</f>
        <v>0</v>
      </c>
      <c r="D20" s="54"/>
      <c r="E20" s="54"/>
      <c r="F20" s="54"/>
      <c r="G20" s="54"/>
      <c r="K20" s="144" t="s">
        <v>167</v>
      </c>
      <c r="L20" s="54">
        <f>SUMIFS(Archives!$V$2:$V$1048576,Archives!$T$2:$T$1048576,$K20)</f>
        <v>0</v>
      </c>
      <c r="M20" s="54">
        <f>SUMIFS(Archives!$W$2:$W$1048576,Archives!$T$2:$T$1048576,$K20)</f>
        <v>0</v>
      </c>
      <c r="N20" s="54">
        <f>SUMIFS(Archives!$X$2:$X$1048576,Archives!$T$2:$T$1048576,$K20)</f>
        <v>0</v>
      </c>
      <c r="O20" s="54">
        <f>SUMIFS(Archives!$Y$2:$Y$1048576,Archives!$T$2:$T$1048576,$K20)</f>
        <v>0</v>
      </c>
      <c r="P20" s="54">
        <f>SUMIFS(Archives!$Z$2:$Z$1048576,Archives!$T$2:$T$1048576,$K20)</f>
        <v>0</v>
      </c>
      <c r="Q20" s="54">
        <f>SUMIFS(Archives!$AA$2:$AA$1048576,Archives!$T$2:$T$1048576,$K20)</f>
        <v>0</v>
      </c>
      <c r="R20" s="54">
        <f>SUMIFS(Archives!$AB$2:$AB$1048576,Archives!$T$2:$T$1048576,$K20)</f>
        <v>0</v>
      </c>
      <c r="S20" s="54">
        <f>SUMIFS(Archives!$AC$2:$AC$1048576,Archives!$T$2:$T$1048576,$K20)</f>
        <v>0</v>
      </c>
      <c r="T20" s="54">
        <f>SUMIFS(Archives!$AD$2:$AD$1048576,Archives!$T$2:$T$1048576,$K20)</f>
        <v>0</v>
      </c>
      <c r="U20" s="54">
        <f>SUMIFS(Archives!$AE$2:$AE$1048576,Archives!$T$2:$T$1048576,$K20)</f>
        <v>0</v>
      </c>
      <c r="V20" s="54">
        <f>SUMIFS(Archives!$AF$2:$AF$1048576,Archives!$T$2:$T$1048576,$K20)</f>
        <v>0</v>
      </c>
      <c r="W20" s="54">
        <f>SUMIFS(Archives!$AG$2:$AG$1048576,Archives!$T$2:$T$1048576,$K20)</f>
        <v>0</v>
      </c>
      <c r="X20" s="144" t="s">
        <v>167</v>
      </c>
      <c r="Y20" s="54">
        <f>SUMIFS(Archives!$BG$2:$BG$1048576,Archives!$T$2:$T$1048576,$X20)</f>
        <v>0</v>
      </c>
      <c r="Z20" s="54">
        <f>SUMIFS(Archives!$BH$2:$BH$1048576,Archives!$T$2:$T$1048576,$X20)</f>
        <v>0</v>
      </c>
      <c r="AA20" s="54">
        <f>SUMIFS(Archives!$BI$2:$BI$1048576,Archives!$T$2:$T$1048576,$X20)</f>
        <v>0</v>
      </c>
      <c r="AB20" s="54">
        <f>SUMIFS(Archives!$BJ$2:$BJ$1048576,Archives!$T$2:$T$1048576,$X20)</f>
        <v>0</v>
      </c>
      <c r="AC20" s="54">
        <f>SUMIFS(Archives!$BK$2:$BK$1048576,Archives!$T$2:$T$1048576,$X20)</f>
        <v>0</v>
      </c>
      <c r="AD20" s="54">
        <f>SUMIFS(Archives!$BL$2:$BL$1048576,Archives!$T$2:$T$1048576,$X20)</f>
        <v>0</v>
      </c>
      <c r="AE20" s="54">
        <f>SUMIFS(Archives!$BM$2:$BM$1048576,Archives!$T$2:$T$1048576,$X20)</f>
        <v>0</v>
      </c>
      <c r="AF20" s="54">
        <f>SUMIFS(Archives!$BN$2:$BN$1048576,Archives!$T$2:$T$1048576,$X20)</f>
        <v>0</v>
      </c>
      <c r="AG20" s="54">
        <f>SUMIFS(Archives!$BO$2:$BO$1048576,Archives!$T$2:$T$1048576,$X20)</f>
        <v>0</v>
      </c>
      <c r="AH20" s="54">
        <f>SUMIFS(Archives!$BP$2:$BP$1048576,Archives!$T$2:$T$1048576,$X20)</f>
        <v>0</v>
      </c>
      <c r="AI20" s="54">
        <f>SUMIFS(Archives!$BQ$2:$BQ$1048576,Archives!$T$2:$T$1048576,$X20)</f>
        <v>0</v>
      </c>
      <c r="AJ20" s="54">
        <f>SUMIFS(Archives!$BR$2:$BR$1048576,Archives!$T$2:$T$1048576,$X20)</f>
        <v>0</v>
      </c>
    </row>
    <row r="21" spans="1:36" x14ac:dyDescent="0.25">
      <c r="A21" s="144" t="s">
        <v>169</v>
      </c>
      <c r="B21" s="54">
        <f>SUMIFS(Archives!$J$2:$J$1048576,Archives!$T$2:$T$1048576,$A21)</f>
        <v>0</v>
      </c>
      <c r="C21" s="54">
        <f>SUMIFS(Archives!$BF$2:$BF$1048576,Archives!$T$2:$T$1048576,$A21)</f>
        <v>0</v>
      </c>
      <c r="D21" s="54"/>
      <c r="E21" s="54"/>
      <c r="F21" s="54"/>
      <c r="G21" s="54"/>
      <c r="K21" s="144" t="s">
        <v>168</v>
      </c>
      <c r="L21" s="54">
        <f>SUMIFS(Archives!$V$2:$V$1048576,Archives!$T$2:$T$1048576,$K21)</f>
        <v>0</v>
      </c>
      <c r="M21" s="54">
        <f>SUMIFS(Archives!$W$2:$W$1048576,Archives!$T$2:$T$1048576,$K21)</f>
        <v>0</v>
      </c>
      <c r="N21" s="54">
        <f>SUMIFS(Archives!$X$2:$X$1048576,Archives!$T$2:$T$1048576,$K21)</f>
        <v>0</v>
      </c>
      <c r="O21" s="54">
        <f>SUMIFS(Archives!$Y$2:$Y$1048576,Archives!$T$2:$T$1048576,$K21)</f>
        <v>0</v>
      </c>
      <c r="P21" s="54">
        <f>SUMIFS(Archives!$Z$2:$Z$1048576,Archives!$T$2:$T$1048576,$K21)</f>
        <v>0</v>
      </c>
      <c r="Q21" s="54">
        <f>SUMIFS(Archives!$AA$2:$AA$1048576,Archives!$T$2:$T$1048576,$K21)</f>
        <v>0</v>
      </c>
      <c r="R21" s="54">
        <f>SUMIFS(Archives!$AB$2:$AB$1048576,Archives!$T$2:$T$1048576,$K21)</f>
        <v>0</v>
      </c>
      <c r="S21" s="54">
        <f>SUMIFS(Archives!$AC$2:$AC$1048576,Archives!$T$2:$T$1048576,$K21)</f>
        <v>0</v>
      </c>
      <c r="T21" s="54">
        <f>SUMIFS(Archives!$AD$2:$AD$1048576,Archives!$T$2:$T$1048576,$K21)</f>
        <v>0</v>
      </c>
      <c r="U21" s="54">
        <f>SUMIFS(Archives!$AE$2:$AE$1048576,Archives!$T$2:$T$1048576,$K21)</f>
        <v>0</v>
      </c>
      <c r="V21" s="54">
        <f>SUMIFS(Archives!$AF$2:$AF$1048576,Archives!$T$2:$T$1048576,$K21)</f>
        <v>0</v>
      </c>
      <c r="W21" s="54">
        <f>SUMIFS(Archives!$AG$2:$AG$1048576,Archives!$T$2:$T$1048576,$K21)</f>
        <v>0</v>
      </c>
      <c r="X21" s="144" t="s">
        <v>168</v>
      </c>
      <c r="Y21" s="54">
        <f>SUMIFS(Archives!$BG$2:$BG$1048576,Archives!$T$2:$T$1048576,$X21)</f>
        <v>0</v>
      </c>
      <c r="Z21" s="54">
        <f>SUMIFS(Archives!$BH$2:$BH$1048576,Archives!$T$2:$T$1048576,$X21)</f>
        <v>0</v>
      </c>
      <c r="AA21" s="54">
        <f>SUMIFS(Archives!$BI$2:$BI$1048576,Archives!$T$2:$T$1048576,$X21)</f>
        <v>0</v>
      </c>
      <c r="AB21" s="54">
        <f>SUMIFS(Archives!$BJ$2:$BJ$1048576,Archives!$T$2:$T$1048576,$X21)</f>
        <v>0</v>
      </c>
      <c r="AC21" s="54">
        <f>SUMIFS(Archives!$BK$2:$BK$1048576,Archives!$T$2:$T$1048576,$X21)</f>
        <v>0</v>
      </c>
      <c r="AD21" s="54">
        <f>SUMIFS(Archives!$BL$2:$BL$1048576,Archives!$T$2:$T$1048576,$X21)</f>
        <v>0</v>
      </c>
      <c r="AE21" s="54">
        <f>SUMIFS(Archives!$BM$2:$BM$1048576,Archives!$T$2:$T$1048576,$X21)</f>
        <v>0</v>
      </c>
      <c r="AF21" s="54">
        <f>SUMIFS(Archives!$BN$2:$BN$1048576,Archives!$T$2:$T$1048576,$X21)</f>
        <v>0</v>
      </c>
      <c r="AG21" s="54">
        <f>SUMIFS(Archives!$BO$2:$BO$1048576,Archives!$T$2:$T$1048576,$X21)</f>
        <v>0</v>
      </c>
      <c r="AH21" s="54">
        <f>SUMIFS(Archives!$BP$2:$BP$1048576,Archives!$T$2:$T$1048576,$X21)</f>
        <v>0</v>
      </c>
      <c r="AI21" s="54">
        <f>SUMIFS(Archives!$BQ$2:$BQ$1048576,Archives!$T$2:$T$1048576,$X21)</f>
        <v>0</v>
      </c>
      <c r="AJ21" s="54">
        <f>SUMIFS(Archives!$BR$2:$BR$1048576,Archives!$T$2:$T$1048576,$X21)</f>
        <v>0</v>
      </c>
    </row>
    <row r="22" spans="1:36" x14ac:dyDescent="0.25">
      <c r="A22" s="144" t="s">
        <v>170</v>
      </c>
      <c r="B22" s="54">
        <f>SUMIFS(Archives!$J$2:$J$1048576,Archives!$T$2:$T$1048576,$A22)</f>
        <v>0</v>
      </c>
      <c r="C22" s="54">
        <f>SUMIFS(Archives!$BF$2:$BF$1048576,Archives!$T$2:$T$1048576,$A22)</f>
        <v>0</v>
      </c>
      <c r="D22" s="54"/>
      <c r="E22" s="54"/>
      <c r="F22" s="54"/>
      <c r="G22" s="54"/>
      <c r="K22" s="144" t="s">
        <v>169</v>
      </c>
      <c r="L22" s="54">
        <f>SUMIFS(Archives!$V$2:$V$1048576,Archives!$T$2:$T$1048576,$K22)</f>
        <v>0</v>
      </c>
      <c r="M22" s="54">
        <f>SUMIFS(Archives!$W$2:$W$1048576,Archives!$T$2:$T$1048576,$K22)</f>
        <v>0</v>
      </c>
      <c r="N22" s="54">
        <f>SUMIFS(Archives!$X$2:$X$1048576,Archives!$T$2:$T$1048576,$K22)</f>
        <v>0</v>
      </c>
      <c r="O22" s="54">
        <f>SUMIFS(Archives!$Y$2:$Y$1048576,Archives!$T$2:$T$1048576,$K22)</f>
        <v>0</v>
      </c>
      <c r="P22" s="54">
        <f>SUMIFS(Archives!$Z$2:$Z$1048576,Archives!$T$2:$T$1048576,$K22)</f>
        <v>0</v>
      </c>
      <c r="Q22" s="54">
        <f>SUMIFS(Archives!$AA$2:$AA$1048576,Archives!$T$2:$T$1048576,$K22)</f>
        <v>0</v>
      </c>
      <c r="R22" s="54">
        <f>SUMIFS(Archives!$AB$2:$AB$1048576,Archives!$T$2:$T$1048576,$K22)</f>
        <v>0</v>
      </c>
      <c r="S22" s="54">
        <f>SUMIFS(Archives!$AC$2:$AC$1048576,Archives!$T$2:$T$1048576,$K22)</f>
        <v>0</v>
      </c>
      <c r="T22" s="54">
        <f>SUMIFS(Archives!$AD$2:$AD$1048576,Archives!$T$2:$T$1048576,$K22)</f>
        <v>0</v>
      </c>
      <c r="U22" s="54">
        <f>SUMIFS(Archives!$AE$2:$AE$1048576,Archives!$T$2:$T$1048576,$K22)</f>
        <v>0</v>
      </c>
      <c r="V22" s="54">
        <f>SUMIFS(Archives!$AF$2:$AF$1048576,Archives!$T$2:$T$1048576,$K22)</f>
        <v>0</v>
      </c>
      <c r="W22" s="54">
        <f>SUMIFS(Archives!$AG$2:$AG$1048576,Archives!$T$2:$T$1048576,$K22)</f>
        <v>0</v>
      </c>
      <c r="X22" s="144" t="s">
        <v>169</v>
      </c>
      <c r="Y22" s="54">
        <f>SUMIFS(Archives!$BG$2:$BG$1048576,Archives!$T$2:$T$1048576,$X22)</f>
        <v>0</v>
      </c>
      <c r="Z22" s="54">
        <f>SUMIFS(Archives!$BH$2:$BH$1048576,Archives!$T$2:$T$1048576,$X22)</f>
        <v>0</v>
      </c>
      <c r="AA22" s="54">
        <f>SUMIFS(Archives!$BI$2:$BI$1048576,Archives!$T$2:$T$1048576,$X22)</f>
        <v>0</v>
      </c>
      <c r="AB22" s="54">
        <f>SUMIFS(Archives!$BJ$2:$BJ$1048576,Archives!$T$2:$T$1048576,$X22)</f>
        <v>0</v>
      </c>
      <c r="AC22" s="54">
        <f>SUMIFS(Archives!$BK$2:$BK$1048576,Archives!$T$2:$T$1048576,$X22)</f>
        <v>0</v>
      </c>
      <c r="AD22" s="54">
        <f>SUMIFS(Archives!$BL$2:$BL$1048576,Archives!$T$2:$T$1048576,$X22)</f>
        <v>0</v>
      </c>
      <c r="AE22" s="54">
        <f>SUMIFS(Archives!$BM$2:$BM$1048576,Archives!$T$2:$T$1048576,$X22)</f>
        <v>0</v>
      </c>
      <c r="AF22" s="54">
        <f>SUMIFS(Archives!$BN$2:$BN$1048576,Archives!$T$2:$T$1048576,$X22)</f>
        <v>0</v>
      </c>
      <c r="AG22" s="54">
        <f>SUMIFS(Archives!$BO$2:$BO$1048576,Archives!$T$2:$T$1048576,$X22)</f>
        <v>0</v>
      </c>
      <c r="AH22" s="54">
        <f>SUMIFS(Archives!$BP$2:$BP$1048576,Archives!$T$2:$T$1048576,$X22)</f>
        <v>0</v>
      </c>
      <c r="AI22" s="54">
        <f>SUMIFS(Archives!$BQ$2:$BQ$1048576,Archives!$T$2:$T$1048576,$X22)</f>
        <v>0</v>
      </c>
      <c r="AJ22" s="54">
        <f>SUMIFS(Archives!$BR$2:$BR$1048576,Archives!$T$2:$T$1048576,$X22)</f>
        <v>0</v>
      </c>
    </row>
    <row r="23" spans="1:36" x14ac:dyDescent="0.25">
      <c r="A23" s="144" t="s">
        <v>171</v>
      </c>
      <c r="B23" s="54">
        <f>SUMIFS(Archives!$J$2:$J$1048576,Archives!$T$2:$T$1048576,$A23)</f>
        <v>5</v>
      </c>
      <c r="C23" s="54">
        <f>SUMIFS(Archives!$BF$2:$BF$1048576,Archives!$T$2:$T$1048576,$A23)</f>
        <v>95</v>
      </c>
      <c r="D23" s="54"/>
      <c r="E23" s="54"/>
      <c r="F23" s="54"/>
      <c r="G23" s="54"/>
      <c r="K23" s="144" t="s">
        <v>170</v>
      </c>
      <c r="L23" s="54">
        <f>SUMIFS(Archives!$V$2:$V$1048576,Archives!$T$2:$T$1048576,$K23)</f>
        <v>0</v>
      </c>
      <c r="M23" s="54">
        <f>SUMIFS(Archives!$W$2:$W$1048576,Archives!$T$2:$T$1048576,$K23)</f>
        <v>0</v>
      </c>
      <c r="N23" s="54">
        <f>SUMIFS(Archives!$X$2:$X$1048576,Archives!$T$2:$T$1048576,$K23)</f>
        <v>0</v>
      </c>
      <c r="O23" s="54">
        <f>SUMIFS(Archives!$Y$2:$Y$1048576,Archives!$T$2:$T$1048576,$K23)</f>
        <v>0</v>
      </c>
      <c r="P23" s="54">
        <f>SUMIFS(Archives!$Z$2:$Z$1048576,Archives!$T$2:$T$1048576,$K23)</f>
        <v>0</v>
      </c>
      <c r="Q23" s="54">
        <f>SUMIFS(Archives!$AA$2:$AA$1048576,Archives!$T$2:$T$1048576,$K23)</f>
        <v>0</v>
      </c>
      <c r="R23" s="54">
        <f>SUMIFS(Archives!$AB$2:$AB$1048576,Archives!$T$2:$T$1048576,$K23)</f>
        <v>0</v>
      </c>
      <c r="S23" s="54">
        <f>SUMIFS(Archives!$AC$2:$AC$1048576,Archives!$T$2:$T$1048576,$K23)</f>
        <v>0</v>
      </c>
      <c r="T23" s="54">
        <f>SUMIFS(Archives!$AD$2:$AD$1048576,Archives!$T$2:$T$1048576,$K23)</f>
        <v>0</v>
      </c>
      <c r="U23" s="54">
        <f>SUMIFS(Archives!$AE$2:$AE$1048576,Archives!$T$2:$T$1048576,$K23)</f>
        <v>0</v>
      </c>
      <c r="V23" s="54">
        <f>SUMIFS(Archives!$AF$2:$AF$1048576,Archives!$T$2:$T$1048576,$K23)</f>
        <v>0</v>
      </c>
      <c r="W23" s="54">
        <f>SUMIFS(Archives!$AG$2:$AG$1048576,Archives!$T$2:$T$1048576,$K23)</f>
        <v>0</v>
      </c>
      <c r="X23" s="144" t="s">
        <v>170</v>
      </c>
      <c r="Y23" s="54">
        <f>SUMIFS(Archives!$BG$2:$BG$1048576,Archives!$T$2:$T$1048576,$X23)</f>
        <v>0</v>
      </c>
      <c r="Z23" s="54">
        <f>SUMIFS(Archives!$BH$2:$BH$1048576,Archives!$T$2:$T$1048576,$X23)</f>
        <v>0</v>
      </c>
      <c r="AA23" s="54">
        <f>SUMIFS(Archives!$BI$2:$BI$1048576,Archives!$T$2:$T$1048576,$X23)</f>
        <v>0</v>
      </c>
      <c r="AB23" s="54">
        <f>SUMIFS(Archives!$BJ$2:$BJ$1048576,Archives!$T$2:$T$1048576,$X23)</f>
        <v>0</v>
      </c>
      <c r="AC23" s="54">
        <f>SUMIFS(Archives!$BK$2:$BK$1048576,Archives!$T$2:$T$1048576,$X23)</f>
        <v>0</v>
      </c>
      <c r="AD23" s="54">
        <f>SUMIFS(Archives!$BL$2:$BL$1048576,Archives!$T$2:$T$1048576,$X23)</f>
        <v>0</v>
      </c>
      <c r="AE23" s="54">
        <f>SUMIFS(Archives!$BM$2:$BM$1048576,Archives!$T$2:$T$1048576,$X23)</f>
        <v>0</v>
      </c>
      <c r="AF23" s="54">
        <f>SUMIFS(Archives!$BN$2:$BN$1048576,Archives!$T$2:$T$1048576,$X23)</f>
        <v>0</v>
      </c>
      <c r="AG23" s="54">
        <f>SUMIFS(Archives!$BO$2:$BO$1048576,Archives!$T$2:$T$1048576,$X23)</f>
        <v>0</v>
      </c>
      <c r="AH23" s="54">
        <f>SUMIFS(Archives!$BP$2:$BP$1048576,Archives!$T$2:$T$1048576,$X23)</f>
        <v>0</v>
      </c>
      <c r="AI23" s="54">
        <f>SUMIFS(Archives!$BQ$2:$BQ$1048576,Archives!$T$2:$T$1048576,$X23)</f>
        <v>0</v>
      </c>
      <c r="AJ23" s="54">
        <f>SUMIFS(Archives!$BR$2:$BR$1048576,Archives!$T$2:$T$1048576,$X23)</f>
        <v>0</v>
      </c>
    </row>
    <row r="24" spans="1:36" x14ac:dyDescent="0.25">
      <c r="A24" s="144" t="s">
        <v>172</v>
      </c>
      <c r="B24" s="54">
        <f>SUMIFS(Archives!$J$2:$J$1048576,Archives!$T$2:$T$1048576,$A24)</f>
        <v>0</v>
      </c>
      <c r="C24" s="54">
        <f>SUMIFS(Archives!$BF$2:$BF$1048576,Archives!$T$2:$T$1048576,$A24)</f>
        <v>0</v>
      </c>
      <c r="D24" s="54"/>
      <c r="E24" s="54"/>
      <c r="F24" s="54"/>
      <c r="G24" s="54"/>
      <c r="K24" s="144" t="s">
        <v>171</v>
      </c>
      <c r="L24" s="54">
        <f>SUMIFS(Archives!$V$2:$V$1048576,Archives!$T$2:$T$1048576,$K24)</f>
        <v>0</v>
      </c>
      <c r="M24" s="54">
        <f>SUMIFS(Archives!$W$2:$W$1048576,Archives!$T$2:$T$1048576,$K24)</f>
        <v>0</v>
      </c>
      <c r="N24" s="54">
        <f>SUMIFS(Archives!$X$2:$X$1048576,Archives!$T$2:$T$1048576,$K24)</f>
        <v>0</v>
      </c>
      <c r="O24" s="54">
        <f>SUMIFS(Archives!$Y$2:$Y$1048576,Archives!$T$2:$T$1048576,$K24)</f>
        <v>0</v>
      </c>
      <c r="P24" s="54">
        <f>SUMIFS(Archives!$Z$2:$Z$1048576,Archives!$T$2:$T$1048576,$K24)</f>
        <v>0</v>
      </c>
      <c r="Q24" s="54">
        <f>SUMIFS(Archives!$AA$2:$AA$1048576,Archives!$T$2:$T$1048576,$K24)</f>
        <v>0</v>
      </c>
      <c r="R24" s="54">
        <f>SUMIFS(Archives!$AB$2:$AB$1048576,Archives!$T$2:$T$1048576,$K24)</f>
        <v>0</v>
      </c>
      <c r="S24" s="54">
        <f>SUMIFS(Archives!$AC$2:$AC$1048576,Archives!$T$2:$T$1048576,$K24)</f>
        <v>0</v>
      </c>
      <c r="T24" s="54">
        <f>SUMIFS(Archives!$AD$2:$AD$1048576,Archives!$T$2:$T$1048576,$K24)</f>
        <v>0</v>
      </c>
      <c r="U24" s="54">
        <f>SUMIFS(Archives!$AE$2:$AE$1048576,Archives!$T$2:$T$1048576,$K24)</f>
        <v>0</v>
      </c>
      <c r="V24" s="54">
        <f>SUMIFS(Archives!$AF$2:$AF$1048576,Archives!$T$2:$T$1048576,$K24)</f>
        <v>0</v>
      </c>
      <c r="W24" s="54">
        <f>SUMIFS(Archives!$AG$2:$AG$1048576,Archives!$T$2:$T$1048576,$K24)</f>
        <v>19</v>
      </c>
      <c r="X24" s="144" t="s">
        <v>171</v>
      </c>
      <c r="Y24" s="54">
        <f>SUMIFS(Archives!$BG$2:$BG$1048576,Archives!$T$2:$T$1048576,$X24)</f>
        <v>0</v>
      </c>
      <c r="Z24" s="54">
        <f>SUMIFS(Archives!$BH$2:$BH$1048576,Archives!$T$2:$T$1048576,$X24)</f>
        <v>0</v>
      </c>
      <c r="AA24" s="54">
        <f>SUMIFS(Archives!$BI$2:$BI$1048576,Archives!$T$2:$T$1048576,$X24)</f>
        <v>0</v>
      </c>
      <c r="AB24" s="54">
        <f>SUMIFS(Archives!$BJ$2:$BJ$1048576,Archives!$T$2:$T$1048576,$X24)</f>
        <v>0</v>
      </c>
      <c r="AC24" s="54">
        <f>SUMIFS(Archives!$BK$2:$BK$1048576,Archives!$T$2:$T$1048576,$X24)</f>
        <v>0</v>
      </c>
      <c r="AD24" s="54">
        <f>SUMIFS(Archives!$BL$2:$BL$1048576,Archives!$T$2:$T$1048576,$X24)</f>
        <v>0</v>
      </c>
      <c r="AE24" s="54">
        <f>SUMIFS(Archives!$BM$2:$BM$1048576,Archives!$T$2:$T$1048576,$X24)</f>
        <v>0</v>
      </c>
      <c r="AF24" s="54">
        <f>SUMIFS(Archives!$BN$2:$BN$1048576,Archives!$T$2:$T$1048576,$X24)</f>
        <v>0</v>
      </c>
      <c r="AG24" s="54">
        <f>SUMIFS(Archives!$BO$2:$BO$1048576,Archives!$T$2:$T$1048576,$X24)</f>
        <v>0</v>
      </c>
      <c r="AH24" s="54">
        <f>SUMIFS(Archives!$BP$2:$BP$1048576,Archives!$T$2:$T$1048576,$X24)</f>
        <v>0</v>
      </c>
      <c r="AI24" s="54">
        <f>SUMIFS(Archives!$BQ$2:$BQ$1048576,Archives!$T$2:$T$1048576,$X24)</f>
        <v>0</v>
      </c>
      <c r="AJ24" s="54">
        <f>SUMIFS(Archives!$BR$2:$BR$1048576,Archives!$T$2:$T$1048576,$X24)</f>
        <v>95</v>
      </c>
    </row>
    <row r="25" spans="1:36" x14ac:dyDescent="0.25">
      <c r="A25" s="144" t="s">
        <v>173</v>
      </c>
      <c r="B25" s="54">
        <f>SUMIFS(Archives!$J$2:$J$1048576,Archives!$T$2:$T$1048576,$A25)</f>
        <v>0</v>
      </c>
      <c r="C25" s="54">
        <f>SUMIFS(Archives!$BF$2:$BF$1048576,Archives!$T$2:$T$1048576,$A25)</f>
        <v>0</v>
      </c>
      <c r="D25" s="54"/>
      <c r="E25" s="54"/>
      <c r="F25" s="54"/>
      <c r="G25" s="54"/>
      <c r="K25" s="144" t="s">
        <v>172</v>
      </c>
      <c r="L25" s="54">
        <f>SUMIFS(Archives!$V$2:$V$1048576,Archives!$T$2:$T$1048576,$K25)</f>
        <v>0</v>
      </c>
      <c r="M25" s="54">
        <f>SUMIFS(Archives!$W$2:$W$1048576,Archives!$T$2:$T$1048576,$K25)</f>
        <v>0</v>
      </c>
      <c r="N25" s="54">
        <f>SUMIFS(Archives!$X$2:$X$1048576,Archives!$T$2:$T$1048576,$K25)</f>
        <v>0</v>
      </c>
      <c r="O25" s="54">
        <f>SUMIFS(Archives!$Y$2:$Y$1048576,Archives!$T$2:$T$1048576,$K25)</f>
        <v>0</v>
      </c>
      <c r="P25" s="54">
        <f>SUMIFS(Archives!$Z$2:$Z$1048576,Archives!$T$2:$T$1048576,$K25)</f>
        <v>0</v>
      </c>
      <c r="Q25" s="54">
        <f>SUMIFS(Archives!$AA$2:$AA$1048576,Archives!$T$2:$T$1048576,$K25)</f>
        <v>0</v>
      </c>
      <c r="R25" s="54">
        <f>SUMIFS(Archives!$AB$2:$AB$1048576,Archives!$T$2:$T$1048576,$K25)</f>
        <v>0</v>
      </c>
      <c r="S25" s="54">
        <f>SUMIFS(Archives!$AC$2:$AC$1048576,Archives!$T$2:$T$1048576,$K25)</f>
        <v>0</v>
      </c>
      <c r="T25" s="54">
        <f>SUMIFS(Archives!$AD$2:$AD$1048576,Archives!$T$2:$T$1048576,$K25)</f>
        <v>0</v>
      </c>
      <c r="U25" s="54">
        <f>SUMIFS(Archives!$AE$2:$AE$1048576,Archives!$T$2:$T$1048576,$K25)</f>
        <v>0</v>
      </c>
      <c r="V25" s="54">
        <f>SUMIFS(Archives!$AF$2:$AF$1048576,Archives!$T$2:$T$1048576,$K25)</f>
        <v>0</v>
      </c>
      <c r="W25" s="54">
        <f>SUMIFS(Archives!$AG$2:$AG$1048576,Archives!$T$2:$T$1048576,$K25)</f>
        <v>0</v>
      </c>
      <c r="X25" s="144" t="s">
        <v>172</v>
      </c>
      <c r="Y25" s="54">
        <f>SUMIFS(Archives!$BG$2:$BG$1048576,Archives!$T$2:$T$1048576,$X25)</f>
        <v>0</v>
      </c>
      <c r="Z25" s="54">
        <f>SUMIFS(Archives!$BH$2:$BH$1048576,Archives!$T$2:$T$1048576,$X25)</f>
        <v>0</v>
      </c>
      <c r="AA25" s="54">
        <f>SUMIFS(Archives!$BI$2:$BI$1048576,Archives!$T$2:$T$1048576,$X25)</f>
        <v>0</v>
      </c>
      <c r="AB25" s="54">
        <f>SUMIFS(Archives!$BJ$2:$BJ$1048576,Archives!$T$2:$T$1048576,$X25)</f>
        <v>0</v>
      </c>
      <c r="AC25" s="54">
        <f>SUMIFS(Archives!$BK$2:$BK$1048576,Archives!$T$2:$T$1048576,$X25)</f>
        <v>0</v>
      </c>
      <c r="AD25" s="54">
        <f>SUMIFS(Archives!$BL$2:$BL$1048576,Archives!$T$2:$T$1048576,$X25)</f>
        <v>0</v>
      </c>
      <c r="AE25" s="54">
        <f>SUMIFS(Archives!$BM$2:$BM$1048576,Archives!$T$2:$T$1048576,$X25)</f>
        <v>0</v>
      </c>
      <c r="AF25" s="54">
        <f>SUMIFS(Archives!$BN$2:$BN$1048576,Archives!$T$2:$T$1048576,$X25)</f>
        <v>0</v>
      </c>
      <c r="AG25" s="54">
        <f>SUMIFS(Archives!$BO$2:$BO$1048576,Archives!$T$2:$T$1048576,$X25)</f>
        <v>0</v>
      </c>
      <c r="AH25" s="54">
        <f>SUMIFS(Archives!$BP$2:$BP$1048576,Archives!$T$2:$T$1048576,$X25)</f>
        <v>0</v>
      </c>
      <c r="AI25" s="54">
        <f>SUMIFS(Archives!$BQ$2:$BQ$1048576,Archives!$T$2:$T$1048576,$X25)</f>
        <v>0</v>
      </c>
      <c r="AJ25" s="54">
        <f>SUMIFS(Archives!$BR$2:$BR$1048576,Archives!$T$2:$T$1048576,$X25)</f>
        <v>0</v>
      </c>
    </row>
    <row r="26" spans="1:36" x14ac:dyDescent="0.25">
      <c r="A26" s="144" t="s">
        <v>174</v>
      </c>
      <c r="B26" s="54">
        <f>SUMIFS(Archives!$J$2:$J$1048576,Archives!$T$2:$T$1048576,$A26)</f>
        <v>0</v>
      </c>
      <c r="C26" s="54">
        <f>SUMIFS(Archives!$BF$2:$BF$1048576,Archives!$T$2:$T$1048576,$A26)</f>
        <v>0</v>
      </c>
      <c r="D26" s="54"/>
      <c r="E26" s="54"/>
      <c r="F26" s="54"/>
      <c r="G26" s="54"/>
      <c r="K26" s="144" t="s">
        <v>173</v>
      </c>
      <c r="L26" s="54">
        <f>SUMIFS(Archives!$V$2:$V$1048576,Archives!$T$2:$T$1048576,$K26)</f>
        <v>0</v>
      </c>
      <c r="M26" s="54">
        <f>SUMIFS(Archives!$W$2:$W$1048576,Archives!$T$2:$T$1048576,$K26)</f>
        <v>0</v>
      </c>
      <c r="N26" s="54">
        <f>SUMIFS(Archives!$X$2:$X$1048576,Archives!$T$2:$T$1048576,$K26)</f>
        <v>0</v>
      </c>
      <c r="O26" s="54">
        <f>SUMIFS(Archives!$Y$2:$Y$1048576,Archives!$T$2:$T$1048576,$K26)</f>
        <v>0</v>
      </c>
      <c r="P26" s="54">
        <f>SUMIFS(Archives!$Z$2:$Z$1048576,Archives!$T$2:$T$1048576,$K26)</f>
        <v>0</v>
      </c>
      <c r="Q26" s="54">
        <f>SUMIFS(Archives!$AA$2:$AA$1048576,Archives!$T$2:$T$1048576,$K26)</f>
        <v>0</v>
      </c>
      <c r="R26" s="54">
        <f>SUMIFS(Archives!$AB$2:$AB$1048576,Archives!$T$2:$T$1048576,$K26)</f>
        <v>0</v>
      </c>
      <c r="S26" s="54">
        <f>SUMIFS(Archives!$AC$2:$AC$1048576,Archives!$T$2:$T$1048576,$K26)</f>
        <v>0</v>
      </c>
      <c r="T26" s="54">
        <f>SUMIFS(Archives!$AD$2:$AD$1048576,Archives!$T$2:$T$1048576,$K26)</f>
        <v>0</v>
      </c>
      <c r="U26" s="54">
        <f>SUMIFS(Archives!$AE$2:$AE$1048576,Archives!$T$2:$T$1048576,$K26)</f>
        <v>0</v>
      </c>
      <c r="V26" s="54">
        <f>SUMIFS(Archives!$AF$2:$AF$1048576,Archives!$T$2:$T$1048576,$K26)</f>
        <v>0</v>
      </c>
      <c r="W26" s="54">
        <f>SUMIFS(Archives!$AG$2:$AG$1048576,Archives!$T$2:$T$1048576,$K26)</f>
        <v>0</v>
      </c>
      <c r="X26" s="144" t="s">
        <v>173</v>
      </c>
      <c r="Y26" s="54">
        <f>SUMIFS(Archives!$BG$2:$BG$1048576,Archives!$T$2:$T$1048576,$X26)</f>
        <v>0</v>
      </c>
      <c r="Z26" s="54">
        <f>SUMIFS(Archives!$BH$2:$BH$1048576,Archives!$T$2:$T$1048576,$X26)</f>
        <v>0</v>
      </c>
      <c r="AA26" s="54">
        <f>SUMIFS(Archives!$BI$2:$BI$1048576,Archives!$T$2:$T$1048576,$X26)</f>
        <v>0</v>
      </c>
      <c r="AB26" s="54">
        <f>SUMIFS(Archives!$BJ$2:$BJ$1048576,Archives!$T$2:$T$1048576,$X26)</f>
        <v>0</v>
      </c>
      <c r="AC26" s="54">
        <f>SUMIFS(Archives!$BK$2:$BK$1048576,Archives!$T$2:$T$1048576,$X26)</f>
        <v>0</v>
      </c>
      <c r="AD26" s="54">
        <f>SUMIFS(Archives!$BL$2:$BL$1048576,Archives!$T$2:$T$1048576,$X26)</f>
        <v>0</v>
      </c>
      <c r="AE26" s="54">
        <f>SUMIFS(Archives!$BM$2:$BM$1048576,Archives!$T$2:$T$1048576,$X26)</f>
        <v>0</v>
      </c>
      <c r="AF26" s="54">
        <f>SUMIFS(Archives!$BN$2:$BN$1048576,Archives!$T$2:$T$1048576,$X26)</f>
        <v>0</v>
      </c>
      <c r="AG26" s="54">
        <f>SUMIFS(Archives!$BO$2:$BO$1048576,Archives!$T$2:$T$1048576,$X26)</f>
        <v>0</v>
      </c>
      <c r="AH26" s="54">
        <f>SUMIFS(Archives!$BP$2:$BP$1048576,Archives!$T$2:$T$1048576,$X26)</f>
        <v>0</v>
      </c>
      <c r="AI26" s="54">
        <f>SUMIFS(Archives!$BQ$2:$BQ$1048576,Archives!$T$2:$T$1048576,$X26)</f>
        <v>0</v>
      </c>
      <c r="AJ26" s="54">
        <f>SUMIFS(Archives!$BR$2:$BR$1048576,Archives!$T$2:$T$1048576,$X26)</f>
        <v>0</v>
      </c>
    </row>
    <row r="27" spans="1:36" x14ac:dyDescent="0.25">
      <c r="A27" s="144" t="s">
        <v>175</v>
      </c>
      <c r="B27" s="54">
        <f>SUMIFS(Archives!$J$2:$J$1048576,Archives!$T$2:$T$1048576,$A27)</f>
        <v>0</v>
      </c>
      <c r="C27" s="54">
        <f>SUMIFS(Archives!$BF$2:$BF$1048576,Archives!$T$2:$T$1048576,$A27)</f>
        <v>0</v>
      </c>
      <c r="D27" s="54"/>
      <c r="E27" s="54"/>
      <c r="F27" s="54"/>
      <c r="G27" s="54"/>
      <c r="K27" s="144" t="s">
        <v>174</v>
      </c>
      <c r="L27" s="54">
        <f>SUMIFS(Archives!$V$2:$V$1048576,Archives!$T$2:$T$1048576,$K27)</f>
        <v>0</v>
      </c>
      <c r="M27" s="54">
        <f>SUMIFS(Archives!$W$2:$W$1048576,Archives!$T$2:$T$1048576,$K27)</f>
        <v>0</v>
      </c>
      <c r="N27" s="54">
        <f>SUMIFS(Archives!$X$2:$X$1048576,Archives!$T$2:$T$1048576,$K27)</f>
        <v>0</v>
      </c>
      <c r="O27" s="54">
        <f>SUMIFS(Archives!$Y$2:$Y$1048576,Archives!$T$2:$T$1048576,$K27)</f>
        <v>0</v>
      </c>
      <c r="P27" s="54">
        <f>SUMIFS(Archives!$Z$2:$Z$1048576,Archives!$T$2:$T$1048576,$K27)</f>
        <v>0</v>
      </c>
      <c r="Q27" s="54">
        <f>SUMIFS(Archives!$AA$2:$AA$1048576,Archives!$T$2:$T$1048576,$K27)</f>
        <v>0</v>
      </c>
      <c r="R27" s="54">
        <f>SUMIFS(Archives!$AB$2:$AB$1048576,Archives!$T$2:$T$1048576,$K27)</f>
        <v>0</v>
      </c>
      <c r="S27" s="54">
        <f>SUMIFS(Archives!$AC$2:$AC$1048576,Archives!$T$2:$T$1048576,$K27)</f>
        <v>0</v>
      </c>
      <c r="T27" s="54">
        <f>SUMIFS(Archives!$AD$2:$AD$1048576,Archives!$T$2:$T$1048576,$K27)</f>
        <v>0</v>
      </c>
      <c r="U27" s="54">
        <f>SUMIFS(Archives!$AE$2:$AE$1048576,Archives!$T$2:$T$1048576,$K27)</f>
        <v>0</v>
      </c>
      <c r="V27" s="54">
        <f>SUMIFS(Archives!$AF$2:$AF$1048576,Archives!$T$2:$T$1048576,$K27)</f>
        <v>0</v>
      </c>
      <c r="W27" s="54">
        <f>SUMIFS(Archives!$AG$2:$AG$1048576,Archives!$T$2:$T$1048576,$K27)</f>
        <v>0</v>
      </c>
      <c r="X27" s="144" t="s">
        <v>174</v>
      </c>
      <c r="Y27" s="54">
        <f>SUMIFS(Archives!$BG$2:$BG$1048576,Archives!$T$2:$T$1048576,$X27)</f>
        <v>0</v>
      </c>
      <c r="Z27" s="54">
        <f>SUMIFS(Archives!$BH$2:$BH$1048576,Archives!$T$2:$T$1048576,$X27)</f>
        <v>0</v>
      </c>
      <c r="AA27" s="54">
        <f>SUMIFS(Archives!$BI$2:$BI$1048576,Archives!$T$2:$T$1048576,$X27)</f>
        <v>0</v>
      </c>
      <c r="AB27" s="54">
        <f>SUMIFS(Archives!$BJ$2:$BJ$1048576,Archives!$T$2:$T$1048576,$X27)</f>
        <v>0</v>
      </c>
      <c r="AC27" s="54">
        <f>SUMIFS(Archives!$BK$2:$BK$1048576,Archives!$T$2:$T$1048576,$X27)</f>
        <v>0</v>
      </c>
      <c r="AD27" s="54">
        <f>SUMIFS(Archives!$BL$2:$BL$1048576,Archives!$T$2:$T$1048576,$X27)</f>
        <v>0</v>
      </c>
      <c r="AE27" s="54">
        <f>SUMIFS(Archives!$BM$2:$BM$1048576,Archives!$T$2:$T$1048576,$X27)</f>
        <v>0</v>
      </c>
      <c r="AF27" s="54">
        <f>SUMIFS(Archives!$BN$2:$BN$1048576,Archives!$T$2:$T$1048576,$X27)</f>
        <v>0</v>
      </c>
      <c r="AG27" s="54">
        <f>SUMIFS(Archives!$BO$2:$BO$1048576,Archives!$T$2:$T$1048576,$X27)</f>
        <v>0</v>
      </c>
      <c r="AH27" s="54">
        <f>SUMIFS(Archives!$BP$2:$BP$1048576,Archives!$T$2:$T$1048576,$X27)</f>
        <v>0</v>
      </c>
      <c r="AI27" s="54">
        <f>SUMIFS(Archives!$BQ$2:$BQ$1048576,Archives!$T$2:$T$1048576,$X27)</f>
        <v>0</v>
      </c>
      <c r="AJ27" s="54">
        <f>SUMIFS(Archives!$BR$2:$BR$1048576,Archives!$T$2:$T$1048576,$X27)</f>
        <v>0</v>
      </c>
    </row>
    <row r="28" spans="1:36" x14ac:dyDescent="0.25">
      <c r="A28" s="144" t="s">
        <v>176</v>
      </c>
      <c r="B28" s="54">
        <f>SUMIFS(Archives!$J$2:$J$1048576,Archives!$T$2:$T$1048576,$A28)</f>
        <v>0</v>
      </c>
      <c r="C28" s="54">
        <f>SUMIFS(Archives!$BF$2:$BF$1048576,Archives!$T$2:$T$1048576,$A28)</f>
        <v>0</v>
      </c>
      <c r="D28" s="54"/>
      <c r="E28" s="54"/>
      <c r="F28" s="54"/>
      <c r="G28" s="54"/>
      <c r="K28" s="144" t="s">
        <v>175</v>
      </c>
      <c r="L28" s="54">
        <f>SUMIFS(Archives!$V$2:$V$1048576,Archives!$T$2:$T$1048576,$K28)</f>
        <v>0</v>
      </c>
      <c r="M28" s="54">
        <f>SUMIFS(Archives!$W$2:$W$1048576,Archives!$T$2:$T$1048576,$K28)</f>
        <v>0</v>
      </c>
      <c r="N28" s="54">
        <f>SUMIFS(Archives!$X$2:$X$1048576,Archives!$T$2:$T$1048576,$K28)</f>
        <v>0</v>
      </c>
      <c r="O28" s="54">
        <f>SUMIFS(Archives!$Y$2:$Y$1048576,Archives!$T$2:$T$1048576,$K28)</f>
        <v>0</v>
      </c>
      <c r="P28" s="54">
        <f>SUMIFS(Archives!$Z$2:$Z$1048576,Archives!$T$2:$T$1048576,$K28)</f>
        <v>0</v>
      </c>
      <c r="Q28" s="54">
        <f>SUMIFS(Archives!$AA$2:$AA$1048576,Archives!$T$2:$T$1048576,$K28)</f>
        <v>0</v>
      </c>
      <c r="R28" s="54">
        <f>SUMIFS(Archives!$AB$2:$AB$1048576,Archives!$T$2:$T$1048576,$K28)</f>
        <v>0</v>
      </c>
      <c r="S28" s="54">
        <f>SUMIFS(Archives!$AC$2:$AC$1048576,Archives!$T$2:$T$1048576,$K28)</f>
        <v>0</v>
      </c>
      <c r="T28" s="54">
        <f>SUMIFS(Archives!$AD$2:$AD$1048576,Archives!$T$2:$T$1048576,$K28)</f>
        <v>0</v>
      </c>
      <c r="U28" s="54">
        <f>SUMIFS(Archives!$AE$2:$AE$1048576,Archives!$T$2:$T$1048576,$K28)</f>
        <v>0</v>
      </c>
      <c r="V28" s="54">
        <f>SUMIFS(Archives!$AF$2:$AF$1048576,Archives!$T$2:$T$1048576,$K28)</f>
        <v>0</v>
      </c>
      <c r="W28" s="54">
        <f>SUMIFS(Archives!$AG$2:$AG$1048576,Archives!$T$2:$T$1048576,$K28)</f>
        <v>0</v>
      </c>
      <c r="X28" s="144" t="s">
        <v>175</v>
      </c>
      <c r="Y28" s="54">
        <f>SUMIFS(Archives!$BG$2:$BG$1048576,Archives!$T$2:$T$1048576,$X28)</f>
        <v>0</v>
      </c>
      <c r="Z28" s="54">
        <f>SUMIFS(Archives!$BH$2:$BH$1048576,Archives!$T$2:$T$1048576,$X28)</f>
        <v>0</v>
      </c>
      <c r="AA28" s="54">
        <f>SUMIFS(Archives!$BI$2:$BI$1048576,Archives!$T$2:$T$1048576,$X28)</f>
        <v>0</v>
      </c>
      <c r="AB28" s="54">
        <f>SUMIFS(Archives!$BJ$2:$BJ$1048576,Archives!$T$2:$T$1048576,$X28)</f>
        <v>0</v>
      </c>
      <c r="AC28" s="54">
        <f>SUMIFS(Archives!$BK$2:$BK$1048576,Archives!$T$2:$T$1048576,$X28)</f>
        <v>0</v>
      </c>
      <c r="AD28" s="54">
        <f>SUMIFS(Archives!$BL$2:$BL$1048576,Archives!$T$2:$T$1048576,$X28)</f>
        <v>0</v>
      </c>
      <c r="AE28" s="54">
        <f>SUMIFS(Archives!$BM$2:$BM$1048576,Archives!$T$2:$T$1048576,$X28)</f>
        <v>0</v>
      </c>
      <c r="AF28" s="54">
        <f>SUMIFS(Archives!$BN$2:$BN$1048576,Archives!$T$2:$T$1048576,$X28)</f>
        <v>0</v>
      </c>
      <c r="AG28" s="54">
        <f>SUMIFS(Archives!$BO$2:$BO$1048576,Archives!$T$2:$T$1048576,$X28)</f>
        <v>0</v>
      </c>
      <c r="AH28" s="54">
        <f>SUMIFS(Archives!$BP$2:$BP$1048576,Archives!$T$2:$T$1048576,$X28)</f>
        <v>0</v>
      </c>
      <c r="AI28" s="54">
        <f>SUMIFS(Archives!$BQ$2:$BQ$1048576,Archives!$T$2:$T$1048576,$X28)</f>
        <v>0</v>
      </c>
      <c r="AJ28" s="54">
        <f>SUMIFS(Archives!$BR$2:$BR$1048576,Archives!$T$2:$T$1048576,$X28)</f>
        <v>0</v>
      </c>
    </row>
    <row r="29" spans="1:36" x14ac:dyDescent="0.25">
      <c r="A29" s="144" t="s">
        <v>177</v>
      </c>
      <c r="B29" s="54">
        <f>SUMIFS(Archives!$J$2:$J$1048576,Archives!$T$2:$T$1048576,$A29)</f>
        <v>0</v>
      </c>
      <c r="C29" s="54">
        <f>SUMIFS(Archives!$BF$2:$BF$1048576,Archives!$T$2:$T$1048576,$A29)</f>
        <v>0</v>
      </c>
      <c r="D29" s="54"/>
      <c r="E29" s="54"/>
      <c r="F29" s="54"/>
      <c r="G29" s="54"/>
      <c r="K29" s="144" t="s">
        <v>176</v>
      </c>
      <c r="L29" s="54">
        <f>SUMIFS(Archives!$V$2:$V$1048576,Archives!$T$2:$T$1048576,$K29)</f>
        <v>0</v>
      </c>
      <c r="M29" s="54">
        <f>SUMIFS(Archives!$W$2:$W$1048576,Archives!$T$2:$T$1048576,$K29)</f>
        <v>0</v>
      </c>
      <c r="N29" s="54">
        <f>SUMIFS(Archives!$X$2:$X$1048576,Archives!$T$2:$T$1048576,$K29)</f>
        <v>0</v>
      </c>
      <c r="O29" s="54">
        <f>SUMIFS(Archives!$Y$2:$Y$1048576,Archives!$T$2:$T$1048576,$K29)</f>
        <v>0</v>
      </c>
      <c r="P29" s="54">
        <f>SUMIFS(Archives!$Z$2:$Z$1048576,Archives!$T$2:$T$1048576,$K29)</f>
        <v>0</v>
      </c>
      <c r="Q29" s="54">
        <f>SUMIFS(Archives!$AA$2:$AA$1048576,Archives!$T$2:$T$1048576,$K29)</f>
        <v>0</v>
      </c>
      <c r="R29" s="54">
        <f>SUMIFS(Archives!$AB$2:$AB$1048576,Archives!$T$2:$T$1048576,$K29)</f>
        <v>0</v>
      </c>
      <c r="S29" s="54">
        <f>SUMIFS(Archives!$AC$2:$AC$1048576,Archives!$T$2:$T$1048576,$K29)</f>
        <v>0</v>
      </c>
      <c r="T29" s="54">
        <f>SUMIFS(Archives!$AD$2:$AD$1048576,Archives!$T$2:$T$1048576,$K29)</f>
        <v>0</v>
      </c>
      <c r="U29" s="54">
        <f>SUMIFS(Archives!$AE$2:$AE$1048576,Archives!$T$2:$T$1048576,$K29)</f>
        <v>0</v>
      </c>
      <c r="V29" s="54">
        <f>SUMIFS(Archives!$AF$2:$AF$1048576,Archives!$T$2:$T$1048576,$K29)</f>
        <v>0</v>
      </c>
      <c r="W29" s="54">
        <f>SUMIFS(Archives!$AG$2:$AG$1048576,Archives!$T$2:$T$1048576,$K29)</f>
        <v>0</v>
      </c>
      <c r="X29" s="144" t="s">
        <v>176</v>
      </c>
      <c r="Y29" s="54">
        <f>SUMIFS(Archives!$BG$2:$BG$1048576,Archives!$T$2:$T$1048576,$X29)</f>
        <v>0</v>
      </c>
      <c r="Z29" s="54">
        <f>SUMIFS(Archives!$BH$2:$BH$1048576,Archives!$T$2:$T$1048576,$X29)</f>
        <v>0</v>
      </c>
      <c r="AA29" s="54">
        <f>SUMIFS(Archives!$BI$2:$BI$1048576,Archives!$T$2:$T$1048576,$X29)</f>
        <v>0</v>
      </c>
      <c r="AB29" s="54">
        <f>SUMIFS(Archives!$BJ$2:$BJ$1048576,Archives!$T$2:$T$1048576,$X29)</f>
        <v>0</v>
      </c>
      <c r="AC29" s="54">
        <f>SUMIFS(Archives!$BK$2:$BK$1048576,Archives!$T$2:$T$1048576,$X29)</f>
        <v>0</v>
      </c>
      <c r="AD29" s="54">
        <f>SUMIFS(Archives!$BL$2:$BL$1048576,Archives!$T$2:$T$1048576,$X29)</f>
        <v>0</v>
      </c>
      <c r="AE29" s="54">
        <f>SUMIFS(Archives!$BM$2:$BM$1048576,Archives!$T$2:$T$1048576,$X29)</f>
        <v>0</v>
      </c>
      <c r="AF29" s="54">
        <f>SUMIFS(Archives!$BN$2:$BN$1048576,Archives!$T$2:$T$1048576,$X29)</f>
        <v>0</v>
      </c>
      <c r="AG29" s="54">
        <f>SUMIFS(Archives!$BO$2:$BO$1048576,Archives!$T$2:$T$1048576,$X29)</f>
        <v>0</v>
      </c>
      <c r="AH29" s="54">
        <f>SUMIFS(Archives!$BP$2:$BP$1048576,Archives!$T$2:$T$1048576,$X29)</f>
        <v>0</v>
      </c>
      <c r="AI29" s="54">
        <f>SUMIFS(Archives!$BQ$2:$BQ$1048576,Archives!$T$2:$T$1048576,$X29)</f>
        <v>0</v>
      </c>
      <c r="AJ29" s="54">
        <f>SUMIFS(Archives!$BR$2:$BR$1048576,Archives!$T$2:$T$1048576,$X29)</f>
        <v>0</v>
      </c>
    </row>
    <row r="30" spans="1:36" x14ac:dyDescent="0.25">
      <c r="A30" s="144" t="s">
        <v>178</v>
      </c>
      <c r="B30" s="54">
        <f>SUMIFS(Archives!$J$2:$J$1048576,Archives!$T$2:$T$1048576,$A30)</f>
        <v>0</v>
      </c>
      <c r="C30" s="54">
        <f>SUMIFS(Archives!$BF$2:$BF$1048576,Archives!$T$2:$T$1048576,$A30)</f>
        <v>0</v>
      </c>
      <c r="D30" s="54"/>
      <c r="E30" s="54"/>
      <c r="F30" s="54"/>
      <c r="G30" s="54"/>
      <c r="K30" s="144" t="s">
        <v>177</v>
      </c>
      <c r="L30" s="54">
        <f>SUMIFS(Archives!$V$2:$V$1048576,Archives!$T$2:$T$1048576,$K30)</f>
        <v>0</v>
      </c>
      <c r="M30" s="54">
        <f>SUMIFS(Archives!$W$2:$W$1048576,Archives!$T$2:$T$1048576,$K30)</f>
        <v>0</v>
      </c>
      <c r="N30" s="54">
        <f>SUMIFS(Archives!$X$2:$X$1048576,Archives!$T$2:$T$1048576,$K30)</f>
        <v>0</v>
      </c>
      <c r="O30" s="54">
        <f>SUMIFS(Archives!$Y$2:$Y$1048576,Archives!$T$2:$T$1048576,$K30)</f>
        <v>0</v>
      </c>
      <c r="P30" s="54">
        <f>SUMIFS(Archives!$Z$2:$Z$1048576,Archives!$T$2:$T$1048576,$K30)</f>
        <v>0</v>
      </c>
      <c r="Q30" s="54">
        <f>SUMIFS(Archives!$AA$2:$AA$1048576,Archives!$T$2:$T$1048576,$K30)</f>
        <v>0</v>
      </c>
      <c r="R30" s="54">
        <f>SUMIFS(Archives!$AB$2:$AB$1048576,Archives!$T$2:$T$1048576,$K30)</f>
        <v>0</v>
      </c>
      <c r="S30" s="54">
        <f>SUMIFS(Archives!$AC$2:$AC$1048576,Archives!$T$2:$T$1048576,$K30)</f>
        <v>0</v>
      </c>
      <c r="T30" s="54">
        <f>SUMIFS(Archives!$AD$2:$AD$1048576,Archives!$T$2:$T$1048576,$K30)</f>
        <v>0</v>
      </c>
      <c r="U30" s="54">
        <f>SUMIFS(Archives!$AE$2:$AE$1048576,Archives!$T$2:$T$1048576,$K30)</f>
        <v>0</v>
      </c>
      <c r="V30" s="54">
        <f>SUMIFS(Archives!$AF$2:$AF$1048576,Archives!$T$2:$T$1048576,$K30)</f>
        <v>0</v>
      </c>
      <c r="W30" s="54">
        <f>SUMIFS(Archives!$AG$2:$AG$1048576,Archives!$T$2:$T$1048576,$K30)</f>
        <v>0</v>
      </c>
      <c r="X30" s="144" t="s">
        <v>177</v>
      </c>
      <c r="Y30" s="54">
        <f>SUMIFS(Archives!$BG$2:$BG$1048576,Archives!$T$2:$T$1048576,$X30)</f>
        <v>0</v>
      </c>
      <c r="Z30" s="54">
        <f>SUMIFS(Archives!$BH$2:$BH$1048576,Archives!$T$2:$T$1048576,$X30)</f>
        <v>0</v>
      </c>
      <c r="AA30" s="54">
        <f>SUMIFS(Archives!$BI$2:$BI$1048576,Archives!$T$2:$T$1048576,$X30)</f>
        <v>0</v>
      </c>
      <c r="AB30" s="54">
        <f>SUMIFS(Archives!$BJ$2:$BJ$1048576,Archives!$T$2:$T$1048576,$X30)</f>
        <v>0</v>
      </c>
      <c r="AC30" s="54">
        <f>SUMIFS(Archives!$BK$2:$BK$1048576,Archives!$T$2:$T$1048576,$X30)</f>
        <v>0</v>
      </c>
      <c r="AD30" s="54">
        <f>SUMIFS(Archives!$BL$2:$BL$1048576,Archives!$T$2:$T$1048576,$X30)</f>
        <v>0</v>
      </c>
      <c r="AE30" s="54">
        <f>SUMIFS(Archives!$BM$2:$BM$1048576,Archives!$T$2:$T$1048576,$X30)</f>
        <v>0</v>
      </c>
      <c r="AF30" s="54">
        <f>SUMIFS(Archives!$BN$2:$BN$1048576,Archives!$T$2:$T$1048576,$X30)</f>
        <v>0</v>
      </c>
      <c r="AG30" s="54">
        <f>SUMIFS(Archives!$BO$2:$BO$1048576,Archives!$T$2:$T$1048576,$X30)</f>
        <v>0</v>
      </c>
      <c r="AH30" s="54">
        <f>SUMIFS(Archives!$BP$2:$BP$1048576,Archives!$T$2:$T$1048576,$X30)</f>
        <v>0</v>
      </c>
      <c r="AI30" s="54">
        <f>SUMIFS(Archives!$BQ$2:$BQ$1048576,Archives!$T$2:$T$1048576,$X30)</f>
        <v>0</v>
      </c>
      <c r="AJ30" s="54">
        <f>SUMIFS(Archives!$BR$2:$BR$1048576,Archives!$T$2:$T$1048576,$X30)</f>
        <v>0</v>
      </c>
    </row>
    <row r="31" spans="1:36" x14ac:dyDescent="0.25">
      <c r="A31" s="144" t="s">
        <v>179</v>
      </c>
      <c r="B31" s="54">
        <f>SUMIFS(Archives!$J$2:$J$1048576,Archives!$T$2:$T$1048576,$A31)</f>
        <v>0</v>
      </c>
      <c r="C31" s="54">
        <f>SUMIFS(Archives!$BF$2:$BF$1048576,Archives!$T$2:$T$1048576,$A31)</f>
        <v>0</v>
      </c>
      <c r="D31" s="54"/>
      <c r="E31" s="54"/>
      <c r="F31" s="54"/>
      <c r="G31" s="54"/>
      <c r="K31" s="144" t="s">
        <v>178</v>
      </c>
      <c r="L31" s="54">
        <f>SUMIFS(Archives!$V$2:$V$1048576,Archives!$T$2:$T$1048576,$K31)</f>
        <v>0</v>
      </c>
      <c r="M31" s="54">
        <f>SUMIFS(Archives!$W$2:$W$1048576,Archives!$T$2:$T$1048576,$K31)</f>
        <v>0</v>
      </c>
      <c r="N31" s="54">
        <f>SUMIFS(Archives!$X$2:$X$1048576,Archives!$T$2:$T$1048576,$K31)</f>
        <v>0</v>
      </c>
      <c r="O31" s="54">
        <f>SUMIFS(Archives!$Y$2:$Y$1048576,Archives!$T$2:$T$1048576,$K31)</f>
        <v>0</v>
      </c>
      <c r="P31" s="54">
        <f>SUMIFS(Archives!$Z$2:$Z$1048576,Archives!$T$2:$T$1048576,$K31)</f>
        <v>0</v>
      </c>
      <c r="Q31" s="54">
        <f>SUMIFS(Archives!$AA$2:$AA$1048576,Archives!$T$2:$T$1048576,$K31)</f>
        <v>0</v>
      </c>
      <c r="R31" s="54">
        <f>SUMIFS(Archives!$AB$2:$AB$1048576,Archives!$T$2:$T$1048576,$K31)</f>
        <v>0</v>
      </c>
      <c r="S31" s="54">
        <f>SUMIFS(Archives!$AC$2:$AC$1048576,Archives!$T$2:$T$1048576,$K31)</f>
        <v>0</v>
      </c>
      <c r="T31" s="54">
        <f>SUMIFS(Archives!$AD$2:$AD$1048576,Archives!$T$2:$T$1048576,$K31)</f>
        <v>0</v>
      </c>
      <c r="U31" s="54">
        <f>SUMIFS(Archives!$AE$2:$AE$1048576,Archives!$T$2:$T$1048576,$K31)</f>
        <v>0</v>
      </c>
      <c r="V31" s="54">
        <f>SUMIFS(Archives!$AF$2:$AF$1048576,Archives!$T$2:$T$1048576,$K31)</f>
        <v>0</v>
      </c>
      <c r="W31" s="54">
        <f>SUMIFS(Archives!$AG$2:$AG$1048576,Archives!$T$2:$T$1048576,$K31)</f>
        <v>0</v>
      </c>
      <c r="X31" s="144" t="s">
        <v>178</v>
      </c>
      <c r="Y31" s="54">
        <f>SUMIFS(Archives!$BG$2:$BG$1048576,Archives!$T$2:$T$1048576,$X31)</f>
        <v>0</v>
      </c>
      <c r="Z31" s="54">
        <f>SUMIFS(Archives!$BH$2:$BH$1048576,Archives!$T$2:$T$1048576,$X31)</f>
        <v>0</v>
      </c>
      <c r="AA31" s="54">
        <f>SUMIFS(Archives!$BI$2:$BI$1048576,Archives!$T$2:$T$1048576,$X31)</f>
        <v>0</v>
      </c>
      <c r="AB31" s="54">
        <f>SUMIFS(Archives!$BJ$2:$BJ$1048576,Archives!$T$2:$T$1048576,$X31)</f>
        <v>0</v>
      </c>
      <c r="AC31" s="54">
        <f>SUMIFS(Archives!$BK$2:$BK$1048576,Archives!$T$2:$T$1048576,$X31)</f>
        <v>0</v>
      </c>
      <c r="AD31" s="54">
        <f>SUMIFS(Archives!$BL$2:$BL$1048576,Archives!$T$2:$T$1048576,$X31)</f>
        <v>0</v>
      </c>
      <c r="AE31" s="54">
        <f>SUMIFS(Archives!$BM$2:$BM$1048576,Archives!$T$2:$T$1048576,$X31)</f>
        <v>0</v>
      </c>
      <c r="AF31" s="54">
        <f>SUMIFS(Archives!$BN$2:$BN$1048576,Archives!$T$2:$T$1048576,$X31)</f>
        <v>0</v>
      </c>
      <c r="AG31" s="54">
        <f>SUMIFS(Archives!$BO$2:$BO$1048576,Archives!$T$2:$T$1048576,$X31)</f>
        <v>0</v>
      </c>
      <c r="AH31" s="54">
        <f>SUMIFS(Archives!$BP$2:$BP$1048576,Archives!$T$2:$T$1048576,$X31)</f>
        <v>0</v>
      </c>
      <c r="AI31" s="54">
        <f>SUMIFS(Archives!$BQ$2:$BQ$1048576,Archives!$T$2:$T$1048576,$X31)</f>
        <v>0</v>
      </c>
      <c r="AJ31" s="54">
        <f>SUMIFS(Archives!$BR$2:$BR$1048576,Archives!$T$2:$T$1048576,$X31)</f>
        <v>0</v>
      </c>
    </row>
    <row r="32" spans="1:36" x14ac:dyDescent="0.25">
      <c r="A32" s="144" t="s">
        <v>180</v>
      </c>
      <c r="B32" s="54">
        <f>SUMIFS(Archives!$J$2:$J$1048576,Archives!$T$2:$T$1048576,$A32)</f>
        <v>0</v>
      </c>
      <c r="C32" s="54">
        <f>SUMIFS(Archives!$BF$2:$BF$1048576,Archives!$T$2:$T$1048576,$A32)</f>
        <v>0</v>
      </c>
      <c r="D32" s="54"/>
      <c r="E32" s="54"/>
      <c r="F32" s="54"/>
      <c r="G32" s="54"/>
      <c r="K32" s="144" t="s">
        <v>179</v>
      </c>
      <c r="L32" s="54">
        <f>SUMIFS(Archives!$V$2:$V$1048576,Archives!$T$2:$T$1048576,$K32)</f>
        <v>0</v>
      </c>
      <c r="M32" s="54">
        <f>SUMIFS(Archives!$W$2:$W$1048576,Archives!$T$2:$T$1048576,$K32)</f>
        <v>0</v>
      </c>
      <c r="N32" s="54">
        <f>SUMIFS(Archives!$X$2:$X$1048576,Archives!$T$2:$T$1048576,$K32)</f>
        <v>0</v>
      </c>
      <c r="O32" s="54">
        <f>SUMIFS(Archives!$Y$2:$Y$1048576,Archives!$T$2:$T$1048576,$K32)</f>
        <v>0</v>
      </c>
      <c r="P32" s="54">
        <f>SUMIFS(Archives!$Z$2:$Z$1048576,Archives!$T$2:$T$1048576,$K32)</f>
        <v>0</v>
      </c>
      <c r="Q32" s="54">
        <f>SUMIFS(Archives!$AA$2:$AA$1048576,Archives!$T$2:$T$1048576,$K32)</f>
        <v>0</v>
      </c>
      <c r="R32" s="54">
        <f>SUMIFS(Archives!$AB$2:$AB$1048576,Archives!$T$2:$T$1048576,$K32)</f>
        <v>0</v>
      </c>
      <c r="S32" s="54">
        <f>SUMIFS(Archives!$AC$2:$AC$1048576,Archives!$T$2:$T$1048576,$K32)</f>
        <v>0</v>
      </c>
      <c r="T32" s="54">
        <f>SUMIFS(Archives!$AD$2:$AD$1048576,Archives!$T$2:$T$1048576,$K32)</f>
        <v>0</v>
      </c>
      <c r="U32" s="54">
        <f>SUMIFS(Archives!$AE$2:$AE$1048576,Archives!$T$2:$T$1048576,$K32)</f>
        <v>0</v>
      </c>
      <c r="V32" s="54">
        <f>SUMIFS(Archives!$AF$2:$AF$1048576,Archives!$T$2:$T$1048576,$K32)</f>
        <v>0</v>
      </c>
      <c r="W32" s="54">
        <f>SUMIFS(Archives!$AG$2:$AG$1048576,Archives!$T$2:$T$1048576,$K32)</f>
        <v>0</v>
      </c>
      <c r="X32" s="144" t="s">
        <v>179</v>
      </c>
      <c r="Y32" s="54">
        <f>SUMIFS(Archives!$BG$2:$BG$1048576,Archives!$T$2:$T$1048576,$X32)</f>
        <v>0</v>
      </c>
      <c r="Z32" s="54">
        <f>SUMIFS(Archives!$BH$2:$BH$1048576,Archives!$T$2:$T$1048576,$X32)</f>
        <v>0</v>
      </c>
      <c r="AA32" s="54">
        <f>SUMIFS(Archives!$BI$2:$BI$1048576,Archives!$T$2:$T$1048576,$X32)</f>
        <v>0</v>
      </c>
      <c r="AB32" s="54">
        <f>SUMIFS(Archives!$BJ$2:$BJ$1048576,Archives!$T$2:$T$1048576,$X32)</f>
        <v>0</v>
      </c>
      <c r="AC32" s="54">
        <f>SUMIFS(Archives!$BK$2:$BK$1048576,Archives!$T$2:$T$1048576,$X32)</f>
        <v>0</v>
      </c>
      <c r="AD32" s="54">
        <f>SUMIFS(Archives!$BL$2:$BL$1048576,Archives!$T$2:$T$1048576,$X32)</f>
        <v>0</v>
      </c>
      <c r="AE32" s="54">
        <f>SUMIFS(Archives!$BM$2:$BM$1048576,Archives!$T$2:$T$1048576,$X32)</f>
        <v>0</v>
      </c>
      <c r="AF32" s="54">
        <f>SUMIFS(Archives!$BN$2:$BN$1048576,Archives!$T$2:$T$1048576,$X32)</f>
        <v>0</v>
      </c>
      <c r="AG32" s="54">
        <f>SUMIFS(Archives!$BO$2:$BO$1048576,Archives!$T$2:$T$1048576,$X32)</f>
        <v>0</v>
      </c>
      <c r="AH32" s="54">
        <f>SUMIFS(Archives!$BP$2:$BP$1048576,Archives!$T$2:$T$1048576,$X32)</f>
        <v>0</v>
      </c>
      <c r="AI32" s="54">
        <f>SUMIFS(Archives!$BQ$2:$BQ$1048576,Archives!$T$2:$T$1048576,$X32)</f>
        <v>0</v>
      </c>
      <c r="AJ32" s="54">
        <f>SUMIFS(Archives!$BR$2:$BR$1048576,Archives!$T$2:$T$1048576,$X32)</f>
        <v>0</v>
      </c>
    </row>
    <row r="33" spans="1:36" ht="30" x14ac:dyDescent="0.25">
      <c r="A33" s="144" t="s">
        <v>181</v>
      </c>
      <c r="B33" s="54">
        <f>SUMIFS(Archives!$J$2:$J$1048576,Archives!$T$2:$T$1048576,$A33)</f>
        <v>0</v>
      </c>
      <c r="C33" s="54">
        <f>SUMIFS(Archives!$BF$2:$BF$1048576,Archives!$T$2:$T$1048576,$A33)</f>
        <v>0</v>
      </c>
      <c r="D33" s="54"/>
      <c r="E33" s="54"/>
      <c r="F33" s="54"/>
      <c r="G33" s="54"/>
      <c r="K33" s="144" t="s">
        <v>180</v>
      </c>
      <c r="L33" s="54">
        <f>SUMIFS(Archives!$V$2:$V$1048576,Archives!$T$2:$T$1048576,$K33)</f>
        <v>0</v>
      </c>
      <c r="M33" s="54">
        <f>SUMIFS(Archives!$W$2:$W$1048576,Archives!$T$2:$T$1048576,$K33)</f>
        <v>0</v>
      </c>
      <c r="N33" s="54">
        <f>SUMIFS(Archives!$X$2:$X$1048576,Archives!$T$2:$T$1048576,$K33)</f>
        <v>0</v>
      </c>
      <c r="O33" s="54">
        <f>SUMIFS(Archives!$Y$2:$Y$1048576,Archives!$T$2:$T$1048576,$K33)</f>
        <v>0</v>
      </c>
      <c r="P33" s="54">
        <f>SUMIFS(Archives!$Z$2:$Z$1048576,Archives!$T$2:$T$1048576,$K33)</f>
        <v>0</v>
      </c>
      <c r="Q33" s="54">
        <f>SUMIFS(Archives!$AA$2:$AA$1048576,Archives!$T$2:$T$1048576,$K33)</f>
        <v>0</v>
      </c>
      <c r="R33" s="54">
        <f>SUMIFS(Archives!$AB$2:$AB$1048576,Archives!$T$2:$T$1048576,$K33)</f>
        <v>0</v>
      </c>
      <c r="S33" s="54">
        <f>SUMIFS(Archives!$AC$2:$AC$1048576,Archives!$T$2:$T$1048576,$K33)</f>
        <v>0</v>
      </c>
      <c r="T33" s="54">
        <f>SUMIFS(Archives!$AD$2:$AD$1048576,Archives!$T$2:$T$1048576,$K33)</f>
        <v>0</v>
      </c>
      <c r="U33" s="54">
        <f>SUMIFS(Archives!$AE$2:$AE$1048576,Archives!$T$2:$T$1048576,$K33)</f>
        <v>0</v>
      </c>
      <c r="V33" s="54">
        <f>SUMIFS(Archives!$AF$2:$AF$1048576,Archives!$T$2:$T$1048576,$K33)</f>
        <v>0</v>
      </c>
      <c r="W33" s="54">
        <f>SUMIFS(Archives!$AG$2:$AG$1048576,Archives!$T$2:$T$1048576,$K33)</f>
        <v>0</v>
      </c>
      <c r="X33" s="144" t="s">
        <v>180</v>
      </c>
      <c r="Y33" s="54">
        <f>SUMIFS(Archives!$BG$2:$BG$1048576,Archives!$T$2:$T$1048576,$X33)</f>
        <v>0</v>
      </c>
      <c r="Z33" s="54">
        <f>SUMIFS(Archives!$BH$2:$BH$1048576,Archives!$T$2:$T$1048576,$X33)</f>
        <v>0</v>
      </c>
      <c r="AA33" s="54">
        <f>SUMIFS(Archives!$BI$2:$BI$1048576,Archives!$T$2:$T$1048576,$X33)</f>
        <v>0</v>
      </c>
      <c r="AB33" s="54">
        <f>SUMIFS(Archives!$BJ$2:$BJ$1048576,Archives!$T$2:$T$1048576,$X33)</f>
        <v>0</v>
      </c>
      <c r="AC33" s="54">
        <f>SUMIFS(Archives!$BK$2:$BK$1048576,Archives!$T$2:$T$1048576,$X33)</f>
        <v>0</v>
      </c>
      <c r="AD33" s="54">
        <f>SUMIFS(Archives!$BL$2:$BL$1048576,Archives!$T$2:$T$1048576,$X33)</f>
        <v>0</v>
      </c>
      <c r="AE33" s="54">
        <f>SUMIFS(Archives!$BM$2:$BM$1048576,Archives!$T$2:$T$1048576,$X33)</f>
        <v>0</v>
      </c>
      <c r="AF33" s="54">
        <f>SUMIFS(Archives!$BN$2:$BN$1048576,Archives!$T$2:$T$1048576,$X33)</f>
        <v>0</v>
      </c>
      <c r="AG33" s="54">
        <f>SUMIFS(Archives!$BO$2:$BO$1048576,Archives!$T$2:$T$1048576,$X33)</f>
        <v>0</v>
      </c>
      <c r="AH33" s="54">
        <f>SUMIFS(Archives!$BP$2:$BP$1048576,Archives!$T$2:$T$1048576,$X33)</f>
        <v>0</v>
      </c>
      <c r="AI33" s="54">
        <f>SUMIFS(Archives!$BQ$2:$BQ$1048576,Archives!$T$2:$T$1048576,$X33)</f>
        <v>0</v>
      </c>
      <c r="AJ33" s="54">
        <f>SUMIFS(Archives!$BR$2:$BR$1048576,Archives!$T$2:$T$1048576,$X33)</f>
        <v>0</v>
      </c>
    </row>
    <row r="34" spans="1:36" ht="45" x14ac:dyDescent="0.25">
      <c r="A34" s="144" t="s">
        <v>182</v>
      </c>
      <c r="B34" s="54">
        <f>SUMIFS(Archives!$J$2:$J$1048576,Archives!$T$2:$T$1048576,$A34)</f>
        <v>0</v>
      </c>
      <c r="C34" s="54">
        <f>SUMIFS(Archives!$BF$2:$BF$1048576,Archives!$T$2:$T$1048576,$A34)</f>
        <v>0</v>
      </c>
      <c r="D34" s="54"/>
      <c r="E34" s="54"/>
      <c r="F34" s="54"/>
      <c r="G34" s="54"/>
      <c r="K34" s="144" t="s">
        <v>181</v>
      </c>
      <c r="L34" s="54">
        <f>SUMIFS(Archives!$V$2:$V$1048576,Archives!$T$2:$T$1048576,$K34)</f>
        <v>0</v>
      </c>
      <c r="M34" s="54">
        <f>SUMIFS(Archives!$W$2:$W$1048576,Archives!$T$2:$T$1048576,$K34)</f>
        <v>0</v>
      </c>
      <c r="N34" s="54">
        <f>SUMIFS(Archives!$X$2:$X$1048576,Archives!$T$2:$T$1048576,$K34)</f>
        <v>0</v>
      </c>
      <c r="O34" s="54">
        <f>SUMIFS(Archives!$Y$2:$Y$1048576,Archives!$T$2:$T$1048576,$K34)</f>
        <v>0</v>
      </c>
      <c r="P34" s="54">
        <f>SUMIFS(Archives!$Z$2:$Z$1048576,Archives!$T$2:$T$1048576,$K34)</f>
        <v>0</v>
      </c>
      <c r="Q34" s="54">
        <f>SUMIFS(Archives!$AA$2:$AA$1048576,Archives!$T$2:$T$1048576,$K34)</f>
        <v>0</v>
      </c>
      <c r="R34" s="54">
        <f>SUMIFS(Archives!$AB$2:$AB$1048576,Archives!$T$2:$T$1048576,$K34)</f>
        <v>0</v>
      </c>
      <c r="S34" s="54">
        <f>SUMIFS(Archives!$AC$2:$AC$1048576,Archives!$T$2:$T$1048576,$K34)</f>
        <v>0</v>
      </c>
      <c r="T34" s="54">
        <f>SUMIFS(Archives!$AD$2:$AD$1048576,Archives!$T$2:$T$1048576,$K34)</f>
        <v>0</v>
      </c>
      <c r="U34" s="54">
        <f>SUMIFS(Archives!$AE$2:$AE$1048576,Archives!$T$2:$T$1048576,$K34)</f>
        <v>0</v>
      </c>
      <c r="V34" s="54">
        <f>SUMIFS(Archives!$AF$2:$AF$1048576,Archives!$T$2:$T$1048576,$K34)</f>
        <v>0</v>
      </c>
      <c r="W34" s="54">
        <f>SUMIFS(Archives!$AG$2:$AG$1048576,Archives!$T$2:$T$1048576,$K34)</f>
        <v>0</v>
      </c>
      <c r="X34" s="144" t="s">
        <v>181</v>
      </c>
      <c r="Y34" s="54">
        <f>SUMIFS(Archives!$BG$2:$BG$1048576,Archives!$T$2:$T$1048576,$X34)</f>
        <v>0</v>
      </c>
      <c r="Z34" s="54">
        <f>SUMIFS(Archives!$BH$2:$BH$1048576,Archives!$T$2:$T$1048576,$X34)</f>
        <v>0</v>
      </c>
      <c r="AA34" s="54">
        <f>SUMIFS(Archives!$BI$2:$BI$1048576,Archives!$T$2:$T$1048576,$X34)</f>
        <v>0</v>
      </c>
      <c r="AB34" s="54">
        <f>SUMIFS(Archives!$BJ$2:$BJ$1048576,Archives!$T$2:$T$1048576,$X34)</f>
        <v>0</v>
      </c>
      <c r="AC34" s="54">
        <f>SUMIFS(Archives!$BK$2:$BK$1048576,Archives!$T$2:$T$1048576,$X34)</f>
        <v>0</v>
      </c>
      <c r="AD34" s="54">
        <f>SUMIFS(Archives!$BL$2:$BL$1048576,Archives!$T$2:$T$1048576,$X34)</f>
        <v>0</v>
      </c>
      <c r="AE34" s="54">
        <f>SUMIFS(Archives!$BM$2:$BM$1048576,Archives!$T$2:$T$1048576,$X34)</f>
        <v>0</v>
      </c>
      <c r="AF34" s="54">
        <f>SUMIFS(Archives!$BN$2:$BN$1048576,Archives!$T$2:$T$1048576,$X34)</f>
        <v>0</v>
      </c>
      <c r="AG34" s="54">
        <f>SUMIFS(Archives!$BO$2:$BO$1048576,Archives!$T$2:$T$1048576,$X34)</f>
        <v>0</v>
      </c>
      <c r="AH34" s="54">
        <f>SUMIFS(Archives!$BP$2:$BP$1048576,Archives!$T$2:$T$1048576,$X34)</f>
        <v>0</v>
      </c>
      <c r="AI34" s="54">
        <f>SUMIFS(Archives!$BQ$2:$BQ$1048576,Archives!$T$2:$T$1048576,$X34)</f>
        <v>0</v>
      </c>
      <c r="AJ34" s="54">
        <f>SUMIFS(Archives!$BR$2:$BR$1048576,Archives!$T$2:$T$1048576,$X34)</f>
        <v>0</v>
      </c>
    </row>
    <row r="35" spans="1:36" x14ac:dyDescent="0.25">
      <c r="A35" s="144" t="s">
        <v>183</v>
      </c>
      <c r="B35" s="54">
        <f>SUMIFS(Archives!$J$2:$J$1048576,Archives!$T$2:$T$1048576,$A35)</f>
        <v>0</v>
      </c>
      <c r="C35" s="54">
        <f>SUMIFS(Archives!$BF$2:$BF$1048576,Archives!$T$2:$T$1048576,$A35)</f>
        <v>0</v>
      </c>
      <c r="D35" s="54"/>
      <c r="E35" s="54"/>
      <c r="F35" s="54"/>
      <c r="G35" s="54"/>
      <c r="K35" s="144" t="s">
        <v>182</v>
      </c>
      <c r="L35" s="54">
        <f>SUMIFS(Archives!$V$2:$V$1048576,Archives!$T$2:$T$1048576,$K35)</f>
        <v>0</v>
      </c>
      <c r="M35" s="54">
        <f>SUMIFS(Archives!$W$2:$W$1048576,Archives!$T$2:$T$1048576,$K35)</f>
        <v>0</v>
      </c>
      <c r="N35" s="54">
        <f>SUMIFS(Archives!$X$2:$X$1048576,Archives!$T$2:$T$1048576,$K35)</f>
        <v>0</v>
      </c>
      <c r="O35" s="54">
        <f>SUMIFS(Archives!$Y$2:$Y$1048576,Archives!$T$2:$T$1048576,$K35)</f>
        <v>0</v>
      </c>
      <c r="P35" s="54">
        <f>SUMIFS(Archives!$Z$2:$Z$1048576,Archives!$T$2:$T$1048576,$K35)</f>
        <v>0</v>
      </c>
      <c r="Q35" s="54">
        <f>SUMIFS(Archives!$AA$2:$AA$1048576,Archives!$T$2:$T$1048576,$K35)</f>
        <v>0</v>
      </c>
      <c r="R35" s="54">
        <f>SUMIFS(Archives!$AB$2:$AB$1048576,Archives!$T$2:$T$1048576,$K35)</f>
        <v>0</v>
      </c>
      <c r="S35" s="54">
        <f>SUMIFS(Archives!$AC$2:$AC$1048576,Archives!$T$2:$T$1048576,$K35)</f>
        <v>0</v>
      </c>
      <c r="T35" s="54">
        <f>SUMIFS(Archives!$AD$2:$AD$1048576,Archives!$T$2:$T$1048576,$K35)</f>
        <v>0</v>
      </c>
      <c r="U35" s="54">
        <f>SUMIFS(Archives!$AE$2:$AE$1048576,Archives!$T$2:$T$1048576,$K35)</f>
        <v>0</v>
      </c>
      <c r="V35" s="54">
        <f>SUMIFS(Archives!$AF$2:$AF$1048576,Archives!$T$2:$T$1048576,$K35)</f>
        <v>0</v>
      </c>
      <c r="W35" s="54">
        <f>SUMIFS(Archives!$AG$2:$AG$1048576,Archives!$T$2:$T$1048576,$K35)</f>
        <v>0</v>
      </c>
      <c r="X35" s="144" t="s">
        <v>182</v>
      </c>
      <c r="Y35" s="54">
        <f>SUMIFS(Archives!$BG$2:$BG$1048576,Archives!$T$2:$T$1048576,$X35)</f>
        <v>0</v>
      </c>
      <c r="Z35" s="54">
        <f>SUMIFS(Archives!$BH$2:$BH$1048576,Archives!$T$2:$T$1048576,$X35)</f>
        <v>0</v>
      </c>
      <c r="AA35" s="54">
        <f>SUMIFS(Archives!$BI$2:$BI$1048576,Archives!$T$2:$T$1048576,$X35)</f>
        <v>0</v>
      </c>
      <c r="AB35" s="54">
        <f>SUMIFS(Archives!$BJ$2:$BJ$1048576,Archives!$T$2:$T$1048576,$X35)</f>
        <v>0</v>
      </c>
      <c r="AC35" s="54">
        <f>SUMIFS(Archives!$BK$2:$BK$1048576,Archives!$T$2:$T$1048576,$X35)</f>
        <v>0</v>
      </c>
      <c r="AD35" s="54">
        <f>SUMIFS(Archives!$BL$2:$BL$1048576,Archives!$T$2:$T$1048576,$X35)</f>
        <v>0</v>
      </c>
      <c r="AE35" s="54">
        <f>SUMIFS(Archives!$BM$2:$BM$1048576,Archives!$T$2:$T$1048576,$X35)</f>
        <v>0</v>
      </c>
      <c r="AF35" s="54">
        <f>SUMIFS(Archives!$BN$2:$BN$1048576,Archives!$T$2:$T$1048576,$X35)</f>
        <v>0</v>
      </c>
      <c r="AG35" s="54">
        <f>SUMIFS(Archives!$BO$2:$BO$1048576,Archives!$T$2:$T$1048576,$X35)</f>
        <v>0</v>
      </c>
      <c r="AH35" s="54">
        <f>SUMIFS(Archives!$BP$2:$BP$1048576,Archives!$T$2:$T$1048576,$X35)</f>
        <v>0</v>
      </c>
      <c r="AI35" s="54">
        <f>SUMIFS(Archives!$BQ$2:$BQ$1048576,Archives!$T$2:$T$1048576,$X35)</f>
        <v>0</v>
      </c>
      <c r="AJ35" s="54">
        <f>SUMIFS(Archives!$BR$2:$BR$1048576,Archives!$T$2:$T$1048576,$X35)</f>
        <v>0</v>
      </c>
    </row>
    <row r="36" spans="1:36" x14ac:dyDescent="0.25">
      <c r="A36" s="144" t="s">
        <v>184</v>
      </c>
      <c r="B36" s="54">
        <f>SUMIFS(Archives!$J$2:$J$1048576,Archives!$T$2:$T$1048576,$A36)</f>
        <v>0</v>
      </c>
      <c r="C36" s="54">
        <f>SUMIFS(Archives!$BF$2:$BF$1048576,Archives!$T$2:$T$1048576,$A36)</f>
        <v>0</v>
      </c>
      <c r="D36" s="54"/>
      <c r="E36" s="54"/>
      <c r="F36" s="54"/>
      <c r="G36" s="54"/>
      <c r="K36" s="144" t="s">
        <v>183</v>
      </c>
      <c r="L36" s="54">
        <f>SUMIFS(Archives!$V$2:$V$1048576,Archives!$T$2:$T$1048576,$K36)</f>
        <v>0</v>
      </c>
      <c r="M36" s="54">
        <f>SUMIFS(Archives!$W$2:$W$1048576,Archives!$T$2:$T$1048576,$K36)</f>
        <v>0</v>
      </c>
      <c r="N36" s="54">
        <f>SUMIFS(Archives!$X$2:$X$1048576,Archives!$T$2:$T$1048576,$K36)</f>
        <v>0</v>
      </c>
      <c r="O36" s="54">
        <f>SUMIFS(Archives!$Y$2:$Y$1048576,Archives!$T$2:$T$1048576,$K36)</f>
        <v>0</v>
      </c>
      <c r="P36" s="54">
        <f>SUMIFS(Archives!$Z$2:$Z$1048576,Archives!$T$2:$T$1048576,$K36)</f>
        <v>0</v>
      </c>
      <c r="Q36" s="54">
        <f>SUMIFS(Archives!$AA$2:$AA$1048576,Archives!$T$2:$T$1048576,$K36)</f>
        <v>0</v>
      </c>
      <c r="R36" s="54">
        <f>SUMIFS(Archives!$AB$2:$AB$1048576,Archives!$T$2:$T$1048576,$K36)</f>
        <v>0</v>
      </c>
      <c r="S36" s="54">
        <f>SUMIFS(Archives!$AC$2:$AC$1048576,Archives!$T$2:$T$1048576,$K36)</f>
        <v>0</v>
      </c>
      <c r="T36" s="54">
        <f>SUMIFS(Archives!$AD$2:$AD$1048576,Archives!$T$2:$T$1048576,$K36)</f>
        <v>0</v>
      </c>
      <c r="U36" s="54">
        <f>SUMIFS(Archives!$AE$2:$AE$1048576,Archives!$T$2:$T$1048576,$K36)</f>
        <v>0</v>
      </c>
      <c r="V36" s="54">
        <f>SUMIFS(Archives!$AF$2:$AF$1048576,Archives!$T$2:$T$1048576,$K36)</f>
        <v>0</v>
      </c>
      <c r="W36" s="54">
        <f>SUMIFS(Archives!$AG$2:$AG$1048576,Archives!$T$2:$T$1048576,$K36)</f>
        <v>0</v>
      </c>
      <c r="X36" s="144" t="s">
        <v>183</v>
      </c>
      <c r="Y36" s="54">
        <f>SUMIFS(Archives!$BG$2:$BG$1048576,Archives!$T$2:$T$1048576,$X36)</f>
        <v>0</v>
      </c>
      <c r="Z36" s="54">
        <f>SUMIFS(Archives!$BH$2:$BH$1048576,Archives!$T$2:$T$1048576,$X36)</f>
        <v>0</v>
      </c>
      <c r="AA36" s="54">
        <f>SUMIFS(Archives!$BI$2:$BI$1048576,Archives!$T$2:$T$1048576,$X36)</f>
        <v>0</v>
      </c>
      <c r="AB36" s="54">
        <f>SUMIFS(Archives!$BJ$2:$BJ$1048576,Archives!$T$2:$T$1048576,$X36)</f>
        <v>0</v>
      </c>
      <c r="AC36" s="54">
        <f>SUMIFS(Archives!$BK$2:$BK$1048576,Archives!$T$2:$T$1048576,$X36)</f>
        <v>0</v>
      </c>
      <c r="AD36" s="54">
        <f>SUMIFS(Archives!$BL$2:$BL$1048576,Archives!$T$2:$T$1048576,$X36)</f>
        <v>0</v>
      </c>
      <c r="AE36" s="54">
        <f>SUMIFS(Archives!$BM$2:$BM$1048576,Archives!$T$2:$T$1048576,$X36)</f>
        <v>0</v>
      </c>
      <c r="AF36" s="54">
        <f>SUMIFS(Archives!$BN$2:$BN$1048576,Archives!$T$2:$T$1048576,$X36)</f>
        <v>0</v>
      </c>
      <c r="AG36" s="54">
        <f>SUMIFS(Archives!$BO$2:$BO$1048576,Archives!$T$2:$T$1048576,$X36)</f>
        <v>0</v>
      </c>
      <c r="AH36" s="54">
        <f>SUMIFS(Archives!$BP$2:$BP$1048576,Archives!$T$2:$T$1048576,$X36)</f>
        <v>0</v>
      </c>
      <c r="AI36" s="54">
        <f>SUMIFS(Archives!$BQ$2:$BQ$1048576,Archives!$T$2:$T$1048576,$X36)</f>
        <v>0</v>
      </c>
      <c r="AJ36" s="54">
        <f>SUMIFS(Archives!$BR$2:$BR$1048576,Archives!$T$2:$T$1048576,$X36)</f>
        <v>0</v>
      </c>
    </row>
    <row r="37" spans="1:36" x14ac:dyDescent="0.25">
      <c r="A37" s="144" t="s">
        <v>185</v>
      </c>
      <c r="B37" s="54">
        <f>SUMIFS(Archives!$J$2:$J$1048576,Archives!$T$2:$T$1048576,$A37)</f>
        <v>0</v>
      </c>
      <c r="C37" s="54">
        <f>SUMIFS(Archives!$BF$2:$BF$1048576,Archives!$T$2:$T$1048576,$A37)</f>
        <v>0</v>
      </c>
      <c r="D37" s="54"/>
      <c r="E37" s="54"/>
      <c r="F37" s="54"/>
      <c r="G37" s="54"/>
      <c r="K37" s="144" t="s">
        <v>184</v>
      </c>
      <c r="L37" s="54">
        <f>SUMIFS(Archives!$V$2:$V$1048576,Archives!$T$2:$T$1048576,$K37)</f>
        <v>0</v>
      </c>
      <c r="M37" s="54">
        <f>SUMIFS(Archives!$W$2:$W$1048576,Archives!$T$2:$T$1048576,$K37)</f>
        <v>0</v>
      </c>
      <c r="N37" s="54">
        <f>SUMIFS(Archives!$X$2:$X$1048576,Archives!$T$2:$T$1048576,$K37)</f>
        <v>0</v>
      </c>
      <c r="O37" s="54">
        <f>SUMIFS(Archives!$Y$2:$Y$1048576,Archives!$T$2:$T$1048576,$K37)</f>
        <v>0</v>
      </c>
      <c r="P37" s="54">
        <f>SUMIFS(Archives!$Z$2:$Z$1048576,Archives!$T$2:$T$1048576,$K37)</f>
        <v>0</v>
      </c>
      <c r="Q37" s="54">
        <f>SUMIFS(Archives!$AA$2:$AA$1048576,Archives!$T$2:$T$1048576,$K37)</f>
        <v>0</v>
      </c>
      <c r="R37" s="54">
        <f>SUMIFS(Archives!$AB$2:$AB$1048576,Archives!$T$2:$T$1048576,$K37)</f>
        <v>0</v>
      </c>
      <c r="S37" s="54">
        <f>SUMIFS(Archives!$AC$2:$AC$1048576,Archives!$T$2:$T$1048576,$K37)</f>
        <v>0</v>
      </c>
      <c r="T37" s="54">
        <f>SUMIFS(Archives!$AD$2:$AD$1048576,Archives!$T$2:$T$1048576,$K37)</f>
        <v>0</v>
      </c>
      <c r="U37" s="54">
        <f>SUMIFS(Archives!$AE$2:$AE$1048576,Archives!$T$2:$T$1048576,$K37)</f>
        <v>0</v>
      </c>
      <c r="V37" s="54">
        <f>SUMIFS(Archives!$AF$2:$AF$1048576,Archives!$T$2:$T$1048576,$K37)</f>
        <v>0</v>
      </c>
      <c r="W37" s="54">
        <f>SUMIFS(Archives!$AG$2:$AG$1048576,Archives!$T$2:$T$1048576,$K37)</f>
        <v>0</v>
      </c>
      <c r="X37" s="144" t="s">
        <v>184</v>
      </c>
      <c r="Y37" s="54">
        <f>SUMIFS(Archives!$BG$2:$BG$1048576,Archives!$T$2:$T$1048576,$X37)</f>
        <v>0</v>
      </c>
      <c r="Z37" s="54">
        <f>SUMIFS(Archives!$BH$2:$BH$1048576,Archives!$T$2:$T$1048576,$X37)</f>
        <v>0</v>
      </c>
      <c r="AA37" s="54">
        <f>SUMIFS(Archives!$BI$2:$BI$1048576,Archives!$T$2:$T$1048576,$X37)</f>
        <v>0</v>
      </c>
      <c r="AB37" s="54">
        <f>SUMIFS(Archives!$BJ$2:$BJ$1048576,Archives!$T$2:$T$1048576,$X37)</f>
        <v>0</v>
      </c>
      <c r="AC37" s="54">
        <f>SUMIFS(Archives!$BK$2:$BK$1048576,Archives!$T$2:$T$1048576,$X37)</f>
        <v>0</v>
      </c>
      <c r="AD37" s="54">
        <f>SUMIFS(Archives!$BL$2:$BL$1048576,Archives!$T$2:$T$1048576,$X37)</f>
        <v>0</v>
      </c>
      <c r="AE37" s="54">
        <f>SUMIFS(Archives!$BM$2:$BM$1048576,Archives!$T$2:$T$1048576,$X37)</f>
        <v>0</v>
      </c>
      <c r="AF37" s="54">
        <f>SUMIFS(Archives!$BN$2:$BN$1048576,Archives!$T$2:$T$1048576,$X37)</f>
        <v>0</v>
      </c>
      <c r="AG37" s="54">
        <f>SUMIFS(Archives!$BO$2:$BO$1048576,Archives!$T$2:$T$1048576,$X37)</f>
        <v>0</v>
      </c>
      <c r="AH37" s="54">
        <f>SUMIFS(Archives!$BP$2:$BP$1048576,Archives!$T$2:$T$1048576,$X37)</f>
        <v>0</v>
      </c>
      <c r="AI37" s="54">
        <f>SUMIFS(Archives!$BQ$2:$BQ$1048576,Archives!$T$2:$T$1048576,$X37)</f>
        <v>0</v>
      </c>
      <c r="AJ37" s="54">
        <f>SUMIFS(Archives!$BR$2:$BR$1048576,Archives!$T$2:$T$1048576,$X37)</f>
        <v>0</v>
      </c>
    </row>
    <row r="38" spans="1:36" x14ac:dyDescent="0.25">
      <c r="A38" s="144" t="s">
        <v>186</v>
      </c>
      <c r="B38" s="54">
        <f>SUMIFS(Archives!$J$2:$J$1048576,Archives!$T$2:$T$1048576,$A38)</f>
        <v>0</v>
      </c>
      <c r="C38" s="54">
        <f>SUMIFS(Archives!$BF$2:$BF$1048576,Archives!$T$2:$T$1048576,$A38)</f>
        <v>0</v>
      </c>
      <c r="D38" s="54"/>
      <c r="E38" s="54"/>
      <c r="F38" s="54"/>
      <c r="G38" s="54"/>
      <c r="K38" s="144" t="s">
        <v>185</v>
      </c>
      <c r="L38" s="54">
        <f>SUMIFS(Archives!$V$2:$V$1048576,Archives!$T$2:$T$1048576,$K38)</f>
        <v>0</v>
      </c>
      <c r="M38" s="54">
        <f>SUMIFS(Archives!$W$2:$W$1048576,Archives!$T$2:$T$1048576,$K38)</f>
        <v>0</v>
      </c>
      <c r="N38" s="54">
        <f>SUMIFS(Archives!$X$2:$X$1048576,Archives!$T$2:$T$1048576,$K38)</f>
        <v>0</v>
      </c>
      <c r="O38" s="54">
        <f>SUMIFS(Archives!$Y$2:$Y$1048576,Archives!$T$2:$T$1048576,$K38)</f>
        <v>0</v>
      </c>
      <c r="P38" s="54">
        <f>SUMIFS(Archives!$Z$2:$Z$1048576,Archives!$T$2:$T$1048576,$K38)</f>
        <v>0</v>
      </c>
      <c r="Q38" s="54">
        <f>SUMIFS(Archives!$AA$2:$AA$1048576,Archives!$T$2:$T$1048576,$K38)</f>
        <v>0</v>
      </c>
      <c r="R38" s="54">
        <f>SUMIFS(Archives!$AB$2:$AB$1048576,Archives!$T$2:$T$1048576,$K38)</f>
        <v>0</v>
      </c>
      <c r="S38" s="54">
        <f>SUMIFS(Archives!$AC$2:$AC$1048576,Archives!$T$2:$T$1048576,$K38)</f>
        <v>0</v>
      </c>
      <c r="T38" s="54">
        <f>SUMIFS(Archives!$AD$2:$AD$1048576,Archives!$T$2:$T$1048576,$K38)</f>
        <v>0</v>
      </c>
      <c r="U38" s="54">
        <f>SUMIFS(Archives!$AE$2:$AE$1048576,Archives!$T$2:$T$1048576,$K38)</f>
        <v>0</v>
      </c>
      <c r="V38" s="54">
        <f>SUMIFS(Archives!$AF$2:$AF$1048576,Archives!$T$2:$T$1048576,$K38)</f>
        <v>0</v>
      </c>
      <c r="W38" s="54">
        <f>SUMIFS(Archives!$AG$2:$AG$1048576,Archives!$T$2:$T$1048576,$K38)</f>
        <v>0</v>
      </c>
      <c r="X38" s="144" t="s">
        <v>185</v>
      </c>
      <c r="Y38" s="54">
        <f>SUMIFS(Archives!$BG$2:$BG$1048576,Archives!$T$2:$T$1048576,$X38)</f>
        <v>0</v>
      </c>
      <c r="Z38" s="54">
        <f>SUMIFS(Archives!$BH$2:$BH$1048576,Archives!$T$2:$T$1048576,$X38)</f>
        <v>0</v>
      </c>
      <c r="AA38" s="54">
        <f>SUMIFS(Archives!$BI$2:$BI$1048576,Archives!$T$2:$T$1048576,$X38)</f>
        <v>0</v>
      </c>
      <c r="AB38" s="54">
        <f>SUMIFS(Archives!$BJ$2:$BJ$1048576,Archives!$T$2:$T$1048576,$X38)</f>
        <v>0</v>
      </c>
      <c r="AC38" s="54">
        <f>SUMIFS(Archives!$BK$2:$BK$1048576,Archives!$T$2:$T$1048576,$X38)</f>
        <v>0</v>
      </c>
      <c r="AD38" s="54">
        <f>SUMIFS(Archives!$BL$2:$BL$1048576,Archives!$T$2:$T$1048576,$X38)</f>
        <v>0</v>
      </c>
      <c r="AE38" s="54">
        <f>SUMIFS(Archives!$BM$2:$BM$1048576,Archives!$T$2:$T$1048576,$X38)</f>
        <v>0</v>
      </c>
      <c r="AF38" s="54">
        <f>SUMIFS(Archives!$BN$2:$BN$1048576,Archives!$T$2:$T$1048576,$X38)</f>
        <v>0</v>
      </c>
      <c r="AG38" s="54">
        <f>SUMIFS(Archives!$BO$2:$BO$1048576,Archives!$T$2:$T$1048576,$X38)</f>
        <v>0</v>
      </c>
      <c r="AH38" s="54">
        <f>SUMIFS(Archives!$BP$2:$BP$1048576,Archives!$T$2:$T$1048576,$X38)</f>
        <v>0</v>
      </c>
      <c r="AI38" s="54">
        <f>SUMIFS(Archives!$BQ$2:$BQ$1048576,Archives!$T$2:$T$1048576,$X38)</f>
        <v>0</v>
      </c>
      <c r="AJ38" s="54">
        <f>SUMIFS(Archives!$BR$2:$BR$1048576,Archives!$T$2:$T$1048576,$X38)</f>
        <v>0</v>
      </c>
    </row>
    <row r="39" spans="1:36" x14ac:dyDescent="0.25">
      <c r="A39" s="144" t="s">
        <v>187</v>
      </c>
      <c r="B39" s="54">
        <f>SUMIFS(Archives!$J$2:$J$1048576,Archives!$T$2:$T$1048576,$A39)</f>
        <v>0</v>
      </c>
      <c r="C39" s="54">
        <f>SUMIFS(Archives!$BF$2:$BF$1048576,Archives!$T$2:$T$1048576,$A39)</f>
        <v>0</v>
      </c>
      <c r="D39" s="54"/>
      <c r="E39" s="54"/>
      <c r="F39" s="54"/>
      <c r="G39" s="54"/>
      <c r="K39" s="144" t="s">
        <v>186</v>
      </c>
      <c r="L39" s="54">
        <f>SUMIFS(Archives!$V$2:$V$1048576,Archives!$T$2:$T$1048576,$K39)</f>
        <v>0</v>
      </c>
      <c r="M39" s="54">
        <f>SUMIFS(Archives!$W$2:$W$1048576,Archives!$T$2:$T$1048576,$K39)</f>
        <v>0</v>
      </c>
      <c r="N39" s="54">
        <f>SUMIFS(Archives!$X$2:$X$1048576,Archives!$T$2:$T$1048576,$K39)</f>
        <v>0</v>
      </c>
      <c r="O39" s="54">
        <f>SUMIFS(Archives!$Y$2:$Y$1048576,Archives!$T$2:$T$1048576,$K39)</f>
        <v>0</v>
      </c>
      <c r="P39" s="54">
        <f>SUMIFS(Archives!$Z$2:$Z$1048576,Archives!$T$2:$T$1048576,$K39)</f>
        <v>0</v>
      </c>
      <c r="Q39" s="54">
        <f>SUMIFS(Archives!$AA$2:$AA$1048576,Archives!$T$2:$T$1048576,$K39)</f>
        <v>0</v>
      </c>
      <c r="R39" s="54">
        <f>SUMIFS(Archives!$AB$2:$AB$1048576,Archives!$T$2:$T$1048576,$K39)</f>
        <v>0</v>
      </c>
      <c r="S39" s="54">
        <f>SUMIFS(Archives!$AC$2:$AC$1048576,Archives!$T$2:$T$1048576,$K39)</f>
        <v>0</v>
      </c>
      <c r="T39" s="54">
        <f>SUMIFS(Archives!$AD$2:$AD$1048576,Archives!$T$2:$T$1048576,$K39)</f>
        <v>0</v>
      </c>
      <c r="U39" s="54">
        <f>SUMIFS(Archives!$AE$2:$AE$1048576,Archives!$T$2:$T$1048576,$K39)</f>
        <v>0</v>
      </c>
      <c r="V39" s="54">
        <f>SUMIFS(Archives!$AF$2:$AF$1048576,Archives!$T$2:$T$1048576,$K39)</f>
        <v>0</v>
      </c>
      <c r="W39" s="54">
        <f>SUMIFS(Archives!$AG$2:$AG$1048576,Archives!$T$2:$T$1048576,$K39)</f>
        <v>0</v>
      </c>
      <c r="X39" s="144" t="s">
        <v>186</v>
      </c>
      <c r="Y39" s="54">
        <f>SUMIFS(Archives!$BG$2:$BG$1048576,Archives!$T$2:$T$1048576,$X39)</f>
        <v>0</v>
      </c>
      <c r="Z39" s="54">
        <f>SUMIFS(Archives!$BH$2:$BH$1048576,Archives!$T$2:$T$1048576,$X39)</f>
        <v>0</v>
      </c>
      <c r="AA39" s="54">
        <f>SUMIFS(Archives!$BI$2:$BI$1048576,Archives!$T$2:$T$1048576,$X39)</f>
        <v>0</v>
      </c>
      <c r="AB39" s="54">
        <f>SUMIFS(Archives!$BJ$2:$BJ$1048576,Archives!$T$2:$T$1048576,$X39)</f>
        <v>0</v>
      </c>
      <c r="AC39" s="54">
        <f>SUMIFS(Archives!$BK$2:$BK$1048576,Archives!$T$2:$T$1048576,$X39)</f>
        <v>0</v>
      </c>
      <c r="AD39" s="54">
        <f>SUMIFS(Archives!$BL$2:$BL$1048576,Archives!$T$2:$T$1048576,$X39)</f>
        <v>0</v>
      </c>
      <c r="AE39" s="54">
        <f>SUMIFS(Archives!$BM$2:$BM$1048576,Archives!$T$2:$T$1048576,$X39)</f>
        <v>0</v>
      </c>
      <c r="AF39" s="54">
        <f>SUMIFS(Archives!$BN$2:$BN$1048576,Archives!$T$2:$T$1048576,$X39)</f>
        <v>0</v>
      </c>
      <c r="AG39" s="54">
        <f>SUMIFS(Archives!$BO$2:$BO$1048576,Archives!$T$2:$T$1048576,$X39)</f>
        <v>0</v>
      </c>
      <c r="AH39" s="54">
        <f>SUMIFS(Archives!$BP$2:$BP$1048576,Archives!$T$2:$T$1048576,$X39)</f>
        <v>0</v>
      </c>
      <c r="AI39" s="54">
        <f>SUMIFS(Archives!$BQ$2:$BQ$1048576,Archives!$T$2:$T$1048576,$X39)</f>
        <v>0</v>
      </c>
      <c r="AJ39" s="54">
        <f>SUMIFS(Archives!$BR$2:$BR$1048576,Archives!$T$2:$T$1048576,$X39)</f>
        <v>0</v>
      </c>
    </row>
    <row r="40" spans="1:36" x14ac:dyDescent="0.25">
      <c r="A40" s="144" t="s">
        <v>188</v>
      </c>
      <c r="B40" s="54">
        <f>SUMIFS(Archives!$J$2:$J$1048576,Archives!$T$2:$T$1048576,$A40)</f>
        <v>0</v>
      </c>
      <c r="C40" s="54">
        <f>SUMIFS(Archives!$BF$2:$BF$1048576,Archives!$T$2:$T$1048576,$A40)</f>
        <v>0</v>
      </c>
      <c r="D40" s="54"/>
      <c r="E40" s="54"/>
      <c r="F40" s="54"/>
      <c r="G40" s="54"/>
      <c r="K40" s="144" t="s">
        <v>187</v>
      </c>
      <c r="L40" s="54">
        <f>SUMIFS(Archives!$V$2:$V$1048576,Archives!$T$2:$T$1048576,$K40)</f>
        <v>0</v>
      </c>
      <c r="M40" s="54">
        <f>SUMIFS(Archives!$W$2:$W$1048576,Archives!$T$2:$T$1048576,$K40)</f>
        <v>0</v>
      </c>
      <c r="N40" s="54">
        <f>SUMIFS(Archives!$X$2:$X$1048576,Archives!$T$2:$T$1048576,$K40)</f>
        <v>0</v>
      </c>
      <c r="O40" s="54">
        <f>SUMIFS(Archives!$Y$2:$Y$1048576,Archives!$T$2:$T$1048576,$K40)</f>
        <v>0</v>
      </c>
      <c r="P40" s="54">
        <f>SUMIFS(Archives!$Z$2:$Z$1048576,Archives!$T$2:$T$1048576,$K40)</f>
        <v>0</v>
      </c>
      <c r="Q40" s="54">
        <f>SUMIFS(Archives!$AA$2:$AA$1048576,Archives!$T$2:$T$1048576,$K40)</f>
        <v>0</v>
      </c>
      <c r="R40" s="54">
        <f>SUMIFS(Archives!$AB$2:$AB$1048576,Archives!$T$2:$T$1048576,$K40)</f>
        <v>0</v>
      </c>
      <c r="S40" s="54">
        <f>SUMIFS(Archives!$AC$2:$AC$1048576,Archives!$T$2:$T$1048576,$K40)</f>
        <v>0</v>
      </c>
      <c r="T40" s="54">
        <f>SUMIFS(Archives!$AD$2:$AD$1048576,Archives!$T$2:$T$1048576,$K40)</f>
        <v>0</v>
      </c>
      <c r="U40" s="54">
        <f>SUMIFS(Archives!$AE$2:$AE$1048576,Archives!$T$2:$T$1048576,$K40)</f>
        <v>0</v>
      </c>
      <c r="V40" s="54">
        <f>SUMIFS(Archives!$AF$2:$AF$1048576,Archives!$T$2:$T$1048576,$K40)</f>
        <v>0</v>
      </c>
      <c r="W40" s="54">
        <f>SUMIFS(Archives!$AG$2:$AG$1048576,Archives!$T$2:$T$1048576,$K40)</f>
        <v>0</v>
      </c>
      <c r="X40" s="144" t="s">
        <v>187</v>
      </c>
      <c r="Y40" s="54">
        <f>SUMIFS(Archives!$BG$2:$BG$1048576,Archives!$T$2:$T$1048576,$X40)</f>
        <v>0</v>
      </c>
      <c r="Z40" s="54">
        <f>SUMIFS(Archives!$BH$2:$BH$1048576,Archives!$T$2:$T$1048576,$X40)</f>
        <v>0</v>
      </c>
      <c r="AA40" s="54">
        <f>SUMIFS(Archives!$BI$2:$BI$1048576,Archives!$T$2:$T$1048576,$X40)</f>
        <v>0</v>
      </c>
      <c r="AB40" s="54">
        <f>SUMIFS(Archives!$BJ$2:$BJ$1048576,Archives!$T$2:$T$1048576,$X40)</f>
        <v>0</v>
      </c>
      <c r="AC40" s="54">
        <f>SUMIFS(Archives!$BK$2:$BK$1048576,Archives!$T$2:$T$1048576,$X40)</f>
        <v>0</v>
      </c>
      <c r="AD40" s="54">
        <f>SUMIFS(Archives!$BL$2:$BL$1048576,Archives!$T$2:$T$1048576,$X40)</f>
        <v>0</v>
      </c>
      <c r="AE40" s="54">
        <f>SUMIFS(Archives!$BM$2:$BM$1048576,Archives!$T$2:$T$1048576,$X40)</f>
        <v>0</v>
      </c>
      <c r="AF40" s="54">
        <f>SUMIFS(Archives!$BN$2:$BN$1048576,Archives!$T$2:$T$1048576,$X40)</f>
        <v>0</v>
      </c>
      <c r="AG40" s="54">
        <f>SUMIFS(Archives!$BO$2:$BO$1048576,Archives!$T$2:$T$1048576,$X40)</f>
        <v>0</v>
      </c>
      <c r="AH40" s="54">
        <f>SUMIFS(Archives!$BP$2:$BP$1048576,Archives!$T$2:$T$1048576,$X40)</f>
        <v>0</v>
      </c>
      <c r="AI40" s="54">
        <f>SUMIFS(Archives!$BQ$2:$BQ$1048576,Archives!$T$2:$T$1048576,$X40)</f>
        <v>0</v>
      </c>
      <c r="AJ40" s="54">
        <f>SUMIFS(Archives!$BR$2:$BR$1048576,Archives!$T$2:$T$1048576,$X40)</f>
        <v>0</v>
      </c>
    </row>
    <row r="41" spans="1:36" x14ac:dyDescent="0.25">
      <c r="A41" s="144" t="s">
        <v>189</v>
      </c>
      <c r="B41" s="54">
        <f>SUMIFS(Archives!$J$2:$J$1048576,Archives!$T$2:$T$1048576,$A41)</f>
        <v>0</v>
      </c>
      <c r="C41" s="54">
        <f>SUMIFS(Archives!$BF$2:$BF$1048576,Archives!$T$2:$T$1048576,$A41)</f>
        <v>0</v>
      </c>
      <c r="D41" s="54"/>
      <c r="E41" s="54"/>
      <c r="F41" s="54"/>
      <c r="G41" s="54"/>
      <c r="K41" s="144" t="s">
        <v>188</v>
      </c>
      <c r="L41" s="54">
        <f>SUMIFS(Archives!$V$2:$V$1048576,Archives!$T$2:$T$1048576,$K41)</f>
        <v>0</v>
      </c>
      <c r="M41" s="54">
        <f>SUMIFS(Archives!$W$2:$W$1048576,Archives!$T$2:$T$1048576,$K41)</f>
        <v>0</v>
      </c>
      <c r="N41" s="54">
        <f>SUMIFS(Archives!$X$2:$X$1048576,Archives!$T$2:$T$1048576,$K41)</f>
        <v>0</v>
      </c>
      <c r="O41" s="54">
        <f>SUMIFS(Archives!$Y$2:$Y$1048576,Archives!$T$2:$T$1048576,$K41)</f>
        <v>0</v>
      </c>
      <c r="P41" s="54">
        <f>SUMIFS(Archives!$Z$2:$Z$1048576,Archives!$T$2:$T$1048576,$K41)</f>
        <v>0</v>
      </c>
      <c r="Q41" s="54">
        <f>SUMIFS(Archives!$AA$2:$AA$1048576,Archives!$T$2:$T$1048576,$K41)</f>
        <v>0</v>
      </c>
      <c r="R41" s="54">
        <f>SUMIFS(Archives!$AB$2:$AB$1048576,Archives!$T$2:$T$1048576,$K41)</f>
        <v>0</v>
      </c>
      <c r="S41" s="54">
        <f>SUMIFS(Archives!$AC$2:$AC$1048576,Archives!$T$2:$T$1048576,$K41)</f>
        <v>0</v>
      </c>
      <c r="T41" s="54">
        <f>SUMIFS(Archives!$AD$2:$AD$1048576,Archives!$T$2:$T$1048576,$K41)</f>
        <v>0</v>
      </c>
      <c r="U41" s="54">
        <f>SUMIFS(Archives!$AE$2:$AE$1048576,Archives!$T$2:$T$1048576,$K41)</f>
        <v>0</v>
      </c>
      <c r="V41" s="54">
        <f>SUMIFS(Archives!$AF$2:$AF$1048576,Archives!$T$2:$T$1048576,$K41)</f>
        <v>0</v>
      </c>
      <c r="W41" s="54">
        <f>SUMIFS(Archives!$AG$2:$AG$1048576,Archives!$T$2:$T$1048576,$K41)</f>
        <v>0</v>
      </c>
      <c r="X41" s="144" t="s">
        <v>188</v>
      </c>
      <c r="Y41" s="54">
        <f>SUMIFS(Archives!$BG$2:$BG$1048576,Archives!$T$2:$T$1048576,$X41)</f>
        <v>0</v>
      </c>
      <c r="Z41" s="54">
        <f>SUMIFS(Archives!$BH$2:$BH$1048576,Archives!$T$2:$T$1048576,$X41)</f>
        <v>0</v>
      </c>
      <c r="AA41" s="54">
        <f>SUMIFS(Archives!$BI$2:$BI$1048576,Archives!$T$2:$T$1048576,$X41)</f>
        <v>0</v>
      </c>
      <c r="AB41" s="54">
        <f>SUMIFS(Archives!$BJ$2:$BJ$1048576,Archives!$T$2:$T$1048576,$X41)</f>
        <v>0</v>
      </c>
      <c r="AC41" s="54">
        <f>SUMIFS(Archives!$BK$2:$BK$1048576,Archives!$T$2:$T$1048576,$X41)</f>
        <v>0</v>
      </c>
      <c r="AD41" s="54">
        <f>SUMIFS(Archives!$BL$2:$BL$1048576,Archives!$T$2:$T$1048576,$X41)</f>
        <v>0</v>
      </c>
      <c r="AE41" s="54">
        <f>SUMIFS(Archives!$BM$2:$BM$1048576,Archives!$T$2:$T$1048576,$X41)</f>
        <v>0</v>
      </c>
      <c r="AF41" s="54">
        <f>SUMIFS(Archives!$BN$2:$BN$1048576,Archives!$T$2:$T$1048576,$X41)</f>
        <v>0</v>
      </c>
      <c r="AG41" s="54">
        <f>SUMIFS(Archives!$BO$2:$BO$1048576,Archives!$T$2:$T$1048576,$X41)</f>
        <v>0</v>
      </c>
      <c r="AH41" s="54">
        <f>SUMIFS(Archives!$BP$2:$BP$1048576,Archives!$T$2:$T$1048576,$X41)</f>
        <v>0</v>
      </c>
      <c r="AI41" s="54">
        <f>SUMIFS(Archives!$BQ$2:$BQ$1048576,Archives!$T$2:$T$1048576,$X41)</f>
        <v>0</v>
      </c>
      <c r="AJ41" s="54">
        <f>SUMIFS(Archives!$BR$2:$BR$1048576,Archives!$T$2:$T$1048576,$X41)</f>
        <v>0</v>
      </c>
    </row>
    <row r="42" spans="1:36" x14ac:dyDescent="0.25">
      <c r="A42" s="144" t="s">
        <v>190</v>
      </c>
      <c r="B42" s="54">
        <f>SUMIFS(Archives!$J$2:$J$1048576,Archives!$T$2:$T$1048576,$A42)</f>
        <v>0</v>
      </c>
      <c r="C42" s="54">
        <f>SUMIFS(Archives!$BF$2:$BF$1048576,Archives!$T$2:$T$1048576,$A42)</f>
        <v>0</v>
      </c>
      <c r="D42" s="54"/>
      <c r="E42" s="54"/>
      <c r="F42" s="54"/>
      <c r="G42" s="54"/>
      <c r="K42" s="144" t="s">
        <v>189</v>
      </c>
      <c r="L42" s="54">
        <f>SUMIFS(Archives!$V$2:$V$1048576,Archives!$T$2:$T$1048576,$K42)</f>
        <v>0</v>
      </c>
      <c r="M42" s="54">
        <f>SUMIFS(Archives!$W$2:$W$1048576,Archives!$T$2:$T$1048576,$K42)</f>
        <v>0</v>
      </c>
      <c r="N42" s="54">
        <f>SUMIFS(Archives!$X$2:$X$1048576,Archives!$T$2:$T$1048576,$K42)</f>
        <v>0</v>
      </c>
      <c r="O42" s="54">
        <f>SUMIFS(Archives!$Y$2:$Y$1048576,Archives!$T$2:$T$1048576,$K42)</f>
        <v>0</v>
      </c>
      <c r="P42" s="54">
        <f>SUMIFS(Archives!$Z$2:$Z$1048576,Archives!$T$2:$T$1048576,$K42)</f>
        <v>0</v>
      </c>
      <c r="Q42" s="54">
        <f>SUMIFS(Archives!$AA$2:$AA$1048576,Archives!$T$2:$T$1048576,$K42)</f>
        <v>0</v>
      </c>
      <c r="R42" s="54">
        <f>SUMIFS(Archives!$AB$2:$AB$1048576,Archives!$T$2:$T$1048576,$K42)</f>
        <v>0</v>
      </c>
      <c r="S42" s="54">
        <f>SUMIFS(Archives!$AC$2:$AC$1048576,Archives!$T$2:$T$1048576,$K42)</f>
        <v>0</v>
      </c>
      <c r="T42" s="54">
        <f>SUMIFS(Archives!$AD$2:$AD$1048576,Archives!$T$2:$T$1048576,$K42)</f>
        <v>0</v>
      </c>
      <c r="U42" s="54">
        <f>SUMIFS(Archives!$AE$2:$AE$1048576,Archives!$T$2:$T$1048576,$K42)</f>
        <v>0</v>
      </c>
      <c r="V42" s="54">
        <f>SUMIFS(Archives!$AF$2:$AF$1048576,Archives!$T$2:$T$1048576,$K42)</f>
        <v>0</v>
      </c>
      <c r="W42" s="54">
        <f>SUMIFS(Archives!$AG$2:$AG$1048576,Archives!$T$2:$T$1048576,$K42)</f>
        <v>0</v>
      </c>
      <c r="X42" s="144" t="s">
        <v>189</v>
      </c>
      <c r="Y42" s="54">
        <f>SUMIFS(Archives!$BG$2:$BG$1048576,Archives!$T$2:$T$1048576,$X42)</f>
        <v>0</v>
      </c>
      <c r="Z42" s="54">
        <f>SUMIFS(Archives!$BH$2:$BH$1048576,Archives!$T$2:$T$1048576,$X42)</f>
        <v>0</v>
      </c>
      <c r="AA42" s="54">
        <f>SUMIFS(Archives!$BI$2:$BI$1048576,Archives!$T$2:$T$1048576,$X42)</f>
        <v>0</v>
      </c>
      <c r="AB42" s="54">
        <f>SUMIFS(Archives!$BJ$2:$BJ$1048576,Archives!$T$2:$T$1048576,$X42)</f>
        <v>0</v>
      </c>
      <c r="AC42" s="54">
        <f>SUMIFS(Archives!$BK$2:$BK$1048576,Archives!$T$2:$T$1048576,$X42)</f>
        <v>0</v>
      </c>
      <c r="AD42" s="54">
        <f>SUMIFS(Archives!$BL$2:$BL$1048576,Archives!$T$2:$T$1048576,$X42)</f>
        <v>0</v>
      </c>
      <c r="AE42" s="54">
        <f>SUMIFS(Archives!$BM$2:$BM$1048576,Archives!$T$2:$T$1048576,$X42)</f>
        <v>0</v>
      </c>
      <c r="AF42" s="54">
        <f>SUMIFS(Archives!$BN$2:$BN$1048576,Archives!$T$2:$T$1048576,$X42)</f>
        <v>0</v>
      </c>
      <c r="AG42" s="54">
        <f>SUMIFS(Archives!$BO$2:$BO$1048576,Archives!$T$2:$T$1048576,$X42)</f>
        <v>0</v>
      </c>
      <c r="AH42" s="54">
        <f>SUMIFS(Archives!$BP$2:$BP$1048576,Archives!$T$2:$T$1048576,$X42)</f>
        <v>0</v>
      </c>
      <c r="AI42" s="54">
        <f>SUMIFS(Archives!$BQ$2:$BQ$1048576,Archives!$T$2:$T$1048576,$X42)</f>
        <v>0</v>
      </c>
      <c r="AJ42" s="54">
        <f>SUMIFS(Archives!$BR$2:$BR$1048576,Archives!$T$2:$T$1048576,$X42)</f>
        <v>0</v>
      </c>
    </row>
    <row r="43" spans="1:36" x14ac:dyDescent="0.25">
      <c r="A43" s="144" t="s">
        <v>191</v>
      </c>
      <c r="B43" s="54">
        <f>SUMIFS(Archives!$J$2:$J$1048576,Archives!$T$2:$T$1048576,$A43)</f>
        <v>0</v>
      </c>
      <c r="C43" s="54">
        <f>SUMIFS(Archives!$BF$2:$BF$1048576,Archives!$T$2:$T$1048576,$A43)</f>
        <v>0</v>
      </c>
      <c r="D43" s="54"/>
      <c r="E43" s="54"/>
      <c r="F43" s="54"/>
      <c r="G43" s="54"/>
      <c r="K43" s="144" t="s">
        <v>190</v>
      </c>
      <c r="L43" s="54">
        <f>SUMIFS(Archives!$V$2:$V$1048576,Archives!$T$2:$T$1048576,$K43)</f>
        <v>0</v>
      </c>
      <c r="M43" s="54">
        <f>SUMIFS(Archives!$W$2:$W$1048576,Archives!$T$2:$T$1048576,$K43)</f>
        <v>0</v>
      </c>
      <c r="N43" s="54">
        <f>SUMIFS(Archives!$X$2:$X$1048576,Archives!$T$2:$T$1048576,$K43)</f>
        <v>0</v>
      </c>
      <c r="O43" s="54">
        <f>SUMIFS(Archives!$Y$2:$Y$1048576,Archives!$T$2:$T$1048576,$K43)</f>
        <v>0</v>
      </c>
      <c r="P43" s="54">
        <f>SUMIFS(Archives!$Z$2:$Z$1048576,Archives!$T$2:$T$1048576,$K43)</f>
        <v>0</v>
      </c>
      <c r="Q43" s="54">
        <f>SUMIFS(Archives!$AA$2:$AA$1048576,Archives!$T$2:$T$1048576,$K43)</f>
        <v>0</v>
      </c>
      <c r="R43" s="54">
        <f>SUMIFS(Archives!$AB$2:$AB$1048576,Archives!$T$2:$T$1048576,$K43)</f>
        <v>0</v>
      </c>
      <c r="S43" s="54">
        <f>SUMIFS(Archives!$AC$2:$AC$1048576,Archives!$T$2:$T$1048576,$K43)</f>
        <v>0</v>
      </c>
      <c r="T43" s="54">
        <f>SUMIFS(Archives!$AD$2:$AD$1048576,Archives!$T$2:$T$1048576,$K43)</f>
        <v>0</v>
      </c>
      <c r="U43" s="54">
        <f>SUMIFS(Archives!$AE$2:$AE$1048576,Archives!$T$2:$T$1048576,$K43)</f>
        <v>0</v>
      </c>
      <c r="V43" s="54">
        <f>SUMIFS(Archives!$AF$2:$AF$1048576,Archives!$T$2:$T$1048576,$K43)</f>
        <v>0</v>
      </c>
      <c r="W43" s="54">
        <f>SUMIFS(Archives!$AG$2:$AG$1048576,Archives!$T$2:$T$1048576,$K43)</f>
        <v>0</v>
      </c>
      <c r="X43" s="144" t="s">
        <v>190</v>
      </c>
      <c r="Y43" s="54">
        <f>SUMIFS(Archives!$BG$2:$BG$1048576,Archives!$T$2:$T$1048576,$X43)</f>
        <v>0</v>
      </c>
      <c r="Z43" s="54">
        <f>SUMIFS(Archives!$BH$2:$BH$1048576,Archives!$T$2:$T$1048576,$X43)</f>
        <v>0</v>
      </c>
      <c r="AA43" s="54">
        <f>SUMIFS(Archives!$BI$2:$BI$1048576,Archives!$T$2:$T$1048576,$X43)</f>
        <v>0</v>
      </c>
      <c r="AB43" s="54">
        <f>SUMIFS(Archives!$BJ$2:$BJ$1048576,Archives!$T$2:$T$1048576,$X43)</f>
        <v>0</v>
      </c>
      <c r="AC43" s="54">
        <f>SUMIFS(Archives!$BK$2:$BK$1048576,Archives!$T$2:$T$1048576,$X43)</f>
        <v>0</v>
      </c>
      <c r="AD43" s="54">
        <f>SUMIFS(Archives!$BL$2:$BL$1048576,Archives!$T$2:$T$1048576,$X43)</f>
        <v>0</v>
      </c>
      <c r="AE43" s="54">
        <f>SUMIFS(Archives!$BM$2:$BM$1048576,Archives!$T$2:$T$1048576,$X43)</f>
        <v>0</v>
      </c>
      <c r="AF43" s="54">
        <f>SUMIFS(Archives!$BN$2:$BN$1048576,Archives!$T$2:$T$1048576,$X43)</f>
        <v>0</v>
      </c>
      <c r="AG43" s="54">
        <f>SUMIFS(Archives!$BO$2:$BO$1048576,Archives!$T$2:$T$1048576,$X43)</f>
        <v>0</v>
      </c>
      <c r="AH43" s="54">
        <f>SUMIFS(Archives!$BP$2:$BP$1048576,Archives!$T$2:$T$1048576,$X43)</f>
        <v>0</v>
      </c>
      <c r="AI43" s="54">
        <f>SUMIFS(Archives!$BQ$2:$BQ$1048576,Archives!$T$2:$T$1048576,$X43)</f>
        <v>0</v>
      </c>
      <c r="AJ43" s="54">
        <f>SUMIFS(Archives!$BR$2:$BR$1048576,Archives!$T$2:$T$1048576,$X43)</f>
        <v>0</v>
      </c>
    </row>
    <row r="44" spans="1:36" ht="30" x14ac:dyDescent="0.25">
      <c r="A44" s="144" t="s">
        <v>192</v>
      </c>
      <c r="B44" s="54">
        <f>SUMIFS(Archives!$J$2:$J$1048576,Archives!$T$2:$T$1048576,$A44)</f>
        <v>0</v>
      </c>
      <c r="C44" s="54">
        <f>SUMIFS(Archives!$BF$2:$BF$1048576,Archives!$T$2:$T$1048576,$A44)</f>
        <v>0</v>
      </c>
      <c r="D44" s="54"/>
      <c r="E44" s="54"/>
      <c r="F44" s="54"/>
      <c r="G44" s="54"/>
      <c r="K44" s="144" t="s">
        <v>191</v>
      </c>
      <c r="L44" s="54">
        <f>SUMIFS(Archives!$V$2:$V$1048576,Archives!$T$2:$T$1048576,$K44)</f>
        <v>0</v>
      </c>
      <c r="M44" s="54">
        <f>SUMIFS(Archives!$W$2:$W$1048576,Archives!$T$2:$T$1048576,$K44)</f>
        <v>0</v>
      </c>
      <c r="N44" s="54">
        <f>SUMIFS(Archives!$X$2:$X$1048576,Archives!$T$2:$T$1048576,$K44)</f>
        <v>0</v>
      </c>
      <c r="O44" s="54">
        <f>SUMIFS(Archives!$Y$2:$Y$1048576,Archives!$T$2:$T$1048576,$K44)</f>
        <v>0</v>
      </c>
      <c r="P44" s="54">
        <f>SUMIFS(Archives!$Z$2:$Z$1048576,Archives!$T$2:$T$1048576,$K44)</f>
        <v>0</v>
      </c>
      <c r="Q44" s="54">
        <f>SUMIFS(Archives!$AA$2:$AA$1048576,Archives!$T$2:$T$1048576,$K44)</f>
        <v>0</v>
      </c>
      <c r="R44" s="54">
        <f>SUMIFS(Archives!$AB$2:$AB$1048576,Archives!$T$2:$T$1048576,$K44)</f>
        <v>0</v>
      </c>
      <c r="S44" s="54">
        <f>SUMIFS(Archives!$AC$2:$AC$1048576,Archives!$T$2:$T$1048576,$K44)</f>
        <v>0</v>
      </c>
      <c r="T44" s="54">
        <f>SUMIFS(Archives!$AD$2:$AD$1048576,Archives!$T$2:$T$1048576,$K44)</f>
        <v>0</v>
      </c>
      <c r="U44" s="54">
        <f>SUMIFS(Archives!$AE$2:$AE$1048576,Archives!$T$2:$T$1048576,$K44)</f>
        <v>0</v>
      </c>
      <c r="V44" s="54">
        <f>SUMIFS(Archives!$AF$2:$AF$1048576,Archives!$T$2:$T$1048576,$K44)</f>
        <v>0</v>
      </c>
      <c r="W44" s="54">
        <f>SUMIFS(Archives!$AG$2:$AG$1048576,Archives!$T$2:$T$1048576,$K44)</f>
        <v>0</v>
      </c>
      <c r="X44" s="144" t="s">
        <v>191</v>
      </c>
      <c r="Y44" s="54">
        <f>SUMIFS(Archives!$BG$2:$BG$1048576,Archives!$T$2:$T$1048576,$X44)</f>
        <v>0</v>
      </c>
      <c r="Z44" s="54">
        <f>SUMIFS(Archives!$BH$2:$BH$1048576,Archives!$T$2:$T$1048576,$X44)</f>
        <v>0</v>
      </c>
      <c r="AA44" s="54">
        <f>SUMIFS(Archives!$BI$2:$BI$1048576,Archives!$T$2:$T$1048576,$X44)</f>
        <v>0</v>
      </c>
      <c r="AB44" s="54">
        <f>SUMIFS(Archives!$BJ$2:$BJ$1048576,Archives!$T$2:$T$1048576,$X44)</f>
        <v>0</v>
      </c>
      <c r="AC44" s="54">
        <f>SUMIFS(Archives!$BK$2:$BK$1048576,Archives!$T$2:$T$1048576,$X44)</f>
        <v>0</v>
      </c>
      <c r="AD44" s="54">
        <f>SUMIFS(Archives!$BL$2:$BL$1048576,Archives!$T$2:$T$1048576,$X44)</f>
        <v>0</v>
      </c>
      <c r="AE44" s="54">
        <f>SUMIFS(Archives!$BM$2:$BM$1048576,Archives!$T$2:$T$1048576,$X44)</f>
        <v>0</v>
      </c>
      <c r="AF44" s="54">
        <f>SUMIFS(Archives!$BN$2:$BN$1048576,Archives!$T$2:$T$1048576,$X44)</f>
        <v>0</v>
      </c>
      <c r="AG44" s="54">
        <f>SUMIFS(Archives!$BO$2:$BO$1048576,Archives!$T$2:$T$1048576,$X44)</f>
        <v>0</v>
      </c>
      <c r="AH44" s="54">
        <f>SUMIFS(Archives!$BP$2:$BP$1048576,Archives!$T$2:$T$1048576,$X44)</f>
        <v>0</v>
      </c>
      <c r="AI44" s="54">
        <f>SUMIFS(Archives!$BQ$2:$BQ$1048576,Archives!$T$2:$T$1048576,$X44)</f>
        <v>0</v>
      </c>
      <c r="AJ44" s="54">
        <f>SUMIFS(Archives!$BR$2:$BR$1048576,Archives!$T$2:$T$1048576,$X44)</f>
        <v>0</v>
      </c>
    </row>
    <row r="45" spans="1:36" x14ac:dyDescent="0.25">
      <c r="A45" s="144" t="s">
        <v>193</v>
      </c>
      <c r="B45" s="54">
        <f>SUMIFS(Archives!$J$2:$J$1048576,Archives!$T$2:$T$1048576,$A45)</f>
        <v>0</v>
      </c>
      <c r="C45" s="54">
        <f>SUMIFS(Archives!$BF$2:$BF$1048576,Archives!$T$2:$T$1048576,$A45)</f>
        <v>0</v>
      </c>
      <c r="D45" s="54"/>
      <c r="E45" s="54"/>
      <c r="F45" s="54"/>
      <c r="G45" s="54"/>
      <c r="K45" s="144" t="s">
        <v>192</v>
      </c>
      <c r="L45" s="54">
        <f>SUMIFS(Archives!$V$2:$V$1048576,Archives!$T$2:$T$1048576,$K45)</f>
        <v>0</v>
      </c>
      <c r="M45" s="54">
        <f>SUMIFS(Archives!$W$2:$W$1048576,Archives!$T$2:$T$1048576,$K45)</f>
        <v>0</v>
      </c>
      <c r="N45" s="54">
        <f>SUMIFS(Archives!$X$2:$X$1048576,Archives!$T$2:$T$1048576,$K45)</f>
        <v>0</v>
      </c>
      <c r="O45" s="54">
        <f>SUMIFS(Archives!$Y$2:$Y$1048576,Archives!$T$2:$T$1048576,$K45)</f>
        <v>0</v>
      </c>
      <c r="P45" s="54">
        <f>SUMIFS(Archives!$Z$2:$Z$1048576,Archives!$T$2:$T$1048576,$K45)</f>
        <v>0</v>
      </c>
      <c r="Q45" s="54">
        <f>SUMIFS(Archives!$AA$2:$AA$1048576,Archives!$T$2:$T$1048576,$K45)</f>
        <v>0</v>
      </c>
      <c r="R45" s="54">
        <f>SUMIFS(Archives!$AB$2:$AB$1048576,Archives!$T$2:$T$1048576,$K45)</f>
        <v>0</v>
      </c>
      <c r="S45" s="54">
        <f>SUMIFS(Archives!$AC$2:$AC$1048576,Archives!$T$2:$T$1048576,$K45)</f>
        <v>0</v>
      </c>
      <c r="T45" s="54">
        <f>SUMIFS(Archives!$AD$2:$AD$1048576,Archives!$T$2:$T$1048576,$K45)</f>
        <v>0</v>
      </c>
      <c r="U45" s="54">
        <f>SUMIFS(Archives!$AE$2:$AE$1048576,Archives!$T$2:$T$1048576,$K45)</f>
        <v>0</v>
      </c>
      <c r="V45" s="54">
        <f>SUMIFS(Archives!$AF$2:$AF$1048576,Archives!$T$2:$T$1048576,$K45)</f>
        <v>0</v>
      </c>
      <c r="W45" s="54">
        <f>SUMIFS(Archives!$AG$2:$AG$1048576,Archives!$T$2:$T$1048576,$K45)</f>
        <v>0</v>
      </c>
      <c r="X45" s="144" t="s">
        <v>192</v>
      </c>
      <c r="Y45" s="54">
        <f>SUMIFS(Archives!$BG$2:$BG$1048576,Archives!$T$2:$T$1048576,$X45)</f>
        <v>0</v>
      </c>
      <c r="Z45" s="54">
        <f>SUMIFS(Archives!$BH$2:$BH$1048576,Archives!$T$2:$T$1048576,$X45)</f>
        <v>0</v>
      </c>
      <c r="AA45" s="54">
        <f>SUMIFS(Archives!$BI$2:$BI$1048576,Archives!$T$2:$T$1048576,$X45)</f>
        <v>0</v>
      </c>
      <c r="AB45" s="54">
        <f>SUMIFS(Archives!$BJ$2:$BJ$1048576,Archives!$T$2:$T$1048576,$X45)</f>
        <v>0</v>
      </c>
      <c r="AC45" s="54">
        <f>SUMIFS(Archives!$BK$2:$BK$1048576,Archives!$T$2:$T$1048576,$X45)</f>
        <v>0</v>
      </c>
      <c r="AD45" s="54">
        <f>SUMIFS(Archives!$BL$2:$BL$1048576,Archives!$T$2:$T$1048576,$X45)</f>
        <v>0</v>
      </c>
      <c r="AE45" s="54">
        <f>SUMIFS(Archives!$BM$2:$BM$1048576,Archives!$T$2:$T$1048576,$X45)</f>
        <v>0</v>
      </c>
      <c r="AF45" s="54">
        <f>SUMIFS(Archives!$BN$2:$BN$1048576,Archives!$T$2:$T$1048576,$X45)</f>
        <v>0</v>
      </c>
      <c r="AG45" s="54">
        <f>SUMIFS(Archives!$BO$2:$BO$1048576,Archives!$T$2:$T$1048576,$X45)</f>
        <v>0</v>
      </c>
      <c r="AH45" s="54">
        <f>SUMIFS(Archives!$BP$2:$BP$1048576,Archives!$T$2:$T$1048576,$X45)</f>
        <v>0</v>
      </c>
      <c r="AI45" s="54">
        <f>SUMIFS(Archives!$BQ$2:$BQ$1048576,Archives!$T$2:$T$1048576,$X45)</f>
        <v>0</v>
      </c>
      <c r="AJ45" s="54">
        <f>SUMIFS(Archives!$BR$2:$BR$1048576,Archives!$T$2:$T$1048576,$X45)</f>
        <v>0</v>
      </c>
    </row>
    <row r="46" spans="1:36" x14ac:dyDescent="0.25">
      <c r="A46" s="144" t="s">
        <v>194</v>
      </c>
      <c r="B46" s="54">
        <f>SUMIFS(Archives!$J$2:$J$1048576,Archives!$T$2:$T$1048576,$A46)</f>
        <v>0</v>
      </c>
      <c r="C46" s="54">
        <f>SUMIFS(Archives!$BF$2:$BF$1048576,Archives!$T$2:$T$1048576,$A46)</f>
        <v>0</v>
      </c>
      <c r="D46" s="54"/>
      <c r="E46" s="54"/>
      <c r="F46" s="54"/>
      <c r="G46" s="54"/>
      <c r="K46" s="144" t="s">
        <v>193</v>
      </c>
      <c r="L46" s="54">
        <f>SUMIFS(Archives!$V$2:$V$1048576,Archives!$T$2:$T$1048576,$K46)</f>
        <v>0</v>
      </c>
      <c r="M46" s="54">
        <f>SUMIFS(Archives!$W$2:$W$1048576,Archives!$T$2:$T$1048576,$K46)</f>
        <v>0</v>
      </c>
      <c r="N46" s="54">
        <f>SUMIFS(Archives!$X$2:$X$1048576,Archives!$T$2:$T$1048576,$K46)</f>
        <v>0</v>
      </c>
      <c r="O46" s="54">
        <f>SUMIFS(Archives!$Y$2:$Y$1048576,Archives!$T$2:$T$1048576,$K46)</f>
        <v>0</v>
      </c>
      <c r="P46" s="54">
        <f>SUMIFS(Archives!$Z$2:$Z$1048576,Archives!$T$2:$T$1048576,$K46)</f>
        <v>0</v>
      </c>
      <c r="Q46" s="54">
        <f>SUMIFS(Archives!$AA$2:$AA$1048576,Archives!$T$2:$T$1048576,$K46)</f>
        <v>0</v>
      </c>
      <c r="R46" s="54">
        <f>SUMIFS(Archives!$AB$2:$AB$1048576,Archives!$T$2:$T$1048576,$K46)</f>
        <v>0</v>
      </c>
      <c r="S46" s="54">
        <f>SUMIFS(Archives!$AC$2:$AC$1048576,Archives!$T$2:$T$1048576,$K46)</f>
        <v>0</v>
      </c>
      <c r="T46" s="54">
        <f>SUMIFS(Archives!$AD$2:$AD$1048576,Archives!$T$2:$T$1048576,$K46)</f>
        <v>0</v>
      </c>
      <c r="U46" s="54">
        <f>SUMIFS(Archives!$AE$2:$AE$1048576,Archives!$T$2:$T$1048576,$K46)</f>
        <v>0</v>
      </c>
      <c r="V46" s="54">
        <f>SUMIFS(Archives!$AF$2:$AF$1048576,Archives!$T$2:$T$1048576,$K46)</f>
        <v>0</v>
      </c>
      <c r="W46" s="54">
        <f>SUMIFS(Archives!$AG$2:$AG$1048576,Archives!$T$2:$T$1048576,$K46)</f>
        <v>0</v>
      </c>
      <c r="X46" s="144" t="s">
        <v>193</v>
      </c>
      <c r="Y46" s="54">
        <f>SUMIFS(Archives!$BG$2:$BG$1048576,Archives!$T$2:$T$1048576,$X46)</f>
        <v>0</v>
      </c>
      <c r="Z46" s="54">
        <f>SUMIFS(Archives!$BH$2:$BH$1048576,Archives!$T$2:$T$1048576,$X46)</f>
        <v>0</v>
      </c>
      <c r="AA46" s="54">
        <f>SUMIFS(Archives!$BI$2:$BI$1048576,Archives!$T$2:$T$1048576,$X46)</f>
        <v>0</v>
      </c>
      <c r="AB46" s="54">
        <f>SUMIFS(Archives!$BJ$2:$BJ$1048576,Archives!$T$2:$T$1048576,$X46)</f>
        <v>0</v>
      </c>
      <c r="AC46" s="54">
        <f>SUMIFS(Archives!$BK$2:$BK$1048576,Archives!$T$2:$T$1048576,$X46)</f>
        <v>0</v>
      </c>
      <c r="AD46" s="54">
        <f>SUMIFS(Archives!$BL$2:$BL$1048576,Archives!$T$2:$T$1048576,$X46)</f>
        <v>0</v>
      </c>
      <c r="AE46" s="54">
        <f>SUMIFS(Archives!$BM$2:$BM$1048576,Archives!$T$2:$T$1048576,$X46)</f>
        <v>0</v>
      </c>
      <c r="AF46" s="54">
        <f>SUMIFS(Archives!$BN$2:$BN$1048576,Archives!$T$2:$T$1048576,$X46)</f>
        <v>0</v>
      </c>
      <c r="AG46" s="54">
        <f>SUMIFS(Archives!$BO$2:$BO$1048576,Archives!$T$2:$T$1048576,$X46)</f>
        <v>0</v>
      </c>
      <c r="AH46" s="54">
        <f>SUMIFS(Archives!$BP$2:$BP$1048576,Archives!$T$2:$T$1048576,$X46)</f>
        <v>0</v>
      </c>
      <c r="AI46" s="54">
        <f>SUMIFS(Archives!$BQ$2:$BQ$1048576,Archives!$T$2:$T$1048576,$X46)</f>
        <v>0</v>
      </c>
      <c r="AJ46" s="54">
        <f>SUMIFS(Archives!$BR$2:$BR$1048576,Archives!$T$2:$T$1048576,$X46)</f>
        <v>0</v>
      </c>
    </row>
    <row r="47" spans="1:36" x14ac:dyDescent="0.25">
      <c r="A47" s="144" t="s">
        <v>195</v>
      </c>
      <c r="B47" s="54">
        <f>SUMIFS(Archives!$J$2:$J$1048576,Archives!$T$2:$T$1048576,$A47)</f>
        <v>0</v>
      </c>
      <c r="C47" s="54">
        <f>SUMIFS(Archives!$BF$2:$BF$1048576,Archives!$T$2:$T$1048576,$A47)</f>
        <v>0</v>
      </c>
      <c r="D47" s="54"/>
      <c r="E47" s="54"/>
      <c r="F47" s="54"/>
      <c r="G47" s="54"/>
      <c r="K47" s="144" t="s">
        <v>194</v>
      </c>
      <c r="L47" s="54">
        <f>SUMIFS(Archives!$V$2:$V$1048576,Archives!$T$2:$T$1048576,$K47)</f>
        <v>0</v>
      </c>
      <c r="M47" s="54">
        <f>SUMIFS(Archives!$W$2:$W$1048576,Archives!$T$2:$T$1048576,$K47)</f>
        <v>0</v>
      </c>
      <c r="N47" s="54">
        <f>SUMIFS(Archives!$X$2:$X$1048576,Archives!$T$2:$T$1048576,$K47)</f>
        <v>0</v>
      </c>
      <c r="O47" s="54">
        <f>SUMIFS(Archives!$Y$2:$Y$1048576,Archives!$T$2:$T$1048576,$K47)</f>
        <v>0</v>
      </c>
      <c r="P47" s="54">
        <f>SUMIFS(Archives!$Z$2:$Z$1048576,Archives!$T$2:$T$1048576,$K47)</f>
        <v>0</v>
      </c>
      <c r="Q47" s="54">
        <f>SUMIFS(Archives!$AA$2:$AA$1048576,Archives!$T$2:$T$1048576,$K47)</f>
        <v>0</v>
      </c>
      <c r="R47" s="54">
        <f>SUMIFS(Archives!$AB$2:$AB$1048576,Archives!$T$2:$T$1048576,$K47)</f>
        <v>0</v>
      </c>
      <c r="S47" s="54">
        <f>SUMIFS(Archives!$AC$2:$AC$1048576,Archives!$T$2:$T$1048576,$K47)</f>
        <v>0</v>
      </c>
      <c r="T47" s="54">
        <f>SUMIFS(Archives!$AD$2:$AD$1048576,Archives!$T$2:$T$1048576,$K47)</f>
        <v>0</v>
      </c>
      <c r="U47" s="54">
        <f>SUMIFS(Archives!$AE$2:$AE$1048576,Archives!$T$2:$T$1048576,$K47)</f>
        <v>0</v>
      </c>
      <c r="V47" s="54">
        <f>SUMIFS(Archives!$AF$2:$AF$1048576,Archives!$T$2:$T$1048576,$K47)</f>
        <v>0</v>
      </c>
      <c r="W47" s="54">
        <f>SUMIFS(Archives!$AG$2:$AG$1048576,Archives!$T$2:$T$1048576,$K47)</f>
        <v>0</v>
      </c>
      <c r="X47" s="144" t="s">
        <v>194</v>
      </c>
      <c r="Y47" s="54">
        <f>SUMIFS(Archives!$BG$2:$BG$1048576,Archives!$T$2:$T$1048576,$X47)</f>
        <v>0</v>
      </c>
      <c r="Z47" s="54">
        <f>SUMIFS(Archives!$BH$2:$BH$1048576,Archives!$T$2:$T$1048576,$X47)</f>
        <v>0</v>
      </c>
      <c r="AA47" s="54">
        <f>SUMIFS(Archives!$BI$2:$BI$1048576,Archives!$T$2:$T$1048576,$X47)</f>
        <v>0</v>
      </c>
      <c r="AB47" s="54">
        <f>SUMIFS(Archives!$BJ$2:$BJ$1048576,Archives!$T$2:$T$1048576,$X47)</f>
        <v>0</v>
      </c>
      <c r="AC47" s="54">
        <f>SUMIFS(Archives!$BK$2:$BK$1048576,Archives!$T$2:$T$1048576,$X47)</f>
        <v>0</v>
      </c>
      <c r="AD47" s="54">
        <f>SUMIFS(Archives!$BL$2:$BL$1048576,Archives!$T$2:$T$1048576,$X47)</f>
        <v>0</v>
      </c>
      <c r="AE47" s="54">
        <f>SUMIFS(Archives!$BM$2:$BM$1048576,Archives!$T$2:$T$1048576,$X47)</f>
        <v>0</v>
      </c>
      <c r="AF47" s="54">
        <f>SUMIFS(Archives!$BN$2:$BN$1048576,Archives!$T$2:$T$1048576,$X47)</f>
        <v>0</v>
      </c>
      <c r="AG47" s="54">
        <f>SUMIFS(Archives!$BO$2:$BO$1048576,Archives!$T$2:$T$1048576,$X47)</f>
        <v>0</v>
      </c>
      <c r="AH47" s="54">
        <f>SUMIFS(Archives!$BP$2:$BP$1048576,Archives!$T$2:$T$1048576,$X47)</f>
        <v>0</v>
      </c>
      <c r="AI47" s="54">
        <f>SUMIFS(Archives!$BQ$2:$BQ$1048576,Archives!$T$2:$T$1048576,$X47)</f>
        <v>0</v>
      </c>
      <c r="AJ47" s="54">
        <f>SUMIFS(Archives!$BR$2:$BR$1048576,Archives!$T$2:$T$1048576,$X47)</f>
        <v>0</v>
      </c>
    </row>
    <row r="48" spans="1:36" x14ac:dyDescent="0.25">
      <c r="A48" s="144" t="s">
        <v>196</v>
      </c>
      <c r="B48" s="54">
        <f>SUMIFS(Archives!$J$2:$J$1048576,Archives!$T$2:$T$1048576,$A48)</f>
        <v>0</v>
      </c>
      <c r="C48" s="54">
        <f>SUMIFS(Archives!$BF$2:$BF$1048576,Archives!$T$2:$T$1048576,$A48)</f>
        <v>0</v>
      </c>
      <c r="D48" s="54"/>
      <c r="E48" s="54"/>
      <c r="F48" s="54"/>
      <c r="G48" s="54"/>
      <c r="K48" s="144" t="s">
        <v>195</v>
      </c>
      <c r="L48" s="54">
        <f>SUMIFS(Archives!$V$2:$V$1048576,Archives!$T$2:$T$1048576,$K48)</f>
        <v>0</v>
      </c>
      <c r="M48" s="54">
        <f>SUMIFS(Archives!$W$2:$W$1048576,Archives!$T$2:$T$1048576,$K48)</f>
        <v>0</v>
      </c>
      <c r="N48" s="54">
        <f>SUMIFS(Archives!$X$2:$X$1048576,Archives!$T$2:$T$1048576,$K48)</f>
        <v>0</v>
      </c>
      <c r="O48" s="54">
        <f>SUMIFS(Archives!$Y$2:$Y$1048576,Archives!$T$2:$T$1048576,$K48)</f>
        <v>0</v>
      </c>
      <c r="P48" s="54">
        <f>SUMIFS(Archives!$Z$2:$Z$1048576,Archives!$T$2:$T$1048576,$K48)</f>
        <v>0</v>
      </c>
      <c r="Q48" s="54">
        <f>SUMIFS(Archives!$AA$2:$AA$1048576,Archives!$T$2:$T$1048576,$K48)</f>
        <v>0</v>
      </c>
      <c r="R48" s="54">
        <f>SUMIFS(Archives!$AB$2:$AB$1048576,Archives!$T$2:$T$1048576,$K48)</f>
        <v>0</v>
      </c>
      <c r="S48" s="54">
        <f>SUMIFS(Archives!$AC$2:$AC$1048576,Archives!$T$2:$T$1048576,$K48)</f>
        <v>0</v>
      </c>
      <c r="T48" s="54">
        <f>SUMIFS(Archives!$AD$2:$AD$1048576,Archives!$T$2:$T$1048576,$K48)</f>
        <v>0</v>
      </c>
      <c r="U48" s="54">
        <f>SUMIFS(Archives!$AE$2:$AE$1048576,Archives!$T$2:$T$1048576,$K48)</f>
        <v>0</v>
      </c>
      <c r="V48" s="54">
        <f>SUMIFS(Archives!$AF$2:$AF$1048576,Archives!$T$2:$T$1048576,$K48)</f>
        <v>0</v>
      </c>
      <c r="W48" s="54">
        <f>SUMIFS(Archives!$AG$2:$AG$1048576,Archives!$T$2:$T$1048576,$K48)</f>
        <v>0</v>
      </c>
      <c r="X48" s="144" t="s">
        <v>195</v>
      </c>
      <c r="Y48" s="54">
        <f>SUMIFS(Archives!$BG$2:$BG$1048576,Archives!$T$2:$T$1048576,$X48)</f>
        <v>0</v>
      </c>
      <c r="Z48" s="54">
        <f>SUMIFS(Archives!$BH$2:$BH$1048576,Archives!$T$2:$T$1048576,$X48)</f>
        <v>0</v>
      </c>
      <c r="AA48" s="54">
        <f>SUMIFS(Archives!$BI$2:$BI$1048576,Archives!$T$2:$T$1048576,$X48)</f>
        <v>0</v>
      </c>
      <c r="AB48" s="54">
        <f>SUMIFS(Archives!$BJ$2:$BJ$1048576,Archives!$T$2:$T$1048576,$X48)</f>
        <v>0</v>
      </c>
      <c r="AC48" s="54">
        <f>SUMIFS(Archives!$BK$2:$BK$1048576,Archives!$T$2:$T$1048576,$X48)</f>
        <v>0</v>
      </c>
      <c r="AD48" s="54">
        <f>SUMIFS(Archives!$BL$2:$BL$1048576,Archives!$T$2:$T$1048576,$X48)</f>
        <v>0</v>
      </c>
      <c r="AE48" s="54">
        <f>SUMIFS(Archives!$BM$2:$BM$1048576,Archives!$T$2:$T$1048576,$X48)</f>
        <v>0</v>
      </c>
      <c r="AF48" s="54">
        <f>SUMIFS(Archives!$BN$2:$BN$1048576,Archives!$T$2:$T$1048576,$X48)</f>
        <v>0</v>
      </c>
      <c r="AG48" s="54">
        <f>SUMIFS(Archives!$BO$2:$BO$1048576,Archives!$T$2:$T$1048576,$X48)</f>
        <v>0</v>
      </c>
      <c r="AH48" s="54">
        <f>SUMIFS(Archives!$BP$2:$BP$1048576,Archives!$T$2:$T$1048576,$X48)</f>
        <v>0</v>
      </c>
      <c r="AI48" s="54">
        <f>SUMIFS(Archives!$BQ$2:$BQ$1048576,Archives!$T$2:$T$1048576,$X48)</f>
        <v>0</v>
      </c>
      <c r="AJ48" s="54">
        <f>SUMIFS(Archives!$BR$2:$BR$1048576,Archives!$T$2:$T$1048576,$X48)</f>
        <v>0</v>
      </c>
    </row>
    <row r="49" spans="1:36" ht="30" x14ac:dyDescent="0.25">
      <c r="A49" s="144" t="s">
        <v>197</v>
      </c>
      <c r="B49" s="54">
        <f>SUMIFS(Archives!$J$2:$J$1048576,Archives!$T$2:$T$1048576,$A49)</f>
        <v>0</v>
      </c>
      <c r="C49" s="54">
        <f>SUMIFS(Archives!$BF$2:$BF$1048576,Archives!$T$2:$T$1048576,$A49)</f>
        <v>0</v>
      </c>
      <c r="D49" s="54"/>
      <c r="E49" s="54"/>
      <c r="F49" s="54"/>
      <c r="G49" s="54"/>
      <c r="K49" s="144" t="s">
        <v>196</v>
      </c>
      <c r="L49" s="54">
        <f>SUMIFS(Archives!$V$2:$V$1048576,Archives!$T$2:$T$1048576,$K49)</f>
        <v>0</v>
      </c>
      <c r="M49" s="54">
        <f>SUMIFS(Archives!$W$2:$W$1048576,Archives!$T$2:$T$1048576,$K49)</f>
        <v>0</v>
      </c>
      <c r="N49" s="54">
        <f>SUMIFS(Archives!$X$2:$X$1048576,Archives!$T$2:$T$1048576,$K49)</f>
        <v>0</v>
      </c>
      <c r="O49" s="54">
        <f>SUMIFS(Archives!$Y$2:$Y$1048576,Archives!$T$2:$T$1048576,$K49)</f>
        <v>0</v>
      </c>
      <c r="P49" s="54">
        <f>SUMIFS(Archives!$Z$2:$Z$1048576,Archives!$T$2:$T$1048576,$K49)</f>
        <v>0</v>
      </c>
      <c r="Q49" s="54">
        <f>SUMIFS(Archives!$AA$2:$AA$1048576,Archives!$T$2:$T$1048576,$K49)</f>
        <v>0</v>
      </c>
      <c r="R49" s="54">
        <f>SUMIFS(Archives!$AB$2:$AB$1048576,Archives!$T$2:$T$1048576,$K49)</f>
        <v>0</v>
      </c>
      <c r="S49" s="54">
        <f>SUMIFS(Archives!$AC$2:$AC$1048576,Archives!$T$2:$T$1048576,$K49)</f>
        <v>0</v>
      </c>
      <c r="T49" s="54">
        <f>SUMIFS(Archives!$AD$2:$AD$1048576,Archives!$T$2:$T$1048576,$K49)</f>
        <v>0</v>
      </c>
      <c r="U49" s="54">
        <f>SUMIFS(Archives!$AE$2:$AE$1048576,Archives!$T$2:$T$1048576,$K49)</f>
        <v>0</v>
      </c>
      <c r="V49" s="54">
        <f>SUMIFS(Archives!$AF$2:$AF$1048576,Archives!$T$2:$T$1048576,$K49)</f>
        <v>0</v>
      </c>
      <c r="W49" s="54">
        <f>SUMIFS(Archives!$AG$2:$AG$1048576,Archives!$T$2:$T$1048576,$K49)</f>
        <v>0</v>
      </c>
      <c r="X49" s="144" t="s">
        <v>196</v>
      </c>
      <c r="Y49" s="54">
        <f>SUMIFS(Archives!$BG$2:$BG$1048576,Archives!$T$2:$T$1048576,$X49)</f>
        <v>0</v>
      </c>
      <c r="Z49" s="54">
        <f>SUMIFS(Archives!$BH$2:$BH$1048576,Archives!$T$2:$T$1048576,$X49)</f>
        <v>0</v>
      </c>
      <c r="AA49" s="54">
        <f>SUMIFS(Archives!$BI$2:$BI$1048576,Archives!$T$2:$T$1048576,$X49)</f>
        <v>0</v>
      </c>
      <c r="AB49" s="54">
        <f>SUMIFS(Archives!$BJ$2:$BJ$1048576,Archives!$T$2:$T$1048576,$X49)</f>
        <v>0</v>
      </c>
      <c r="AC49" s="54">
        <f>SUMIFS(Archives!$BK$2:$BK$1048576,Archives!$T$2:$T$1048576,$X49)</f>
        <v>0</v>
      </c>
      <c r="AD49" s="54">
        <f>SUMIFS(Archives!$BL$2:$BL$1048576,Archives!$T$2:$T$1048576,$X49)</f>
        <v>0</v>
      </c>
      <c r="AE49" s="54">
        <f>SUMIFS(Archives!$BM$2:$BM$1048576,Archives!$T$2:$T$1048576,$X49)</f>
        <v>0</v>
      </c>
      <c r="AF49" s="54">
        <f>SUMIFS(Archives!$BN$2:$BN$1048576,Archives!$T$2:$T$1048576,$X49)</f>
        <v>0</v>
      </c>
      <c r="AG49" s="54">
        <f>SUMIFS(Archives!$BO$2:$BO$1048576,Archives!$T$2:$T$1048576,$X49)</f>
        <v>0</v>
      </c>
      <c r="AH49" s="54">
        <f>SUMIFS(Archives!$BP$2:$BP$1048576,Archives!$T$2:$T$1048576,$X49)</f>
        <v>0</v>
      </c>
      <c r="AI49" s="54">
        <f>SUMIFS(Archives!$BQ$2:$BQ$1048576,Archives!$T$2:$T$1048576,$X49)</f>
        <v>0</v>
      </c>
      <c r="AJ49" s="54">
        <f>SUMIFS(Archives!$BR$2:$BR$1048576,Archives!$T$2:$T$1048576,$X49)</f>
        <v>0</v>
      </c>
    </row>
    <row r="50" spans="1:36" x14ac:dyDescent="0.25">
      <c r="A50" s="144" t="s">
        <v>198</v>
      </c>
      <c r="B50" s="54">
        <f>SUMIFS(Archives!$J$2:$J$1048576,Archives!$T$2:$T$1048576,$A50)</f>
        <v>0</v>
      </c>
      <c r="C50" s="54">
        <f>SUMIFS(Archives!$BF$2:$BF$1048576,Archives!$T$2:$T$1048576,$A50)</f>
        <v>0</v>
      </c>
      <c r="D50" s="54"/>
      <c r="E50" s="54"/>
      <c r="F50" s="54"/>
      <c r="G50" s="54"/>
      <c r="K50" s="144" t="s">
        <v>197</v>
      </c>
      <c r="L50" s="54">
        <f>SUMIFS(Archives!$V$2:$V$1048576,Archives!$T$2:$T$1048576,$K50)</f>
        <v>0</v>
      </c>
      <c r="M50" s="54">
        <f>SUMIFS(Archives!$W$2:$W$1048576,Archives!$T$2:$T$1048576,$K50)</f>
        <v>0</v>
      </c>
      <c r="N50" s="54">
        <f>SUMIFS(Archives!$X$2:$X$1048576,Archives!$T$2:$T$1048576,$K50)</f>
        <v>0</v>
      </c>
      <c r="O50" s="54">
        <f>SUMIFS(Archives!$Y$2:$Y$1048576,Archives!$T$2:$T$1048576,$K50)</f>
        <v>0</v>
      </c>
      <c r="P50" s="54">
        <f>SUMIFS(Archives!$Z$2:$Z$1048576,Archives!$T$2:$T$1048576,$K50)</f>
        <v>0</v>
      </c>
      <c r="Q50" s="54">
        <f>SUMIFS(Archives!$AA$2:$AA$1048576,Archives!$T$2:$T$1048576,$K50)</f>
        <v>0</v>
      </c>
      <c r="R50" s="54">
        <f>SUMIFS(Archives!$AB$2:$AB$1048576,Archives!$T$2:$T$1048576,$K50)</f>
        <v>0</v>
      </c>
      <c r="S50" s="54">
        <f>SUMIFS(Archives!$AC$2:$AC$1048576,Archives!$T$2:$T$1048576,$K50)</f>
        <v>0</v>
      </c>
      <c r="T50" s="54">
        <f>SUMIFS(Archives!$AD$2:$AD$1048576,Archives!$T$2:$T$1048576,$K50)</f>
        <v>0</v>
      </c>
      <c r="U50" s="54">
        <f>SUMIFS(Archives!$AE$2:$AE$1048576,Archives!$T$2:$T$1048576,$K50)</f>
        <v>0</v>
      </c>
      <c r="V50" s="54">
        <f>SUMIFS(Archives!$AF$2:$AF$1048576,Archives!$T$2:$T$1048576,$K50)</f>
        <v>0</v>
      </c>
      <c r="W50" s="54">
        <f>SUMIFS(Archives!$AG$2:$AG$1048576,Archives!$T$2:$T$1048576,$K50)</f>
        <v>0</v>
      </c>
      <c r="X50" s="144" t="s">
        <v>197</v>
      </c>
      <c r="Y50" s="54">
        <f>SUMIFS(Archives!$BG$2:$BG$1048576,Archives!$T$2:$T$1048576,$X50)</f>
        <v>0</v>
      </c>
      <c r="Z50" s="54">
        <f>SUMIFS(Archives!$BH$2:$BH$1048576,Archives!$T$2:$T$1048576,$X50)</f>
        <v>0</v>
      </c>
      <c r="AA50" s="54">
        <f>SUMIFS(Archives!$BI$2:$BI$1048576,Archives!$T$2:$T$1048576,$X50)</f>
        <v>0</v>
      </c>
      <c r="AB50" s="54">
        <f>SUMIFS(Archives!$BJ$2:$BJ$1048576,Archives!$T$2:$T$1048576,$X50)</f>
        <v>0</v>
      </c>
      <c r="AC50" s="54">
        <f>SUMIFS(Archives!$BK$2:$BK$1048576,Archives!$T$2:$T$1048576,$X50)</f>
        <v>0</v>
      </c>
      <c r="AD50" s="54">
        <f>SUMIFS(Archives!$BL$2:$BL$1048576,Archives!$T$2:$T$1048576,$X50)</f>
        <v>0</v>
      </c>
      <c r="AE50" s="54">
        <f>SUMIFS(Archives!$BM$2:$BM$1048576,Archives!$T$2:$T$1048576,$X50)</f>
        <v>0</v>
      </c>
      <c r="AF50" s="54">
        <f>SUMIFS(Archives!$BN$2:$BN$1048576,Archives!$T$2:$T$1048576,$X50)</f>
        <v>0</v>
      </c>
      <c r="AG50" s="54">
        <f>SUMIFS(Archives!$BO$2:$BO$1048576,Archives!$T$2:$T$1048576,$X50)</f>
        <v>0</v>
      </c>
      <c r="AH50" s="54">
        <f>SUMIFS(Archives!$BP$2:$BP$1048576,Archives!$T$2:$T$1048576,$X50)</f>
        <v>0</v>
      </c>
      <c r="AI50" s="54">
        <f>SUMIFS(Archives!$BQ$2:$BQ$1048576,Archives!$T$2:$T$1048576,$X50)</f>
        <v>0</v>
      </c>
      <c r="AJ50" s="54">
        <f>SUMIFS(Archives!$BR$2:$BR$1048576,Archives!$T$2:$T$1048576,$X50)</f>
        <v>0</v>
      </c>
    </row>
    <row r="51" spans="1:36" x14ac:dyDescent="0.25">
      <c r="A51" s="144" t="s">
        <v>199</v>
      </c>
      <c r="B51" s="54">
        <f>SUMIFS(Archives!$J$2:$J$1048576,Archives!$T$2:$T$1048576,$A51)</f>
        <v>0</v>
      </c>
      <c r="C51" s="54">
        <f>SUMIFS(Archives!$BF$2:$BF$1048576,Archives!$T$2:$T$1048576,$A51)</f>
        <v>0</v>
      </c>
      <c r="D51" s="54"/>
      <c r="E51" s="54"/>
      <c r="F51" s="54"/>
      <c r="G51" s="54"/>
      <c r="K51" s="144" t="s">
        <v>198</v>
      </c>
      <c r="L51" s="54">
        <f>SUMIFS(Archives!$V$2:$V$1048576,Archives!$T$2:$T$1048576,$K51)</f>
        <v>0</v>
      </c>
      <c r="M51" s="54">
        <f>SUMIFS(Archives!$W$2:$W$1048576,Archives!$T$2:$T$1048576,$K51)</f>
        <v>0</v>
      </c>
      <c r="N51" s="54">
        <f>SUMIFS(Archives!$X$2:$X$1048576,Archives!$T$2:$T$1048576,$K51)</f>
        <v>0</v>
      </c>
      <c r="O51" s="54">
        <f>SUMIFS(Archives!$Y$2:$Y$1048576,Archives!$T$2:$T$1048576,$K51)</f>
        <v>0</v>
      </c>
      <c r="P51" s="54">
        <f>SUMIFS(Archives!$Z$2:$Z$1048576,Archives!$T$2:$T$1048576,$K51)</f>
        <v>0</v>
      </c>
      <c r="Q51" s="54">
        <f>SUMIFS(Archives!$AA$2:$AA$1048576,Archives!$T$2:$T$1048576,$K51)</f>
        <v>0</v>
      </c>
      <c r="R51" s="54">
        <f>SUMIFS(Archives!$AB$2:$AB$1048576,Archives!$T$2:$T$1048576,$K51)</f>
        <v>0</v>
      </c>
      <c r="S51" s="54">
        <f>SUMIFS(Archives!$AC$2:$AC$1048576,Archives!$T$2:$T$1048576,$K51)</f>
        <v>0</v>
      </c>
      <c r="T51" s="54">
        <f>SUMIFS(Archives!$AD$2:$AD$1048576,Archives!$T$2:$T$1048576,$K51)</f>
        <v>0</v>
      </c>
      <c r="U51" s="54">
        <f>SUMIFS(Archives!$AE$2:$AE$1048576,Archives!$T$2:$T$1048576,$K51)</f>
        <v>0</v>
      </c>
      <c r="V51" s="54">
        <f>SUMIFS(Archives!$AF$2:$AF$1048576,Archives!$T$2:$T$1048576,$K51)</f>
        <v>0</v>
      </c>
      <c r="W51" s="54">
        <f>SUMIFS(Archives!$AG$2:$AG$1048576,Archives!$T$2:$T$1048576,$K51)</f>
        <v>0</v>
      </c>
      <c r="X51" s="144" t="s">
        <v>198</v>
      </c>
      <c r="Y51" s="54">
        <f>SUMIFS(Archives!$BG$2:$BG$1048576,Archives!$T$2:$T$1048576,$X51)</f>
        <v>0</v>
      </c>
      <c r="Z51" s="54">
        <f>SUMIFS(Archives!$BH$2:$BH$1048576,Archives!$T$2:$T$1048576,$X51)</f>
        <v>0</v>
      </c>
      <c r="AA51" s="54">
        <f>SUMIFS(Archives!$BI$2:$BI$1048576,Archives!$T$2:$T$1048576,$X51)</f>
        <v>0</v>
      </c>
      <c r="AB51" s="54">
        <f>SUMIFS(Archives!$BJ$2:$BJ$1048576,Archives!$T$2:$T$1048576,$X51)</f>
        <v>0</v>
      </c>
      <c r="AC51" s="54">
        <f>SUMIFS(Archives!$BK$2:$BK$1048576,Archives!$T$2:$T$1048576,$X51)</f>
        <v>0</v>
      </c>
      <c r="AD51" s="54">
        <f>SUMIFS(Archives!$BL$2:$BL$1048576,Archives!$T$2:$T$1048576,$X51)</f>
        <v>0</v>
      </c>
      <c r="AE51" s="54">
        <f>SUMIFS(Archives!$BM$2:$BM$1048576,Archives!$T$2:$T$1048576,$X51)</f>
        <v>0</v>
      </c>
      <c r="AF51" s="54">
        <f>SUMIFS(Archives!$BN$2:$BN$1048576,Archives!$T$2:$T$1048576,$X51)</f>
        <v>0</v>
      </c>
      <c r="AG51" s="54">
        <f>SUMIFS(Archives!$BO$2:$BO$1048576,Archives!$T$2:$T$1048576,$X51)</f>
        <v>0</v>
      </c>
      <c r="AH51" s="54">
        <f>SUMIFS(Archives!$BP$2:$BP$1048576,Archives!$T$2:$T$1048576,$X51)</f>
        <v>0</v>
      </c>
      <c r="AI51" s="54">
        <f>SUMIFS(Archives!$BQ$2:$BQ$1048576,Archives!$T$2:$T$1048576,$X51)</f>
        <v>0</v>
      </c>
      <c r="AJ51" s="54">
        <f>SUMIFS(Archives!$BR$2:$BR$1048576,Archives!$T$2:$T$1048576,$X51)</f>
        <v>0</v>
      </c>
    </row>
    <row r="52" spans="1:36" ht="30" x14ac:dyDescent="0.25">
      <c r="A52" s="144" t="s">
        <v>200</v>
      </c>
      <c r="B52" s="54">
        <f>SUMIFS(Archives!$J$2:$J$1048576,Archives!$T$2:$T$1048576,$A52)</f>
        <v>0</v>
      </c>
      <c r="C52" s="54">
        <f>SUMIFS(Archives!$BF$2:$BF$1048576,Archives!$T$2:$T$1048576,$A52)</f>
        <v>0</v>
      </c>
      <c r="D52" s="54"/>
      <c r="E52" s="54"/>
      <c r="F52" s="54"/>
      <c r="G52" s="54"/>
      <c r="K52" s="144" t="s">
        <v>199</v>
      </c>
      <c r="L52" s="54">
        <f>SUMIFS(Archives!$V$2:$V$1048576,Archives!$T$2:$T$1048576,$K52)</f>
        <v>0</v>
      </c>
      <c r="M52" s="54">
        <f>SUMIFS(Archives!$W$2:$W$1048576,Archives!$T$2:$T$1048576,$K52)</f>
        <v>0</v>
      </c>
      <c r="N52" s="54">
        <f>SUMIFS(Archives!$X$2:$X$1048576,Archives!$T$2:$T$1048576,$K52)</f>
        <v>0</v>
      </c>
      <c r="O52" s="54">
        <f>SUMIFS(Archives!$Y$2:$Y$1048576,Archives!$T$2:$T$1048576,$K52)</f>
        <v>0</v>
      </c>
      <c r="P52" s="54">
        <f>SUMIFS(Archives!$Z$2:$Z$1048576,Archives!$T$2:$T$1048576,$K52)</f>
        <v>0</v>
      </c>
      <c r="Q52" s="54">
        <f>SUMIFS(Archives!$AA$2:$AA$1048576,Archives!$T$2:$T$1048576,$K52)</f>
        <v>0</v>
      </c>
      <c r="R52" s="54">
        <f>SUMIFS(Archives!$AB$2:$AB$1048576,Archives!$T$2:$T$1048576,$K52)</f>
        <v>0</v>
      </c>
      <c r="S52" s="54">
        <f>SUMIFS(Archives!$AC$2:$AC$1048576,Archives!$T$2:$T$1048576,$K52)</f>
        <v>0</v>
      </c>
      <c r="T52" s="54">
        <f>SUMIFS(Archives!$AD$2:$AD$1048576,Archives!$T$2:$T$1048576,$K52)</f>
        <v>0</v>
      </c>
      <c r="U52" s="54">
        <f>SUMIFS(Archives!$AE$2:$AE$1048576,Archives!$T$2:$T$1048576,$K52)</f>
        <v>0</v>
      </c>
      <c r="V52" s="54">
        <f>SUMIFS(Archives!$AF$2:$AF$1048576,Archives!$T$2:$T$1048576,$K52)</f>
        <v>0</v>
      </c>
      <c r="W52" s="54">
        <f>SUMIFS(Archives!$AG$2:$AG$1048576,Archives!$T$2:$T$1048576,$K52)</f>
        <v>0</v>
      </c>
      <c r="X52" s="144" t="s">
        <v>199</v>
      </c>
      <c r="Y52" s="54">
        <f>SUMIFS(Archives!$BG$2:$BG$1048576,Archives!$T$2:$T$1048576,$X52)</f>
        <v>0</v>
      </c>
      <c r="Z52" s="54">
        <f>SUMIFS(Archives!$BH$2:$BH$1048576,Archives!$T$2:$T$1048576,$X52)</f>
        <v>0</v>
      </c>
      <c r="AA52" s="54">
        <f>SUMIFS(Archives!$BI$2:$BI$1048576,Archives!$T$2:$T$1048576,$X52)</f>
        <v>0</v>
      </c>
      <c r="AB52" s="54">
        <f>SUMIFS(Archives!$BJ$2:$BJ$1048576,Archives!$T$2:$T$1048576,$X52)</f>
        <v>0</v>
      </c>
      <c r="AC52" s="54">
        <f>SUMIFS(Archives!$BK$2:$BK$1048576,Archives!$T$2:$T$1048576,$X52)</f>
        <v>0</v>
      </c>
      <c r="AD52" s="54">
        <f>SUMIFS(Archives!$BL$2:$BL$1048576,Archives!$T$2:$T$1048576,$X52)</f>
        <v>0</v>
      </c>
      <c r="AE52" s="54">
        <f>SUMIFS(Archives!$BM$2:$BM$1048576,Archives!$T$2:$T$1048576,$X52)</f>
        <v>0</v>
      </c>
      <c r="AF52" s="54">
        <f>SUMIFS(Archives!$BN$2:$BN$1048576,Archives!$T$2:$T$1048576,$X52)</f>
        <v>0</v>
      </c>
      <c r="AG52" s="54">
        <f>SUMIFS(Archives!$BO$2:$BO$1048576,Archives!$T$2:$T$1048576,$X52)</f>
        <v>0</v>
      </c>
      <c r="AH52" s="54">
        <f>SUMIFS(Archives!$BP$2:$BP$1048576,Archives!$T$2:$T$1048576,$X52)</f>
        <v>0</v>
      </c>
      <c r="AI52" s="54">
        <f>SUMIFS(Archives!$BQ$2:$BQ$1048576,Archives!$T$2:$T$1048576,$X52)</f>
        <v>0</v>
      </c>
      <c r="AJ52" s="54">
        <f>SUMIFS(Archives!$BR$2:$BR$1048576,Archives!$T$2:$T$1048576,$X52)</f>
        <v>0</v>
      </c>
    </row>
    <row r="53" spans="1:36" ht="45" x14ac:dyDescent="0.25">
      <c r="A53" s="144" t="s">
        <v>201</v>
      </c>
      <c r="B53" s="54">
        <f>SUMIFS(Archives!$J$2:$J$1048576,Archives!$T$2:$T$1048576,$A53)</f>
        <v>0</v>
      </c>
      <c r="C53" s="54">
        <f>SUMIFS(Archives!$BF$2:$BF$1048576,Archives!$T$2:$T$1048576,$A53)</f>
        <v>0</v>
      </c>
      <c r="D53" s="54"/>
      <c r="E53" s="54"/>
      <c r="F53" s="54"/>
      <c r="G53" s="54"/>
      <c r="K53" s="144" t="s">
        <v>200</v>
      </c>
      <c r="L53" s="54">
        <f>SUMIFS(Archives!$V$2:$V$1048576,Archives!$T$2:$T$1048576,$K53)</f>
        <v>0</v>
      </c>
      <c r="M53" s="54">
        <f>SUMIFS(Archives!$W$2:$W$1048576,Archives!$T$2:$T$1048576,$K53)</f>
        <v>0</v>
      </c>
      <c r="N53" s="54">
        <f>SUMIFS(Archives!$X$2:$X$1048576,Archives!$T$2:$T$1048576,$K53)</f>
        <v>0</v>
      </c>
      <c r="O53" s="54">
        <f>SUMIFS(Archives!$Y$2:$Y$1048576,Archives!$T$2:$T$1048576,$K53)</f>
        <v>0</v>
      </c>
      <c r="P53" s="54">
        <f>SUMIFS(Archives!$Z$2:$Z$1048576,Archives!$T$2:$T$1048576,$K53)</f>
        <v>0</v>
      </c>
      <c r="Q53" s="54">
        <f>SUMIFS(Archives!$AA$2:$AA$1048576,Archives!$T$2:$T$1048576,$K53)</f>
        <v>0</v>
      </c>
      <c r="R53" s="54">
        <f>SUMIFS(Archives!$AB$2:$AB$1048576,Archives!$T$2:$T$1048576,$K53)</f>
        <v>0</v>
      </c>
      <c r="S53" s="54">
        <f>SUMIFS(Archives!$AC$2:$AC$1048576,Archives!$T$2:$T$1048576,$K53)</f>
        <v>0</v>
      </c>
      <c r="T53" s="54">
        <f>SUMIFS(Archives!$AD$2:$AD$1048576,Archives!$T$2:$T$1048576,$K53)</f>
        <v>0</v>
      </c>
      <c r="U53" s="54">
        <f>SUMIFS(Archives!$AE$2:$AE$1048576,Archives!$T$2:$T$1048576,$K53)</f>
        <v>0</v>
      </c>
      <c r="V53" s="54">
        <f>SUMIFS(Archives!$AF$2:$AF$1048576,Archives!$T$2:$T$1048576,$K53)</f>
        <v>0</v>
      </c>
      <c r="W53" s="54">
        <f>SUMIFS(Archives!$AG$2:$AG$1048576,Archives!$T$2:$T$1048576,$K53)</f>
        <v>0</v>
      </c>
      <c r="X53" s="144" t="s">
        <v>200</v>
      </c>
      <c r="Y53" s="54">
        <f>SUMIFS(Archives!$BG$2:$BG$1048576,Archives!$T$2:$T$1048576,$X53)</f>
        <v>0</v>
      </c>
      <c r="Z53" s="54">
        <f>SUMIFS(Archives!$BH$2:$BH$1048576,Archives!$T$2:$T$1048576,$X53)</f>
        <v>0</v>
      </c>
      <c r="AA53" s="54">
        <f>SUMIFS(Archives!$BI$2:$BI$1048576,Archives!$T$2:$T$1048576,$X53)</f>
        <v>0</v>
      </c>
      <c r="AB53" s="54">
        <f>SUMIFS(Archives!$BJ$2:$BJ$1048576,Archives!$T$2:$T$1048576,$X53)</f>
        <v>0</v>
      </c>
      <c r="AC53" s="54">
        <f>SUMIFS(Archives!$BK$2:$BK$1048576,Archives!$T$2:$T$1048576,$X53)</f>
        <v>0</v>
      </c>
      <c r="AD53" s="54">
        <f>SUMIFS(Archives!$BL$2:$BL$1048576,Archives!$T$2:$T$1048576,$X53)</f>
        <v>0</v>
      </c>
      <c r="AE53" s="54">
        <f>SUMIFS(Archives!$BM$2:$BM$1048576,Archives!$T$2:$T$1048576,$X53)</f>
        <v>0</v>
      </c>
      <c r="AF53" s="54">
        <f>SUMIFS(Archives!$BN$2:$BN$1048576,Archives!$T$2:$T$1048576,$X53)</f>
        <v>0</v>
      </c>
      <c r="AG53" s="54">
        <f>SUMIFS(Archives!$BO$2:$BO$1048576,Archives!$T$2:$T$1048576,$X53)</f>
        <v>0</v>
      </c>
      <c r="AH53" s="54">
        <f>SUMIFS(Archives!$BP$2:$BP$1048576,Archives!$T$2:$T$1048576,$X53)</f>
        <v>0</v>
      </c>
      <c r="AI53" s="54">
        <f>SUMIFS(Archives!$BQ$2:$BQ$1048576,Archives!$T$2:$T$1048576,$X53)</f>
        <v>0</v>
      </c>
      <c r="AJ53" s="54">
        <f>SUMIFS(Archives!$BR$2:$BR$1048576,Archives!$T$2:$T$1048576,$X53)</f>
        <v>0</v>
      </c>
    </row>
    <row r="54" spans="1:36" x14ac:dyDescent="0.25">
      <c r="A54" s="144" t="s">
        <v>202</v>
      </c>
      <c r="B54" s="54">
        <f>SUMIFS(Archives!$J$2:$J$1048576,Archives!$T$2:$T$1048576,$A54)</f>
        <v>0</v>
      </c>
      <c r="C54" s="54">
        <f>SUMIFS(Archives!$BF$2:$BF$1048576,Archives!$T$2:$T$1048576,$A54)</f>
        <v>0</v>
      </c>
      <c r="D54" s="54"/>
      <c r="E54" s="54"/>
      <c r="F54" s="54"/>
      <c r="G54" s="54"/>
      <c r="K54" s="144" t="s">
        <v>201</v>
      </c>
      <c r="L54" s="54">
        <f>SUMIFS(Archives!$V$2:$V$1048576,Archives!$T$2:$T$1048576,$K54)</f>
        <v>0</v>
      </c>
      <c r="M54" s="54">
        <f>SUMIFS(Archives!$W$2:$W$1048576,Archives!$T$2:$T$1048576,$K54)</f>
        <v>0</v>
      </c>
      <c r="N54" s="54">
        <f>SUMIFS(Archives!$X$2:$X$1048576,Archives!$T$2:$T$1048576,$K54)</f>
        <v>0</v>
      </c>
      <c r="O54" s="54">
        <f>SUMIFS(Archives!$Y$2:$Y$1048576,Archives!$T$2:$T$1048576,$K54)</f>
        <v>0</v>
      </c>
      <c r="P54" s="54">
        <f>SUMIFS(Archives!$Z$2:$Z$1048576,Archives!$T$2:$T$1048576,$K54)</f>
        <v>0</v>
      </c>
      <c r="Q54" s="54">
        <f>SUMIFS(Archives!$AA$2:$AA$1048576,Archives!$T$2:$T$1048576,$K54)</f>
        <v>0</v>
      </c>
      <c r="R54" s="54">
        <f>SUMIFS(Archives!$AB$2:$AB$1048576,Archives!$T$2:$T$1048576,$K54)</f>
        <v>0</v>
      </c>
      <c r="S54" s="54">
        <f>SUMIFS(Archives!$AC$2:$AC$1048576,Archives!$T$2:$T$1048576,$K54)</f>
        <v>0</v>
      </c>
      <c r="T54" s="54">
        <f>SUMIFS(Archives!$AD$2:$AD$1048576,Archives!$T$2:$T$1048576,$K54)</f>
        <v>0</v>
      </c>
      <c r="U54" s="54">
        <f>SUMIFS(Archives!$AE$2:$AE$1048576,Archives!$T$2:$T$1048576,$K54)</f>
        <v>0</v>
      </c>
      <c r="V54" s="54">
        <f>SUMIFS(Archives!$AF$2:$AF$1048576,Archives!$T$2:$T$1048576,$K54)</f>
        <v>0</v>
      </c>
      <c r="W54" s="54">
        <f>SUMIFS(Archives!$AG$2:$AG$1048576,Archives!$T$2:$T$1048576,$K54)</f>
        <v>0</v>
      </c>
      <c r="X54" s="144" t="s">
        <v>201</v>
      </c>
      <c r="Y54" s="54">
        <f>SUMIFS(Archives!$BG$2:$BG$1048576,Archives!$T$2:$T$1048576,$X54)</f>
        <v>0</v>
      </c>
      <c r="Z54" s="54">
        <f>SUMIFS(Archives!$BH$2:$BH$1048576,Archives!$T$2:$T$1048576,$X54)</f>
        <v>0</v>
      </c>
      <c r="AA54" s="54">
        <f>SUMIFS(Archives!$BI$2:$BI$1048576,Archives!$T$2:$T$1048576,$X54)</f>
        <v>0</v>
      </c>
      <c r="AB54" s="54">
        <f>SUMIFS(Archives!$BJ$2:$BJ$1048576,Archives!$T$2:$T$1048576,$X54)</f>
        <v>0</v>
      </c>
      <c r="AC54" s="54">
        <f>SUMIFS(Archives!$BK$2:$BK$1048576,Archives!$T$2:$T$1048576,$X54)</f>
        <v>0</v>
      </c>
      <c r="AD54" s="54">
        <f>SUMIFS(Archives!$BL$2:$BL$1048576,Archives!$T$2:$T$1048576,$X54)</f>
        <v>0</v>
      </c>
      <c r="AE54" s="54">
        <f>SUMIFS(Archives!$BM$2:$BM$1048576,Archives!$T$2:$T$1048576,$X54)</f>
        <v>0</v>
      </c>
      <c r="AF54" s="54">
        <f>SUMIFS(Archives!$BN$2:$BN$1048576,Archives!$T$2:$T$1048576,$X54)</f>
        <v>0</v>
      </c>
      <c r="AG54" s="54">
        <f>SUMIFS(Archives!$BO$2:$BO$1048576,Archives!$T$2:$T$1048576,$X54)</f>
        <v>0</v>
      </c>
      <c r="AH54" s="54">
        <f>SUMIFS(Archives!$BP$2:$BP$1048576,Archives!$T$2:$T$1048576,$X54)</f>
        <v>0</v>
      </c>
      <c r="AI54" s="54">
        <f>SUMIFS(Archives!$BQ$2:$BQ$1048576,Archives!$T$2:$T$1048576,$X54)</f>
        <v>0</v>
      </c>
      <c r="AJ54" s="54">
        <f>SUMIFS(Archives!$BR$2:$BR$1048576,Archives!$T$2:$T$1048576,$X54)</f>
        <v>0</v>
      </c>
    </row>
    <row r="55" spans="1:36" x14ac:dyDescent="0.25">
      <c r="A55" s="144" t="s">
        <v>203</v>
      </c>
      <c r="B55" s="54">
        <f>SUMIFS(Archives!$J$2:$J$1048576,Archives!$T$2:$T$1048576,$A55)</f>
        <v>0</v>
      </c>
      <c r="C55" s="54">
        <f>SUMIFS(Archives!$BF$2:$BF$1048576,Archives!$T$2:$T$1048576,$A55)</f>
        <v>0</v>
      </c>
      <c r="D55" s="54"/>
      <c r="E55" s="54"/>
      <c r="F55" s="54"/>
      <c r="G55" s="54"/>
      <c r="K55" s="144" t="s">
        <v>202</v>
      </c>
      <c r="L55" s="54">
        <f>SUMIFS(Archives!$V$2:$V$1048576,Archives!$T$2:$T$1048576,$K55)</f>
        <v>0</v>
      </c>
      <c r="M55" s="54">
        <f>SUMIFS(Archives!$W$2:$W$1048576,Archives!$T$2:$T$1048576,$K55)</f>
        <v>0</v>
      </c>
      <c r="N55" s="54">
        <f>SUMIFS(Archives!$X$2:$X$1048576,Archives!$T$2:$T$1048576,$K55)</f>
        <v>0</v>
      </c>
      <c r="O55" s="54">
        <f>SUMIFS(Archives!$Y$2:$Y$1048576,Archives!$T$2:$T$1048576,$K55)</f>
        <v>0</v>
      </c>
      <c r="P55" s="54">
        <f>SUMIFS(Archives!$Z$2:$Z$1048576,Archives!$T$2:$T$1048576,$K55)</f>
        <v>0</v>
      </c>
      <c r="Q55" s="54">
        <f>SUMIFS(Archives!$AA$2:$AA$1048576,Archives!$T$2:$T$1048576,$K55)</f>
        <v>0</v>
      </c>
      <c r="R55" s="54">
        <f>SUMIFS(Archives!$AB$2:$AB$1048576,Archives!$T$2:$T$1048576,$K55)</f>
        <v>0</v>
      </c>
      <c r="S55" s="54">
        <f>SUMIFS(Archives!$AC$2:$AC$1048576,Archives!$T$2:$T$1048576,$K55)</f>
        <v>0</v>
      </c>
      <c r="T55" s="54">
        <f>SUMIFS(Archives!$AD$2:$AD$1048576,Archives!$T$2:$T$1048576,$K55)</f>
        <v>0</v>
      </c>
      <c r="U55" s="54">
        <f>SUMIFS(Archives!$AE$2:$AE$1048576,Archives!$T$2:$T$1048576,$K55)</f>
        <v>0</v>
      </c>
      <c r="V55" s="54">
        <f>SUMIFS(Archives!$AF$2:$AF$1048576,Archives!$T$2:$T$1048576,$K55)</f>
        <v>0</v>
      </c>
      <c r="W55" s="54">
        <f>SUMIFS(Archives!$AG$2:$AG$1048576,Archives!$T$2:$T$1048576,$K55)</f>
        <v>0</v>
      </c>
      <c r="X55" s="144" t="s">
        <v>202</v>
      </c>
      <c r="Y55" s="54">
        <f>SUMIFS(Archives!$BG$2:$BG$1048576,Archives!$T$2:$T$1048576,$X55)</f>
        <v>0</v>
      </c>
      <c r="Z55" s="54">
        <f>SUMIFS(Archives!$BH$2:$BH$1048576,Archives!$T$2:$T$1048576,$X55)</f>
        <v>0</v>
      </c>
      <c r="AA55" s="54">
        <f>SUMIFS(Archives!$BI$2:$BI$1048576,Archives!$T$2:$T$1048576,$X55)</f>
        <v>0</v>
      </c>
      <c r="AB55" s="54">
        <f>SUMIFS(Archives!$BJ$2:$BJ$1048576,Archives!$T$2:$T$1048576,$X55)</f>
        <v>0</v>
      </c>
      <c r="AC55" s="54">
        <f>SUMIFS(Archives!$BK$2:$BK$1048576,Archives!$T$2:$T$1048576,$X55)</f>
        <v>0</v>
      </c>
      <c r="AD55" s="54">
        <f>SUMIFS(Archives!$BL$2:$BL$1048576,Archives!$T$2:$T$1048576,$X55)</f>
        <v>0</v>
      </c>
      <c r="AE55" s="54">
        <f>SUMIFS(Archives!$BM$2:$BM$1048576,Archives!$T$2:$T$1048576,$X55)</f>
        <v>0</v>
      </c>
      <c r="AF55" s="54">
        <f>SUMIFS(Archives!$BN$2:$BN$1048576,Archives!$T$2:$T$1048576,$X55)</f>
        <v>0</v>
      </c>
      <c r="AG55" s="54">
        <f>SUMIFS(Archives!$BO$2:$BO$1048576,Archives!$T$2:$T$1048576,$X55)</f>
        <v>0</v>
      </c>
      <c r="AH55" s="54">
        <f>SUMIFS(Archives!$BP$2:$BP$1048576,Archives!$T$2:$T$1048576,$X55)</f>
        <v>0</v>
      </c>
      <c r="AI55" s="54">
        <f>SUMIFS(Archives!$BQ$2:$BQ$1048576,Archives!$T$2:$T$1048576,$X55)</f>
        <v>0</v>
      </c>
      <c r="AJ55" s="54">
        <f>SUMIFS(Archives!$BR$2:$BR$1048576,Archives!$T$2:$T$1048576,$X55)</f>
        <v>0</v>
      </c>
    </row>
    <row r="56" spans="1:36" x14ac:dyDescent="0.25">
      <c r="A56" s="144" t="s">
        <v>204</v>
      </c>
      <c r="B56" s="54">
        <f>SUMIFS(Archives!$J$2:$J$1048576,Archives!$T$2:$T$1048576,$A56)</f>
        <v>0</v>
      </c>
      <c r="C56" s="54">
        <f>SUMIFS(Archives!$BF$2:$BF$1048576,Archives!$T$2:$T$1048576,$A56)</f>
        <v>0</v>
      </c>
      <c r="D56" s="54"/>
      <c r="E56" s="54"/>
      <c r="F56" s="54"/>
      <c r="G56" s="54"/>
      <c r="K56" s="144" t="s">
        <v>203</v>
      </c>
      <c r="L56" s="54">
        <f>SUMIFS(Archives!$V$2:$V$1048576,Archives!$T$2:$T$1048576,$K56)</f>
        <v>0</v>
      </c>
      <c r="M56" s="54">
        <f>SUMIFS(Archives!$W$2:$W$1048576,Archives!$T$2:$T$1048576,$K56)</f>
        <v>0</v>
      </c>
      <c r="N56" s="54">
        <f>SUMIFS(Archives!$X$2:$X$1048576,Archives!$T$2:$T$1048576,$K56)</f>
        <v>0</v>
      </c>
      <c r="O56" s="54">
        <f>SUMIFS(Archives!$Y$2:$Y$1048576,Archives!$T$2:$T$1048576,$K56)</f>
        <v>0</v>
      </c>
      <c r="P56" s="54">
        <f>SUMIFS(Archives!$Z$2:$Z$1048576,Archives!$T$2:$T$1048576,$K56)</f>
        <v>0</v>
      </c>
      <c r="Q56" s="54">
        <f>SUMIFS(Archives!$AA$2:$AA$1048576,Archives!$T$2:$T$1048576,$K56)</f>
        <v>0</v>
      </c>
      <c r="R56" s="54">
        <f>SUMIFS(Archives!$AB$2:$AB$1048576,Archives!$T$2:$T$1048576,$K56)</f>
        <v>0</v>
      </c>
      <c r="S56" s="54">
        <f>SUMIFS(Archives!$AC$2:$AC$1048576,Archives!$T$2:$T$1048576,$K56)</f>
        <v>0</v>
      </c>
      <c r="T56" s="54">
        <f>SUMIFS(Archives!$AD$2:$AD$1048576,Archives!$T$2:$T$1048576,$K56)</f>
        <v>0</v>
      </c>
      <c r="U56" s="54">
        <f>SUMIFS(Archives!$AE$2:$AE$1048576,Archives!$T$2:$T$1048576,$K56)</f>
        <v>0</v>
      </c>
      <c r="V56" s="54">
        <f>SUMIFS(Archives!$AF$2:$AF$1048576,Archives!$T$2:$T$1048576,$K56)</f>
        <v>0</v>
      </c>
      <c r="W56" s="54">
        <f>SUMIFS(Archives!$AG$2:$AG$1048576,Archives!$T$2:$T$1048576,$K56)</f>
        <v>0</v>
      </c>
      <c r="X56" s="144" t="s">
        <v>203</v>
      </c>
      <c r="Y56" s="54">
        <f>SUMIFS(Archives!$BG$2:$BG$1048576,Archives!$T$2:$T$1048576,$X56)</f>
        <v>0</v>
      </c>
      <c r="Z56" s="54">
        <f>SUMIFS(Archives!$BH$2:$BH$1048576,Archives!$T$2:$T$1048576,$X56)</f>
        <v>0</v>
      </c>
      <c r="AA56" s="54">
        <f>SUMIFS(Archives!$BI$2:$BI$1048576,Archives!$T$2:$T$1048576,$X56)</f>
        <v>0</v>
      </c>
      <c r="AB56" s="54">
        <f>SUMIFS(Archives!$BJ$2:$BJ$1048576,Archives!$T$2:$T$1048576,$X56)</f>
        <v>0</v>
      </c>
      <c r="AC56" s="54">
        <f>SUMIFS(Archives!$BK$2:$BK$1048576,Archives!$T$2:$T$1048576,$X56)</f>
        <v>0</v>
      </c>
      <c r="AD56" s="54">
        <f>SUMIFS(Archives!$BL$2:$BL$1048576,Archives!$T$2:$T$1048576,$X56)</f>
        <v>0</v>
      </c>
      <c r="AE56" s="54">
        <f>SUMIFS(Archives!$BM$2:$BM$1048576,Archives!$T$2:$T$1048576,$X56)</f>
        <v>0</v>
      </c>
      <c r="AF56" s="54">
        <f>SUMIFS(Archives!$BN$2:$BN$1048576,Archives!$T$2:$T$1048576,$X56)</f>
        <v>0</v>
      </c>
      <c r="AG56" s="54">
        <f>SUMIFS(Archives!$BO$2:$BO$1048576,Archives!$T$2:$T$1048576,$X56)</f>
        <v>0</v>
      </c>
      <c r="AH56" s="54">
        <f>SUMIFS(Archives!$BP$2:$BP$1048576,Archives!$T$2:$T$1048576,$X56)</f>
        <v>0</v>
      </c>
      <c r="AI56" s="54">
        <f>SUMIFS(Archives!$BQ$2:$BQ$1048576,Archives!$T$2:$T$1048576,$X56)</f>
        <v>0</v>
      </c>
      <c r="AJ56" s="54">
        <f>SUMIFS(Archives!$BR$2:$BR$1048576,Archives!$T$2:$T$1048576,$X56)</f>
        <v>0</v>
      </c>
    </row>
    <row r="57" spans="1:36" x14ac:dyDescent="0.25">
      <c r="A57" s="144" t="s">
        <v>205</v>
      </c>
      <c r="B57" s="54">
        <f>SUMIFS(Archives!$J$2:$J$1048576,Archives!$T$2:$T$1048576,$A57)</f>
        <v>0</v>
      </c>
      <c r="C57" s="54">
        <f>SUMIFS(Archives!$BF$2:$BF$1048576,Archives!$T$2:$T$1048576,$A57)</f>
        <v>0</v>
      </c>
      <c r="D57" s="54"/>
      <c r="E57" s="54"/>
      <c r="F57" s="54"/>
      <c r="G57" s="54"/>
      <c r="K57" s="144" t="s">
        <v>204</v>
      </c>
      <c r="L57" s="54">
        <f>SUMIFS(Archives!$V$2:$V$1048576,Archives!$T$2:$T$1048576,$K57)</f>
        <v>0</v>
      </c>
      <c r="M57" s="54">
        <f>SUMIFS(Archives!$W$2:$W$1048576,Archives!$T$2:$T$1048576,$K57)</f>
        <v>0</v>
      </c>
      <c r="N57" s="54">
        <f>SUMIFS(Archives!$X$2:$X$1048576,Archives!$T$2:$T$1048576,$K57)</f>
        <v>0</v>
      </c>
      <c r="O57" s="54">
        <f>SUMIFS(Archives!$Y$2:$Y$1048576,Archives!$T$2:$T$1048576,$K57)</f>
        <v>0</v>
      </c>
      <c r="P57" s="54">
        <f>SUMIFS(Archives!$Z$2:$Z$1048576,Archives!$T$2:$T$1048576,$K57)</f>
        <v>0</v>
      </c>
      <c r="Q57" s="54">
        <f>SUMIFS(Archives!$AA$2:$AA$1048576,Archives!$T$2:$T$1048576,$K57)</f>
        <v>0</v>
      </c>
      <c r="R57" s="54">
        <f>SUMIFS(Archives!$AB$2:$AB$1048576,Archives!$T$2:$T$1048576,$K57)</f>
        <v>0</v>
      </c>
      <c r="S57" s="54">
        <f>SUMIFS(Archives!$AC$2:$AC$1048576,Archives!$T$2:$T$1048576,$K57)</f>
        <v>0</v>
      </c>
      <c r="T57" s="54">
        <f>SUMIFS(Archives!$AD$2:$AD$1048576,Archives!$T$2:$T$1048576,$K57)</f>
        <v>0</v>
      </c>
      <c r="U57" s="54">
        <f>SUMIFS(Archives!$AE$2:$AE$1048576,Archives!$T$2:$T$1048576,$K57)</f>
        <v>0</v>
      </c>
      <c r="V57" s="54">
        <f>SUMIFS(Archives!$AF$2:$AF$1048576,Archives!$T$2:$T$1048576,$K57)</f>
        <v>0</v>
      </c>
      <c r="W57" s="54">
        <f>SUMIFS(Archives!$AG$2:$AG$1048576,Archives!$T$2:$T$1048576,$K57)</f>
        <v>0</v>
      </c>
      <c r="X57" s="144" t="s">
        <v>204</v>
      </c>
      <c r="Y57" s="54">
        <f>SUMIFS(Archives!$BG$2:$BG$1048576,Archives!$T$2:$T$1048576,$X57)</f>
        <v>0</v>
      </c>
      <c r="Z57" s="54">
        <f>SUMIFS(Archives!$BH$2:$BH$1048576,Archives!$T$2:$T$1048576,$X57)</f>
        <v>0</v>
      </c>
      <c r="AA57" s="54">
        <f>SUMIFS(Archives!$BI$2:$BI$1048576,Archives!$T$2:$T$1048576,$X57)</f>
        <v>0</v>
      </c>
      <c r="AB57" s="54">
        <f>SUMIFS(Archives!$BJ$2:$BJ$1048576,Archives!$T$2:$T$1048576,$X57)</f>
        <v>0</v>
      </c>
      <c r="AC57" s="54">
        <f>SUMIFS(Archives!$BK$2:$BK$1048576,Archives!$T$2:$T$1048576,$X57)</f>
        <v>0</v>
      </c>
      <c r="AD57" s="54">
        <f>SUMIFS(Archives!$BL$2:$BL$1048576,Archives!$T$2:$T$1048576,$X57)</f>
        <v>0</v>
      </c>
      <c r="AE57" s="54">
        <f>SUMIFS(Archives!$BM$2:$BM$1048576,Archives!$T$2:$T$1048576,$X57)</f>
        <v>0</v>
      </c>
      <c r="AF57" s="54">
        <f>SUMIFS(Archives!$BN$2:$BN$1048576,Archives!$T$2:$T$1048576,$X57)</f>
        <v>0</v>
      </c>
      <c r="AG57" s="54">
        <f>SUMIFS(Archives!$BO$2:$BO$1048576,Archives!$T$2:$T$1048576,$X57)</f>
        <v>0</v>
      </c>
      <c r="AH57" s="54">
        <f>SUMIFS(Archives!$BP$2:$BP$1048576,Archives!$T$2:$T$1048576,$X57)</f>
        <v>0</v>
      </c>
      <c r="AI57" s="54">
        <f>SUMIFS(Archives!$BQ$2:$BQ$1048576,Archives!$T$2:$T$1048576,$X57)</f>
        <v>0</v>
      </c>
      <c r="AJ57" s="54">
        <f>SUMIFS(Archives!$BR$2:$BR$1048576,Archives!$T$2:$T$1048576,$X57)</f>
        <v>0</v>
      </c>
    </row>
    <row r="58" spans="1:36" x14ac:dyDescent="0.25">
      <c r="A58" s="144" t="s">
        <v>206</v>
      </c>
      <c r="B58" s="54">
        <f>SUMIFS(Archives!$J$2:$J$1048576,Archives!$T$2:$T$1048576,$A58)</f>
        <v>0</v>
      </c>
      <c r="C58" s="54">
        <f>SUMIFS(Archives!$BF$2:$BF$1048576,Archives!$T$2:$T$1048576,$A58)</f>
        <v>0</v>
      </c>
      <c r="D58" s="54"/>
      <c r="E58" s="54"/>
      <c r="F58" s="54"/>
      <c r="G58" s="54"/>
      <c r="K58" s="144" t="s">
        <v>205</v>
      </c>
      <c r="L58" s="54">
        <f>SUMIFS(Archives!$V$2:$V$1048576,Archives!$T$2:$T$1048576,$K58)</f>
        <v>0</v>
      </c>
      <c r="M58" s="54">
        <f>SUMIFS(Archives!$W$2:$W$1048576,Archives!$T$2:$T$1048576,$K58)</f>
        <v>0</v>
      </c>
      <c r="N58" s="54">
        <f>SUMIFS(Archives!$X$2:$X$1048576,Archives!$T$2:$T$1048576,$K58)</f>
        <v>0</v>
      </c>
      <c r="O58" s="54">
        <f>SUMIFS(Archives!$Y$2:$Y$1048576,Archives!$T$2:$T$1048576,$K58)</f>
        <v>0</v>
      </c>
      <c r="P58" s="54">
        <f>SUMIFS(Archives!$Z$2:$Z$1048576,Archives!$T$2:$T$1048576,$K58)</f>
        <v>0</v>
      </c>
      <c r="Q58" s="54">
        <f>SUMIFS(Archives!$AA$2:$AA$1048576,Archives!$T$2:$T$1048576,$K58)</f>
        <v>0</v>
      </c>
      <c r="R58" s="54">
        <f>SUMIFS(Archives!$AB$2:$AB$1048576,Archives!$T$2:$T$1048576,$K58)</f>
        <v>0</v>
      </c>
      <c r="S58" s="54">
        <f>SUMIFS(Archives!$AC$2:$AC$1048576,Archives!$T$2:$T$1048576,$K58)</f>
        <v>0</v>
      </c>
      <c r="T58" s="54">
        <f>SUMIFS(Archives!$AD$2:$AD$1048576,Archives!$T$2:$T$1048576,$K58)</f>
        <v>0</v>
      </c>
      <c r="U58" s="54">
        <f>SUMIFS(Archives!$AE$2:$AE$1048576,Archives!$T$2:$T$1048576,$K58)</f>
        <v>0</v>
      </c>
      <c r="V58" s="54">
        <f>SUMIFS(Archives!$AF$2:$AF$1048576,Archives!$T$2:$T$1048576,$K58)</f>
        <v>0</v>
      </c>
      <c r="W58" s="54">
        <f>SUMIFS(Archives!$AG$2:$AG$1048576,Archives!$T$2:$T$1048576,$K58)</f>
        <v>0</v>
      </c>
      <c r="X58" s="144" t="s">
        <v>205</v>
      </c>
      <c r="Y58" s="54">
        <f>SUMIFS(Archives!$BG$2:$BG$1048576,Archives!$T$2:$T$1048576,$X58)</f>
        <v>0</v>
      </c>
      <c r="Z58" s="54">
        <f>SUMIFS(Archives!$BH$2:$BH$1048576,Archives!$T$2:$T$1048576,$X58)</f>
        <v>0</v>
      </c>
      <c r="AA58" s="54">
        <f>SUMIFS(Archives!$BI$2:$BI$1048576,Archives!$T$2:$T$1048576,$X58)</f>
        <v>0</v>
      </c>
      <c r="AB58" s="54">
        <f>SUMIFS(Archives!$BJ$2:$BJ$1048576,Archives!$T$2:$T$1048576,$X58)</f>
        <v>0</v>
      </c>
      <c r="AC58" s="54">
        <f>SUMIFS(Archives!$BK$2:$BK$1048576,Archives!$T$2:$T$1048576,$X58)</f>
        <v>0</v>
      </c>
      <c r="AD58" s="54">
        <f>SUMIFS(Archives!$BL$2:$BL$1048576,Archives!$T$2:$T$1048576,$X58)</f>
        <v>0</v>
      </c>
      <c r="AE58" s="54">
        <f>SUMIFS(Archives!$BM$2:$BM$1048576,Archives!$T$2:$T$1048576,$X58)</f>
        <v>0</v>
      </c>
      <c r="AF58" s="54">
        <f>SUMIFS(Archives!$BN$2:$BN$1048576,Archives!$T$2:$T$1048576,$X58)</f>
        <v>0</v>
      </c>
      <c r="AG58" s="54">
        <f>SUMIFS(Archives!$BO$2:$BO$1048576,Archives!$T$2:$T$1048576,$X58)</f>
        <v>0</v>
      </c>
      <c r="AH58" s="54">
        <f>SUMIFS(Archives!$BP$2:$BP$1048576,Archives!$T$2:$T$1048576,$X58)</f>
        <v>0</v>
      </c>
      <c r="AI58" s="54">
        <f>SUMIFS(Archives!$BQ$2:$BQ$1048576,Archives!$T$2:$T$1048576,$X58)</f>
        <v>0</v>
      </c>
      <c r="AJ58" s="54">
        <f>SUMIFS(Archives!$BR$2:$BR$1048576,Archives!$T$2:$T$1048576,$X58)</f>
        <v>0</v>
      </c>
    </row>
    <row r="59" spans="1:36" x14ac:dyDescent="0.25">
      <c r="A59" s="144" t="s">
        <v>207</v>
      </c>
      <c r="B59" s="54">
        <f>SUMIFS(Archives!$J$2:$J$1048576,Archives!$T$2:$T$1048576,$A59)</f>
        <v>0</v>
      </c>
      <c r="C59" s="54">
        <f>SUMIFS(Archives!$BF$2:$BF$1048576,Archives!$T$2:$T$1048576,$A59)</f>
        <v>0</v>
      </c>
      <c r="D59" s="54"/>
      <c r="E59" s="54"/>
      <c r="F59" s="54"/>
      <c r="G59" s="54"/>
      <c r="K59" s="144" t="s">
        <v>206</v>
      </c>
      <c r="L59" s="54">
        <f>SUMIFS(Archives!$V$2:$V$1048576,Archives!$T$2:$T$1048576,$K59)</f>
        <v>0</v>
      </c>
      <c r="M59" s="54">
        <f>SUMIFS(Archives!$W$2:$W$1048576,Archives!$T$2:$T$1048576,$K59)</f>
        <v>0</v>
      </c>
      <c r="N59" s="54">
        <f>SUMIFS(Archives!$X$2:$X$1048576,Archives!$T$2:$T$1048576,$K59)</f>
        <v>0</v>
      </c>
      <c r="O59" s="54">
        <f>SUMIFS(Archives!$Y$2:$Y$1048576,Archives!$T$2:$T$1048576,$K59)</f>
        <v>0</v>
      </c>
      <c r="P59" s="54">
        <f>SUMIFS(Archives!$Z$2:$Z$1048576,Archives!$T$2:$T$1048576,$K59)</f>
        <v>0</v>
      </c>
      <c r="Q59" s="54">
        <f>SUMIFS(Archives!$AA$2:$AA$1048576,Archives!$T$2:$T$1048576,$K59)</f>
        <v>0</v>
      </c>
      <c r="R59" s="54">
        <f>SUMIFS(Archives!$AB$2:$AB$1048576,Archives!$T$2:$T$1048576,$K59)</f>
        <v>0</v>
      </c>
      <c r="S59" s="54">
        <f>SUMIFS(Archives!$AC$2:$AC$1048576,Archives!$T$2:$T$1048576,$K59)</f>
        <v>0</v>
      </c>
      <c r="T59" s="54">
        <f>SUMIFS(Archives!$AD$2:$AD$1048576,Archives!$T$2:$T$1048576,$K59)</f>
        <v>0</v>
      </c>
      <c r="U59" s="54">
        <f>SUMIFS(Archives!$AE$2:$AE$1048576,Archives!$T$2:$T$1048576,$K59)</f>
        <v>0</v>
      </c>
      <c r="V59" s="54">
        <f>SUMIFS(Archives!$AF$2:$AF$1048576,Archives!$T$2:$T$1048576,$K59)</f>
        <v>0</v>
      </c>
      <c r="W59" s="54">
        <f>SUMIFS(Archives!$AG$2:$AG$1048576,Archives!$T$2:$T$1048576,$K59)</f>
        <v>0</v>
      </c>
      <c r="X59" s="144" t="s">
        <v>206</v>
      </c>
      <c r="Y59" s="54">
        <f>SUMIFS(Archives!$BG$2:$BG$1048576,Archives!$T$2:$T$1048576,$X59)</f>
        <v>0</v>
      </c>
      <c r="Z59" s="54">
        <f>SUMIFS(Archives!$BH$2:$BH$1048576,Archives!$T$2:$T$1048576,$X59)</f>
        <v>0</v>
      </c>
      <c r="AA59" s="54">
        <f>SUMIFS(Archives!$BI$2:$BI$1048576,Archives!$T$2:$T$1048576,$X59)</f>
        <v>0</v>
      </c>
      <c r="AB59" s="54">
        <f>SUMIFS(Archives!$BJ$2:$BJ$1048576,Archives!$T$2:$T$1048576,$X59)</f>
        <v>0</v>
      </c>
      <c r="AC59" s="54">
        <f>SUMIFS(Archives!$BK$2:$BK$1048576,Archives!$T$2:$T$1048576,$X59)</f>
        <v>0</v>
      </c>
      <c r="AD59" s="54">
        <f>SUMIFS(Archives!$BL$2:$BL$1048576,Archives!$T$2:$T$1048576,$X59)</f>
        <v>0</v>
      </c>
      <c r="AE59" s="54">
        <f>SUMIFS(Archives!$BM$2:$BM$1048576,Archives!$T$2:$T$1048576,$X59)</f>
        <v>0</v>
      </c>
      <c r="AF59" s="54">
        <f>SUMIFS(Archives!$BN$2:$BN$1048576,Archives!$T$2:$T$1048576,$X59)</f>
        <v>0</v>
      </c>
      <c r="AG59" s="54">
        <f>SUMIFS(Archives!$BO$2:$BO$1048576,Archives!$T$2:$T$1048576,$X59)</f>
        <v>0</v>
      </c>
      <c r="AH59" s="54">
        <f>SUMIFS(Archives!$BP$2:$BP$1048576,Archives!$T$2:$T$1048576,$X59)</f>
        <v>0</v>
      </c>
      <c r="AI59" s="54">
        <f>SUMIFS(Archives!$BQ$2:$BQ$1048576,Archives!$T$2:$T$1048576,$X59)</f>
        <v>0</v>
      </c>
      <c r="AJ59" s="54">
        <f>SUMIFS(Archives!$BR$2:$BR$1048576,Archives!$T$2:$T$1048576,$X59)</f>
        <v>0</v>
      </c>
    </row>
    <row r="60" spans="1:36" ht="30" x14ac:dyDescent="0.25">
      <c r="A60" s="144" t="s">
        <v>208</v>
      </c>
      <c r="B60" s="54">
        <f>SUMIFS(Archives!$J$2:$J$1048576,Archives!$T$2:$T$1048576,$A60)</f>
        <v>0</v>
      </c>
      <c r="C60" s="54">
        <f>SUMIFS(Archives!$BF$2:$BF$1048576,Archives!$T$2:$T$1048576,$A60)</f>
        <v>0</v>
      </c>
      <c r="D60" s="54"/>
      <c r="E60" s="54"/>
      <c r="F60" s="54"/>
      <c r="G60" s="54"/>
      <c r="K60" s="144" t="s">
        <v>207</v>
      </c>
      <c r="L60" s="54">
        <f>SUMIFS(Archives!$V$2:$V$1048576,Archives!$T$2:$T$1048576,$K60)</f>
        <v>0</v>
      </c>
      <c r="M60" s="54">
        <f>SUMIFS(Archives!$W$2:$W$1048576,Archives!$T$2:$T$1048576,$K60)</f>
        <v>0</v>
      </c>
      <c r="N60" s="54">
        <f>SUMIFS(Archives!$X$2:$X$1048576,Archives!$T$2:$T$1048576,$K60)</f>
        <v>0</v>
      </c>
      <c r="O60" s="54">
        <f>SUMIFS(Archives!$Y$2:$Y$1048576,Archives!$T$2:$T$1048576,$K60)</f>
        <v>0</v>
      </c>
      <c r="P60" s="54">
        <f>SUMIFS(Archives!$Z$2:$Z$1048576,Archives!$T$2:$T$1048576,$K60)</f>
        <v>0</v>
      </c>
      <c r="Q60" s="54">
        <f>SUMIFS(Archives!$AA$2:$AA$1048576,Archives!$T$2:$T$1048576,$K60)</f>
        <v>0</v>
      </c>
      <c r="R60" s="54">
        <f>SUMIFS(Archives!$AB$2:$AB$1048576,Archives!$T$2:$T$1048576,$K60)</f>
        <v>0</v>
      </c>
      <c r="S60" s="54">
        <f>SUMIFS(Archives!$AC$2:$AC$1048576,Archives!$T$2:$T$1048576,$K60)</f>
        <v>0</v>
      </c>
      <c r="T60" s="54">
        <f>SUMIFS(Archives!$AD$2:$AD$1048576,Archives!$T$2:$T$1048576,$K60)</f>
        <v>0</v>
      </c>
      <c r="U60" s="54">
        <f>SUMIFS(Archives!$AE$2:$AE$1048576,Archives!$T$2:$T$1048576,$K60)</f>
        <v>0</v>
      </c>
      <c r="V60" s="54">
        <f>SUMIFS(Archives!$AF$2:$AF$1048576,Archives!$T$2:$T$1048576,$K60)</f>
        <v>0</v>
      </c>
      <c r="W60" s="54">
        <f>SUMIFS(Archives!$AG$2:$AG$1048576,Archives!$T$2:$T$1048576,$K60)</f>
        <v>0</v>
      </c>
      <c r="X60" s="144" t="s">
        <v>207</v>
      </c>
      <c r="Y60" s="54">
        <f>SUMIFS(Archives!$BG$2:$BG$1048576,Archives!$T$2:$T$1048576,$X60)</f>
        <v>0</v>
      </c>
      <c r="Z60" s="54">
        <f>SUMIFS(Archives!$BH$2:$BH$1048576,Archives!$T$2:$T$1048576,$X60)</f>
        <v>0</v>
      </c>
      <c r="AA60" s="54">
        <f>SUMIFS(Archives!$BI$2:$BI$1048576,Archives!$T$2:$T$1048576,$X60)</f>
        <v>0</v>
      </c>
      <c r="AB60" s="54">
        <f>SUMIFS(Archives!$BJ$2:$BJ$1048576,Archives!$T$2:$T$1048576,$X60)</f>
        <v>0</v>
      </c>
      <c r="AC60" s="54">
        <f>SUMIFS(Archives!$BK$2:$BK$1048576,Archives!$T$2:$T$1048576,$X60)</f>
        <v>0</v>
      </c>
      <c r="AD60" s="54">
        <f>SUMIFS(Archives!$BL$2:$BL$1048576,Archives!$T$2:$T$1048576,$X60)</f>
        <v>0</v>
      </c>
      <c r="AE60" s="54">
        <f>SUMIFS(Archives!$BM$2:$BM$1048576,Archives!$T$2:$T$1048576,$X60)</f>
        <v>0</v>
      </c>
      <c r="AF60" s="54">
        <f>SUMIFS(Archives!$BN$2:$BN$1048576,Archives!$T$2:$T$1048576,$X60)</f>
        <v>0</v>
      </c>
      <c r="AG60" s="54">
        <f>SUMIFS(Archives!$BO$2:$BO$1048576,Archives!$T$2:$T$1048576,$X60)</f>
        <v>0</v>
      </c>
      <c r="AH60" s="54">
        <f>SUMIFS(Archives!$BP$2:$BP$1048576,Archives!$T$2:$T$1048576,$X60)</f>
        <v>0</v>
      </c>
      <c r="AI60" s="54">
        <f>SUMIFS(Archives!$BQ$2:$BQ$1048576,Archives!$T$2:$T$1048576,$X60)</f>
        <v>0</v>
      </c>
      <c r="AJ60" s="54">
        <f>SUMIFS(Archives!$BR$2:$BR$1048576,Archives!$T$2:$T$1048576,$X60)</f>
        <v>0</v>
      </c>
    </row>
    <row r="61" spans="1:36" x14ac:dyDescent="0.25">
      <c r="A61" s="144" t="s">
        <v>209</v>
      </c>
      <c r="B61" s="54">
        <f>SUMIFS(Archives!$J$2:$J$1048576,Archives!$T$2:$T$1048576,$A61)</f>
        <v>0</v>
      </c>
      <c r="C61" s="54">
        <f>SUMIFS(Archives!$BF$2:$BF$1048576,Archives!$T$2:$T$1048576,$A61)</f>
        <v>0</v>
      </c>
      <c r="D61" s="54"/>
      <c r="E61" s="54"/>
      <c r="F61" s="54"/>
      <c r="G61" s="54"/>
      <c r="K61" s="144" t="s">
        <v>208</v>
      </c>
      <c r="L61" s="54">
        <f>SUMIFS(Archives!$V$2:$V$1048576,Archives!$T$2:$T$1048576,$K61)</f>
        <v>0</v>
      </c>
      <c r="M61" s="54">
        <f>SUMIFS(Archives!$W$2:$W$1048576,Archives!$T$2:$T$1048576,$K61)</f>
        <v>0</v>
      </c>
      <c r="N61" s="54">
        <f>SUMIFS(Archives!$X$2:$X$1048576,Archives!$T$2:$T$1048576,$K61)</f>
        <v>0</v>
      </c>
      <c r="O61" s="54">
        <f>SUMIFS(Archives!$Y$2:$Y$1048576,Archives!$T$2:$T$1048576,$K61)</f>
        <v>0</v>
      </c>
      <c r="P61" s="54">
        <f>SUMIFS(Archives!$Z$2:$Z$1048576,Archives!$T$2:$T$1048576,$K61)</f>
        <v>0</v>
      </c>
      <c r="Q61" s="54">
        <f>SUMIFS(Archives!$AA$2:$AA$1048576,Archives!$T$2:$T$1048576,$K61)</f>
        <v>0</v>
      </c>
      <c r="R61" s="54">
        <f>SUMIFS(Archives!$AB$2:$AB$1048576,Archives!$T$2:$T$1048576,$K61)</f>
        <v>0</v>
      </c>
      <c r="S61" s="54">
        <f>SUMIFS(Archives!$AC$2:$AC$1048576,Archives!$T$2:$T$1048576,$K61)</f>
        <v>0</v>
      </c>
      <c r="T61" s="54">
        <f>SUMIFS(Archives!$AD$2:$AD$1048576,Archives!$T$2:$T$1048576,$K61)</f>
        <v>0</v>
      </c>
      <c r="U61" s="54">
        <f>SUMIFS(Archives!$AE$2:$AE$1048576,Archives!$T$2:$T$1048576,$K61)</f>
        <v>0</v>
      </c>
      <c r="V61" s="54">
        <f>SUMIFS(Archives!$AF$2:$AF$1048576,Archives!$T$2:$T$1048576,$K61)</f>
        <v>0</v>
      </c>
      <c r="W61" s="54">
        <f>SUMIFS(Archives!$AG$2:$AG$1048576,Archives!$T$2:$T$1048576,$K61)</f>
        <v>0</v>
      </c>
      <c r="X61" s="144" t="s">
        <v>208</v>
      </c>
      <c r="Y61" s="54">
        <f>SUMIFS(Archives!$BG$2:$BG$1048576,Archives!$T$2:$T$1048576,$X61)</f>
        <v>0</v>
      </c>
      <c r="Z61" s="54">
        <f>SUMIFS(Archives!$BH$2:$BH$1048576,Archives!$T$2:$T$1048576,$X61)</f>
        <v>0</v>
      </c>
      <c r="AA61" s="54">
        <f>SUMIFS(Archives!$BI$2:$BI$1048576,Archives!$T$2:$T$1048576,$X61)</f>
        <v>0</v>
      </c>
      <c r="AB61" s="54">
        <f>SUMIFS(Archives!$BJ$2:$BJ$1048576,Archives!$T$2:$T$1048576,$X61)</f>
        <v>0</v>
      </c>
      <c r="AC61" s="54">
        <f>SUMIFS(Archives!$BK$2:$BK$1048576,Archives!$T$2:$T$1048576,$X61)</f>
        <v>0</v>
      </c>
      <c r="AD61" s="54">
        <f>SUMIFS(Archives!$BL$2:$BL$1048576,Archives!$T$2:$T$1048576,$X61)</f>
        <v>0</v>
      </c>
      <c r="AE61" s="54">
        <f>SUMIFS(Archives!$BM$2:$BM$1048576,Archives!$T$2:$T$1048576,$X61)</f>
        <v>0</v>
      </c>
      <c r="AF61" s="54">
        <f>SUMIFS(Archives!$BN$2:$BN$1048576,Archives!$T$2:$T$1048576,$X61)</f>
        <v>0</v>
      </c>
      <c r="AG61" s="54">
        <f>SUMIFS(Archives!$BO$2:$BO$1048576,Archives!$T$2:$T$1048576,$X61)</f>
        <v>0</v>
      </c>
      <c r="AH61" s="54">
        <f>SUMIFS(Archives!$BP$2:$BP$1048576,Archives!$T$2:$T$1048576,$X61)</f>
        <v>0</v>
      </c>
      <c r="AI61" s="54">
        <f>SUMIFS(Archives!$BQ$2:$BQ$1048576,Archives!$T$2:$T$1048576,$X61)</f>
        <v>0</v>
      </c>
      <c r="AJ61" s="54">
        <f>SUMIFS(Archives!$BR$2:$BR$1048576,Archives!$T$2:$T$1048576,$X61)</f>
        <v>0</v>
      </c>
    </row>
    <row r="62" spans="1:36" x14ac:dyDescent="0.25">
      <c r="A62" s="144" t="s">
        <v>210</v>
      </c>
      <c r="B62" s="54">
        <f>SUMIFS(Archives!$J$2:$J$1048576,Archives!$T$2:$T$1048576,$A62)</f>
        <v>0</v>
      </c>
      <c r="C62" s="54">
        <f>SUMIFS(Archives!$BF$2:$BF$1048576,Archives!$T$2:$T$1048576,$A62)</f>
        <v>0</v>
      </c>
      <c r="D62" s="54"/>
      <c r="E62" s="54"/>
      <c r="F62" s="54"/>
      <c r="G62" s="54"/>
      <c r="K62" s="144" t="s">
        <v>209</v>
      </c>
      <c r="L62" s="54">
        <f>SUMIFS(Archives!$V$2:$V$1048576,Archives!$T$2:$T$1048576,$K62)</f>
        <v>0</v>
      </c>
      <c r="M62" s="54">
        <f>SUMIFS(Archives!$W$2:$W$1048576,Archives!$T$2:$T$1048576,$K62)</f>
        <v>0</v>
      </c>
      <c r="N62" s="54">
        <f>SUMIFS(Archives!$X$2:$X$1048576,Archives!$T$2:$T$1048576,$K62)</f>
        <v>0</v>
      </c>
      <c r="O62" s="54">
        <f>SUMIFS(Archives!$Y$2:$Y$1048576,Archives!$T$2:$T$1048576,$K62)</f>
        <v>0</v>
      </c>
      <c r="P62" s="54">
        <f>SUMIFS(Archives!$Z$2:$Z$1048576,Archives!$T$2:$T$1048576,$K62)</f>
        <v>0</v>
      </c>
      <c r="Q62" s="54">
        <f>SUMIFS(Archives!$AA$2:$AA$1048576,Archives!$T$2:$T$1048576,$K62)</f>
        <v>0</v>
      </c>
      <c r="R62" s="54">
        <f>SUMIFS(Archives!$AB$2:$AB$1048576,Archives!$T$2:$T$1048576,$K62)</f>
        <v>0</v>
      </c>
      <c r="S62" s="54">
        <f>SUMIFS(Archives!$AC$2:$AC$1048576,Archives!$T$2:$T$1048576,$K62)</f>
        <v>0</v>
      </c>
      <c r="T62" s="54">
        <f>SUMIFS(Archives!$AD$2:$AD$1048576,Archives!$T$2:$T$1048576,$K62)</f>
        <v>0</v>
      </c>
      <c r="U62" s="54">
        <f>SUMIFS(Archives!$AE$2:$AE$1048576,Archives!$T$2:$T$1048576,$K62)</f>
        <v>0</v>
      </c>
      <c r="V62" s="54">
        <f>SUMIFS(Archives!$AF$2:$AF$1048576,Archives!$T$2:$T$1048576,$K62)</f>
        <v>0</v>
      </c>
      <c r="W62" s="54">
        <f>SUMIFS(Archives!$AG$2:$AG$1048576,Archives!$T$2:$T$1048576,$K62)</f>
        <v>0</v>
      </c>
      <c r="X62" s="144" t="s">
        <v>209</v>
      </c>
      <c r="Y62" s="54">
        <f>SUMIFS(Archives!$BG$2:$BG$1048576,Archives!$T$2:$T$1048576,$X62)</f>
        <v>0</v>
      </c>
      <c r="Z62" s="54">
        <f>SUMIFS(Archives!$BH$2:$BH$1048576,Archives!$T$2:$T$1048576,$X62)</f>
        <v>0</v>
      </c>
      <c r="AA62" s="54">
        <f>SUMIFS(Archives!$BI$2:$BI$1048576,Archives!$T$2:$T$1048576,$X62)</f>
        <v>0</v>
      </c>
      <c r="AB62" s="54">
        <f>SUMIFS(Archives!$BJ$2:$BJ$1048576,Archives!$T$2:$T$1048576,$X62)</f>
        <v>0</v>
      </c>
      <c r="AC62" s="54">
        <f>SUMIFS(Archives!$BK$2:$BK$1048576,Archives!$T$2:$T$1048576,$X62)</f>
        <v>0</v>
      </c>
      <c r="AD62" s="54">
        <f>SUMIFS(Archives!$BL$2:$BL$1048576,Archives!$T$2:$T$1048576,$X62)</f>
        <v>0</v>
      </c>
      <c r="AE62" s="54">
        <f>SUMIFS(Archives!$BM$2:$BM$1048576,Archives!$T$2:$T$1048576,$X62)</f>
        <v>0</v>
      </c>
      <c r="AF62" s="54">
        <f>SUMIFS(Archives!$BN$2:$BN$1048576,Archives!$T$2:$T$1048576,$X62)</f>
        <v>0</v>
      </c>
      <c r="AG62" s="54">
        <f>SUMIFS(Archives!$BO$2:$BO$1048576,Archives!$T$2:$T$1048576,$X62)</f>
        <v>0</v>
      </c>
      <c r="AH62" s="54">
        <f>SUMIFS(Archives!$BP$2:$BP$1048576,Archives!$T$2:$T$1048576,$X62)</f>
        <v>0</v>
      </c>
      <c r="AI62" s="54">
        <f>SUMIFS(Archives!$BQ$2:$BQ$1048576,Archives!$T$2:$T$1048576,$X62)</f>
        <v>0</v>
      </c>
      <c r="AJ62" s="54">
        <f>SUMIFS(Archives!$BR$2:$BR$1048576,Archives!$T$2:$T$1048576,$X62)</f>
        <v>0</v>
      </c>
    </row>
    <row r="63" spans="1:36" x14ac:dyDescent="0.25">
      <c r="A63" s="144" t="s">
        <v>211</v>
      </c>
      <c r="B63" s="54">
        <f>SUMIFS(Archives!$J$2:$J$1048576,Archives!$T$2:$T$1048576,$A63)</f>
        <v>0</v>
      </c>
      <c r="C63" s="54">
        <f>SUMIFS(Archives!$BF$2:$BF$1048576,Archives!$T$2:$T$1048576,$A63)</f>
        <v>0</v>
      </c>
      <c r="D63" s="54"/>
      <c r="E63" s="54"/>
      <c r="F63" s="54"/>
      <c r="G63" s="54"/>
      <c r="K63" s="144" t="s">
        <v>210</v>
      </c>
      <c r="L63" s="54">
        <f>SUMIFS(Archives!$V$2:$V$1048576,Archives!$T$2:$T$1048576,$K63)</f>
        <v>0</v>
      </c>
      <c r="M63" s="54">
        <f>SUMIFS(Archives!$W$2:$W$1048576,Archives!$T$2:$T$1048576,$K63)</f>
        <v>0</v>
      </c>
      <c r="N63" s="54">
        <f>SUMIFS(Archives!$X$2:$X$1048576,Archives!$T$2:$T$1048576,$K63)</f>
        <v>0</v>
      </c>
      <c r="O63" s="54">
        <f>SUMIFS(Archives!$Y$2:$Y$1048576,Archives!$T$2:$T$1048576,$K63)</f>
        <v>0</v>
      </c>
      <c r="P63" s="54">
        <f>SUMIFS(Archives!$Z$2:$Z$1048576,Archives!$T$2:$T$1048576,$K63)</f>
        <v>0</v>
      </c>
      <c r="Q63" s="54">
        <f>SUMIFS(Archives!$AA$2:$AA$1048576,Archives!$T$2:$T$1048576,$K63)</f>
        <v>0</v>
      </c>
      <c r="R63" s="54">
        <f>SUMIFS(Archives!$AB$2:$AB$1048576,Archives!$T$2:$T$1048576,$K63)</f>
        <v>0</v>
      </c>
      <c r="S63" s="54">
        <f>SUMIFS(Archives!$AC$2:$AC$1048576,Archives!$T$2:$T$1048576,$K63)</f>
        <v>0</v>
      </c>
      <c r="T63" s="54">
        <f>SUMIFS(Archives!$AD$2:$AD$1048576,Archives!$T$2:$T$1048576,$K63)</f>
        <v>0</v>
      </c>
      <c r="U63" s="54">
        <f>SUMIFS(Archives!$AE$2:$AE$1048576,Archives!$T$2:$T$1048576,$K63)</f>
        <v>0</v>
      </c>
      <c r="V63" s="54">
        <f>SUMIFS(Archives!$AF$2:$AF$1048576,Archives!$T$2:$T$1048576,$K63)</f>
        <v>0</v>
      </c>
      <c r="W63" s="54">
        <f>SUMIFS(Archives!$AG$2:$AG$1048576,Archives!$T$2:$T$1048576,$K63)</f>
        <v>0</v>
      </c>
      <c r="X63" s="144" t="s">
        <v>210</v>
      </c>
      <c r="Y63" s="54">
        <f>SUMIFS(Archives!$BG$2:$BG$1048576,Archives!$T$2:$T$1048576,$X63)</f>
        <v>0</v>
      </c>
      <c r="Z63" s="54">
        <f>SUMIFS(Archives!$BH$2:$BH$1048576,Archives!$T$2:$T$1048576,$X63)</f>
        <v>0</v>
      </c>
      <c r="AA63" s="54">
        <f>SUMIFS(Archives!$BI$2:$BI$1048576,Archives!$T$2:$T$1048576,$X63)</f>
        <v>0</v>
      </c>
      <c r="AB63" s="54">
        <f>SUMIFS(Archives!$BJ$2:$BJ$1048576,Archives!$T$2:$T$1048576,$X63)</f>
        <v>0</v>
      </c>
      <c r="AC63" s="54">
        <f>SUMIFS(Archives!$BK$2:$BK$1048576,Archives!$T$2:$T$1048576,$X63)</f>
        <v>0</v>
      </c>
      <c r="AD63" s="54">
        <f>SUMIFS(Archives!$BL$2:$BL$1048576,Archives!$T$2:$T$1048576,$X63)</f>
        <v>0</v>
      </c>
      <c r="AE63" s="54">
        <f>SUMIFS(Archives!$BM$2:$BM$1048576,Archives!$T$2:$T$1048576,$X63)</f>
        <v>0</v>
      </c>
      <c r="AF63" s="54">
        <f>SUMIFS(Archives!$BN$2:$BN$1048576,Archives!$T$2:$T$1048576,$X63)</f>
        <v>0</v>
      </c>
      <c r="AG63" s="54">
        <f>SUMIFS(Archives!$BO$2:$BO$1048576,Archives!$T$2:$T$1048576,$X63)</f>
        <v>0</v>
      </c>
      <c r="AH63" s="54">
        <f>SUMIFS(Archives!$BP$2:$BP$1048576,Archives!$T$2:$T$1048576,$X63)</f>
        <v>0</v>
      </c>
      <c r="AI63" s="54">
        <f>SUMIFS(Archives!$BQ$2:$BQ$1048576,Archives!$T$2:$T$1048576,$X63)</f>
        <v>0</v>
      </c>
      <c r="AJ63" s="54">
        <f>SUMIFS(Archives!$BR$2:$BR$1048576,Archives!$T$2:$T$1048576,$X63)</f>
        <v>0</v>
      </c>
    </row>
    <row r="64" spans="1:36" ht="30" x14ac:dyDescent="0.25">
      <c r="A64" s="144" t="s">
        <v>212</v>
      </c>
      <c r="B64" s="54">
        <f>SUMIFS(Archives!$J$2:$J$1048576,Archives!$T$2:$T$1048576,$A64)</f>
        <v>0</v>
      </c>
      <c r="C64" s="54">
        <f>SUMIFS(Archives!$BF$2:$BF$1048576,Archives!$T$2:$T$1048576,$A64)</f>
        <v>0</v>
      </c>
      <c r="D64" s="54"/>
      <c r="E64" s="54"/>
      <c r="F64" s="54"/>
      <c r="G64" s="54"/>
      <c r="K64" s="144" t="s">
        <v>211</v>
      </c>
      <c r="L64" s="54">
        <f>SUMIFS(Archives!$V$2:$V$1048576,Archives!$T$2:$T$1048576,$K64)</f>
        <v>0</v>
      </c>
      <c r="M64" s="54">
        <f>SUMIFS(Archives!$W$2:$W$1048576,Archives!$T$2:$T$1048576,$K64)</f>
        <v>0</v>
      </c>
      <c r="N64" s="54">
        <f>SUMIFS(Archives!$X$2:$X$1048576,Archives!$T$2:$T$1048576,$K64)</f>
        <v>0</v>
      </c>
      <c r="O64" s="54">
        <f>SUMIFS(Archives!$Y$2:$Y$1048576,Archives!$T$2:$T$1048576,$K64)</f>
        <v>0</v>
      </c>
      <c r="P64" s="54">
        <f>SUMIFS(Archives!$Z$2:$Z$1048576,Archives!$T$2:$T$1048576,$K64)</f>
        <v>0</v>
      </c>
      <c r="Q64" s="54">
        <f>SUMIFS(Archives!$AA$2:$AA$1048576,Archives!$T$2:$T$1048576,$K64)</f>
        <v>0</v>
      </c>
      <c r="R64" s="54">
        <f>SUMIFS(Archives!$AB$2:$AB$1048576,Archives!$T$2:$T$1048576,$K64)</f>
        <v>0</v>
      </c>
      <c r="S64" s="54">
        <f>SUMIFS(Archives!$AC$2:$AC$1048576,Archives!$T$2:$T$1048576,$K64)</f>
        <v>0</v>
      </c>
      <c r="T64" s="54">
        <f>SUMIFS(Archives!$AD$2:$AD$1048576,Archives!$T$2:$T$1048576,$K64)</f>
        <v>0</v>
      </c>
      <c r="U64" s="54">
        <f>SUMIFS(Archives!$AE$2:$AE$1048576,Archives!$T$2:$T$1048576,$K64)</f>
        <v>0</v>
      </c>
      <c r="V64" s="54">
        <f>SUMIFS(Archives!$AF$2:$AF$1048576,Archives!$T$2:$T$1048576,$K64)</f>
        <v>0</v>
      </c>
      <c r="W64" s="54">
        <f>SUMIFS(Archives!$AG$2:$AG$1048576,Archives!$T$2:$T$1048576,$K64)</f>
        <v>0</v>
      </c>
      <c r="X64" s="144" t="s">
        <v>211</v>
      </c>
      <c r="Y64" s="54">
        <f>SUMIFS(Archives!$BG$2:$BG$1048576,Archives!$T$2:$T$1048576,$X64)</f>
        <v>0</v>
      </c>
      <c r="Z64" s="54">
        <f>SUMIFS(Archives!$BH$2:$BH$1048576,Archives!$T$2:$T$1048576,$X64)</f>
        <v>0</v>
      </c>
      <c r="AA64" s="54">
        <f>SUMIFS(Archives!$BI$2:$BI$1048576,Archives!$T$2:$T$1048576,$X64)</f>
        <v>0</v>
      </c>
      <c r="AB64" s="54">
        <f>SUMIFS(Archives!$BJ$2:$BJ$1048576,Archives!$T$2:$T$1048576,$X64)</f>
        <v>0</v>
      </c>
      <c r="AC64" s="54">
        <f>SUMIFS(Archives!$BK$2:$BK$1048576,Archives!$T$2:$T$1048576,$X64)</f>
        <v>0</v>
      </c>
      <c r="AD64" s="54">
        <f>SUMIFS(Archives!$BL$2:$BL$1048576,Archives!$T$2:$T$1048576,$X64)</f>
        <v>0</v>
      </c>
      <c r="AE64" s="54">
        <f>SUMIFS(Archives!$BM$2:$BM$1048576,Archives!$T$2:$T$1048576,$X64)</f>
        <v>0</v>
      </c>
      <c r="AF64" s="54">
        <f>SUMIFS(Archives!$BN$2:$BN$1048576,Archives!$T$2:$T$1048576,$X64)</f>
        <v>0</v>
      </c>
      <c r="AG64" s="54">
        <f>SUMIFS(Archives!$BO$2:$BO$1048576,Archives!$T$2:$T$1048576,$X64)</f>
        <v>0</v>
      </c>
      <c r="AH64" s="54">
        <f>SUMIFS(Archives!$BP$2:$BP$1048576,Archives!$T$2:$T$1048576,$X64)</f>
        <v>0</v>
      </c>
      <c r="AI64" s="54">
        <f>SUMIFS(Archives!$BQ$2:$BQ$1048576,Archives!$T$2:$T$1048576,$X64)</f>
        <v>0</v>
      </c>
      <c r="AJ64" s="54">
        <f>SUMIFS(Archives!$BR$2:$BR$1048576,Archives!$T$2:$T$1048576,$X64)</f>
        <v>0</v>
      </c>
    </row>
    <row r="65" spans="1:36" x14ac:dyDescent="0.25">
      <c r="A65" s="144" t="s">
        <v>213</v>
      </c>
      <c r="B65" s="54">
        <f>SUMIFS(Archives!$J$2:$J$1048576,Archives!$T$2:$T$1048576,$A65)</f>
        <v>0</v>
      </c>
      <c r="C65" s="54">
        <f>SUMIFS(Archives!$BF$2:$BF$1048576,Archives!$T$2:$T$1048576,$A65)</f>
        <v>0</v>
      </c>
      <c r="D65" s="54"/>
      <c r="E65" s="54"/>
      <c r="F65" s="54"/>
      <c r="G65" s="54"/>
      <c r="K65" s="144" t="s">
        <v>212</v>
      </c>
      <c r="L65" s="54">
        <f>SUMIFS(Archives!$V$2:$V$1048576,Archives!$T$2:$T$1048576,$K65)</f>
        <v>0</v>
      </c>
      <c r="M65" s="54">
        <f>SUMIFS(Archives!$W$2:$W$1048576,Archives!$T$2:$T$1048576,$K65)</f>
        <v>0</v>
      </c>
      <c r="N65" s="54">
        <f>SUMIFS(Archives!$X$2:$X$1048576,Archives!$T$2:$T$1048576,$K65)</f>
        <v>0</v>
      </c>
      <c r="O65" s="54">
        <f>SUMIFS(Archives!$Y$2:$Y$1048576,Archives!$T$2:$T$1048576,$K65)</f>
        <v>0</v>
      </c>
      <c r="P65" s="54">
        <f>SUMIFS(Archives!$Z$2:$Z$1048576,Archives!$T$2:$T$1048576,$K65)</f>
        <v>0</v>
      </c>
      <c r="Q65" s="54">
        <f>SUMIFS(Archives!$AA$2:$AA$1048576,Archives!$T$2:$T$1048576,$K65)</f>
        <v>0</v>
      </c>
      <c r="R65" s="54">
        <f>SUMIFS(Archives!$AB$2:$AB$1048576,Archives!$T$2:$T$1048576,$K65)</f>
        <v>0</v>
      </c>
      <c r="S65" s="54">
        <f>SUMIFS(Archives!$AC$2:$AC$1048576,Archives!$T$2:$T$1048576,$K65)</f>
        <v>0</v>
      </c>
      <c r="T65" s="54">
        <f>SUMIFS(Archives!$AD$2:$AD$1048576,Archives!$T$2:$T$1048576,$K65)</f>
        <v>0</v>
      </c>
      <c r="U65" s="54">
        <f>SUMIFS(Archives!$AE$2:$AE$1048576,Archives!$T$2:$T$1048576,$K65)</f>
        <v>0</v>
      </c>
      <c r="V65" s="54">
        <f>SUMIFS(Archives!$AF$2:$AF$1048576,Archives!$T$2:$T$1048576,$K65)</f>
        <v>0</v>
      </c>
      <c r="W65" s="54">
        <f>SUMIFS(Archives!$AG$2:$AG$1048576,Archives!$T$2:$T$1048576,$K65)</f>
        <v>0</v>
      </c>
      <c r="X65" s="144" t="s">
        <v>212</v>
      </c>
      <c r="Y65" s="54">
        <f>SUMIFS(Archives!$BG$2:$BG$1048576,Archives!$T$2:$T$1048576,$X65)</f>
        <v>0</v>
      </c>
      <c r="Z65" s="54">
        <f>SUMIFS(Archives!$BH$2:$BH$1048576,Archives!$T$2:$T$1048576,$X65)</f>
        <v>0</v>
      </c>
      <c r="AA65" s="54">
        <f>SUMIFS(Archives!$BI$2:$BI$1048576,Archives!$T$2:$T$1048576,$X65)</f>
        <v>0</v>
      </c>
      <c r="AB65" s="54">
        <f>SUMIFS(Archives!$BJ$2:$BJ$1048576,Archives!$T$2:$T$1048576,$X65)</f>
        <v>0</v>
      </c>
      <c r="AC65" s="54">
        <f>SUMIFS(Archives!$BK$2:$BK$1048576,Archives!$T$2:$T$1048576,$X65)</f>
        <v>0</v>
      </c>
      <c r="AD65" s="54">
        <f>SUMIFS(Archives!$BL$2:$BL$1048576,Archives!$T$2:$T$1048576,$X65)</f>
        <v>0</v>
      </c>
      <c r="AE65" s="54">
        <f>SUMIFS(Archives!$BM$2:$BM$1048576,Archives!$T$2:$T$1048576,$X65)</f>
        <v>0</v>
      </c>
      <c r="AF65" s="54">
        <f>SUMIFS(Archives!$BN$2:$BN$1048576,Archives!$T$2:$T$1048576,$X65)</f>
        <v>0</v>
      </c>
      <c r="AG65" s="54">
        <f>SUMIFS(Archives!$BO$2:$BO$1048576,Archives!$T$2:$T$1048576,$X65)</f>
        <v>0</v>
      </c>
      <c r="AH65" s="54">
        <f>SUMIFS(Archives!$BP$2:$BP$1048576,Archives!$T$2:$T$1048576,$X65)</f>
        <v>0</v>
      </c>
      <c r="AI65" s="54">
        <f>SUMIFS(Archives!$BQ$2:$BQ$1048576,Archives!$T$2:$T$1048576,$X65)</f>
        <v>0</v>
      </c>
      <c r="AJ65" s="54">
        <f>SUMIFS(Archives!$BR$2:$BR$1048576,Archives!$T$2:$T$1048576,$X65)</f>
        <v>0</v>
      </c>
    </row>
    <row r="66" spans="1:36" x14ac:dyDescent="0.25">
      <c r="A66" s="144" t="s">
        <v>214</v>
      </c>
      <c r="B66" s="54">
        <f>SUMIFS(Archives!$J$2:$J$1048576,Archives!$T$2:$T$1048576,$A66)</f>
        <v>0</v>
      </c>
      <c r="C66" s="54">
        <f>SUMIFS(Archives!$BF$2:$BF$1048576,Archives!$T$2:$T$1048576,$A66)</f>
        <v>0</v>
      </c>
      <c r="D66" s="54"/>
      <c r="E66" s="54"/>
      <c r="F66" s="54"/>
      <c r="G66" s="54"/>
      <c r="K66" s="144" t="s">
        <v>213</v>
      </c>
      <c r="L66" s="54">
        <f>SUMIFS(Archives!$V$2:$V$1048576,Archives!$T$2:$T$1048576,$K66)</f>
        <v>0</v>
      </c>
      <c r="M66" s="54">
        <f>SUMIFS(Archives!$W$2:$W$1048576,Archives!$T$2:$T$1048576,$K66)</f>
        <v>0</v>
      </c>
      <c r="N66" s="54">
        <f>SUMIFS(Archives!$X$2:$X$1048576,Archives!$T$2:$T$1048576,$K66)</f>
        <v>0</v>
      </c>
      <c r="O66" s="54">
        <f>SUMIFS(Archives!$Y$2:$Y$1048576,Archives!$T$2:$T$1048576,$K66)</f>
        <v>0</v>
      </c>
      <c r="P66" s="54">
        <f>SUMIFS(Archives!$Z$2:$Z$1048576,Archives!$T$2:$T$1048576,$K66)</f>
        <v>0</v>
      </c>
      <c r="Q66" s="54">
        <f>SUMIFS(Archives!$AA$2:$AA$1048576,Archives!$T$2:$T$1048576,$K66)</f>
        <v>0</v>
      </c>
      <c r="R66" s="54">
        <f>SUMIFS(Archives!$AB$2:$AB$1048576,Archives!$T$2:$T$1048576,$K66)</f>
        <v>0</v>
      </c>
      <c r="S66" s="54">
        <f>SUMIFS(Archives!$AC$2:$AC$1048576,Archives!$T$2:$T$1048576,$K66)</f>
        <v>0</v>
      </c>
      <c r="T66" s="54">
        <f>SUMIFS(Archives!$AD$2:$AD$1048576,Archives!$T$2:$T$1048576,$K66)</f>
        <v>0</v>
      </c>
      <c r="U66" s="54">
        <f>SUMIFS(Archives!$AE$2:$AE$1048576,Archives!$T$2:$T$1048576,$K66)</f>
        <v>0</v>
      </c>
      <c r="V66" s="54">
        <f>SUMIFS(Archives!$AF$2:$AF$1048576,Archives!$T$2:$T$1048576,$K66)</f>
        <v>0</v>
      </c>
      <c r="W66" s="54">
        <f>SUMIFS(Archives!$AG$2:$AG$1048576,Archives!$T$2:$T$1048576,$K66)</f>
        <v>0</v>
      </c>
      <c r="X66" s="144" t="s">
        <v>213</v>
      </c>
      <c r="Y66" s="54">
        <f>SUMIFS(Archives!$BG$2:$BG$1048576,Archives!$T$2:$T$1048576,$X66)</f>
        <v>0</v>
      </c>
      <c r="Z66" s="54">
        <f>SUMIFS(Archives!$BH$2:$BH$1048576,Archives!$T$2:$T$1048576,$X66)</f>
        <v>0</v>
      </c>
      <c r="AA66" s="54">
        <f>SUMIFS(Archives!$BI$2:$BI$1048576,Archives!$T$2:$T$1048576,$X66)</f>
        <v>0</v>
      </c>
      <c r="AB66" s="54">
        <f>SUMIFS(Archives!$BJ$2:$BJ$1048576,Archives!$T$2:$T$1048576,$X66)</f>
        <v>0</v>
      </c>
      <c r="AC66" s="54">
        <f>SUMIFS(Archives!$BK$2:$BK$1048576,Archives!$T$2:$T$1048576,$X66)</f>
        <v>0</v>
      </c>
      <c r="AD66" s="54">
        <f>SUMIFS(Archives!$BL$2:$BL$1048576,Archives!$T$2:$T$1048576,$X66)</f>
        <v>0</v>
      </c>
      <c r="AE66" s="54">
        <f>SUMIFS(Archives!$BM$2:$BM$1048576,Archives!$T$2:$T$1048576,$X66)</f>
        <v>0</v>
      </c>
      <c r="AF66" s="54">
        <f>SUMIFS(Archives!$BN$2:$BN$1048576,Archives!$T$2:$T$1048576,$X66)</f>
        <v>0</v>
      </c>
      <c r="AG66" s="54">
        <f>SUMIFS(Archives!$BO$2:$BO$1048576,Archives!$T$2:$T$1048576,$X66)</f>
        <v>0</v>
      </c>
      <c r="AH66" s="54">
        <f>SUMIFS(Archives!$BP$2:$BP$1048576,Archives!$T$2:$T$1048576,$X66)</f>
        <v>0</v>
      </c>
      <c r="AI66" s="54">
        <f>SUMIFS(Archives!$BQ$2:$BQ$1048576,Archives!$T$2:$T$1048576,$X66)</f>
        <v>0</v>
      </c>
      <c r="AJ66" s="54">
        <f>SUMIFS(Archives!$BR$2:$BR$1048576,Archives!$T$2:$T$1048576,$X66)</f>
        <v>0</v>
      </c>
    </row>
    <row r="67" spans="1:36" x14ac:dyDescent="0.25">
      <c r="A67" s="144" t="s">
        <v>215</v>
      </c>
      <c r="B67" s="54">
        <f>SUMIFS(Archives!$J$2:$J$1048576,Archives!$T$2:$T$1048576,$A67)</f>
        <v>0</v>
      </c>
      <c r="C67" s="54">
        <f>SUMIFS(Archives!$BF$2:$BF$1048576,Archives!$T$2:$T$1048576,$A67)</f>
        <v>0</v>
      </c>
      <c r="D67" s="54"/>
      <c r="E67" s="54"/>
      <c r="F67" s="54"/>
      <c r="G67" s="54"/>
      <c r="K67" s="144" t="s">
        <v>214</v>
      </c>
      <c r="L67" s="54">
        <f>SUMIFS(Archives!$V$2:$V$1048576,Archives!$T$2:$T$1048576,$K67)</f>
        <v>0</v>
      </c>
      <c r="M67" s="54">
        <f>SUMIFS(Archives!$W$2:$W$1048576,Archives!$T$2:$T$1048576,$K67)</f>
        <v>0</v>
      </c>
      <c r="N67" s="54">
        <f>SUMIFS(Archives!$X$2:$X$1048576,Archives!$T$2:$T$1048576,$K67)</f>
        <v>0</v>
      </c>
      <c r="O67" s="54">
        <f>SUMIFS(Archives!$Y$2:$Y$1048576,Archives!$T$2:$T$1048576,$K67)</f>
        <v>0</v>
      </c>
      <c r="P67" s="54">
        <f>SUMIFS(Archives!$Z$2:$Z$1048576,Archives!$T$2:$T$1048576,$K67)</f>
        <v>0</v>
      </c>
      <c r="Q67" s="54">
        <f>SUMIFS(Archives!$AA$2:$AA$1048576,Archives!$T$2:$T$1048576,$K67)</f>
        <v>0</v>
      </c>
      <c r="R67" s="54">
        <f>SUMIFS(Archives!$AB$2:$AB$1048576,Archives!$T$2:$T$1048576,$K67)</f>
        <v>0</v>
      </c>
      <c r="S67" s="54">
        <f>SUMIFS(Archives!$AC$2:$AC$1048576,Archives!$T$2:$T$1048576,$K67)</f>
        <v>0</v>
      </c>
      <c r="T67" s="54">
        <f>SUMIFS(Archives!$AD$2:$AD$1048576,Archives!$T$2:$T$1048576,$K67)</f>
        <v>0</v>
      </c>
      <c r="U67" s="54">
        <f>SUMIFS(Archives!$AE$2:$AE$1048576,Archives!$T$2:$T$1048576,$K67)</f>
        <v>0</v>
      </c>
      <c r="V67" s="54">
        <f>SUMIFS(Archives!$AF$2:$AF$1048576,Archives!$T$2:$T$1048576,$K67)</f>
        <v>0</v>
      </c>
      <c r="W67" s="54">
        <f>SUMIFS(Archives!$AG$2:$AG$1048576,Archives!$T$2:$T$1048576,$K67)</f>
        <v>0</v>
      </c>
      <c r="X67" s="144" t="s">
        <v>214</v>
      </c>
      <c r="Y67" s="54">
        <f>SUMIFS(Archives!$BG$2:$BG$1048576,Archives!$T$2:$T$1048576,$X67)</f>
        <v>0</v>
      </c>
      <c r="Z67" s="54">
        <f>SUMIFS(Archives!$BH$2:$BH$1048576,Archives!$T$2:$T$1048576,$X67)</f>
        <v>0</v>
      </c>
      <c r="AA67" s="54">
        <f>SUMIFS(Archives!$BI$2:$BI$1048576,Archives!$T$2:$T$1048576,$X67)</f>
        <v>0</v>
      </c>
      <c r="AB67" s="54">
        <f>SUMIFS(Archives!$BJ$2:$BJ$1048576,Archives!$T$2:$T$1048576,$X67)</f>
        <v>0</v>
      </c>
      <c r="AC67" s="54">
        <f>SUMIFS(Archives!$BK$2:$BK$1048576,Archives!$T$2:$T$1048576,$X67)</f>
        <v>0</v>
      </c>
      <c r="AD67" s="54">
        <f>SUMIFS(Archives!$BL$2:$BL$1048576,Archives!$T$2:$T$1048576,$X67)</f>
        <v>0</v>
      </c>
      <c r="AE67" s="54">
        <f>SUMIFS(Archives!$BM$2:$BM$1048576,Archives!$T$2:$T$1048576,$X67)</f>
        <v>0</v>
      </c>
      <c r="AF67" s="54">
        <f>SUMIFS(Archives!$BN$2:$BN$1048576,Archives!$T$2:$T$1048576,$X67)</f>
        <v>0</v>
      </c>
      <c r="AG67" s="54">
        <f>SUMIFS(Archives!$BO$2:$BO$1048576,Archives!$T$2:$T$1048576,$X67)</f>
        <v>0</v>
      </c>
      <c r="AH67" s="54">
        <f>SUMIFS(Archives!$BP$2:$BP$1048576,Archives!$T$2:$T$1048576,$X67)</f>
        <v>0</v>
      </c>
      <c r="AI67" s="54">
        <f>SUMIFS(Archives!$BQ$2:$BQ$1048576,Archives!$T$2:$T$1048576,$X67)</f>
        <v>0</v>
      </c>
      <c r="AJ67" s="54">
        <f>SUMIFS(Archives!$BR$2:$BR$1048576,Archives!$T$2:$T$1048576,$X67)</f>
        <v>0</v>
      </c>
    </row>
    <row r="68" spans="1:36" x14ac:dyDescent="0.25">
      <c r="A68" s="144" t="s">
        <v>216</v>
      </c>
      <c r="B68" s="54">
        <f>SUMIFS(Archives!$J$2:$J$1048576,Archives!$T$2:$T$1048576,$A68)</f>
        <v>0</v>
      </c>
      <c r="C68" s="54">
        <f>SUMIFS(Archives!$BF$2:$BF$1048576,Archives!$T$2:$T$1048576,$A68)</f>
        <v>0</v>
      </c>
      <c r="D68" s="54"/>
      <c r="E68" s="54"/>
      <c r="F68" s="54"/>
      <c r="G68" s="54"/>
      <c r="K68" s="144" t="s">
        <v>215</v>
      </c>
      <c r="L68" s="54">
        <f>SUMIFS(Archives!$V$2:$V$1048576,Archives!$T$2:$T$1048576,$K68)</f>
        <v>0</v>
      </c>
      <c r="M68" s="54">
        <f>SUMIFS(Archives!$W$2:$W$1048576,Archives!$T$2:$T$1048576,$K68)</f>
        <v>0</v>
      </c>
      <c r="N68" s="54">
        <f>SUMIFS(Archives!$X$2:$X$1048576,Archives!$T$2:$T$1048576,$K68)</f>
        <v>0</v>
      </c>
      <c r="O68" s="54">
        <f>SUMIFS(Archives!$Y$2:$Y$1048576,Archives!$T$2:$T$1048576,$K68)</f>
        <v>0</v>
      </c>
      <c r="P68" s="54">
        <f>SUMIFS(Archives!$Z$2:$Z$1048576,Archives!$T$2:$T$1048576,$K68)</f>
        <v>0</v>
      </c>
      <c r="Q68" s="54">
        <f>SUMIFS(Archives!$AA$2:$AA$1048576,Archives!$T$2:$T$1048576,$K68)</f>
        <v>0</v>
      </c>
      <c r="R68" s="54">
        <f>SUMIFS(Archives!$AB$2:$AB$1048576,Archives!$T$2:$T$1048576,$K68)</f>
        <v>0</v>
      </c>
      <c r="S68" s="54">
        <f>SUMIFS(Archives!$AC$2:$AC$1048576,Archives!$T$2:$T$1048576,$K68)</f>
        <v>0</v>
      </c>
      <c r="T68" s="54">
        <f>SUMIFS(Archives!$AD$2:$AD$1048576,Archives!$T$2:$T$1048576,$K68)</f>
        <v>0</v>
      </c>
      <c r="U68" s="54">
        <f>SUMIFS(Archives!$AE$2:$AE$1048576,Archives!$T$2:$T$1048576,$K68)</f>
        <v>0</v>
      </c>
      <c r="V68" s="54">
        <f>SUMIFS(Archives!$AF$2:$AF$1048576,Archives!$T$2:$T$1048576,$K68)</f>
        <v>0</v>
      </c>
      <c r="W68" s="54">
        <f>SUMIFS(Archives!$AG$2:$AG$1048576,Archives!$T$2:$T$1048576,$K68)</f>
        <v>0</v>
      </c>
      <c r="X68" s="144" t="s">
        <v>215</v>
      </c>
      <c r="Y68" s="54">
        <f>SUMIFS(Archives!$BG$2:$BG$1048576,Archives!$T$2:$T$1048576,$X68)</f>
        <v>0</v>
      </c>
      <c r="Z68" s="54">
        <f>SUMIFS(Archives!$BH$2:$BH$1048576,Archives!$T$2:$T$1048576,$X68)</f>
        <v>0</v>
      </c>
      <c r="AA68" s="54">
        <f>SUMIFS(Archives!$BI$2:$BI$1048576,Archives!$T$2:$T$1048576,$X68)</f>
        <v>0</v>
      </c>
      <c r="AB68" s="54">
        <f>SUMIFS(Archives!$BJ$2:$BJ$1048576,Archives!$T$2:$T$1048576,$X68)</f>
        <v>0</v>
      </c>
      <c r="AC68" s="54">
        <f>SUMIFS(Archives!$BK$2:$BK$1048576,Archives!$T$2:$T$1048576,$X68)</f>
        <v>0</v>
      </c>
      <c r="AD68" s="54">
        <f>SUMIFS(Archives!$BL$2:$BL$1048576,Archives!$T$2:$T$1048576,$X68)</f>
        <v>0</v>
      </c>
      <c r="AE68" s="54">
        <f>SUMIFS(Archives!$BM$2:$BM$1048576,Archives!$T$2:$T$1048576,$X68)</f>
        <v>0</v>
      </c>
      <c r="AF68" s="54">
        <f>SUMIFS(Archives!$BN$2:$BN$1048576,Archives!$T$2:$T$1048576,$X68)</f>
        <v>0</v>
      </c>
      <c r="AG68" s="54">
        <f>SUMIFS(Archives!$BO$2:$BO$1048576,Archives!$T$2:$T$1048576,$X68)</f>
        <v>0</v>
      </c>
      <c r="AH68" s="54">
        <f>SUMIFS(Archives!$BP$2:$BP$1048576,Archives!$T$2:$T$1048576,$X68)</f>
        <v>0</v>
      </c>
      <c r="AI68" s="54">
        <f>SUMIFS(Archives!$BQ$2:$BQ$1048576,Archives!$T$2:$T$1048576,$X68)</f>
        <v>0</v>
      </c>
      <c r="AJ68" s="54">
        <f>SUMIFS(Archives!$BR$2:$BR$1048576,Archives!$T$2:$T$1048576,$X68)</f>
        <v>0</v>
      </c>
    </row>
    <row r="69" spans="1:36" x14ac:dyDescent="0.25">
      <c r="A69" s="144" t="s">
        <v>217</v>
      </c>
      <c r="B69" s="54">
        <f>SUMIFS(Archives!$J$2:$J$1048576,Archives!$T$2:$T$1048576,$A69)</f>
        <v>0</v>
      </c>
      <c r="C69" s="54">
        <f>SUMIFS(Archives!$BF$2:$BF$1048576,Archives!$T$2:$T$1048576,$A69)</f>
        <v>0</v>
      </c>
      <c r="D69" s="54"/>
      <c r="E69" s="54"/>
      <c r="F69" s="54"/>
      <c r="G69" s="54"/>
      <c r="K69" s="144" t="s">
        <v>216</v>
      </c>
      <c r="L69" s="54">
        <f>SUMIFS(Archives!$V$2:$V$1048576,Archives!$T$2:$T$1048576,$K69)</f>
        <v>0</v>
      </c>
      <c r="M69" s="54">
        <f>SUMIFS(Archives!$W$2:$W$1048576,Archives!$T$2:$T$1048576,$K69)</f>
        <v>0</v>
      </c>
      <c r="N69" s="54">
        <f>SUMIFS(Archives!$X$2:$X$1048576,Archives!$T$2:$T$1048576,$K69)</f>
        <v>0</v>
      </c>
      <c r="O69" s="54">
        <f>SUMIFS(Archives!$Y$2:$Y$1048576,Archives!$T$2:$T$1048576,$K69)</f>
        <v>0</v>
      </c>
      <c r="P69" s="54">
        <f>SUMIFS(Archives!$Z$2:$Z$1048576,Archives!$T$2:$T$1048576,$K69)</f>
        <v>0</v>
      </c>
      <c r="Q69" s="54">
        <f>SUMIFS(Archives!$AA$2:$AA$1048576,Archives!$T$2:$T$1048576,$K69)</f>
        <v>0</v>
      </c>
      <c r="R69" s="54">
        <f>SUMIFS(Archives!$AB$2:$AB$1048576,Archives!$T$2:$T$1048576,$K69)</f>
        <v>0</v>
      </c>
      <c r="S69" s="54">
        <f>SUMIFS(Archives!$AC$2:$AC$1048576,Archives!$T$2:$T$1048576,$K69)</f>
        <v>0</v>
      </c>
      <c r="T69" s="54">
        <f>SUMIFS(Archives!$AD$2:$AD$1048576,Archives!$T$2:$T$1048576,$K69)</f>
        <v>0</v>
      </c>
      <c r="U69" s="54">
        <f>SUMIFS(Archives!$AE$2:$AE$1048576,Archives!$T$2:$T$1048576,$K69)</f>
        <v>0</v>
      </c>
      <c r="V69" s="54">
        <f>SUMIFS(Archives!$AF$2:$AF$1048576,Archives!$T$2:$T$1048576,$K69)</f>
        <v>0</v>
      </c>
      <c r="W69" s="54">
        <f>SUMIFS(Archives!$AG$2:$AG$1048576,Archives!$T$2:$T$1048576,$K69)</f>
        <v>0</v>
      </c>
      <c r="X69" s="144" t="s">
        <v>216</v>
      </c>
      <c r="Y69" s="54">
        <f>SUMIFS(Archives!$BG$2:$BG$1048576,Archives!$T$2:$T$1048576,$X69)</f>
        <v>0</v>
      </c>
      <c r="Z69" s="54">
        <f>SUMIFS(Archives!$BH$2:$BH$1048576,Archives!$T$2:$T$1048576,$X69)</f>
        <v>0</v>
      </c>
      <c r="AA69" s="54">
        <f>SUMIFS(Archives!$BI$2:$BI$1048576,Archives!$T$2:$T$1048576,$X69)</f>
        <v>0</v>
      </c>
      <c r="AB69" s="54">
        <f>SUMIFS(Archives!$BJ$2:$BJ$1048576,Archives!$T$2:$T$1048576,$X69)</f>
        <v>0</v>
      </c>
      <c r="AC69" s="54">
        <f>SUMIFS(Archives!$BK$2:$BK$1048576,Archives!$T$2:$T$1048576,$X69)</f>
        <v>0</v>
      </c>
      <c r="AD69" s="54">
        <f>SUMIFS(Archives!$BL$2:$BL$1048576,Archives!$T$2:$T$1048576,$X69)</f>
        <v>0</v>
      </c>
      <c r="AE69" s="54">
        <f>SUMIFS(Archives!$BM$2:$BM$1048576,Archives!$T$2:$T$1048576,$X69)</f>
        <v>0</v>
      </c>
      <c r="AF69" s="54">
        <f>SUMIFS(Archives!$BN$2:$BN$1048576,Archives!$T$2:$T$1048576,$X69)</f>
        <v>0</v>
      </c>
      <c r="AG69" s="54">
        <f>SUMIFS(Archives!$BO$2:$BO$1048576,Archives!$T$2:$T$1048576,$X69)</f>
        <v>0</v>
      </c>
      <c r="AH69" s="54">
        <f>SUMIFS(Archives!$BP$2:$BP$1048576,Archives!$T$2:$T$1048576,$X69)</f>
        <v>0</v>
      </c>
      <c r="AI69" s="54">
        <f>SUMIFS(Archives!$BQ$2:$BQ$1048576,Archives!$T$2:$T$1048576,$X69)</f>
        <v>0</v>
      </c>
      <c r="AJ69" s="54">
        <f>SUMIFS(Archives!$BR$2:$BR$1048576,Archives!$T$2:$T$1048576,$X69)</f>
        <v>0</v>
      </c>
    </row>
    <row r="70" spans="1:36" x14ac:dyDescent="0.25">
      <c r="A70" s="144" t="s">
        <v>218</v>
      </c>
      <c r="B70" s="54">
        <f>SUMIFS(Archives!$J$2:$J$1048576,Archives!$T$2:$T$1048576,$A70)</f>
        <v>0</v>
      </c>
      <c r="C70" s="54">
        <f>SUMIFS(Archives!$BF$2:$BF$1048576,Archives!$T$2:$T$1048576,$A70)</f>
        <v>0</v>
      </c>
      <c r="D70" s="54"/>
      <c r="E70" s="54"/>
      <c r="F70" s="54"/>
      <c r="G70" s="54"/>
      <c r="K70" s="144" t="s">
        <v>217</v>
      </c>
      <c r="L70" s="54">
        <f>SUMIFS(Archives!$V$2:$V$1048576,Archives!$T$2:$T$1048576,$K70)</f>
        <v>0</v>
      </c>
      <c r="M70" s="54">
        <f>SUMIFS(Archives!$W$2:$W$1048576,Archives!$T$2:$T$1048576,$K70)</f>
        <v>0</v>
      </c>
      <c r="N70" s="54">
        <f>SUMIFS(Archives!$X$2:$X$1048576,Archives!$T$2:$T$1048576,$K70)</f>
        <v>0</v>
      </c>
      <c r="O70" s="54">
        <f>SUMIFS(Archives!$Y$2:$Y$1048576,Archives!$T$2:$T$1048576,$K70)</f>
        <v>0</v>
      </c>
      <c r="P70" s="54">
        <f>SUMIFS(Archives!$Z$2:$Z$1048576,Archives!$T$2:$T$1048576,$K70)</f>
        <v>0</v>
      </c>
      <c r="Q70" s="54">
        <f>SUMIFS(Archives!$AA$2:$AA$1048576,Archives!$T$2:$T$1048576,$K70)</f>
        <v>0</v>
      </c>
      <c r="R70" s="54">
        <f>SUMIFS(Archives!$AB$2:$AB$1048576,Archives!$T$2:$T$1048576,$K70)</f>
        <v>0</v>
      </c>
      <c r="S70" s="54">
        <f>SUMIFS(Archives!$AC$2:$AC$1048576,Archives!$T$2:$T$1048576,$K70)</f>
        <v>0</v>
      </c>
      <c r="T70" s="54">
        <f>SUMIFS(Archives!$AD$2:$AD$1048576,Archives!$T$2:$T$1048576,$K70)</f>
        <v>0</v>
      </c>
      <c r="U70" s="54">
        <f>SUMIFS(Archives!$AE$2:$AE$1048576,Archives!$T$2:$T$1048576,$K70)</f>
        <v>0</v>
      </c>
      <c r="V70" s="54">
        <f>SUMIFS(Archives!$AF$2:$AF$1048576,Archives!$T$2:$T$1048576,$K70)</f>
        <v>0</v>
      </c>
      <c r="W70" s="54">
        <f>SUMIFS(Archives!$AG$2:$AG$1048576,Archives!$T$2:$T$1048576,$K70)</f>
        <v>0</v>
      </c>
      <c r="X70" s="144" t="s">
        <v>217</v>
      </c>
      <c r="Y70" s="54">
        <f>SUMIFS(Archives!$BG$2:$BG$1048576,Archives!$T$2:$T$1048576,$X70)</f>
        <v>0</v>
      </c>
      <c r="Z70" s="54">
        <f>SUMIFS(Archives!$BH$2:$BH$1048576,Archives!$T$2:$T$1048576,$X70)</f>
        <v>0</v>
      </c>
      <c r="AA70" s="54">
        <f>SUMIFS(Archives!$BI$2:$BI$1048576,Archives!$T$2:$T$1048576,$X70)</f>
        <v>0</v>
      </c>
      <c r="AB70" s="54">
        <f>SUMIFS(Archives!$BJ$2:$BJ$1048576,Archives!$T$2:$T$1048576,$X70)</f>
        <v>0</v>
      </c>
      <c r="AC70" s="54">
        <f>SUMIFS(Archives!$BK$2:$BK$1048576,Archives!$T$2:$T$1048576,$X70)</f>
        <v>0</v>
      </c>
      <c r="AD70" s="54">
        <f>SUMIFS(Archives!$BL$2:$BL$1048576,Archives!$T$2:$T$1048576,$X70)</f>
        <v>0</v>
      </c>
      <c r="AE70" s="54">
        <f>SUMIFS(Archives!$BM$2:$BM$1048576,Archives!$T$2:$T$1048576,$X70)</f>
        <v>0</v>
      </c>
      <c r="AF70" s="54">
        <f>SUMIFS(Archives!$BN$2:$BN$1048576,Archives!$T$2:$T$1048576,$X70)</f>
        <v>0</v>
      </c>
      <c r="AG70" s="54">
        <f>SUMIFS(Archives!$BO$2:$BO$1048576,Archives!$T$2:$T$1048576,$X70)</f>
        <v>0</v>
      </c>
      <c r="AH70" s="54">
        <f>SUMIFS(Archives!$BP$2:$BP$1048576,Archives!$T$2:$T$1048576,$X70)</f>
        <v>0</v>
      </c>
      <c r="AI70" s="54">
        <f>SUMIFS(Archives!$BQ$2:$BQ$1048576,Archives!$T$2:$T$1048576,$X70)</f>
        <v>0</v>
      </c>
      <c r="AJ70" s="54">
        <f>SUMIFS(Archives!$BR$2:$BR$1048576,Archives!$T$2:$T$1048576,$X70)</f>
        <v>0</v>
      </c>
    </row>
    <row r="71" spans="1:36" x14ac:dyDescent="0.25">
      <c r="A71" s="144" t="s">
        <v>219</v>
      </c>
      <c r="B71" s="54">
        <f>SUMIFS(Archives!$J$2:$J$1048576,Archives!$T$2:$T$1048576,$A71)</f>
        <v>0</v>
      </c>
      <c r="C71" s="54">
        <f>SUMIFS(Archives!$BF$2:$BF$1048576,Archives!$T$2:$T$1048576,$A71)</f>
        <v>0</v>
      </c>
      <c r="D71" s="54"/>
      <c r="E71" s="54"/>
      <c r="F71" s="54"/>
      <c r="G71" s="54"/>
      <c r="K71" s="144" t="s">
        <v>218</v>
      </c>
      <c r="L71" s="54">
        <f>SUMIFS(Archives!$V$2:$V$1048576,Archives!$T$2:$T$1048576,$K71)</f>
        <v>0</v>
      </c>
      <c r="M71" s="54">
        <f>SUMIFS(Archives!$W$2:$W$1048576,Archives!$T$2:$T$1048576,$K71)</f>
        <v>0</v>
      </c>
      <c r="N71" s="54">
        <f>SUMIFS(Archives!$X$2:$X$1048576,Archives!$T$2:$T$1048576,$K71)</f>
        <v>0</v>
      </c>
      <c r="O71" s="54">
        <f>SUMIFS(Archives!$Y$2:$Y$1048576,Archives!$T$2:$T$1048576,$K71)</f>
        <v>0</v>
      </c>
      <c r="P71" s="54">
        <f>SUMIFS(Archives!$Z$2:$Z$1048576,Archives!$T$2:$T$1048576,$K71)</f>
        <v>0</v>
      </c>
      <c r="Q71" s="54">
        <f>SUMIFS(Archives!$AA$2:$AA$1048576,Archives!$T$2:$T$1048576,$K71)</f>
        <v>0</v>
      </c>
      <c r="R71" s="54">
        <f>SUMIFS(Archives!$AB$2:$AB$1048576,Archives!$T$2:$T$1048576,$K71)</f>
        <v>0</v>
      </c>
      <c r="S71" s="54">
        <f>SUMIFS(Archives!$AC$2:$AC$1048576,Archives!$T$2:$T$1048576,$K71)</f>
        <v>0</v>
      </c>
      <c r="T71" s="54">
        <f>SUMIFS(Archives!$AD$2:$AD$1048576,Archives!$T$2:$T$1048576,$K71)</f>
        <v>0</v>
      </c>
      <c r="U71" s="54">
        <f>SUMIFS(Archives!$AE$2:$AE$1048576,Archives!$T$2:$T$1048576,$K71)</f>
        <v>0</v>
      </c>
      <c r="V71" s="54">
        <f>SUMIFS(Archives!$AF$2:$AF$1048576,Archives!$T$2:$T$1048576,$K71)</f>
        <v>0</v>
      </c>
      <c r="W71" s="54">
        <f>SUMIFS(Archives!$AG$2:$AG$1048576,Archives!$T$2:$T$1048576,$K71)</f>
        <v>0</v>
      </c>
      <c r="X71" s="144" t="s">
        <v>218</v>
      </c>
      <c r="Y71" s="54">
        <f>SUMIFS(Archives!$BG$2:$BG$1048576,Archives!$T$2:$T$1048576,$X71)</f>
        <v>0</v>
      </c>
      <c r="Z71" s="54">
        <f>SUMIFS(Archives!$BH$2:$BH$1048576,Archives!$T$2:$T$1048576,$X71)</f>
        <v>0</v>
      </c>
      <c r="AA71" s="54">
        <f>SUMIFS(Archives!$BI$2:$BI$1048576,Archives!$T$2:$T$1048576,$X71)</f>
        <v>0</v>
      </c>
      <c r="AB71" s="54">
        <f>SUMIFS(Archives!$BJ$2:$BJ$1048576,Archives!$T$2:$T$1048576,$X71)</f>
        <v>0</v>
      </c>
      <c r="AC71" s="54">
        <f>SUMIFS(Archives!$BK$2:$BK$1048576,Archives!$T$2:$T$1048576,$X71)</f>
        <v>0</v>
      </c>
      <c r="AD71" s="54">
        <f>SUMIFS(Archives!$BL$2:$BL$1048576,Archives!$T$2:$T$1048576,$X71)</f>
        <v>0</v>
      </c>
      <c r="AE71" s="54">
        <f>SUMIFS(Archives!$BM$2:$BM$1048576,Archives!$T$2:$T$1048576,$X71)</f>
        <v>0</v>
      </c>
      <c r="AF71" s="54">
        <f>SUMIFS(Archives!$BN$2:$BN$1048576,Archives!$T$2:$T$1048576,$X71)</f>
        <v>0</v>
      </c>
      <c r="AG71" s="54">
        <f>SUMIFS(Archives!$BO$2:$BO$1048576,Archives!$T$2:$T$1048576,$X71)</f>
        <v>0</v>
      </c>
      <c r="AH71" s="54">
        <f>SUMIFS(Archives!$BP$2:$BP$1048576,Archives!$T$2:$T$1048576,$X71)</f>
        <v>0</v>
      </c>
      <c r="AI71" s="54">
        <f>SUMIFS(Archives!$BQ$2:$BQ$1048576,Archives!$T$2:$T$1048576,$X71)</f>
        <v>0</v>
      </c>
      <c r="AJ71" s="54">
        <f>SUMIFS(Archives!$BR$2:$BR$1048576,Archives!$T$2:$T$1048576,$X71)</f>
        <v>0</v>
      </c>
    </row>
    <row r="72" spans="1:36" x14ac:dyDescent="0.25">
      <c r="A72" s="144" t="s">
        <v>220</v>
      </c>
      <c r="B72" s="54">
        <f>SUMIFS(Archives!$J$2:$J$1048576,Archives!$T$2:$T$1048576,$A72)</f>
        <v>0</v>
      </c>
      <c r="C72" s="54">
        <f>SUMIFS(Archives!$BF$2:$BF$1048576,Archives!$T$2:$T$1048576,$A72)</f>
        <v>0</v>
      </c>
      <c r="D72" s="54"/>
      <c r="E72" s="54"/>
      <c r="F72" s="54"/>
      <c r="G72" s="54"/>
      <c r="K72" s="144" t="s">
        <v>219</v>
      </c>
      <c r="L72" s="54">
        <f>SUMIFS(Archives!$V$2:$V$1048576,Archives!$T$2:$T$1048576,$K72)</f>
        <v>0</v>
      </c>
      <c r="M72" s="54">
        <f>SUMIFS(Archives!$W$2:$W$1048576,Archives!$T$2:$T$1048576,$K72)</f>
        <v>0</v>
      </c>
      <c r="N72" s="54">
        <f>SUMIFS(Archives!$X$2:$X$1048576,Archives!$T$2:$T$1048576,$K72)</f>
        <v>0</v>
      </c>
      <c r="O72" s="54">
        <f>SUMIFS(Archives!$Y$2:$Y$1048576,Archives!$T$2:$T$1048576,$K72)</f>
        <v>0</v>
      </c>
      <c r="P72" s="54">
        <f>SUMIFS(Archives!$Z$2:$Z$1048576,Archives!$T$2:$T$1048576,$K72)</f>
        <v>0</v>
      </c>
      <c r="Q72" s="54">
        <f>SUMIFS(Archives!$AA$2:$AA$1048576,Archives!$T$2:$T$1048576,$K72)</f>
        <v>0</v>
      </c>
      <c r="R72" s="54">
        <f>SUMIFS(Archives!$AB$2:$AB$1048576,Archives!$T$2:$T$1048576,$K72)</f>
        <v>0</v>
      </c>
      <c r="S72" s="54">
        <f>SUMIFS(Archives!$AC$2:$AC$1048576,Archives!$T$2:$T$1048576,$K72)</f>
        <v>0</v>
      </c>
      <c r="T72" s="54">
        <f>SUMIFS(Archives!$AD$2:$AD$1048576,Archives!$T$2:$T$1048576,$K72)</f>
        <v>0</v>
      </c>
      <c r="U72" s="54">
        <f>SUMIFS(Archives!$AE$2:$AE$1048576,Archives!$T$2:$T$1048576,$K72)</f>
        <v>0</v>
      </c>
      <c r="V72" s="54">
        <f>SUMIFS(Archives!$AF$2:$AF$1048576,Archives!$T$2:$T$1048576,$K72)</f>
        <v>0</v>
      </c>
      <c r="W72" s="54">
        <f>SUMIFS(Archives!$AG$2:$AG$1048576,Archives!$T$2:$T$1048576,$K72)</f>
        <v>0</v>
      </c>
      <c r="X72" s="144" t="s">
        <v>219</v>
      </c>
      <c r="Y72" s="54">
        <f>SUMIFS(Archives!$BG$2:$BG$1048576,Archives!$T$2:$T$1048576,$X72)</f>
        <v>0</v>
      </c>
      <c r="Z72" s="54">
        <f>SUMIFS(Archives!$BH$2:$BH$1048576,Archives!$T$2:$T$1048576,$X72)</f>
        <v>0</v>
      </c>
      <c r="AA72" s="54">
        <f>SUMIFS(Archives!$BI$2:$BI$1048576,Archives!$T$2:$T$1048576,$X72)</f>
        <v>0</v>
      </c>
      <c r="AB72" s="54">
        <f>SUMIFS(Archives!$BJ$2:$BJ$1048576,Archives!$T$2:$T$1048576,$X72)</f>
        <v>0</v>
      </c>
      <c r="AC72" s="54">
        <f>SUMIFS(Archives!$BK$2:$BK$1048576,Archives!$T$2:$T$1048576,$X72)</f>
        <v>0</v>
      </c>
      <c r="AD72" s="54">
        <f>SUMIFS(Archives!$BL$2:$BL$1048576,Archives!$T$2:$T$1048576,$X72)</f>
        <v>0</v>
      </c>
      <c r="AE72" s="54">
        <f>SUMIFS(Archives!$BM$2:$BM$1048576,Archives!$T$2:$T$1048576,$X72)</f>
        <v>0</v>
      </c>
      <c r="AF72" s="54">
        <f>SUMIFS(Archives!$BN$2:$BN$1048576,Archives!$T$2:$T$1048576,$X72)</f>
        <v>0</v>
      </c>
      <c r="AG72" s="54">
        <f>SUMIFS(Archives!$BO$2:$BO$1048576,Archives!$T$2:$T$1048576,$X72)</f>
        <v>0</v>
      </c>
      <c r="AH72" s="54">
        <f>SUMIFS(Archives!$BP$2:$BP$1048576,Archives!$T$2:$T$1048576,$X72)</f>
        <v>0</v>
      </c>
      <c r="AI72" s="54">
        <f>SUMIFS(Archives!$BQ$2:$BQ$1048576,Archives!$T$2:$T$1048576,$X72)</f>
        <v>0</v>
      </c>
      <c r="AJ72" s="54">
        <f>SUMIFS(Archives!$BR$2:$BR$1048576,Archives!$T$2:$T$1048576,$X72)</f>
        <v>0</v>
      </c>
    </row>
    <row r="73" spans="1:36" ht="30" x14ac:dyDescent="0.25">
      <c r="A73" s="144" t="s">
        <v>221</v>
      </c>
      <c r="B73" s="54">
        <f>SUMIFS(Archives!$J$2:$J$1048576,Archives!$T$2:$T$1048576,$A73)</f>
        <v>0</v>
      </c>
      <c r="C73" s="54">
        <f>SUMIFS(Archives!$BF$2:$BF$1048576,Archives!$T$2:$T$1048576,$A73)</f>
        <v>0</v>
      </c>
      <c r="D73" s="54"/>
      <c r="E73" s="54"/>
      <c r="F73" s="54"/>
      <c r="G73" s="54"/>
      <c r="K73" s="144" t="s">
        <v>220</v>
      </c>
      <c r="L73" s="54">
        <f>SUMIFS(Archives!$V$2:$V$1048576,Archives!$T$2:$T$1048576,$K73)</f>
        <v>0</v>
      </c>
      <c r="M73" s="54">
        <f>SUMIFS(Archives!$W$2:$W$1048576,Archives!$T$2:$T$1048576,$K73)</f>
        <v>0</v>
      </c>
      <c r="N73" s="54">
        <f>SUMIFS(Archives!$X$2:$X$1048576,Archives!$T$2:$T$1048576,$K73)</f>
        <v>0</v>
      </c>
      <c r="O73" s="54">
        <f>SUMIFS(Archives!$Y$2:$Y$1048576,Archives!$T$2:$T$1048576,$K73)</f>
        <v>0</v>
      </c>
      <c r="P73" s="54">
        <f>SUMIFS(Archives!$Z$2:$Z$1048576,Archives!$T$2:$T$1048576,$K73)</f>
        <v>0</v>
      </c>
      <c r="Q73" s="54">
        <f>SUMIFS(Archives!$AA$2:$AA$1048576,Archives!$T$2:$T$1048576,$K73)</f>
        <v>0</v>
      </c>
      <c r="R73" s="54">
        <f>SUMIFS(Archives!$AB$2:$AB$1048576,Archives!$T$2:$T$1048576,$K73)</f>
        <v>0</v>
      </c>
      <c r="S73" s="54">
        <f>SUMIFS(Archives!$AC$2:$AC$1048576,Archives!$T$2:$T$1048576,$K73)</f>
        <v>0</v>
      </c>
      <c r="T73" s="54">
        <f>SUMIFS(Archives!$AD$2:$AD$1048576,Archives!$T$2:$T$1048576,$K73)</f>
        <v>0</v>
      </c>
      <c r="U73" s="54">
        <f>SUMIFS(Archives!$AE$2:$AE$1048576,Archives!$T$2:$T$1048576,$K73)</f>
        <v>0</v>
      </c>
      <c r="V73" s="54">
        <f>SUMIFS(Archives!$AF$2:$AF$1048576,Archives!$T$2:$T$1048576,$K73)</f>
        <v>0</v>
      </c>
      <c r="W73" s="54">
        <f>SUMIFS(Archives!$AG$2:$AG$1048576,Archives!$T$2:$T$1048576,$K73)</f>
        <v>0</v>
      </c>
      <c r="X73" s="144" t="s">
        <v>220</v>
      </c>
      <c r="Y73" s="54">
        <f>SUMIFS(Archives!$BG$2:$BG$1048576,Archives!$T$2:$T$1048576,$X73)</f>
        <v>0</v>
      </c>
      <c r="Z73" s="54">
        <f>SUMIFS(Archives!$BH$2:$BH$1048576,Archives!$T$2:$T$1048576,$X73)</f>
        <v>0</v>
      </c>
      <c r="AA73" s="54">
        <f>SUMIFS(Archives!$BI$2:$BI$1048576,Archives!$T$2:$T$1048576,$X73)</f>
        <v>0</v>
      </c>
      <c r="AB73" s="54">
        <f>SUMIFS(Archives!$BJ$2:$BJ$1048576,Archives!$T$2:$T$1048576,$X73)</f>
        <v>0</v>
      </c>
      <c r="AC73" s="54">
        <f>SUMIFS(Archives!$BK$2:$BK$1048576,Archives!$T$2:$T$1048576,$X73)</f>
        <v>0</v>
      </c>
      <c r="AD73" s="54">
        <f>SUMIFS(Archives!$BL$2:$BL$1048576,Archives!$T$2:$T$1048576,$X73)</f>
        <v>0</v>
      </c>
      <c r="AE73" s="54">
        <f>SUMIFS(Archives!$BM$2:$BM$1048576,Archives!$T$2:$T$1048576,$X73)</f>
        <v>0</v>
      </c>
      <c r="AF73" s="54">
        <f>SUMIFS(Archives!$BN$2:$BN$1048576,Archives!$T$2:$T$1048576,$X73)</f>
        <v>0</v>
      </c>
      <c r="AG73" s="54">
        <f>SUMIFS(Archives!$BO$2:$BO$1048576,Archives!$T$2:$T$1048576,$X73)</f>
        <v>0</v>
      </c>
      <c r="AH73" s="54">
        <f>SUMIFS(Archives!$BP$2:$BP$1048576,Archives!$T$2:$T$1048576,$X73)</f>
        <v>0</v>
      </c>
      <c r="AI73" s="54">
        <f>SUMIFS(Archives!$BQ$2:$BQ$1048576,Archives!$T$2:$T$1048576,$X73)</f>
        <v>0</v>
      </c>
      <c r="AJ73" s="54">
        <f>SUMIFS(Archives!$BR$2:$BR$1048576,Archives!$T$2:$T$1048576,$X73)</f>
        <v>0</v>
      </c>
    </row>
    <row r="74" spans="1:36" x14ac:dyDescent="0.25">
      <c r="A74" s="144" t="s">
        <v>222</v>
      </c>
      <c r="B74" s="54">
        <f>SUMIFS(Archives!$J$2:$J$1048576,Archives!$T$2:$T$1048576,$A74)</f>
        <v>0</v>
      </c>
      <c r="C74" s="54">
        <f>SUMIFS(Archives!$BF$2:$BF$1048576,Archives!$T$2:$T$1048576,$A74)</f>
        <v>0</v>
      </c>
      <c r="D74" s="54"/>
      <c r="E74" s="54"/>
      <c r="F74" s="54"/>
      <c r="G74" s="54"/>
      <c r="K74" s="144" t="s">
        <v>221</v>
      </c>
      <c r="L74" s="54">
        <f>SUMIFS(Archives!$V$2:$V$1048576,Archives!$T$2:$T$1048576,$K74)</f>
        <v>0</v>
      </c>
      <c r="M74" s="54">
        <f>SUMIFS(Archives!$W$2:$W$1048576,Archives!$T$2:$T$1048576,$K74)</f>
        <v>0</v>
      </c>
      <c r="N74" s="54">
        <f>SUMIFS(Archives!$X$2:$X$1048576,Archives!$T$2:$T$1048576,$K74)</f>
        <v>0</v>
      </c>
      <c r="O74" s="54">
        <f>SUMIFS(Archives!$Y$2:$Y$1048576,Archives!$T$2:$T$1048576,$K74)</f>
        <v>0</v>
      </c>
      <c r="P74" s="54">
        <f>SUMIFS(Archives!$Z$2:$Z$1048576,Archives!$T$2:$T$1048576,$K74)</f>
        <v>0</v>
      </c>
      <c r="Q74" s="54">
        <f>SUMIFS(Archives!$AA$2:$AA$1048576,Archives!$T$2:$T$1048576,$K74)</f>
        <v>0</v>
      </c>
      <c r="R74" s="54">
        <f>SUMIFS(Archives!$AB$2:$AB$1048576,Archives!$T$2:$T$1048576,$K74)</f>
        <v>0</v>
      </c>
      <c r="S74" s="54">
        <f>SUMIFS(Archives!$AC$2:$AC$1048576,Archives!$T$2:$T$1048576,$K74)</f>
        <v>0</v>
      </c>
      <c r="T74" s="54">
        <f>SUMIFS(Archives!$AD$2:$AD$1048576,Archives!$T$2:$T$1048576,$K74)</f>
        <v>0</v>
      </c>
      <c r="U74" s="54">
        <f>SUMIFS(Archives!$AE$2:$AE$1048576,Archives!$T$2:$T$1048576,$K74)</f>
        <v>0</v>
      </c>
      <c r="V74" s="54">
        <f>SUMIFS(Archives!$AF$2:$AF$1048576,Archives!$T$2:$T$1048576,$K74)</f>
        <v>0</v>
      </c>
      <c r="W74" s="54">
        <f>SUMIFS(Archives!$AG$2:$AG$1048576,Archives!$T$2:$T$1048576,$K74)</f>
        <v>0</v>
      </c>
      <c r="X74" s="144" t="s">
        <v>221</v>
      </c>
      <c r="Y74" s="54">
        <f>SUMIFS(Archives!$BG$2:$BG$1048576,Archives!$T$2:$T$1048576,$X74)</f>
        <v>0</v>
      </c>
      <c r="Z74" s="54">
        <f>SUMIFS(Archives!$BH$2:$BH$1048576,Archives!$T$2:$T$1048576,$X74)</f>
        <v>0</v>
      </c>
      <c r="AA74" s="54">
        <f>SUMIFS(Archives!$BI$2:$BI$1048576,Archives!$T$2:$T$1048576,$X74)</f>
        <v>0</v>
      </c>
      <c r="AB74" s="54">
        <f>SUMIFS(Archives!$BJ$2:$BJ$1048576,Archives!$T$2:$T$1048576,$X74)</f>
        <v>0</v>
      </c>
      <c r="AC74" s="54">
        <f>SUMIFS(Archives!$BK$2:$BK$1048576,Archives!$T$2:$T$1048576,$X74)</f>
        <v>0</v>
      </c>
      <c r="AD74" s="54">
        <f>SUMIFS(Archives!$BL$2:$BL$1048576,Archives!$T$2:$T$1048576,$X74)</f>
        <v>0</v>
      </c>
      <c r="AE74" s="54">
        <f>SUMIFS(Archives!$BM$2:$BM$1048576,Archives!$T$2:$T$1048576,$X74)</f>
        <v>0</v>
      </c>
      <c r="AF74" s="54">
        <f>SUMIFS(Archives!$BN$2:$BN$1048576,Archives!$T$2:$T$1048576,$X74)</f>
        <v>0</v>
      </c>
      <c r="AG74" s="54">
        <f>SUMIFS(Archives!$BO$2:$BO$1048576,Archives!$T$2:$T$1048576,$X74)</f>
        <v>0</v>
      </c>
      <c r="AH74" s="54">
        <f>SUMIFS(Archives!$BP$2:$BP$1048576,Archives!$T$2:$T$1048576,$X74)</f>
        <v>0</v>
      </c>
      <c r="AI74" s="54">
        <f>SUMIFS(Archives!$BQ$2:$BQ$1048576,Archives!$T$2:$T$1048576,$X74)</f>
        <v>0</v>
      </c>
      <c r="AJ74" s="54">
        <f>SUMIFS(Archives!$BR$2:$BR$1048576,Archives!$T$2:$T$1048576,$X74)</f>
        <v>0</v>
      </c>
    </row>
    <row r="75" spans="1:36" x14ac:dyDescent="0.25">
      <c r="A75" s="144" t="s">
        <v>223</v>
      </c>
      <c r="B75" s="54">
        <f>SUMIFS(Archives!$J$2:$J$1048576,Archives!$T$2:$T$1048576,$A75)</f>
        <v>0</v>
      </c>
      <c r="C75" s="54">
        <f>SUMIFS(Archives!$BF$2:$BF$1048576,Archives!$T$2:$T$1048576,$A75)</f>
        <v>0</v>
      </c>
      <c r="D75" s="54"/>
      <c r="E75" s="54"/>
      <c r="F75" s="54"/>
      <c r="G75" s="54"/>
      <c r="K75" s="144" t="s">
        <v>222</v>
      </c>
      <c r="L75" s="54">
        <f>SUMIFS(Archives!$V$2:$V$1048576,Archives!$T$2:$T$1048576,$K75)</f>
        <v>0</v>
      </c>
      <c r="M75" s="54">
        <f>SUMIFS(Archives!$W$2:$W$1048576,Archives!$T$2:$T$1048576,$K75)</f>
        <v>0</v>
      </c>
      <c r="N75" s="54">
        <f>SUMIFS(Archives!$X$2:$X$1048576,Archives!$T$2:$T$1048576,$K75)</f>
        <v>0</v>
      </c>
      <c r="O75" s="54">
        <f>SUMIFS(Archives!$Y$2:$Y$1048576,Archives!$T$2:$T$1048576,$K75)</f>
        <v>0</v>
      </c>
      <c r="P75" s="54">
        <f>SUMIFS(Archives!$Z$2:$Z$1048576,Archives!$T$2:$T$1048576,$K75)</f>
        <v>0</v>
      </c>
      <c r="Q75" s="54">
        <f>SUMIFS(Archives!$AA$2:$AA$1048576,Archives!$T$2:$T$1048576,$K75)</f>
        <v>0</v>
      </c>
      <c r="R75" s="54">
        <f>SUMIFS(Archives!$AB$2:$AB$1048576,Archives!$T$2:$T$1048576,$K75)</f>
        <v>0</v>
      </c>
      <c r="S75" s="54">
        <f>SUMIFS(Archives!$AC$2:$AC$1048576,Archives!$T$2:$T$1048576,$K75)</f>
        <v>0</v>
      </c>
      <c r="T75" s="54">
        <f>SUMIFS(Archives!$AD$2:$AD$1048576,Archives!$T$2:$T$1048576,$K75)</f>
        <v>0</v>
      </c>
      <c r="U75" s="54">
        <f>SUMIFS(Archives!$AE$2:$AE$1048576,Archives!$T$2:$T$1048576,$K75)</f>
        <v>0</v>
      </c>
      <c r="V75" s="54">
        <f>SUMIFS(Archives!$AF$2:$AF$1048576,Archives!$T$2:$T$1048576,$K75)</f>
        <v>0</v>
      </c>
      <c r="W75" s="54">
        <f>SUMIFS(Archives!$AG$2:$AG$1048576,Archives!$T$2:$T$1048576,$K75)</f>
        <v>0</v>
      </c>
      <c r="X75" s="144" t="s">
        <v>222</v>
      </c>
      <c r="Y75" s="54">
        <f>SUMIFS(Archives!$BG$2:$BG$1048576,Archives!$T$2:$T$1048576,$X75)</f>
        <v>0</v>
      </c>
      <c r="Z75" s="54">
        <f>SUMIFS(Archives!$BH$2:$BH$1048576,Archives!$T$2:$T$1048576,$X75)</f>
        <v>0</v>
      </c>
      <c r="AA75" s="54">
        <f>SUMIFS(Archives!$BI$2:$BI$1048576,Archives!$T$2:$T$1048576,$X75)</f>
        <v>0</v>
      </c>
      <c r="AB75" s="54">
        <f>SUMIFS(Archives!$BJ$2:$BJ$1048576,Archives!$T$2:$T$1048576,$X75)</f>
        <v>0</v>
      </c>
      <c r="AC75" s="54">
        <f>SUMIFS(Archives!$BK$2:$BK$1048576,Archives!$T$2:$T$1048576,$X75)</f>
        <v>0</v>
      </c>
      <c r="AD75" s="54">
        <f>SUMIFS(Archives!$BL$2:$BL$1048576,Archives!$T$2:$T$1048576,$X75)</f>
        <v>0</v>
      </c>
      <c r="AE75" s="54">
        <f>SUMIFS(Archives!$BM$2:$BM$1048576,Archives!$T$2:$T$1048576,$X75)</f>
        <v>0</v>
      </c>
      <c r="AF75" s="54">
        <f>SUMIFS(Archives!$BN$2:$BN$1048576,Archives!$T$2:$T$1048576,$X75)</f>
        <v>0</v>
      </c>
      <c r="AG75" s="54">
        <f>SUMIFS(Archives!$BO$2:$BO$1048576,Archives!$T$2:$T$1048576,$X75)</f>
        <v>0</v>
      </c>
      <c r="AH75" s="54">
        <f>SUMIFS(Archives!$BP$2:$BP$1048576,Archives!$T$2:$T$1048576,$X75)</f>
        <v>0</v>
      </c>
      <c r="AI75" s="54">
        <f>SUMIFS(Archives!$BQ$2:$BQ$1048576,Archives!$T$2:$T$1048576,$X75)</f>
        <v>0</v>
      </c>
      <c r="AJ75" s="54">
        <f>SUMIFS(Archives!$BR$2:$BR$1048576,Archives!$T$2:$T$1048576,$X75)</f>
        <v>0</v>
      </c>
    </row>
    <row r="76" spans="1:36" x14ac:dyDescent="0.25">
      <c r="A76" s="144" t="s">
        <v>224</v>
      </c>
      <c r="B76" s="54">
        <f>SUMIFS(Archives!$J$2:$J$1048576,Archives!$T$2:$T$1048576,$A76)</f>
        <v>50</v>
      </c>
      <c r="C76" s="54">
        <f>SUMIFS(Archives!$BF$2:$BF$1048576,Archives!$T$2:$T$1048576,$A76)</f>
        <v>3140</v>
      </c>
      <c r="D76" s="54"/>
      <c r="E76" s="54"/>
      <c r="F76" s="54"/>
      <c r="G76" s="54"/>
      <c r="K76" s="144" t="s">
        <v>223</v>
      </c>
      <c r="L76" s="54">
        <f>SUMIFS(Archives!$V$2:$V$1048576,Archives!$T$2:$T$1048576,$K76)</f>
        <v>0</v>
      </c>
      <c r="M76" s="54">
        <f>SUMIFS(Archives!$W$2:$W$1048576,Archives!$T$2:$T$1048576,$K76)</f>
        <v>0</v>
      </c>
      <c r="N76" s="54">
        <f>SUMIFS(Archives!$X$2:$X$1048576,Archives!$T$2:$T$1048576,$K76)</f>
        <v>0</v>
      </c>
      <c r="O76" s="54">
        <f>SUMIFS(Archives!$Y$2:$Y$1048576,Archives!$T$2:$T$1048576,$K76)</f>
        <v>0</v>
      </c>
      <c r="P76" s="54">
        <f>SUMIFS(Archives!$Z$2:$Z$1048576,Archives!$T$2:$T$1048576,$K76)</f>
        <v>0</v>
      </c>
      <c r="Q76" s="54">
        <f>SUMIFS(Archives!$AA$2:$AA$1048576,Archives!$T$2:$T$1048576,$K76)</f>
        <v>0</v>
      </c>
      <c r="R76" s="54">
        <f>SUMIFS(Archives!$AB$2:$AB$1048576,Archives!$T$2:$T$1048576,$K76)</f>
        <v>0</v>
      </c>
      <c r="S76" s="54">
        <f>SUMIFS(Archives!$AC$2:$AC$1048576,Archives!$T$2:$T$1048576,$K76)</f>
        <v>0</v>
      </c>
      <c r="T76" s="54">
        <f>SUMIFS(Archives!$AD$2:$AD$1048576,Archives!$T$2:$T$1048576,$K76)</f>
        <v>0</v>
      </c>
      <c r="U76" s="54">
        <f>SUMIFS(Archives!$AE$2:$AE$1048576,Archives!$T$2:$T$1048576,$K76)</f>
        <v>0</v>
      </c>
      <c r="V76" s="54">
        <f>SUMIFS(Archives!$AF$2:$AF$1048576,Archives!$T$2:$T$1048576,$K76)</f>
        <v>0</v>
      </c>
      <c r="W76" s="54">
        <f>SUMIFS(Archives!$AG$2:$AG$1048576,Archives!$T$2:$T$1048576,$K76)</f>
        <v>0</v>
      </c>
      <c r="X76" s="144" t="s">
        <v>223</v>
      </c>
      <c r="Y76" s="54">
        <f>SUMIFS(Archives!$BG$2:$BG$1048576,Archives!$T$2:$T$1048576,$X76)</f>
        <v>0</v>
      </c>
      <c r="Z76" s="54">
        <f>SUMIFS(Archives!$BH$2:$BH$1048576,Archives!$T$2:$T$1048576,$X76)</f>
        <v>0</v>
      </c>
      <c r="AA76" s="54">
        <f>SUMIFS(Archives!$BI$2:$BI$1048576,Archives!$T$2:$T$1048576,$X76)</f>
        <v>0</v>
      </c>
      <c r="AB76" s="54">
        <f>SUMIFS(Archives!$BJ$2:$BJ$1048576,Archives!$T$2:$T$1048576,$X76)</f>
        <v>0</v>
      </c>
      <c r="AC76" s="54">
        <f>SUMIFS(Archives!$BK$2:$BK$1048576,Archives!$T$2:$T$1048576,$X76)</f>
        <v>0</v>
      </c>
      <c r="AD76" s="54">
        <f>SUMIFS(Archives!$BL$2:$BL$1048576,Archives!$T$2:$T$1048576,$X76)</f>
        <v>0</v>
      </c>
      <c r="AE76" s="54">
        <f>SUMIFS(Archives!$BM$2:$BM$1048576,Archives!$T$2:$T$1048576,$X76)</f>
        <v>0</v>
      </c>
      <c r="AF76" s="54">
        <f>SUMIFS(Archives!$BN$2:$BN$1048576,Archives!$T$2:$T$1048576,$X76)</f>
        <v>0</v>
      </c>
      <c r="AG76" s="54">
        <f>SUMIFS(Archives!$BO$2:$BO$1048576,Archives!$T$2:$T$1048576,$X76)</f>
        <v>0</v>
      </c>
      <c r="AH76" s="54">
        <f>SUMIFS(Archives!$BP$2:$BP$1048576,Archives!$T$2:$T$1048576,$X76)</f>
        <v>0</v>
      </c>
      <c r="AI76" s="54">
        <f>SUMIFS(Archives!$BQ$2:$BQ$1048576,Archives!$T$2:$T$1048576,$X76)</f>
        <v>0</v>
      </c>
      <c r="AJ76" s="54">
        <f>SUMIFS(Archives!$BR$2:$BR$1048576,Archives!$T$2:$T$1048576,$X76)</f>
        <v>0</v>
      </c>
    </row>
    <row r="77" spans="1:36" ht="30" x14ac:dyDescent="0.25">
      <c r="A77" s="144" t="s">
        <v>225</v>
      </c>
      <c r="B77" s="54">
        <f>SUMIFS(Archives!$J$2:$J$1048576,Archives!$T$2:$T$1048576,$A77)</f>
        <v>0</v>
      </c>
      <c r="C77" s="54">
        <f>SUMIFS(Archives!$BF$2:$BF$1048576,Archives!$T$2:$T$1048576,$A77)</f>
        <v>0</v>
      </c>
      <c r="D77" s="54"/>
      <c r="E77" s="54"/>
      <c r="F77" s="54"/>
      <c r="G77" s="54"/>
      <c r="K77" s="144" t="s">
        <v>225</v>
      </c>
      <c r="L77" s="54">
        <f>SUMIFS(Archives!$V$2:$V$1048576,Archives!$T$2:$T$1048576,$K77)</f>
        <v>0</v>
      </c>
      <c r="M77" s="54">
        <f>SUMIFS(Archives!$W$2:$W$1048576,Archives!$T$2:$T$1048576,$K77)</f>
        <v>0</v>
      </c>
      <c r="N77" s="54">
        <f>SUMIFS(Archives!$X$2:$X$1048576,Archives!$T$2:$T$1048576,$K77)</f>
        <v>0</v>
      </c>
      <c r="O77" s="54">
        <f>SUMIFS(Archives!$Y$2:$Y$1048576,Archives!$T$2:$T$1048576,$K77)</f>
        <v>0</v>
      </c>
      <c r="P77" s="54">
        <f>SUMIFS(Archives!$Z$2:$Z$1048576,Archives!$T$2:$T$1048576,$K77)</f>
        <v>0</v>
      </c>
      <c r="Q77" s="54">
        <f>SUMIFS(Archives!$AA$2:$AA$1048576,Archives!$T$2:$T$1048576,$K77)</f>
        <v>0</v>
      </c>
      <c r="R77" s="54">
        <f>SUMIFS(Archives!$AB$2:$AB$1048576,Archives!$T$2:$T$1048576,$K77)</f>
        <v>0</v>
      </c>
      <c r="S77" s="54">
        <f>SUMIFS(Archives!$AC$2:$AC$1048576,Archives!$T$2:$T$1048576,$K77)</f>
        <v>0</v>
      </c>
      <c r="T77" s="54">
        <f>SUMIFS(Archives!$AD$2:$AD$1048576,Archives!$T$2:$T$1048576,$K77)</f>
        <v>0</v>
      </c>
      <c r="U77" s="54">
        <f>SUMIFS(Archives!$AE$2:$AE$1048576,Archives!$T$2:$T$1048576,$K77)</f>
        <v>0</v>
      </c>
      <c r="V77" s="54">
        <f>SUMIFS(Archives!$AF$2:$AF$1048576,Archives!$T$2:$T$1048576,$K77)</f>
        <v>0</v>
      </c>
      <c r="W77" s="54">
        <f>SUMIFS(Archives!$AG$2:$AG$1048576,Archives!$T$2:$T$1048576,$K77)</f>
        <v>0</v>
      </c>
      <c r="X77" s="144" t="s">
        <v>225</v>
      </c>
      <c r="Y77" s="54">
        <f>SUMIFS(Archives!$BG$2:$BG$1048576,Archives!$T$2:$T$1048576,$X77)</f>
        <v>0</v>
      </c>
      <c r="Z77" s="54">
        <f>SUMIFS(Archives!$BH$2:$BH$1048576,Archives!$T$2:$T$1048576,$X77)</f>
        <v>0</v>
      </c>
      <c r="AA77" s="54">
        <f>SUMIFS(Archives!$BI$2:$BI$1048576,Archives!$T$2:$T$1048576,$X77)</f>
        <v>0</v>
      </c>
      <c r="AB77" s="54">
        <f>SUMIFS(Archives!$BJ$2:$BJ$1048576,Archives!$T$2:$T$1048576,$X77)</f>
        <v>0</v>
      </c>
      <c r="AC77" s="54">
        <f>SUMIFS(Archives!$BK$2:$BK$1048576,Archives!$T$2:$T$1048576,$X77)</f>
        <v>0</v>
      </c>
      <c r="AD77" s="54">
        <f>SUMIFS(Archives!$BL$2:$BL$1048576,Archives!$T$2:$T$1048576,$X77)</f>
        <v>0</v>
      </c>
      <c r="AE77" s="54">
        <f>SUMIFS(Archives!$BM$2:$BM$1048576,Archives!$T$2:$T$1048576,$X77)</f>
        <v>0</v>
      </c>
      <c r="AF77" s="54">
        <f>SUMIFS(Archives!$BN$2:$BN$1048576,Archives!$T$2:$T$1048576,$X77)</f>
        <v>0</v>
      </c>
      <c r="AG77" s="54">
        <f>SUMIFS(Archives!$BO$2:$BO$1048576,Archives!$T$2:$T$1048576,$X77)</f>
        <v>0</v>
      </c>
      <c r="AH77" s="54">
        <f>SUMIFS(Archives!$BP$2:$BP$1048576,Archives!$T$2:$T$1048576,$X77)</f>
        <v>0</v>
      </c>
      <c r="AI77" s="54">
        <f>SUMIFS(Archives!$BQ$2:$BQ$1048576,Archives!$T$2:$T$1048576,$X77)</f>
        <v>0</v>
      </c>
      <c r="AJ77" s="54">
        <f>SUMIFS(Archives!$BR$2:$BR$1048576,Archives!$T$2:$T$1048576,$X77)</f>
        <v>0</v>
      </c>
    </row>
    <row r="78" spans="1:36" x14ac:dyDescent="0.25">
      <c r="A78" s="144" t="s">
        <v>226</v>
      </c>
      <c r="B78" s="54">
        <f>SUMIFS(Archives!$J$2:$J$1048576,Archives!$T$2:$T$1048576,$A78)</f>
        <v>0</v>
      </c>
      <c r="C78" s="54">
        <f>SUMIFS(Archives!$BF$2:$BF$1048576,Archives!$T$2:$T$1048576,$A78)</f>
        <v>0</v>
      </c>
      <c r="D78" s="54"/>
      <c r="E78" s="54"/>
      <c r="F78" s="54"/>
      <c r="G78" s="54"/>
      <c r="K78" s="144" t="s">
        <v>226</v>
      </c>
      <c r="L78" s="54">
        <f>SUMIFS(Archives!$V$2:$V$1048576,Archives!$T$2:$T$1048576,$K78)</f>
        <v>0</v>
      </c>
      <c r="M78" s="54">
        <f>SUMIFS(Archives!$W$2:$W$1048576,Archives!$T$2:$T$1048576,$K78)</f>
        <v>0</v>
      </c>
      <c r="N78" s="54">
        <f>SUMIFS(Archives!$X$2:$X$1048576,Archives!$T$2:$T$1048576,$K78)</f>
        <v>0</v>
      </c>
      <c r="O78" s="54">
        <f>SUMIFS(Archives!$Y$2:$Y$1048576,Archives!$T$2:$T$1048576,$K78)</f>
        <v>0</v>
      </c>
      <c r="P78" s="54">
        <f>SUMIFS(Archives!$Z$2:$Z$1048576,Archives!$T$2:$T$1048576,$K78)</f>
        <v>0</v>
      </c>
      <c r="Q78" s="54">
        <f>SUMIFS(Archives!$AA$2:$AA$1048576,Archives!$T$2:$T$1048576,$K78)</f>
        <v>0</v>
      </c>
      <c r="R78" s="54">
        <f>SUMIFS(Archives!$AB$2:$AB$1048576,Archives!$T$2:$T$1048576,$K78)</f>
        <v>0</v>
      </c>
      <c r="S78" s="54">
        <f>SUMIFS(Archives!$AC$2:$AC$1048576,Archives!$T$2:$T$1048576,$K78)</f>
        <v>0</v>
      </c>
      <c r="T78" s="54">
        <f>SUMIFS(Archives!$AD$2:$AD$1048576,Archives!$T$2:$T$1048576,$K78)</f>
        <v>0</v>
      </c>
      <c r="U78" s="54">
        <f>SUMIFS(Archives!$AE$2:$AE$1048576,Archives!$T$2:$T$1048576,$K78)</f>
        <v>0</v>
      </c>
      <c r="V78" s="54">
        <f>SUMIFS(Archives!$AF$2:$AF$1048576,Archives!$T$2:$T$1048576,$K78)</f>
        <v>0</v>
      </c>
      <c r="W78" s="54">
        <f>SUMIFS(Archives!$AG$2:$AG$1048576,Archives!$T$2:$T$1048576,$K78)</f>
        <v>0</v>
      </c>
      <c r="X78" s="144" t="s">
        <v>226</v>
      </c>
      <c r="Y78" s="54">
        <f>SUMIFS(Archives!$BG$2:$BG$1048576,Archives!$T$2:$T$1048576,$X78)</f>
        <v>0</v>
      </c>
      <c r="Z78" s="54">
        <f>SUMIFS(Archives!$BH$2:$BH$1048576,Archives!$T$2:$T$1048576,$X78)</f>
        <v>0</v>
      </c>
      <c r="AA78" s="54">
        <f>SUMIFS(Archives!$BI$2:$BI$1048576,Archives!$T$2:$T$1048576,$X78)</f>
        <v>0</v>
      </c>
      <c r="AB78" s="54">
        <f>SUMIFS(Archives!$BJ$2:$BJ$1048576,Archives!$T$2:$T$1048576,$X78)</f>
        <v>0</v>
      </c>
      <c r="AC78" s="54">
        <f>SUMIFS(Archives!$BK$2:$BK$1048576,Archives!$T$2:$T$1048576,$X78)</f>
        <v>0</v>
      </c>
      <c r="AD78" s="54">
        <f>SUMIFS(Archives!$BL$2:$BL$1048576,Archives!$T$2:$T$1048576,$X78)</f>
        <v>0</v>
      </c>
      <c r="AE78" s="54">
        <f>SUMIFS(Archives!$BM$2:$BM$1048576,Archives!$T$2:$T$1048576,$X78)</f>
        <v>0</v>
      </c>
      <c r="AF78" s="54">
        <f>SUMIFS(Archives!$BN$2:$BN$1048576,Archives!$T$2:$T$1048576,$X78)</f>
        <v>0</v>
      </c>
      <c r="AG78" s="54">
        <f>SUMIFS(Archives!$BO$2:$BO$1048576,Archives!$T$2:$T$1048576,$X78)</f>
        <v>0</v>
      </c>
      <c r="AH78" s="54">
        <f>SUMIFS(Archives!$BP$2:$BP$1048576,Archives!$T$2:$T$1048576,$X78)</f>
        <v>0</v>
      </c>
      <c r="AI78" s="54">
        <f>SUMIFS(Archives!$BQ$2:$BQ$1048576,Archives!$T$2:$T$1048576,$X78)</f>
        <v>0</v>
      </c>
      <c r="AJ78" s="54">
        <f>SUMIFS(Archives!$BR$2:$BR$1048576,Archives!$T$2:$T$1048576,$X78)</f>
        <v>0</v>
      </c>
    </row>
    <row r="79" spans="1:36" x14ac:dyDescent="0.25">
      <c r="A79" s="144" t="s">
        <v>227</v>
      </c>
      <c r="B79" s="54">
        <f>SUMIFS(Archives!$J$2:$J$1048576,Archives!$T$2:$T$1048576,$A79)</f>
        <v>0</v>
      </c>
      <c r="C79" s="54">
        <f>SUMIFS(Archives!$BF$2:$BF$1048576,Archives!$T$2:$T$1048576,$A79)</f>
        <v>0</v>
      </c>
      <c r="D79" s="54"/>
      <c r="E79" s="54"/>
      <c r="F79" s="54"/>
      <c r="G79" s="54"/>
      <c r="K79" s="144" t="s">
        <v>227</v>
      </c>
      <c r="L79" s="54">
        <f>SUMIFS(Archives!$V$2:$V$1048576,Archives!$T$2:$T$1048576,$K79)</f>
        <v>0</v>
      </c>
      <c r="M79" s="54">
        <f>SUMIFS(Archives!$W$2:$W$1048576,Archives!$T$2:$T$1048576,$K79)</f>
        <v>0</v>
      </c>
      <c r="N79" s="54">
        <f>SUMIFS(Archives!$X$2:$X$1048576,Archives!$T$2:$T$1048576,$K79)</f>
        <v>0</v>
      </c>
      <c r="O79" s="54">
        <f>SUMIFS(Archives!$Y$2:$Y$1048576,Archives!$T$2:$T$1048576,$K79)</f>
        <v>0</v>
      </c>
      <c r="P79" s="54">
        <f>SUMIFS(Archives!$Z$2:$Z$1048576,Archives!$T$2:$T$1048576,$K79)</f>
        <v>0</v>
      </c>
      <c r="Q79" s="54">
        <f>SUMIFS(Archives!$AA$2:$AA$1048576,Archives!$T$2:$T$1048576,$K79)</f>
        <v>0</v>
      </c>
      <c r="R79" s="54">
        <f>SUMIFS(Archives!$AB$2:$AB$1048576,Archives!$T$2:$T$1048576,$K79)</f>
        <v>0</v>
      </c>
      <c r="S79" s="54">
        <f>SUMIFS(Archives!$AC$2:$AC$1048576,Archives!$T$2:$T$1048576,$K79)</f>
        <v>0</v>
      </c>
      <c r="T79" s="54">
        <f>SUMIFS(Archives!$AD$2:$AD$1048576,Archives!$T$2:$T$1048576,$K79)</f>
        <v>0</v>
      </c>
      <c r="U79" s="54">
        <f>SUMIFS(Archives!$AE$2:$AE$1048576,Archives!$T$2:$T$1048576,$K79)</f>
        <v>0</v>
      </c>
      <c r="V79" s="54">
        <f>SUMIFS(Archives!$AF$2:$AF$1048576,Archives!$T$2:$T$1048576,$K79)</f>
        <v>0</v>
      </c>
      <c r="W79" s="54">
        <f>SUMIFS(Archives!$AG$2:$AG$1048576,Archives!$T$2:$T$1048576,$K79)</f>
        <v>0</v>
      </c>
      <c r="X79" s="144" t="s">
        <v>227</v>
      </c>
      <c r="Y79" s="54">
        <f>SUMIFS(Archives!$BG$2:$BG$1048576,Archives!$T$2:$T$1048576,$X79)</f>
        <v>0</v>
      </c>
      <c r="Z79" s="54">
        <f>SUMIFS(Archives!$BH$2:$BH$1048576,Archives!$T$2:$T$1048576,$X79)</f>
        <v>0</v>
      </c>
      <c r="AA79" s="54">
        <f>SUMIFS(Archives!$BI$2:$BI$1048576,Archives!$T$2:$T$1048576,$X79)</f>
        <v>0</v>
      </c>
      <c r="AB79" s="54">
        <f>SUMIFS(Archives!$BJ$2:$BJ$1048576,Archives!$T$2:$T$1048576,$X79)</f>
        <v>0</v>
      </c>
      <c r="AC79" s="54">
        <f>SUMIFS(Archives!$BK$2:$BK$1048576,Archives!$T$2:$T$1048576,$X79)</f>
        <v>0</v>
      </c>
      <c r="AD79" s="54">
        <f>SUMIFS(Archives!$BL$2:$BL$1048576,Archives!$T$2:$T$1048576,$X79)</f>
        <v>0</v>
      </c>
      <c r="AE79" s="54">
        <f>SUMIFS(Archives!$BM$2:$BM$1048576,Archives!$T$2:$T$1048576,$X79)</f>
        <v>0</v>
      </c>
      <c r="AF79" s="54">
        <f>SUMIFS(Archives!$BN$2:$BN$1048576,Archives!$T$2:$T$1048576,$X79)</f>
        <v>0</v>
      </c>
      <c r="AG79" s="54">
        <f>SUMIFS(Archives!$BO$2:$BO$1048576,Archives!$T$2:$T$1048576,$X79)</f>
        <v>0</v>
      </c>
      <c r="AH79" s="54">
        <f>SUMIFS(Archives!$BP$2:$BP$1048576,Archives!$T$2:$T$1048576,$X79)</f>
        <v>0</v>
      </c>
      <c r="AI79" s="54">
        <f>SUMIFS(Archives!$BQ$2:$BQ$1048576,Archives!$T$2:$T$1048576,$X79)</f>
        <v>0</v>
      </c>
      <c r="AJ79" s="54">
        <f>SUMIFS(Archives!$BR$2:$BR$1048576,Archives!$T$2:$T$1048576,$X79)</f>
        <v>0</v>
      </c>
    </row>
    <row r="80" spans="1:36" ht="45" x14ac:dyDescent="0.25">
      <c r="A80" s="144" t="s">
        <v>228</v>
      </c>
      <c r="B80" s="54">
        <f>SUMIFS(Archives!$J$2:$J$1048576,Archives!$T$2:$T$1048576,$A80)</f>
        <v>0</v>
      </c>
      <c r="C80" s="54">
        <f>SUMIFS(Archives!$BF$2:$BF$1048576,Archives!$T$2:$T$1048576,$A80)</f>
        <v>0</v>
      </c>
      <c r="D80" s="54"/>
      <c r="E80" s="54"/>
      <c r="F80" s="54"/>
      <c r="G80" s="54"/>
      <c r="K80" s="144" t="s">
        <v>228</v>
      </c>
      <c r="L80" s="54">
        <f>SUMIFS(Archives!$V$2:$V$1048576,Archives!$T$2:$T$1048576,$K80)</f>
        <v>0</v>
      </c>
      <c r="M80" s="54">
        <f>SUMIFS(Archives!$W$2:$W$1048576,Archives!$T$2:$T$1048576,$K80)</f>
        <v>0</v>
      </c>
      <c r="N80" s="54">
        <f>SUMIFS(Archives!$X$2:$X$1048576,Archives!$T$2:$T$1048576,$K80)</f>
        <v>0</v>
      </c>
      <c r="O80" s="54">
        <f>SUMIFS(Archives!$Y$2:$Y$1048576,Archives!$T$2:$T$1048576,$K80)</f>
        <v>0</v>
      </c>
      <c r="P80" s="54">
        <f>SUMIFS(Archives!$Z$2:$Z$1048576,Archives!$T$2:$T$1048576,$K80)</f>
        <v>0</v>
      </c>
      <c r="Q80" s="54">
        <f>SUMIFS(Archives!$AA$2:$AA$1048576,Archives!$T$2:$T$1048576,$K80)</f>
        <v>0</v>
      </c>
      <c r="R80" s="54">
        <f>SUMIFS(Archives!$AB$2:$AB$1048576,Archives!$T$2:$T$1048576,$K80)</f>
        <v>0</v>
      </c>
      <c r="S80" s="54">
        <f>SUMIFS(Archives!$AC$2:$AC$1048576,Archives!$T$2:$T$1048576,$K80)</f>
        <v>0</v>
      </c>
      <c r="T80" s="54">
        <f>SUMIFS(Archives!$AD$2:$AD$1048576,Archives!$T$2:$T$1048576,$K80)</f>
        <v>0</v>
      </c>
      <c r="U80" s="54">
        <f>SUMIFS(Archives!$AE$2:$AE$1048576,Archives!$T$2:$T$1048576,$K80)</f>
        <v>0</v>
      </c>
      <c r="V80" s="54">
        <f>SUMIFS(Archives!$AF$2:$AF$1048576,Archives!$T$2:$T$1048576,$K80)</f>
        <v>0</v>
      </c>
      <c r="W80" s="54">
        <f>SUMIFS(Archives!$AG$2:$AG$1048576,Archives!$T$2:$T$1048576,$K80)</f>
        <v>0</v>
      </c>
      <c r="X80" s="144" t="s">
        <v>228</v>
      </c>
      <c r="Y80" s="54">
        <f>SUMIFS(Archives!$BG$2:$BG$1048576,Archives!$T$2:$T$1048576,$X80)</f>
        <v>0</v>
      </c>
      <c r="Z80" s="54">
        <f>SUMIFS(Archives!$BH$2:$BH$1048576,Archives!$T$2:$T$1048576,$X80)</f>
        <v>0</v>
      </c>
      <c r="AA80" s="54">
        <f>SUMIFS(Archives!$BI$2:$BI$1048576,Archives!$T$2:$T$1048576,$X80)</f>
        <v>0</v>
      </c>
      <c r="AB80" s="54">
        <f>SUMIFS(Archives!$BJ$2:$BJ$1048576,Archives!$T$2:$T$1048576,$X80)</f>
        <v>0</v>
      </c>
      <c r="AC80" s="54">
        <f>SUMIFS(Archives!$BK$2:$BK$1048576,Archives!$T$2:$T$1048576,$X80)</f>
        <v>0</v>
      </c>
      <c r="AD80" s="54">
        <f>SUMIFS(Archives!$BL$2:$BL$1048576,Archives!$T$2:$T$1048576,$X80)</f>
        <v>0</v>
      </c>
      <c r="AE80" s="54">
        <f>SUMIFS(Archives!$BM$2:$BM$1048576,Archives!$T$2:$T$1048576,$X80)</f>
        <v>0</v>
      </c>
      <c r="AF80" s="54">
        <f>SUMIFS(Archives!$BN$2:$BN$1048576,Archives!$T$2:$T$1048576,$X80)</f>
        <v>0</v>
      </c>
      <c r="AG80" s="54">
        <f>SUMIFS(Archives!$BO$2:$BO$1048576,Archives!$T$2:$T$1048576,$X80)</f>
        <v>0</v>
      </c>
      <c r="AH80" s="54">
        <f>SUMIFS(Archives!$BP$2:$BP$1048576,Archives!$T$2:$T$1048576,$X80)</f>
        <v>0</v>
      </c>
      <c r="AI80" s="54">
        <f>SUMIFS(Archives!$BQ$2:$BQ$1048576,Archives!$T$2:$T$1048576,$X80)</f>
        <v>0</v>
      </c>
      <c r="AJ80" s="54">
        <f>SUMIFS(Archives!$BR$2:$BR$1048576,Archives!$T$2:$T$1048576,$X80)</f>
        <v>0</v>
      </c>
    </row>
    <row r="81" spans="1:36" x14ac:dyDescent="0.25">
      <c r="A81" s="144" t="s">
        <v>229</v>
      </c>
      <c r="B81" s="54">
        <f>SUMIFS(Archives!$J$2:$J$1048576,Archives!$T$2:$T$1048576,$A81)</f>
        <v>0</v>
      </c>
      <c r="C81" s="54">
        <f>SUMIFS(Archives!$BF$2:$BF$1048576,Archives!$T$2:$T$1048576,$A81)</f>
        <v>0</v>
      </c>
      <c r="D81" s="54"/>
      <c r="E81" s="54"/>
      <c r="F81" s="54"/>
      <c r="G81" s="54"/>
      <c r="K81" s="144" t="s">
        <v>229</v>
      </c>
      <c r="L81" s="54">
        <f>SUMIFS(Archives!$V$2:$V$1048576,Archives!$T$2:$T$1048576,$K81)</f>
        <v>0</v>
      </c>
      <c r="M81" s="54">
        <f>SUMIFS(Archives!$W$2:$W$1048576,Archives!$T$2:$T$1048576,$K81)</f>
        <v>0</v>
      </c>
      <c r="N81" s="54">
        <f>SUMIFS(Archives!$X$2:$X$1048576,Archives!$T$2:$T$1048576,$K81)</f>
        <v>0</v>
      </c>
      <c r="O81" s="54">
        <f>SUMIFS(Archives!$Y$2:$Y$1048576,Archives!$T$2:$T$1048576,$K81)</f>
        <v>0</v>
      </c>
      <c r="P81" s="54">
        <f>SUMIFS(Archives!$Z$2:$Z$1048576,Archives!$T$2:$T$1048576,$K81)</f>
        <v>0</v>
      </c>
      <c r="Q81" s="54">
        <f>SUMIFS(Archives!$AA$2:$AA$1048576,Archives!$T$2:$T$1048576,$K81)</f>
        <v>0</v>
      </c>
      <c r="R81" s="54">
        <f>SUMIFS(Archives!$AB$2:$AB$1048576,Archives!$T$2:$T$1048576,$K81)</f>
        <v>0</v>
      </c>
      <c r="S81" s="54">
        <f>SUMIFS(Archives!$AC$2:$AC$1048576,Archives!$T$2:$T$1048576,$K81)</f>
        <v>0</v>
      </c>
      <c r="T81" s="54">
        <f>SUMIFS(Archives!$AD$2:$AD$1048576,Archives!$T$2:$T$1048576,$K81)</f>
        <v>0</v>
      </c>
      <c r="U81" s="54">
        <f>SUMIFS(Archives!$AE$2:$AE$1048576,Archives!$T$2:$T$1048576,$K81)</f>
        <v>0</v>
      </c>
      <c r="V81" s="54">
        <f>SUMIFS(Archives!$AF$2:$AF$1048576,Archives!$T$2:$T$1048576,$K81)</f>
        <v>0</v>
      </c>
      <c r="W81" s="54">
        <f>SUMIFS(Archives!$AG$2:$AG$1048576,Archives!$T$2:$T$1048576,$K81)</f>
        <v>0</v>
      </c>
      <c r="X81" s="144" t="s">
        <v>229</v>
      </c>
      <c r="Y81" s="54">
        <f>SUMIFS(Archives!$BG$2:$BG$1048576,Archives!$T$2:$T$1048576,$X81)</f>
        <v>0</v>
      </c>
      <c r="Z81" s="54">
        <f>SUMIFS(Archives!$BH$2:$BH$1048576,Archives!$T$2:$T$1048576,$X81)</f>
        <v>0</v>
      </c>
      <c r="AA81" s="54">
        <f>SUMIFS(Archives!$BI$2:$BI$1048576,Archives!$T$2:$T$1048576,$X81)</f>
        <v>0</v>
      </c>
      <c r="AB81" s="54">
        <f>SUMIFS(Archives!$BJ$2:$BJ$1048576,Archives!$T$2:$T$1048576,$X81)</f>
        <v>0</v>
      </c>
      <c r="AC81" s="54">
        <f>SUMIFS(Archives!$BK$2:$BK$1048576,Archives!$T$2:$T$1048576,$X81)</f>
        <v>0</v>
      </c>
      <c r="AD81" s="54">
        <f>SUMIFS(Archives!$BL$2:$BL$1048576,Archives!$T$2:$T$1048576,$X81)</f>
        <v>0</v>
      </c>
      <c r="AE81" s="54">
        <f>SUMIFS(Archives!$BM$2:$BM$1048576,Archives!$T$2:$T$1048576,$X81)</f>
        <v>0</v>
      </c>
      <c r="AF81" s="54">
        <f>SUMIFS(Archives!$BN$2:$BN$1048576,Archives!$T$2:$T$1048576,$X81)</f>
        <v>0</v>
      </c>
      <c r="AG81" s="54">
        <f>SUMIFS(Archives!$BO$2:$BO$1048576,Archives!$T$2:$T$1048576,$X81)</f>
        <v>0</v>
      </c>
      <c r="AH81" s="54">
        <f>SUMIFS(Archives!$BP$2:$BP$1048576,Archives!$T$2:$T$1048576,$X81)</f>
        <v>0</v>
      </c>
      <c r="AI81" s="54">
        <f>SUMIFS(Archives!$BQ$2:$BQ$1048576,Archives!$T$2:$T$1048576,$X81)</f>
        <v>0</v>
      </c>
      <c r="AJ81" s="54">
        <f>SUMIFS(Archives!$BR$2:$BR$1048576,Archives!$T$2:$T$1048576,$X81)</f>
        <v>0</v>
      </c>
    </row>
    <row r="82" spans="1:36" x14ac:dyDescent="0.25">
      <c r="A82" s="144" t="s">
        <v>230</v>
      </c>
      <c r="B82" s="54">
        <f>SUMIFS(Archives!$J$2:$J$1048576,Archives!$T$2:$T$1048576,$A82)</f>
        <v>0</v>
      </c>
      <c r="C82" s="54">
        <f>SUMIFS(Archives!$BF$2:$BF$1048576,Archives!$T$2:$T$1048576,$A82)</f>
        <v>0</v>
      </c>
      <c r="D82" s="54"/>
      <c r="E82" s="54"/>
      <c r="F82" s="54"/>
      <c r="G82" s="54"/>
      <c r="K82" s="144" t="s">
        <v>230</v>
      </c>
      <c r="L82" s="54">
        <f>SUMIFS(Archives!$V$2:$V$1048576,Archives!$T$2:$T$1048576,$K82)</f>
        <v>0</v>
      </c>
      <c r="M82" s="54">
        <f>SUMIFS(Archives!$W$2:$W$1048576,Archives!$T$2:$T$1048576,$K82)</f>
        <v>0</v>
      </c>
      <c r="N82" s="54">
        <f>SUMIFS(Archives!$X$2:$X$1048576,Archives!$T$2:$T$1048576,$K82)</f>
        <v>0</v>
      </c>
      <c r="O82" s="54">
        <f>SUMIFS(Archives!$Y$2:$Y$1048576,Archives!$T$2:$T$1048576,$K82)</f>
        <v>0</v>
      </c>
      <c r="P82" s="54">
        <f>SUMIFS(Archives!$Z$2:$Z$1048576,Archives!$T$2:$T$1048576,$K82)</f>
        <v>0</v>
      </c>
      <c r="Q82" s="54">
        <f>SUMIFS(Archives!$AA$2:$AA$1048576,Archives!$T$2:$T$1048576,$K82)</f>
        <v>0</v>
      </c>
      <c r="R82" s="54">
        <f>SUMIFS(Archives!$AB$2:$AB$1048576,Archives!$T$2:$T$1048576,$K82)</f>
        <v>0</v>
      </c>
      <c r="S82" s="54">
        <f>SUMIFS(Archives!$AC$2:$AC$1048576,Archives!$T$2:$T$1048576,$K82)</f>
        <v>0</v>
      </c>
      <c r="T82" s="54">
        <f>SUMIFS(Archives!$AD$2:$AD$1048576,Archives!$T$2:$T$1048576,$K82)</f>
        <v>0</v>
      </c>
      <c r="U82" s="54">
        <f>SUMIFS(Archives!$AE$2:$AE$1048576,Archives!$T$2:$T$1048576,$K82)</f>
        <v>0</v>
      </c>
      <c r="V82" s="54">
        <f>SUMIFS(Archives!$AF$2:$AF$1048576,Archives!$T$2:$T$1048576,$K82)</f>
        <v>0</v>
      </c>
      <c r="W82" s="54">
        <f>SUMIFS(Archives!$AG$2:$AG$1048576,Archives!$T$2:$T$1048576,$K82)</f>
        <v>0</v>
      </c>
      <c r="X82" s="144" t="s">
        <v>230</v>
      </c>
      <c r="Y82" s="54">
        <f>SUMIFS(Archives!$BG$2:$BG$1048576,Archives!$T$2:$T$1048576,$X82)</f>
        <v>0</v>
      </c>
      <c r="Z82" s="54">
        <f>SUMIFS(Archives!$BH$2:$BH$1048576,Archives!$T$2:$T$1048576,$X82)</f>
        <v>0</v>
      </c>
      <c r="AA82" s="54">
        <f>SUMIFS(Archives!$BI$2:$BI$1048576,Archives!$T$2:$T$1048576,$X82)</f>
        <v>0</v>
      </c>
      <c r="AB82" s="54">
        <f>SUMIFS(Archives!$BJ$2:$BJ$1048576,Archives!$T$2:$T$1048576,$X82)</f>
        <v>0</v>
      </c>
      <c r="AC82" s="54">
        <f>SUMIFS(Archives!$BK$2:$BK$1048576,Archives!$T$2:$T$1048576,$X82)</f>
        <v>0</v>
      </c>
      <c r="AD82" s="54">
        <f>SUMIFS(Archives!$BL$2:$BL$1048576,Archives!$T$2:$T$1048576,$X82)</f>
        <v>0</v>
      </c>
      <c r="AE82" s="54">
        <f>SUMIFS(Archives!$BM$2:$BM$1048576,Archives!$T$2:$T$1048576,$X82)</f>
        <v>0</v>
      </c>
      <c r="AF82" s="54">
        <f>SUMIFS(Archives!$BN$2:$BN$1048576,Archives!$T$2:$T$1048576,$X82)</f>
        <v>0</v>
      </c>
      <c r="AG82" s="54">
        <f>SUMIFS(Archives!$BO$2:$BO$1048576,Archives!$T$2:$T$1048576,$X82)</f>
        <v>0</v>
      </c>
      <c r="AH82" s="54">
        <f>SUMIFS(Archives!$BP$2:$BP$1048576,Archives!$T$2:$T$1048576,$X82)</f>
        <v>0</v>
      </c>
      <c r="AI82" s="54">
        <f>SUMIFS(Archives!$BQ$2:$BQ$1048576,Archives!$T$2:$T$1048576,$X82)</f>
        <v>0</v>
      </c>
      <c r="AJ82" s="54">
        <f>SUMIFS(Archives!$BR$2:$BR$1048576,Archives!$T$2:$T$1048576,$X82)</f>
        <v>0</v>
      </c>
    </row>
    <row r="83" spans="1:36" x14ac:dyDescent="0.25">
      <c r="A83" s="144" t="s">
        <v>231</v>
      </c>
      <c r="B83" s="54">
        <f>SUMIFS(Archives!$J$2:$J$1048576,Archives!$T$2:$T$1048576,$A83)</f>
        <v>0</v>
      </c>
      <c r="C83" s="54">
        <f>SUMIFS(Archives!$BF$2:$BF$1048576,Archives!$T$2:$T$1048576,$A83)</f>
        <v>0</v>
      </c>
      <c r="D83" s="54"/>
      <c r="E83" s="54"/>
      <c r="F83" s="54"/>
      <c r="G83" s="54"/>
      <c r="K83" s="144" t="s">
        <v>231</v>
      </c>
      <c r="L83" s="54">
        <f>SUMIFS(Archives!$V$2:$V$1048576,Archives!$T$2:$T$1048576,$K83)</f>
        <v>0</v>
      </c>
      <c r="M83" s="54">
        <f>SUMIFS(Archives!$W$2:$W$1048576,Archives!$T$2:$T$1048576,$K83)</f>
        <v>0</v>
      </c>
      <c r="N83" s="54">
        <f>SUMIFS(Archives!$X$2:$X$1048576,Archives!$T$2:$T$1048576,$K83)</f>
        <v>0</v>
      </c>
      <c r="O83" s="54">
        <f>SUMIFS(Archives!$Y$2:$Y$1048576,Archives!$T$2:$T$1048576,$K83)</f>
        <v>0</v>
      </c>
      <c r="P83" s="54">
        <f>SUMIFS(Archives!$Z$2:$Z$1048576,Archives!$T$2:$T$1048576,$K83)</f>
        <v>0</v>
      </c>
      <c r="Q83" s="54">
        <f>SUMIFS(Archives!$AA$2:$AA$1048576,Archives!$T$2:$T$1048576,$K83)</f>
        <v>0</v>
      </c>
      <c r="R83" s="54">
        <f>SUMIFS(Archives!$AB$2:$AB$1048576,Archives!$T$2:$T$1048576,$K83)</f>
        <v>0</v>
      </c>
      <c r="S83" s="54">
        <f>SUMIFS(Archives!$AC$2:$AC$1048576,Archives!$T$2:$T$1048576,$K83)</f>
        <v>0</v>
      </c>
      <c r="T83" s="54">
        <f>SUMIFS(Archives!$AD$2:$AD$1048576,Archives!$T$2:$T$1048576,$K83)</f>
        <v>0</v>
      </c>
      <c r="U83" s="54">
        <f>SUMIFS(Archives!$AE$2:$AE$1048576,Archives!$T$2:$T$1048576,$K83)</f>
        <v>0</v>
      </c>
      <c r="V83" s="54">
        <f>SUMIFS(Archives!$AF$2:$AF$1048576,Archives!$T$2:$T$1048576,$K83)</f>
        <v>0</v>
      </c>
      <c r="W83" s="54">
        <f>SUMIFS(Archives!$AG$2:$AG$1048576,Archives!$T$2:$T$1048576,$K83)</f>
        <v>0</v>
      </c>
      <c r="X83" s="144" t="s">
        <v>231</v>
      </c>
      <c r="Y83" s="54">
        <f>SUMIFS(Archives!$BG$2:$BG$1048576,Archives!$T$2:$T$1048576,$X83)</f>
        <v>0</v>
      </c>
      <c r="Z83" s="54">
        <f>SUMIFS(Archives!$BH$2:$BH$1048576,Archives!$T$2:$T$1048576,$X83)</f>
        <v>0</v>
      </c>
      <c r="AA83" s="54">
        <f>SUMIFS(Archives!$BI$2:$BI$1048576,Archives!$T$2:$T$1048576,$X83)</f>
        <v>0</v>
      </c>
      <c r="AB83" s="54">
        <f>SUMIFS(Archives!$BJ$2:$BJ$1048576,Archives!$T$2:$T$1048576,$X83)</f>
        <v>0</v>
      </c>
      <c r="AC83" s="54">
        <f>SUMIFS(Archives!$BK$2:$BK$1048576,Archives!$T$2:$T$1048576,$X83)</f>
        <v>0</v>
      </c>
      <c r="AD83" s="54">
        <f>SUMIFS(Archives!$BL$2:$BL$1048576,Archives!$T$2:$T$1048576,$X83)</f>
        <v>0</v>
      </c>
      <c r="AE83" s="54">
        <f>SUMIFS(Archives!$BM$2:$BM$1048576,Archives!$T$2:$T$1048576,$X83)</f>
        <v>0</v>
      </c>
      <c r="AF83" s="54">
        <f>SUMIFS(Archives!$BN$2:$BN$1048576,Archives!$T$2:$T$1048576,$X83)</f>
        <v>0</v>
      </c>
      <c r="AG83" s="54">
        <f>SUMIFS(Archives!$BO$2:$BO$1048576,Archives!$T$2:$T$1048576,$X83)</f>
        <v>0</v>
      </c>
      <c r="AH83" s="54">
        <f>SUMIFS(Archives!$BP$2:$BP$1048576,Archives!$T$2:$T$1048576,$X83)</f>
        <v>0</v>
      </c>
      <c r="AI83" s="54">
        <f>SUMIFS(Archives!$BQ$2:$BQ$1048576,Archives!$T$2:$T$1048576,$X83)</f>
        <v>0</v>
      </c>
      <c r="AJ83" s="54">
        <f>SUMIFS(Archives!$BR$2:$BR$1048576,Archives!$T$2:$T$1048576,$X83)</f>
        <v>0</v>
      </c>
    </row>
    <row r="84" spans="1:36" x14ac:dyDescent="0.25">
      <c r="A84" s="144" t="s">
        <v>232</v>
      </c>
      <c r="B84" s="54">
        <f>SUMIFS(Archives!$J$2:$J$1048576,Archives!$T$2:$T$1048576,$A84)</f>
        <v>4</v>
      </c>
      <c r="C84" s="54">
        <f>SUMIFS(Archives!$BF$2:$BF$1048576,Archives!$T$2:$T$1048576,$A84)</f>
        <v>24</v>
      </c>
      <c r="D84" s="54"/>
      <c r="E84" s="54"/>
      <c r="F84" s="54"/>
      <c r="G84" s="54"/>
      <c r="K84" s="144" t="s">
        <v>232</v>
      </c>
      <c r="L84" s="54">
        <f>SUMIFS(Archives!$V$2:$V$1048576,Archives!$T$2:$T$1048576,$K84)</f>
        <v>0</v>
      </c>
      <c r="M84" s="54">
        <f>SUMIFS(Archives!$W$2:$W$1048576,Archives!$T$2:$T$1048576,$K84)</f>
        <v>0</v>
      </c>
      <c r="N84" s="54">
        <f>SUMIFS(Archives!$X$2:$X$1048576,Archives!$T$2:$T$1048576,$K84)</f>
        <v>0</v>
      </c>
      <c r="O84" s="54">
        <f>SUMIFS(Archives!$Y$2:$Y$1048576,Archives!$T$2:$T$1048576,$K84)</f>
        <v>0</v>
      </c>
      <c r="P84" s="54">
        <f>SUMIFS(Archives!$Z$2:$Z$1048576,Archives!$T$2:$T$1048576,$K84)</f>
        <v>0</v>
      </c>
      <c r="Q84" s="54">
        <f>SUMIFS(Archives!$AA$2:$AA$1048576,Archives!$T$2:$T$1048576,$K84)</f>
        <v>0</v>
      </c>
      <c r="R84" s="54">
        <f>SUMIFS(Archives!$AB$2:$AB$1048576,Archives!$T$2:$T$1048576,$K84)</f>
        <v>0</v>
      </c>
      <c r="S84" s="54">
        <f>SUMIFS(Archives!$AC$2:$AC$1048576,Archives!$T$2:$T$1048576,$K84)</f>
        <v>2</v>
      </c>
      <c r="T84" s="54">
        <f>SUMIFS(Archives!$AD$2:$AD$1048576,Archives!$T$2:$T$1048576,$K84)</f>
        <v>3</v>
      </c>
      <c r="U84" s="54">
        <f>SUMIFS(Archives!$AE$2:$AE$1048576,Archives!$T$2:$T$1048576,$K84)</f>
        <v>0</v>
      </c>
      <c r="V84" s="54">
        <f>SUMIFS(Archives!$AF$2:$AF$1048576,Archives!$T$2:$T$1048576,$K84)</f>
        <v>0</v>
      </c>
      <c r="W84" s="54">
        <f>SUMIFS(Archives!$AG$2:$AG$1048576,Archives!$T$2:$T$1048576,$K84)</f>
        <v>0</v>
      </c>
      <c r="X84" s="144" t="s">
        <v>232</v>
      </c>
      <c r="Y84" s="54">
        <f>SUMIFS(Archives!$BG$2:$BG$1048576,Archives!$T$2:$T$1048576,$X84)</f>
        <v>0</v>
      </c>
      <c r="Z84" s="54">
        <f>SUMIFS(Archives!$BH$2:$BH$1048576,Archives!$T$2:$T$1048576,$X84)</f>
        <v>0</v>
      </c>
      <c r="AA84" s="54">
        <f>SUMIFS(Archives!$BI$2:$BI$1048576,Archives!$T$2:$T$1048576,$X84)</f>
        <v>0</v>
      </c>
      <c r="AB84" s="54">
        <f>SUMIFS(Archives!$BJ$2:$BJ$1048576,Archives!$T$2:$T$1048576,$X84)</f>
        <v>0</v>
      </c>
      <c r="AC84" s="54">
        <f>SUMIFS(Archives!$BK$2:$BK$1048576,Archives!$T$2:$T$1048576,$X84)</f>
        <v>0</v>
      </c>
      <c r="AD84" s="54">
        <f>SUMIFS(Archives!$BL$2:$BL$1048576,Archives!$T$2:$T$1048576,$X84)</f>
        <v>0</v>
      </c>
      <c r="AE84" s="54">
        <f>SUMIFS(Archives!$BM$2:$BM$1048576,Archives!$T$2:$T$1048576,$X84)</f>
        <v>0</v>
      </c>
      <c r="AF84" s="54">
        <f>SUMIFS(Archives!$BN$2:$BN$1048576,Archives!$T$2:$T$1048576,$X84)</f>
        <v>8</v>
      </c>
      <c r="AG84" s="54">
        <f>SUMIFS(Archives!$BO$2:$BO$1048576,Archives!$T$2:$T$1048576,$X84)</f>
        <v>12</v>
      </c>
      <c r="AH84" s="54">
        <f>SUMIFS(Archives!$BP$2:$BP$1048576,Archives!$T$2:$T$1048576,$X84)</f>
        <v>0</v>
      </c>
      <c r="AI84" s="54">
        <f>SUMIFS(Archives!$BQ$2:$BQ$1048576,Archives!$T$2:$T$1048576,$X84)</f>
        <v>0</v>
      </c>
      <c r="AJ84" s="54">
        <f>SUMIFS(Archives!$BR$2:$BR$1048576,Archives!$T$2:$T$1048576,$X84)</f>
        <v>0</v>
      </c>
    </row>
    <row r="85" spans="1:36" x14ac:dyDescent="0.25">
      <c r="A85" s="144" t="s">
        <v>233</v>
      </c>
      <c r="B85" s="54">
        <f>SUMIFS(Archives!$J$2:$J$1048576,Archives!$T$2:$T$1048576,$A85)</f>
        <v>0</v>
      </c>
      <c r="C85" s="54">
        <f>SUMIFS(Archives!$BF$2:$BF$1048576,Archives!$T$2:$T$1048576,$A85)</f>
        <v>0</v>
      </c>
      <c r="D85" s="54"/>
      <c r="E85" s="54"/>
      <c r="F85" s="54"/>
      <c r="G85" s="54"/>
      <c r="K85" s="144" t="s">
        <v>233</v>
      </c>
      <c r="L85" s="54">
        <f>SUMIFS(Archives!$V$2:$V$1048576,Archives!$T$2:$T$1048576,$K85)</f>
        <v>0</v>
      </c>
      <c r="M85" s="54">
        <f>SUMIFS(Archives!$W$2:$W$1048576,Archives!$T$2:$T$1048576,$K85)</f>
        <v>0</v>
      </c>
      <c r="N85" s="54">
        <f>SUMIFS(Archives!$X$2:$X$1048576,Archives!$T$2:$T$1048576,$K85)</f>
        <v>0</v>
      </c>
      <c r="O85" s="54">
        <f>SUMIFS(Archives!$Y$2:$Y$1048576,Archives!$T$2:$T$1048576,$K85)</f>
        <v>0</v>
      </c>
      <c r="P85" s="54">
        <f>SUMIFS(Archives!$Z$2:$Z$1048576,Archives!$T$2:$T$1048576,$K85)</f>
        <v>0</v>
      </c>
      <c r="Q85" s="54">
        <f>SUMIFS(Archives!$AA$2:$AA$1048576,Archives!$T$2:$T$1048576,$K85)</f>
        <v>0</v>
      </c>
      <c r="R85" s="54">
        <f>SUMIFS(Archives!$AB$2:$AB$1048576,Archives!$T$2:$T$1048576,$K85)</f>
        <v>0</v>
      </c>
      <c r="S85" s="54">
        <f>SUMIFS(Archives!$AC$2:$AC$1048576,Archives!$T$2:$T$1048576,$K85)</f>
        <v>0</v>
      </c>
      <c r="T85" s="54">
        <f>SUMIFS(Archives!$AD$2:$AD$1048576,Archives!$T$2:$T$1048576,$K85)</f>
        <v>0</v>
      </c>
      <c r="U85" s="54">
        <f>SUMIFS(Archives!$AE$2:$AE$1048576,Archives!$T$2:$T$1048576,$K85)</f>
        <v>0</v>
      </c>
      <c r="V85" s="54">
        <f>SUMIFS(Archives!$AF$2:$AF$1048576,Archives!$T$2:$T$1048576,$K85)</f>
        <v>0</v>
      </c>
      <c r="W85" s="54">
        <f>SUMIFS(Archives!$AG$2:$AG$1048576,Archives!$T$2:$T$1048576,$K85)</f>
        <v>0</v>
      </c>
      <c r="X85" s="144" t="s">
        <v>233</v>
      </c>
      <c r="Y85" s="54">
        <f>SUMIFS(Archives!$BG$2:$BG$1048576,Archives!$T$2:$T$1048576,$X85)</f>
        <v>0</v>
      </c>
      <c r="Z85" s="54">
        <f>SUMIFS(Archives!$BH$2:$BH$1048576,Archives!$T$2:$T$1048576,$X85)</f>
        <v>0</v>
      </c>
      <c r="AA85" s="54">
        <f>SUMIFS(Archives!$BI$2:$BI$1048576,Archives!$T$2:$T$1048576,$X85)</f>
        <v>0</v>
      </c>
      <c r="AB85" s="54">
        <f>SUMIFS(Archives!$BJ$2:$BJ$1048576,Archives!$T$2:$T$1048576,$X85)</f>
        <v>0</v>
      </c>
      <c r="AC85" s="54">
        <f>SUMIFS(Archives!$BK$2:$BK$1048576,Archives!$T$2:$T$1048576,$X85)</f>
        <v>0</v>
      </c>
      <c r="AD85" s="54">
        <f>SUMIFS(Archives!$BL$2:$BL$1048576,Archives!$T$2:$T$1048576,$X85)</f>
        <v>0</v>
      </c>
      <c r="AE85" s="54">
        <f>SUMIFS(Archives!$BM$2:$BM$1048576,Archives!$T$2:$T$1048576,$X85)</f>
        <v>0</v>
      </c>
      <c r="AF85" s="54">
        <f>SUMIFS(Archives!$BN$2:$BN$1048576,Archives!$T$2:$T$1048576,$X85)</f>
        <v>0</v>
      </c>
      <c r="AG85" s="54">
        <f>SUMIFS(Archives!$BO$2:$BO$1048576,Archives!$T$2:$T$1048576,$X85)</f>
        <v>0</v>
      </c>
      <c r="AH85" s="54">
        <f>SUMIFS(Archives!$BP$2:$BP$1048576,Archives!$T$2:$T$1048576,$X85)</f>
        <v>0</v>
      </c>
      <c r="AI85" s="54">
        <f>SUMIFS(Archives!$BQ$2:$BQ$1048576,Archives!$T$2:$T$1048576,$X85)</f>
        <v>0</v>
      </c>
      <c r="AJ85" s="54">
        <f>SUMIFS(Archives!$BR$2:$BR$1048576,Archives!$T$2:$T$1048576,$X85)</f>
        <v>0</v>
      </c>
    </row>
    <row r="86" spans="1:36" x14ac:dyDescent="0.25">
      <c r="A86" s="144" t="s">
        <v>234</v>
      </c>
      <c r="B86" s="54">
        <f>SUMIFS(Archives!$J$2:$J$1048576,Archives!$T$2:$T$1048576,$A86)</f>
        <v>0</v>
      </c>
      <c r="C86" s="54">
        <f>SUMIFS(Archives!$BF$2:$BF$1048576,Archives!$T$2:$T$1048576,$A86)</f>
        <v>0</v>
      </c>
      <c r="D86" s="54"/>
      <c r="E86" s="54"/>
      <c r="F86" s="54"/>
      <c r="G86" s="54"/>
      <c r="K86" s="144" t="s">
        <v>234</v>
      </c>
      <c r="L86" s="54">
        <f>SUMIFS(Archives!$V$2:$V$1048576,Archives!$T$2:$T$1048576,$K86)</f>
        <v>0</v>
      </c>
      <c r="M86" s="54">
        <f>SUMIFS(Archives!$W$2:$W$1048576,Archives!$T$2:$T$1048576,$K86)</f>
        <v>0</v>
      </c>
      <c r="N86" s="54">
        <f>SUMIFS(Archives!$X$2:$X$1048576,Archives!$T$2:$T$1048576,$K86)</f>
        <v>0</v>
      </c>
      <c r="O86" s="54">
        <f>SUMIFS(Archives!$Y$2:$Y$1048576,Archives!$T$2:$T$1048576,$K86)</f>
        <v>0</v>
      </c>
      <c r="P86" s="54">
        <f>SUMIFS(Archives!$Z$2:$Z$1048576,Archives!$T$2:$T$1048576,$K86)</f>
        <v>0</v>
      </c>
      <c r="Q86" s="54">
        <f>SUMIFS(Archives!$AA$2:$AA$1048576,Archives!$T$2:$T$1048576,$K86)</f>
        <v>0</v>
      </c>
      <c r="R86" s="54">
        <f>SUMIFS(Archives!$AB$2:$AB$1048576,Archives!$T$2:$T$1048576,$K86)</f>
        <v>0</v>
      </c>
      <c r="S86" s="54">
        <f>SUMIFS(Archives!$AC$2:$AC$1048576,Archives!$T$2:$T$1048576,$K86)</f>
        <v>0</v>
      </c>
      <c r="T86" s="54">
        <f>SUMIFS(Archives!$AD$2:$AD$1048576,Archives!$T$2:$T$1048576,$K86)</f>
        <v>0</v>
      </c>
      <c r="U86" s="54">
        <f>SUMIFS(Archives!$AE$2:$AE$1048576,Archives!$T$2:$T$1048576,$K86)</f>
        <v>0</v>
      </c>
      <c r="V86" s="54">
        <f>SUMIFS(Archives!$AF$2:$AF$1048576,Archives!$T$2:$T$1048576,$K86)</f>
        <v>0</v>
      </c>
      <c r="W86" s="54">
        <f>SUMIFS(Archives!$AG$2:$AG$1048576,Archives!$T$2:$T$1048576,$K86)</f>
        <v>0</v>
      </c>
      <c r="X86" s="144" t="s">
        <v>234</v>
      </c>
      <c r="Y86" s="54">
        <f>SUMIFS(Archives!$BG$2:$BG$1048576,Archives!$T$2:$T$1048576,$X86)</f>
        <v>0</v>
      </c>
      <c r="Z86" s="54">
        <f>SUMIFS(Archives!$BH$2:$BH$1048576,Archives!$T$2:$T$1048576,$X86)</f>
        <v>0</v>
      </c>
      <c r="AA86" s="54">
        <f>SUMIFS(Archives!$BI$2:$BI$1048576,Archives!$T$2:$T$1048576,$X86)</f>
        <v>0</v>
      </c>
      <c r="AB86" s="54">
        <f>SUMIFS(Archives!$BJ$2:$BJ$1048576,Archives!$T$2:$T$1048576,$X86)</f>
        <v>0</v>
      </c>
      <c r="AC86" s="54">
        <f>SUMIFS(Archives!$BK$2:$BK$1048576,Archives!$T$2:$T$1048576,$X86)</f>
        <v>0</v>
      </c>
      <c r="AD86" s="54">
        <f>SUMIFS(Archives!$BL$2:$BL$1048576,Archives!$T$2:$T$1048576,$X86)</f>
        <v>0</v>
      </c>
      <c r="AE86" s="54">
        <f>SUMIFS(Archives!$BM$2:$BM$1048576,Archives!$T$2:$T$1048576,$X86)</f>
        <v>0</v>
      </c>
      <c r="AF86" s="54">
        <f>SUMIFS(Archives!$BN$2:$BN$1048576,Archives!$T$2:$T$1048576,$X86)</f>
        <v>0</v>
      </c>
      <c r="AG86" s="54">
        <f>SUMIFS(Archives!$BO$2:$BO$1048576,Archives!$T$2:$T$1048576,$X86)</f>
        <v>0</v>
      </c>
      <c r="AH86" s="54">
        <f>SUMIFS(Archives!$BP$2:$BP$1048576,Archives!$T$2:$T$1048576,$X86)</f>
        <v>0</v>
      </c>
      <c r="AI86" s="54">
        <f>SUMIFS(Archives!$BQ$2:$BQ$1048576,Archives!$T$2:$T$1048576,$X86)</f>
        <v>0</v>
      </c>
      <c r="AJ86" s="54">
        <f>SUMIFS(Archives!$BR$2:$BR$1048576,Archives!$T$2:$T$1048576,$X86)</f>
        <v>0</v>
      </c>
    </row>
    <row r="87" spans="1:36" x14ac:dyDescent="0.25">
      <c r="A87" s="144" t="s">
        <v>235</v>
      </c>
      <c r="B87" s="54">
        <f>SUMIFS(Archives!$J$2:$J$1048576,Archives!$T$2:$T$1048576,$A87)</f>
        <v>0</v>
      </c>
      <c r="C87" s="54">
        <f>SUMIFS(Archives!$BF$2:$BF$1048576,Archives!$T$2:$T$1048576,$A87)</f>
        <v>0</v>
      </c>
      <c r="D87" s="54"/>
      <c r="E87" s="54"/>
      <c r="F87" s="54"/>
      <c r="G87" s="54"/>
      <c r="K87" s="144" t="s">
        <v>235</v>
      </c>
      <c r="L87" s="54">
        <f>SUMIFS(Archives!$V$2:$V$1048576,Archives!$T$2:$T$1048576,$K87)</f>
        <v>0</v>
      </c>
      <c r="M87" s="54">
        <f>SUMIFS(Archives!$W$2:$W$1048576,Archives!$T$2:$T$1048576,$K87)</f>
        <v>0</v>
      </c>
      <c r="N87" s="54">
        <f>SUMIFS(Archives!$X$2:$X$1048576,Archives!$T$2:$T$1048576,$K87)</f>
        <v>0</v>
      </c>
      <c r="O87" s="54">
        <f>SUMIFS(Archives!$Y$2:$Y$1048576,Archives!$T$2:$T$1048576,$K87)</f>
        <v>0</v>
      </c>
      <c r="P87" s="54">
        <f>SUMIFS(Archives!$Z$2:$Z$1048576,Archives!$T$2:$T$1048576,$K87)</f>
        <v>0</v>
      </c>
      <c r="Q87" s="54">
        <f>SUMIFS(Archives!$AA$2:$AA$1048576,Archives!$T$2:$T$1048576,$K87)</f>
        <v>0</v>
      </c>
      <c r="R87" s="54">
        <f>SUMIFS(Archives!$AB$2:$AB$1048576,Archives!$T$2:$T$1048576,$K87)</f>
        <v>0</v>
      </c>
      <c r="S87" s="54">
        <f>SUMIFS(Archives!$AC$2:$AC$1048576,Archives!$T$2:$T$1048576,$K87)</f>
        <v>0</v>
      </c>
      <c r="T87" s="54">
        <f>SUMIFS(Archives!$AD$2:$AD$1048576,Archives!$T$2:$T$1048576,$K87)</f>
        <v>0</v>
      </c>
      <c r="U87" s="54">
        <f>SUMIFS(Archives!$AE$2:$AE$1048576,Archives!$T$2:$T$1048576,$K87)</f>
        <v>0</v>
      </c>
      <c r="V87" s="54">
        <f>SUMIFS(Archives!$AF$2:$AF$1048576,Archives!$T$2:$T$1048576,$K87)</f>
        <v>0</v>
      </c>
      <c r="W87" s="54">
        <f>SUMIFS(Archives!$AG$2:$AG$1048576,Archives!$T$2:$T$1048576,$K87)</f>
        <v>0</v>
      </c>
      <c r="X87" s="144" t="s">
        <v>235</v>
      </c>
      <c r="Y87" s="54">
        <f>SUMIFS(Archives!$BG$2:$BG$1048576,Archives!$T$2:$T$1048576,$X87)</f>
        <v>0</v>
      </c>
      <c r="Z87" s="54">
        <f>SUMIFS(Archives!$BH$2:$BH$1048576,Archives!$T$2:$T$1048576,$X87)</f>
        <v>0</v>
      </c>
      <c r="AA87" s="54">
        <f>SUMIFS(Archives!$BI$2:$BI$1048576,Archives!$T$2:$T$1048576,$X87)</f>
        <v>0</v>
      </c>
      <c r="AB87" s="54">
        <f>SUMIFS(Archives!$BJ$2:$BJ$1048576,Archives!$T$2:$T$1048576,$X87)</f>
        <v>0</v>
      </c>
      <c r="AC87" s="54">
        <f>SUMIFS(Archives!$BK$2:$BK$1048576,Archives!$T$2:$T$1048576,$X87)</f>
        <v>0</v>
      </c>
      <c r="AD87" s="54">
        <f>SUMIFS(Archives!$BL$2:$BL$1048576,Archives!$T$2:$T$1048576,$X87)</f>
        <v>0</v>
      </c>
      <c r="AE87" s="54">
        <f>SUMIFS(Archives!$BM$2:$BM$1048576,Archives!$T$2:$T$1048576,$X87)</f>
        <v>0</v>
      </c>
      <c r="AF87" s="54">
        <f>SUMIFS(Archives!$BN$2:$BN$1048576,Archives!$T$2:$T$1048576,$X87)</f>
        <v>0</v>
      </c>
      <c r="AG87" s="54">
        <f>SUMIFS(Archives!$BO$2:$BO$1048576,Archives!$T$2:$T$1048576,$X87)</f>
        <v>0</v>
      </c>
      <c r="AH87" s="54">
        <f>SUMIFS(Archives!$BP$2:$BP$1048576,Archives!$T$2:$T$1048576,$X87)</f>
        <v>0</v>
      </c>
      <c r="AI87" s="54">
        <f>SUMIFS(Archives!$BQ$2:$BQ$1048576,Archives!$T$2:$T$1048576,$X87)</f>
        <v>0</v>
      </c>
      <c r="AJ87" s="54">
        <f>SUMIFS(Archives!$BR$2:$BR$1048576,Archives!$T$2:$T$1048576,$X87)</f>
        <v>0</v>
      </c>
    </row>
    <row r="88" spans="1:36" x14ac:dyDescent="0.25">
      <c r="A88" s="144" t="s">
        <v>236</v>
      </c>
      <c r="B88" s="54">
        <f>SUMIFS(Archives!$J$2:$J$1048576,Archives!$T$2:$T$1048576,$A88)</f>
        <v>0</v>
      </c>
      <c r="C88" s="54">
        <f>SUMIFS(Archives!$BF$2:$BF$1048576,Archives!$T$2:$T$1048576,$A88)</f>
        <v>0</v>
      </c>
      <c r="D88" s="54"/>
      <c r="E88" s="54"/>
      <c r="F88" s="54"/>
      <c r="G88" s="54"/>
      <c r="K88" s="144" t="s">
        <v>236</v>
      </c>
      <c r="L88" s="54">
        <f>SUMIFS(Archives!$V$2:$V$1048576,Archives!$T$2:$T$1048576,$K88)</f>
        <v>0</v>
      </c>
      <c r="M88" s="54">
        <f>SUMIFS(Archives!$W$2:$W$1048576,Archives!$T$2:$T$1048576,$K88)</f>
        <v>0</v>
      </c>
      <c r="N88" s="54">
        <f>SUMIFS(Archives!$X$2:$X$1048576,Archives!$T$2:$T$1048576,$K88)</f>
        <v>0</v>
      </c>
      <c r="O88" s="54">
        <f>SUMIFS(Archives!$Y$2:$Y$1048576,Archives!$T$2:$T$1048576,$K88)</f>
        <v>0</v>
      </c>
      <c r="P88" s="54">
        <f>SUMIFS(Archives!$Z$2:$Z$1048576,Archives!$T$2:$T$1048576,$K88)</f>
        <v>0</v>
      </c>
      <c r="Q88" s="54">
        <f>SUMIFS(Archives!$AA$2:$AA$1048576,Archives!$T$2:$T$1048576,$K88)</f>
        <v>0</v>
      </c>
      <c r="R88" s="54">
        <f>SUMIFS(Archives!$AB$2:$AB$1048576,Archives!$T$2:$T$1048576,$K88)</f>
        <v>0</v>
      </c>
      <c r="S88" s="54">
        <f>SUMIFS(Archives!$AC$2:$AC$1048576,Archives!$T$2:$T$1048576,$K88)</f>
        <v>0</v>
      </c>
      <c r="T88" s="54">
        <f>SUMIFS(Archives!$AD$2:$AD$1048576,Archives!$T$2:$T$1048576,$K88)</f>
        <v>0</v>
      </c>
      <c r="U88" s="54">
        <f>SUMIFS(Archives!$AE$2:$AE$1048576,Archives!$T$2:$T$1048576,$K88)</f>
        <v>0</v>
      </c>
      <c r="V88" s="54">
        <f>SUMIFS(Archives!$AF$2:$AF$1048576,Archives!$T$2:$T$1048576,$K88)</f>
        <v>0</v>
      </c>
      <c r="W88" s="54">
        <f>SUMIFS(Archives!$AG$2:$AG$1048576,Archives!$T$2:$T$1048576,$K88)</f>
        <v>0</v>
      </c>
      <c r="X88" s="144" t="s">
        <v>236</v>
      </c>
      <c r="Y88" s="54">
        <f>SUMIFS(Archives!$BG$2:$BG$1048576,Archives!$T$2:$T$1048576,$X88)</f>
        <v>0</v>
      </c>
      <c r="Z88" s="54">
        <f>SUMIFS(Archives!$BH$2:$BH$1048576,Archives!$T$2:$T$1048576,$X88)</f>
        <v>0</v>
      </c>
      <c r="AA88" s="54">
        <f>SUMIFS(Archives!$BI$2:$BI$1048576,Archives!$T$2:$T$1048576,$X88)</f>
        <v>0</v>
      </c>
      <c r="AB88" s="54">
        <f>SUMIFS(Archives!$BJ$2:$BJ$1048576,Archives!$T$2:$T$1048576,$X88)</f>
        <v>0</v>
      </c>
      <c r="AC88" s="54">
        <f>SUMIFS(Archives!$BK$2:$BK$1048576,Archives!$T$2:$T$1048576,$X88)</f>
        <v>0</v>
      </c>
      <c r="AD88" s="54">
        <f>SUMIFS(Archives!$BL$2:$BL$1048576,Archives!$T$2:$T$1048576,$X88)</f>
        <v>0</v>
      </c>
      <c r="AE88" s="54">
        <f>SUMIFS(Archives!$BM$2:$BM$1048576,Archives!$T$2:$T$1048576,$X88)</f>
        <v>0</v>
      </c>
      <c r="AF88" s="54">
        <f>SUMIFS(Archives!$BN$2:$BN$1048576,Archives!$T$2:$T$1048576,$X88)</f>
        <v>0</v>
      </c>
      <c r="AG88" s="54">
        <f>SUMIFS(Archives!$BO$2:$BO$1048576,Archives!$T$2:$T$1048576,$X88)</f>
        <v>0</v>
      </c>
      <c r="AH88" s="54">
        <f>SUMIFS(Archives!$BP$2:$BP$1048576,Archives!$T$2:$T$1048576,$X88)</f>
        <v>0</v>
      </c>
      <c r="AI88" s="54">
        <f>SUMIFS(Archives!$BQ$2:$BQ$1048576,Archives!$T$2:$T$1048576,$X88)</f>
        <v>0</v>
      </c>
      <c r="AJ88" s="54">
        <f>SUMIFS(Archives!$BR$2:$BR$1048576,Archives!$T$2:$T$1048576,$X88)</f>
        <v>0</v>
      </c>
    </row>
    <row r="89" spans="1:36" x14ac:dyDescent="0.25">
      <c r="A89" s="144" t="s">
        <v>237</v>
      </c>
      <c r="B89" s="54">
        <f>SUMIFS(Archives!$J$2:$J$1048576,Archives!$T$2:$T$1048576,$A89)</f>
        <v>0</v>
      </c>
      <c r="C89" s="54">
        <f>SUMIFS(Archives!$BF$2:$BF$1048576,Archives!$T$2:$T$1048576,$A89)</f>
        <v>0</v>
      </c>
      <c r="D89" s="54"/>
      <c r="E89" s="54"/>
      <c r="F89" s="54"/>
      <c r="G89" s="54"/>
      <c r="K89" s="144" t="s">
        <v>237</v>
      </c>
      <c r="L89" s="54">
        <f>SUMIFS(Archives!$V$2:$V$1048576,Archives!$T$2:$T$1048576,$K89)</f>
        <v>0</v>
      </c>
      <c r="M89" s="54">
        <f>SUMIFS(Archives!$W$2:$W$1048576,Archives!$T$2:$T$1048576,$K89)</f>
        <v>0</v>
      </c>
      <c r="N89" s="54">
        <f>SUMIFS(Archives!$X$2:$X$1048576,Archives!$T$2:$T$1048576,$K89)</f>
        <v>0</v>
      </c>
      <c r="O89" s="54">
        <f>SUMIFS(Archives!$Y$2:$Y$1048576,Archives!$T$2:$T$1048576,$K89)</f>
        <v>0</v>
      </c>
      <c r="P89" s="54">
        <f>SUMIFS(Archives!$Z$2:$Z$1048576,Archives!$T$2:$T$1048576,$K89)</f>
        <v>0</v>
      </c>
      <c r="Q89" s="54">
        <f>SUMIFS(Archives!$AA$2:$AA$1048576,Archives!$T$2:$T$1048576,$K89)</f>
        <v>0</v>
      </c>
      <c r="R89" s="54">
        <f>SUMIFS(Archives!$AB$2:$AB$1048576,Archives!$T$2:$T$1048576,$K89)</f>
        <v>0</v>
      </c>
      <c r="S89" s="54">
        <f>SUMIFS(Archives!$AC$2:$AC$1048576,Archives!$T$2:$T$1048576,$K89)</f>
        <v>0</v>
      </c>
      <c r="T89" s="54">
        <f>SUMIFS(Archives!$AD$2:$AD$1048576,Archives!$T$2:$T$1048576,$K89)</f>
        <v>0</v>
      </c>
      <c r="U89" s="54">
        <f>SUMIFS(Archives!$AE$2:$AE$1048576,Archives!$T$2:$T$1048576,$K89)</f>
        <v>0</v>
      </c>
      <c r="V89" s="54">
        <f>SUMIFS(Archives!$AF$2:$AF$1048576,Archives!$T$2:$T$1048576,$K89)</f>
        <v>0</v>
      </c>
      <c r="W89" s="54">
        <f>SUMIFS(Archives!$AG$2:$AG$1048576,Archives!$T$2:$T$1048576,$K89)</f>
        <v>0</v>
      </c>
      <c r="X89" s="144" t="s">
        <v>237</v>
      </c>
      <c r="Y89" s="54">
        <f>SUMIFS(Archives!$BG$2:$BG$1048576,Archives!$T$2:$T$1048576,$X89)</f>
        <v>0</v>
      </c>
      <c r="Z89" s="54">
        <f>SUMIFS(Archives!$BH$2:$BH$1048576,Archives!$T$2:$T$1048576,$X89)</f>
        <v>0</v>
      </c>
      <c r="AA89" s="54">
        <f>SUMIFS(Archives!$BI$2:$BI$1048576,Archives!$T$2:$T$1048576,$X89)</f>
        <v>0</v>
      </c>
      <c r="AB89" s="54">
        <f>SUMIFS(Archives!$BJ$2:$BJ$1048576,Archives!$T$2:$T$1048576,$X89)</f>
        <v>0</v>
      </c>
      <c r="AC89" s="54">
        <f>SUMIFS(Archives!$BK$2:$BK$1048576,Archives!$T$2:$T$1048576,$X89)</f>
        <v>0</v>
      </c>
      <c r="AD89" s="54">
        <f>SUMIFS(Archives!$BL$2:$BL$1048576,Archives!$T$2:$T$1048576,$X89)</f>
        <v>0</v>
      </c>
      <c r="AE89" s="54">
        <f>SUMIFS(Archives!$BM$2:$BM$1048576,Archives!$T$2:$T$1048576,$X89)</f>
        <v>0</v>
      </c>
      <c r="AF89" s="54">
        <f>SUMIFS(Archives!$BN$2:$BN$1048576,Archives!$T$2:$T$1048576,$X89)</f>
        <v>0</v>
      </c>
      <c r="AG89" s="54">
        <f>SUMIFS(Archives!$BO$2:$BO$1048576,Archives!$T$2:$T$1048576,$X89)</f>
        <v>0</v>
      </c>
      <c r="AH89" s="54">
        <f>SUMIFS(Archives!$BP$2:$BP$1048576,Archives!$T$2:$T$1048576,$X89)</f>
        <v>0</v>
      </c>
      <c r="AI89" s="54">
        <f>SUMIFS(Archives!$BQ$2:$BQ$1048576,Archives!$T$2:$T$1048576,$X89)</f>
        <v>0</v>
      </c>
      <c r="AJ89" s="54">
        <f>SUMIFS(Archives!$BR$2:$BR$1048576,Archives!$T$2:$T$1048576,$X89)</f>
        <v>0</v>
      </c>
    </row>
    <row r="90" spans="1:36" x14ac:dyDescent="0.25">
      <c r="A90" s="144" t="s">
        <v>238</v>
      </c>
      <c r="B90" s="54">
        <f>SUMIFS(Archives!$J$2:$J$1048576,Archives!$T$2:$T$1048576,$A90)</f>
        <v>0</v>
      </c>
      <c r="C90" s="54">
        <f>SUMIFS(Archives!$BF$2:$BF$1048576,Archives!$T$2:$T$1048576,$A90)</f>
        <v>0</v>
      </c>
      <c r="D90" s="54"/>
      <c r="E90" s="54"/>
      <c r="F90" s="54"/>
      <c r="G90" s="54"/>
      <c r="K90" s="144" t="s">
        <v>238</v>
      </c>
      <c r="L90" s="54">
        <f>SUMIFS(Archives!$V$2:$V$1048576,Archives!$T$2:$T$1048576,$K90)</f>
        <v>0</v>
      </c>
      <c r="M90" s="54">
        <f>SUMIFS(Archives!$W$2:$W$1048576,Archives!$T$2:$T$1048576,$K90)</f>
        <v>0</v>
      </c>
      <c r="N90" s="54">
        <f>SUMIFS(Archives!$X$2:$X$1048576,Archives!$T$2:$T$1048576,$K90)</f>
        <v>0</v>
      </c>
      <c r="O90" s="54">
        <f>SUMIFS(Archives!$Y$2:$Y$1048576,Archives!$T$2:$T$1048576,$K90)</f>
        <v>0</v>
      </c>
      <c r="P90" s="54">
        <f>SUMIFS(Archives!$Z$2:$Z$1048576,Archives!$T$2:$T$1048576,$K90)</f>
        <v>0</v>
      </c>
      <c r="Q90" s="54">
        <f>SUMIFS(Archives!$AA$2:$AA$1048576,Archives!$T$2:$T$1048576,$K90)</f>
        <v>0</v>
      </c>
      <c r="R90" s="54">
        <f>SUMIFS(Archives!$AB$2:$AB$1048576,Archives!$T$2:$T$1048576,$K90)</f>
        <v>0</v>
      </c>
      <c r="S90" s="54">
        <f>SUMIFS(Archives!$AC$2:$AC$1048576,Archives!$T$2:$T$1048576,$K90)</f>
        <v>0</v>
      </c>
      <c r="T90" s="54">
        <f>SUMIFS(Archives!$AD$2:$AD$1048576,Archives!$T$2:$T$1048576,$K90)</f>
        <v>0</v>
      </c>
      <c r="U90" s="54">
        <f>SUMIFS(Archives!$AE$2:$AE$1048576,Archives!$T$2:$T$1048576,$K90)</f>
        <v>0</v>
      </c>
      <c r="V90" s="54">
        <f>SUMIFS(Archives!$AF$2:$AF$1048576,Archives!$T$2:$T$1048576,$K90)</f>
        <v>0</v>
      </c>
      <c r="W90" s="54">
        <f>SUMIFS(Archives!$AG$2:$AG$1048576,Archives!$T$2:$T$1048576,$K90)</f>
        <v>0</v>
      </c>
      <c r="X90" s="144" t="s">
        <v>238</v>
      </c>
      <c r="Y90" s="54">
        <f>SUMIFS(Archives!$BG$2:$BG$1048576,Archives!$T$2:$T$1048576,$X90)</f>
        <v>0</v>
      </c>
      <c r="Z90" s="54">
        <f>SUMIFS(Archives!$BH$2:$BH$1048576,Archives!$T$2:$T$1048576,$X90)</f>
        <v>0</v>
      </c>
      <c r="AA90" s="54">
        <f>SUMIFS(Archives!$BI$2:$BI$1048576,Archives!$T$2:$T$1048576,$X90)</f>
        <v>0</v>
      </c>
      <c r="AB90" s="54">
        <f>SUMIFS(Archives!$BJ$2:$BJ$1048576,Archives!$T$2:$T$1048576,$X90)</f>
        <v>0</v>
      </c>
      <c r="AC90" s="54">
        <f>SUMIFS(Archives!$BK$2:$BK$1048576,Archives!$T$2:$T$1048576,$X90)</f>
        <v>0</v>
      </c>
      <c r="AD90" s="54">
        <f>SUMIFS(Archives!$BL$2:$BL$1048576,Archives!$T$2:$T$1048576,$X90)</f>
        <v>0</v>
      </c>
      <c r="AE90" s="54">
        <f>SUMIFS(Archives!$BM$2:$BM$1048576,Archives!$T$2:$T$1048576,$X90)</f>
        <v>0</v>
      </c>
      <c r="AF90" s="54">
        <f>SUMIFS(Archives!$BN$2:$BN$1048576,Archives!$T$2:$T$1048576,$X90)</f>
        <v>0</v>
      </c>
      <c r="AG90" s="54">
        <f>SUMIFS(Archives!$BO$2:$BO$1048576,Archives!$T$2:$T$1048576,$X90)</f>
        <v>0</v>
      </c>
      <c r="AH90" s="54">
        <f>SUMIFS(Archives!$BP$2:$BP$1048576,Archives!$T$2:$T$1048576,$X90)</f>
        <v>0</v>
      </c>
      <c r="AI90" s="54">
        <f>SUMIFS(Archives!$BQ$2:$BQ$1048576,Archives!$T$2:$T$1048576,$X90)</f>
        <v>0</v>
      </c>
      <c r="AJ90" s="54">
        <f>SUMIFS(Archives!$BR$2:$BR$1048576,Archives!$T$2:$T$1048576,$X90)</f>
        <v>0</v>
      </c>
    </row>
    <row r="91" spans="1:36" x14ac:dyDescent="0.25">
      <c r="A91" s="144" t="s">
        <v>239</v>
      </c>
      <c r="B91" s="54">
        <f>SUMIFS(Archives!$J$2:$J$1048576,Archives!$T$2:$T$1048576,$A91)</f>
        <v>0</v>
      </c>
      <c r="C91" s="54">
        <f>SUMIFS(Archives!$BF$2:$BF$1048576,Archives!$T$2:$T$1048576,$A91)</f>
        <v>0</v>
      </c>
      <c r="D91" s="54"/>
      <c r="E91" s="54"/>
      <c r="F91" s="54"/>
      <c r="G91" s="54"/>
      <c r="K91" s="144" t="s">
        <v>239</v>
      </c>
      <c r="L91" s="54">
        <f>SUMIFS(Archives!$V$2:$V$1048576,Archives!$T$2:$T$1048576,$K91)</f>
        <v>0</v>
      </c>
      <c r="M91" s="54">
        <f>SUMIFS(Archives!$W$2:$W$1048576,Archives!$T$2:$T$1048576,$K91)</f>
        <v>0</v>
      </c>
      <c r="N91" s="54">
        <f>SUMIFS(Archives!$X$2:$X$1048576,Archives!$T$2:$T$1048576,$K91)</f>
        <v>0</v>
      </c>
      <c r="O91" s="54">
        <f>SUMIFS(Archives!$Y$2:$Y$1048576,Archives!$T$2:$T$1048576,$K91)</f>
        <v>0</v>
      </c>
      <c r="P91" s="54">
        <f>SUMIFS(Archives!$Z$2:$Z$1048576,Archives!$T$2:$T$1048576,$K91)</f>
        <v>0</v>
      </c>
      <c r="Q91" s="54">
        <f>SUMIFS(Archives!$AA$2:$AA$1048576,Archives!$T$2:$T$1048576,$K91)</f>
        <v>0</v>
      </c>
      <c r="R91" s="54">
        <f>SUMIFS(Archives!$AB$2:$AB$1048576,Archives!$T$2:$T$1048576,$K91)</f>
        <v>0</v>
      </c>
      <c r="S91" s="54">
        <f>SUMIFS(Archives!$AC$2:$AC$1048576,Archives!$T$2:$T$1048576,$K91)</f>
        <v>0</v>
      </c>
      <c r="T91" s="54">
        <f>SUMIFS(Archives!$AD$2:$AD$1048576,Archives!$T$2:$T$1048576,$K91)</f>
        <v>0</v>
      </c>
      <c r="U91" s="54">
        <f>SUMIFS(Archives!$AE$2:$AE$1048576,Archives!$T$2:$T$1048576,$K91)</f>
        <v>0</v>
      </c>
      <c r="V91" s="54">
        <f>SUMIFS(Archives!$AF$2:$AF$1048576,Archives!$T$2:$T$1048576,$K91)</f>
        <v>0</v>
      </c>
      <c r="W91" s="54">
        <f>SUMIFS(Archives!$AG$2:$AG$1048576,Archives!$T$2:$T$1048576,$K91)</f>
        <v>0</v>
      </c>
      <c r="X91" s="144" t="s">
        <v>239</v>
      </c>
      <c r="Y91" s="54">
        <f>SUMIFS(Archives!$BG$2:$BG$1048576,Archives!$T$2:$T$1048576,$X91)</f>
        <v>0</v>
      </c>
      <c r="Z91" s="54">
        <f>SUMIFS(Archives!$BH$2:$BH$1048576,Archives!$T$2:$T$1048576,$X91)</f>
        <v>0</v>
      </c>
      <c r="AA91" s="54">
        <f>SUMIFS(Archives!$BI$2:$BI$1048576,Archives!$T$2:$T$1048576,$X91)</f>
        <v>0</v>
      </c>
      <c r="AB91" s="54">
        <f>SUMIFS(Archives!$BJ$2:$BJ$1048576,Archives!$T$2:$T$1048576,$X91)</f>
        <v>0</v>
      </c>
      <c r="AC91" s="54">
        <f>SUMIFS(Archives!$BK$2:$BK$1048576,Archives!$T$2:$T$1048576,$X91)</f>
        <v>0</v>
      </c>
      <c r="AD91" s="54">
        <f>SUMIFS(Archives!$BL$2:$BL$1048576,Archives!$T$2:$T$1048576,$X91)</f>
        <v>0</v>
      </c>
      <c r="AE91" s="54">
        <f>SUMIFS(Archives!$BM$2:$BM$1048576,Archives!$T$2:$T$1048576,$X91)</f>
        <v>0</v>
      </c>
      <c r="AF91" s="54">
        <f>SUMIFS(Archives!$BN$2:$BN$1048576,Archives!$T$2:$T$1048576,$X91)</f>
        <v>0</v>
      </c>
      <c r="AG91" s="54">
        <f>SUMIFS(Archives!$BO$2:$BO$1048576,Archives!$T$2:$T$1048576,$X91)</f>
        <v>0</v>
      </c>
      <c r="AH91" s="54">
        <f>SUMIFS(Archives!$BP$2:$BP$1048576,Archives!$T$2:$T$1048576,$X91)</f>
        <v>0</v>
      </c>
      <c r="AI91" s="54">
        <f>SUMIFS(Archives!$BQ$2:$BQ$1048576,Archives!$T$2:$T$1048576,$X91)</f>
        <v>0</v>
      </c>
      <c r="AJ91" s="54">
        <f>SUMIFS(Archives!$BR$2:$BR$1048576,Archives!$T$2:$T$1048576,$X91)</f>
        <v>0</v>
      </c>
    </row>
    <row r="92" spans="1:36" x14ac:dyDescent="0.25">
      <c r="A92" s="144" t="s">
        <v>240</v>
      </c>
      <c r="B92" s="54">
        <f>SUMIFS(Archives!$J$2:$J$1048576,Archives!$T$2:$T$1048576,$A92)</f>
        <v>0</v>
      </c>
      <c r="C92" s="54">
        <f>SUMIFS(Archives!$BF$2:$BF$1048576,Archives!$T$2:$T$1048576,$A92)</f>
        <v>0</v>
      </c>
      <c r="D92" s="54"/>
      <c r="E92" s="54"/>
      <c r="F92" s="54"/>
      <c r="G92" s="54"/>
      <c r="K92" s="144" t="s">
        <v>240</v>
      </c>
      <c r="L92" s="54">
        <f>SUMIFS(Archives!$V$2:$V$1048576,Archives!$T$2:$T$1048576,$K92)</f>
        <v>0</v>
      </c>
      <c r="M92" s="54">
        <f>SUMIFS(Archives!$W$2:$W$1048576,Archives!$T$2:$T$1048576,$K92)</f>
        <v>0</v>
      </c>
      <c r="N92" s="54">
        <f>SUMIFS(Archives!$X$2:$X$1048576,Archives!$T$2:$T$1048576,$K92)</f>
        <v>0</v>
      </c>
      <c r="O92" s="54">
        <f>SUMIFS(Archives!$Y$2:$Y$1048576,Archives!$T$2:$T$1048576,$K92)</f>
        <v>0</v>
      </c>
      <c r="P92" s="54">
        <f>SUMIFS(Archives!$Z$2:$Z$1048576,Archives!$T$2:$T$1048576,$K92)</f>
        <v>0</v>
      </c>
      <c r="Q92" s="54">
        <f>SUMIFS(Archives!$AA$2:$AA$1048576,Archives!$T$2:$T$1048576,$K92)</f>
        <v>0</v>
      </c>
      <c r="R92" s="54">
        <f>SUMIFS(Archives!$AB$2:$AB$1048576,Archives!$T$2:$T$1048576,$K92)</f>
        <v>0</v>
      </c>
      <c r="S92" s="54">
        <f>SUMIFS(Archives!$AC$2:$AC$1048576,Archives!$T$2:$T$1048576,$K92)</f>
        <v>0</v>
      </c>
      <c r="T92" s="54">
        <f>SUMIFS(Archives!$AD$2:$AD$1048576,Archives!$T$2:$T$1048576,$K92)</f>
        <v>0</v>
      </c>
      <c r="U92" s="54">
        <f>SUMIFS(Archives!$AE$2:$AE$1048576,Archives!$T$2:$T$1048576,$K92)</f>
        <v>0</v>
      </c>
      <c r="V92" s="54">
        <f>SUMIFS(Archives!$AF$2:$AF$1048576,Archives!$T$2:$T$1048576,$K92)</f>
        <v>0</v>
      </c>
      <c r="W92" s="54">
        <f>SUMIFS(Archives!$AG$2:$AG$1048576,Archives!$T$2:$T$1048576,$K92)</f>
        <v>0</v>
      </c>
      <c r="X92" s="144" t="s">
        <v>240</v>
      </c>
      <c r="Y92" s="54">
        <f>SUMIFS(Archives!$BG$2:$BG$1048576,Archives!$T$2:$T$1048576,$X92)</f>
        <v>0</v>
      </c>
      <c r="Z92" s="54">
        <f>SUMIFS(Archives!$BH$2:$BH$1048576,Archives!$T$2:$T$1048576,$X92)</f>
        <v>0</v>
      </c>
      <c r="AA92" s="54">
        <f>SUMIFS(Archives!$BI$2:$BI$1048576,Archives!$T$2:$T$1048576,$X92)</f>
        <v>0</v>
      </c>
      <c r="AB92" s="54">
        <f>SUMIFS(Archives!$BJ$2:$BJ$1048576,Archives!$T$2:$T$1048576,$X92)</f>
        <v>0</v>
      </c>
      <c r="AC92" s="54">
        <f>SUMIFS(Archives!$BK$2:$BK$1048576,Archives!$T$2:$T$1048576,$X92)</f>
        <v>0</v>
      </c>
      <c r="AD92" s="54">
        <f>SUMIFS(Archives!$BL$2:$BL$1048576,Archives!$T$2:$T$1048576,$X92)</f>
        <v>0</v>
      </c>
      <c r="AE92" s="54">
        <f>SUMIFS(Archives!$BM$2:$BM$1048576,Archives!$T$2:$T$1048576,$X92)</f>
        <v>0</v>
      </c>
      <c r="AF92" s="54">
        <f>SUMIFS(Archives!$BN$2:$BN$1048576,Archives!$T$2:$T$1048576,$X92)</f>
        <v>0</v>
      </c>
      <c r="AG92" s="54">
        <f>SUMIFS(Archives!$BO$2:$BO$1048576,Archives!$T$2:$T$1048576,$X92)</f>
        <v>0</v>
      </c>
      <c r="AH92" s="54">
        <f>SUMIFS(Archives!$BP$2:$BP$1048576,Archives!$T$2:$T$1048576,$X92)</f>
        <v>0</v>
      </c>
      <c r="AI92" s="54">
        <f>SUMIFS(Archives!$BQ$2:$BQ$1048576,Archives!$T$2:$T$1048576,$X92)</f>
        <v>0</v>
      </c>
      <c r="AJ92" s="54">
        <f>SUMIFS(Archives!$BR$2:$BR$1048576,Archives!$T$2:$T$1048576,$X92)</f>
        <v>0</v>
      </c>
    </row>
    <row r="93" spans="1:36" x14ac:dyDescent="0.25">
      <c r="A93" s="144" t="s">
        <v>241</v>
      </c>
      <c r="B93" s="54">
        <f>SUMIFS(Archives!$J$2:$J$1048576,Archives!$T$2:$T$1048576,$A93)</f>
        <v>0</v>
      </c>
      <c r="C93" s="54">
        <f>SUMIFS(Archives!$BF$2:$BF$1048576,Archives!$T$2:$T$1048576,$A93)</f>
        <v>0</v>
      </c>
      <c r="D93" s="54"/>
      <c r="E93" s="54"/>
      <c r="F93" s="54"/>
      <c r="G93" s="54"/>
      <c r="K93" s="144" t="s">
        <v>241</v>
      </c>
      <c r="L93" s="54">
        <f>SUMIFS(Archives!$V$2:$V$1048576,Archives!$T$2:$T$1048576,$K93)</f>
        <v>0</v>
      </c>
      <c r="M93" s="54">
        <f>SUMIFS(Archives!$W$2:$W$1048576,Archives!$T$2:$T$1048576,$K93)</f>
        <v>0</v>
      </c>
      <c r="N93" s="54">
        <f>SUMIFS(Archives!$X$2:$X$1048576,Archives!$T$2:$T$1048576,$K93)</f>
        <v>0</v>
      </c>
      <c r="O93" s="54">
        <f>SUMIFS(Archives!$Y$2:$Y$1048576,Archives!$T$2:$T$1048576,$K93)</f>
        <v>0</v>
      </c>
      <c r="P93" s="54">
        <f>SUMIFS(Archives!$Z$2:$Z$1048576,Archives!$T$2:$T$1048576,$K93)</f>
        <v>0</v>
      </c>
      <c r="Q93" s="54">
        <f>SUMIFS(Archives!$AA$2:$AA$1048576,Archives!$T$2:$T$1048576,$K93)</f>
        <v>0</v>
      </c>
      <c r="R93" s="54">
        <f>SUMIFS(Archives!$AB$2:$AB$1048576,Archives!$T$2:$T$1048576,$K93)</f>
        <v>0</v>
      </c>
      <c r="S93" s="54">
        <f>SUMIFS(Archives!$AC$2:$AC$1048576,Archives!$T$2:$T$1048576,$K93)</f>
        <v>0</v>
      </c>
      <c r="T93" s="54">
        <f>SUMIFS(Archives!$AD$2:$AD$1048576,Archives!$T$2:$T$1048576,$K93)</f>
        <v>0</v>
      </c>
      <c r="U93" s="54">
        <f>SUMIFS(Archives!$AE$2:$AE$1048576,Archives!$T$2:$T$1048576,$K93)</f>
        <v>0</v>
      </c>
      <c r="V93" s="54">
        <f>SUMIFS(Archives!$AF$2:$AF$1048576,Archives!$T$2:$T$1048576,$K93)</f>
        <v>0</v>
      </c>
      <c r="W93" s="54">
        <f>SUMIFS(Archives!$AG$2:$AG$1048576,Archives!$T$2:$T$1048576,$K93)</f>
        <v>0</v>
      </c>
      <c r="X93" s="144" t="s">
        <v>241</v>
      </c>
      <c r="Y93" s="54">
        <f>SUMIFS(Archives!$BG$2:$BG$1048576,Archives!$T$2:$T$1048576,$X93)</f>
        <v>0</v>
      </c>
      <c r="Z93" s="54">
        <f>SUMIFS(Archives!$BH$2:$BH$1048576,Archives!$T$2:$T$1048576,$X93)</f>
        <v>0</v>
      </c>
      <c r="AA93" s="54">
        <f>SUMIFS(Archives!$BI$2:$BI$1048576,Archives!$T$2:$T$1048576,$X93)</f>
        <v>0</v>
      </c>
      <c r="AB93" s="54">
        <f>SUMIFS(Archives!$BJ$2:$BJ$1048576,Archives!$T$2:$T$1048576,$X93)</f>
        <v>0</v>
      </c>
      <c r="AC93" s="54">
        <f>SUMIFS(Archives!$BK$2:$BK$1048576,Archives!$T$2:$T$1048576,$X93)</f>
        <v>0</v>
      </c>
      <c r="AD93" s="54">
        <f>SUMIFS(Archives!$BL$2:$BL$1048576,Archives!$T$2:$T$1048576,$X93)</f>
        <v>0</v>
      </c>
      <c r="AE93" s="54">
        <f>SUMIFS(Archives!$BM$2:$BM$1048576,Archives!$T$2:$T$1048576,$X93)</f>
        <v>0</v>
      </c>
      <c r="AF93" s="54">
        <f>SUMIFS(Archives!$BN$2:$BN$1048576,Archives!$T$2:$T$1048576,$X93)</f>
        <v>0</v>
      </c>
      <c r="AG93" s="54">
        <f>SUMIFS(Archives!$BO$2:$BO$1048576,Archives!$T$2:$T$1048576,$X93)</f>
        <v>0</v>
      </c>
      <c r="AH93" s="54">
        <f>SUMIFS(Archives!$BP$2:$BP$1048576,Archives!$T$2:$T$1048576,$X93)</f>
        <v>0</v>
      </c>
      <c r="AI93" s="54">
        <f>SUMIFS(Archives!$BQ$2:$BQ$1048576,Archives!$T$2:$T$1048576,$X93)</f>
        <v>0</v>
      </c>
      <c r="AJ93" s="54">
        <f>SUMIFS(Archives!$BR$2:$BR$1048576,Archives!$T$2:$T$1048576,$X93)</f>
        <v>0</v>
      </c>
    </row>
    <row r="94" spans="1:36" x14ac:dyDescent="0.25">
      <c r="A94" s="144" t="s">
        <v>242</v>
      </c>
      <c r="B94" s="54">
        <f>SUMIFS(Archives!$J$2:$J$1048576,Archives!$T$2:$T$1048576,$A94)</f>
        <v>0</v>
      </c>
      <c r="C94" s="54">
        <f>SUMIFS(Archives!$BF$2:$BF$1048576,Archives!$T$2:$T$1048576,$A94)</f>
        <v>0</v>
      </c>
      <c r="D94" s="54"/>
      <c r="E94" s="54"/>
      <c r="F94" s="54"/>
      <c r="G94" s="54"/>
      <c r="K94" s="144" t="s">
        <v>242</v>
      </c>
      <c r="L94" s="54">
        <f>SUMIFS(Archives!$V$2:$V$1048576,Archives!$T$2:$T$1048576,$K94)</f>
        <v>0</v>
      </c>
      <c r="M94" s="54">
        <f>SUMIFS(Archives!$W$2:$W$1048576,Archives!$T$2:$T$1048576,$K94)</f>
        <v>0</v>
      </c>
      <c r="N94" s="54">
        <f>SUMIFS(Archives!$X$2:$X$1048576,Archives!$T$2:$T$1048576,$K94)</f>
        <v>0</v>
      </c>
      <c r="O94" s="54">
        <f>SUMIFS(Archives!$Y$2:$Y$1048576,Archives!$T$2:$T$1048576,$K94)</f>
        <v>0</v>
      </c>
      <c r="P94" s="54">
        <f>SUMIFS(Archives!$Z$2:$Z$1048576,Archives!$T$2:$T$1048576,$K94)</f>
        <v>0</v>
      </c>
      <c r="Q94" s="54">
        <f>SUMIFS(Archives!$AA$2:$AA$1048576,Archives!$T$2:$T$1048576,$K94)</f>
        <v>0</v>
      </c>
      <c r="R94" s="54">
        <f>SUMIFS(Archives!$AB$2:$AB$1048576,Archives!$T$2:$T$1048576,$K94)</f>
        <v>0</v>
      </c>
      <c r="S94" s="54">
        <f>SUMIFS(Archives!$AC$2:$AC$1048576,Archives!$T$2:$T$1048576,$K94)</f>
        <v>0</v>
      </c>
      <c r="T94" s="54">
        <f>SUMIFS(Archives!$AD$2:$AD$1048576,Archives!$T$2:$T$1048576,$K94)</f>
        <v>0</v>
      </c>
      <c r="U94" s="54">
        <f>SUMIFS(Archives!$AE$2:$AE$1048576,Archives!$T$2:$T$1048576,$K94)</f>
        <v>0</v>
      </c>
      <c r="V94" s="54">
        <f>SUMIFS(Archives!$AF$2:$AF$1048576,Archives!$T$2:$T$1048576,$K94)</f>
        <v>0</v>
      </c>
      <c r="W94" s="54">
        <f>SUMIFS(Archives!$AG$2:$AG$1048576,Archives!$T$2:$T$1048576,$K94)</f>
        <v>0</v>
      </c>
      <c r="X94" s="144" t="s">
        <v>242</v>
      </c>
      <c r="Y94" s="54">
        <f>SUMIFS(Archives!$BG$2:$BG$1048576,Archives!$T$2:$T$1048576,$X94)</f>
        <v>0</v>
      </c>
      <c r="Z94" s="54">
        <f>SUMIFS(Archives!$BH$2:$BH$1048576,Archives!$T$2:$T$1048576,$X94)</f>
        <v>0</v>
      </c>
      <c r="AA94" s="54">
        <f>SUMIFS(Archives!$BI$2:$BI$1048576,Archives!$T$2:$T$1048576,$X94)</f>
        <v>0</v>
      </c>
      <c r="AB94" s="54">
        <f>SUMIFS(Archives!$BJ$2:$BJ$1048576,Archives!$T$2:$T$1048576,$X94)</f>
        <v>0</v>
      </c>
      <c r="AC94" s="54">
        <f>SUMIFS(Archives!$BK$2:$BK$1048576,Archives!$T$2:$T$1048576,$X94)</f>
        <v>0</v>
      </c>
      <c r="AD94" s="54">
        <f>SUMIFS(Archives!$BL$2:$BL$1048576,Archives!$T$2:$T$1048576,$X94)</f>
        <v>0</v>
      </c>
      <c r="AE94" s="54">
        <f>SUMIFS(Archives!$BM$2:$BM$1048576,Archives!$T$2:$T$1048576,$X94)</f>
        <v>0</v>
      </c>
      <c r="AF94" s="54">
        <f>SUMIFS(Archives!$BN$2:$BN$1048576,Archives!$T$2:$T$1048576,$X94)</f>
        <v>0</v>
      </c>
      <c r="AG94" s="54">
        <f>SUMIFS(Archives!$BO$2:$BO$1048576,Archives!$T$2:$T$1048576,$X94)</f>
        <v>0</v>
      </c>
      <c r="AH94" s="54">
        <f>SUMIFS(Archives!$BP$2:$BP$1048576,Archives!$T$2:$T$1048576,$X94)</f>
        <v>0</v>
      </c>
      <c r="AI94" s="54">
        <f>SUMIFS(Archives!$BQ$2:$BQ$1048576,Archives!$T$2:$T$1048576,$X94)</f>
        <v>0</v>
      </c>
      <c r="AJ94" s="54">
        <f>SUMIFS(Archives!$BR$2:$BR$1048576,Archives!$T$2:$T$1048576,$X94)</f>
        <v>0</v>
      </c>
    </row>
    <row r="95" spans="1:36" x14ac:dyDescent="0.25">
      <c r="A95" s="144" t="s">
        <v>243</v>
      </c>
      <c r="B95" s="54">
        <f>SUMIFS(Archives!$J$2:$J$1048576,Archives!$T$2:$T$1048576,$A95)</f>
        <v>0</v>
      </c>
      <c r="C95" s="54">
        <f>SUMIFS(Archives!$BF$2:$BF$1048576,Archives!$T$2:$T$1048576,$A95)</f>
        <v>0</v>
      </c>
      <c r="D95" s="54"/>
      <c r="E95" s="54"/>
      <c r="F95" s="54"/>
      <c r="G95" s="54"/>
      <c r="K95" s="144" t="s">
        <v>243</v>
      </c>
      <c r="L95" s="54">
        <f>SUMIFS(Archives!$V$2:$V$1048576,Archives!$T$2:$T$1048576,$K95)</f>
        <v>0</v>
      </c>
      <c r="M95" s="54">
        <f>SUMIFS(Archives!$W$2:$W$1048576,Archives!$T$2:$T$1048576,$K95)</f>
        <v>0</v>
      </c>
      <c r="N95" s="54">
        <f>SUMIFS(Archives!$X$2:$X$1048576,Archives!$T$2:$T$1048576,$K95)</f>
        <v>0</v>
      </c>
      <c r="O95" s="54">
        <f>SUMIFS(Archives!$Y$2:$Y$1048576,Archives!$T$2:$T$1048576,$K95)</f>
        <v>0</v>
      </c>
      <c r="P95" s="54">
        <f>SUMIFS(Archives!$Z$2:$Z$1048576,Archives!$T$2:$T$1048576,$K95)</f>
        <v>0</v>
      </c>
      <c r="Q95" s="54">
        <f>SUMIFS(Archives!$AA$2:$AA$1048576,Archives!$T$2:$T$1048576,$K95)</f>
        <v>0</v>
      </c>
      <c r="R95" s="54">
        <f>SUMIFS(Archives!$AB$2:$AB$1048576,Archives!$T$2:$T$1048576,$K95)</f>
        <v>0</v>
      </c>
      <c r="S95" s="54">
        <f>SUMIFS(Archives!$AC$2:$AC$1048576,Archives!$T$2:$T$1048576,$K95)</f>
        <v>0</v>
      </c>
      <c r="T95" s="54">
        <f>SUMIFS(Archives!$AD$2:$AD$1048576,Archives!$T$2:$T$1048576,$K95)</f>
        <v>0</v>
      </c>
      <c r="U95" s="54">
        <f>SUMIFS(Archives!$AE$2:$AE$1048576,Archives!$T$2:$T$1048576,$K95)</f>
        <v>0</v>
      </c>
      <c r="V95" s="54">
        <f>SUMIFS(Archives!$AF$2:$AF$1048576,Archives!$T$2:$T$1048576,$K95)</f>
        <v>0</v>
      </c>
      <c r="W95" s="54">
        <f>SUMIFS(Archives!$AG$2:$AG$1048576,Archives!$T$2:$T$1048576,$K95)</f>
        <v>0</v>
      </c>
      <c r="X95" s="144" t="s">
        <v>243</v>
      </c>
      <c r="Y95" s="54">
        <f>SUMIFS(Archives!$BG$2:$BG$1048576,Archives!$T$2:$T$1048576,$X95)</f>
        <v>0</v>
      </c>
      <c r="Z95" s="54">
        <f>SUMIFS(Archives!$BH$2:$BH$1048576,Archives!$T$2:$T$1048576,$X95)</f>
        <v>0</v>
      </c>
      <c r="AA95" s="54">
        <f>SUMIFS(Archives!$BI$2:$BI$1048576,Archives!$T$2:$T$1048576,$X95)</f>
        <v>0</v>
      </c>
      <c r="AB95" s="54">
        <f>SUMIFS(Archives!$BJ$2:$BJ$1048576,Archives!$T$2:$T$1048576,$X95)</f>
        <v>0</v>
      </c>
      <c r="AC95" s="54">
        <f>SUMIFS(Archives!$BK$2:$BK$1048576,Archives!$T$2:$T$1048576,$X95)</f>
        <v>0</v>
      </c>
      <c r="AD95" s="54">
        <f>SUMIFS(Archives!$BL$2:$BL$1048576,Archives!$T$2:$T$1048576,$X95)</f>
        <v>0</v>
      </c>
      <c r="AE95" s="54">
        <f>SUMIFS(Archives!$BM$2:$BM$1048576,Archives!$T$2:$T$1048576,$X95)</f>
        <v>0</v>
      </c>
      <c r="AF95" s="54">
        <f>SUMIFS(Archives!$BN$2:$BN$1048576,Archives!$T$2:$T$1048576,$X95)</f>
        <v>0</v>
      </c>
      <c r="AG95" s="54">
        <f>SUMIFS(Archives!$BO$2:$BO$1048576,Archives!$T$2:$T$1048576,$X95)</f>
        <v>0</v>
      </c>
      <c r="AH95" s="54">
        <f>SUMIFS(Archives!$BP$2:$BP$1048576,Archives!$T$2:$T$1048576,$X95)</f>
        <v>0</v>
      </c>
      <c r="AI95" s="54">
        <f>SUMIFS(Archives!$BQ$2:$BQ$1048576,Archives!$T$2:$T$1048576,$X95)</f>
        <v>0</v>
      </c>
      <c r="AJ95" s="54">
        <f>SUMIFS(Archives!$BR$2:$BR$1048576,Archives!$T$2:$T$1048576,$X95)</f>
        <v>0</v>
      </c>
    </row>
    <row r="96" spans="1:36" x14ac:dyDescent="0.25">
      <c r="A96" s="144" t="s">
        <v>244</v>
      </c>
      <c r="B96" s="54">
        <f>SUMIFS(Archives!$J$2:$J$1048576,Archives!$T$2:$T$1048576,$A96)</f>
        <v>0</v>
      </c>
      <c r="C96" s="54">
        <f>SUMIFS(Archives!$BF$2:$BF$1048576,Archives!$T$2:$T$1048576,$A96)</f>
        <v>0</v>
      </c>
      <c r="D96" s="54"/>
      <c r="E96" s="54"/>
      <c r="F96" s="54"/>
      <c r="G96" s="54"/>
      <c r="K96" s="144" t="s">
        <v>244</v>
      </c>
      <c r="L96" s="54">
        <f>SUMIFS(Archives!$V$2:$V$1048576,Archives!$T$2:$T$1048576,$K96)</f>
        <v>0</v>
      </c>
      <c r="M96" s="54">
        <f>SUMIFS(Archives!$W$2:$W$1048576,Archives!$T$2:$T$1048576,$K96)</f>
        <v>0</v>
      </c>
      <c r="N96" s="54">
        <f>SUMIFS(Archives!$X$2:$X$1048576,Archives!$T$2:$T$1048576,$K96)</f>
        <v>0</v>
      </c>
      <c r="O96" s="54">
        <f>SUMIFS(Archives!$Y$2:$Y$1048576,Archives!$T$2:$T$1048576,$K96)</f>
        <v>0</v>
      </c>
      <c r="P96" s="54">
        <f>SUMIFS(Archives!$Z$2:$Z$1048576,Archives!$T$2:$T$1048576,$K96)</f>
        <v>0</v>
      </c>
      <c r="Q96" s="54">
        <f>SUMIFS(Archives!$AA$2:$AA$1048576,Archives!$T$2:$T$1048576,$K96)</f>
        <v>0</v>
      </c>
      <c r="R96" s="54">
        <f>SUMIFS(Archives!$AB$2:$AB$1048576,Archives!$T$2:$T$1048576,$K96)</f>
        <v>0</v>
      </c>
      <c r="S96" s="54">
        <f>SUMIFS(Archives!$AC$2:$AC$1048576,Archives!$T$2:$T$1048576,$K96)</f>
        <v>0</v>
      </c>
      <c r="T96" s="54">
        <f>SUMIFS(Archives!$AD$2:$AD$1048576,Archives!$T$2:$T$1048576,$K96)</f>
        <v>0</v>
      </c>
      <c r="U96" s="54">
        <f>SUMIFS(Archives!$AE$2:$AE$1048576,Archives!$T$2:$T$1048576,$K96)</f>
        <v>0</v>
      </c>
      <c r="V96" s="54">
        <f>SUMIFS(Archives!$AF$2:$AF$1048576,Archives!$T$2:$T$1048576,$K96)</f>
        <v>0</v>
      </c>
      <c r="W96" s="54">
        <f>SUMIFS(Archives!$AG$2:$AG$1048576,Archives!$T$2:$T$1048576,$K96)</f>
        <v>0</v>
      </c>
      <c r="X96" s="144" t="s">
        <v>244</v>
      </c>
      <c r="Y96" s="54">
        <f>SUMIFS(Archives!$BG$2:$BG$1048576,Archives!$T$2:$T$1048576,$X96)</f>
        <v>0</v>
      </c>
      <c r="Z96" s="54">
        <f>SUMIFS(Archives!$BH$2:$BH$1048576,Archives!$T$2:$T$1048576,$X96)</f>
        <v>0</v>
      </c>
      <c r="AA96" s="54">
        <f>SUMIFS(Archives!$BI$2:$BI$1048576,Archives!$T$2:$T$1048576,$X96)</f>
        <v>0</v>
      </c>
      <c r="AB96" s="54">
        <f>SUMIFS(Archives!$BJ$2:$BJ$1048576,Archives!$T$2:$T$1048576,$X96)</f>
        <v>0</v>
      </c>
      <c r="AC96" s="54">
        <f>SUMIFS(Archives!$BK$2:$BK$1048576,Archives!$T$2:$T$1048576,$X96)</f>
        <v>0</v>
      </c>
      <c r="AD96" s="54">
        <f>SUMIFS(Archives!$BL$2:$BL$1048576,Archives!$T$2:$T$1048576,$X96)</f>
        <v>0</v>
      </c>
      <c r="AE96" s="54">
        <f>SUMIFS(Archives!$BM$2:$BM$1048576,Archives!$T$2:$T$1048576,$X96)</f>
        <v>0</v>
      </c>
      <c r="AF96" s="54">
        <f>SUMIFS(Archives!$BN$2:$BN$1048576,Archives!$T$2:$T$1048576,$X96)</f>
        <v>0</v>
      </c>
      <c r="AG96" s="54">
        <f>SUMIFS(Archives!$BO$2:$BO$1048576,Archives!$T$2:$T$1048576,$X96)</f>
        <v>0</v>
      </c>
      <c r="AH96" s="54">
        <f>SUMIFS(Archives!$BP$2:$BP$1048576,Archives!$T$2:$T$1048576,$X96)</f>
        <v>0</v>
      </c>
      <c r="AI96" s="54">
        <f>SUMIFS(Archives!$BQ$2:$BQ$1048576,Archives!$T$2:$T$1048576,$X96)</f>
        <v>0</v>
      </c>
      <c r="AJ96" s="54">
        <f>SUMIFS(Archives!$BR$2:$BR$1048576,Archives!$T$2:$T$1048576,$X96)</f>
        <v>0</v>
      </c>
    </row>
    <row r="97" spans="1:36" ht="30" x14ac:dyDescent="0.25">
      <c r="A97" s="144" t="s">
        <v>245</v>
      </c>
      <c r="B97" s="54">
        <f>SUMIFS(Archives!$J$2:$J$1048576,Archives!$T$2:$T$1048576,$A97)</f>
        <v>0</v>
      </c>
      <c r="C97" s="54">
        <f>SUMIFS(Archives!$BF$2:$BF$1048576,Archives!$T$2:$T$1048576,$A97)</f>
        <v>0</v>
      </c>
      <c r="D97" s="54"/>
      <c r="E97" s="54"/>
      <c r="F97" s="54"/>
      <c r="G97" s="54"/>
      <c r="K97" s="144" t="s">
        <v>245</v>
      </c>
      <c r="L97" s="54">
        <f>SUMIFS(Archives!$V$2:$V$1048576,Archives!$T$2:$T$1048576,$K97)</f>
        <v>0</v>
      </c>
      <c r="M97" s="54">
        <f>SUMIFS(Archives!$W$2:$W$1048576,Archives!$T$2:$T$1048576,$K97)</f>
        <v>0</v>
      </c>
      <c r="N97" s="54">
        <f>SUMIFS(Archives!$X$2:$X$1048576,Archives!$T$2:$T$1048576,$K97)</f>
        <v>0</v>
      </c>
      <c r="O97" s="54">
        <f>SUMIFS(Archives!$Y$2:$Y$1048576,Archives!$T$2:$T$1048576,$K97)</f>
        <v>0</v>
      </c>
      <c r="P97" s="54">
        <f>SUMIFS(Archives!$Z$2:$Z$1048576,Archives!$T$2:$T$1048576,$K97)</f>
        <v>0</v>
      </c>
      <c r="Q97" s="54">
        <f>SUMIFS(Archives!$AA$2:$AA$1048576,Archives!$T$2:$T$1048576,$K97)</f>
        <v>0</v>
      </c>
      <c r="R97" s="54">
        <f>SUMIFS(Archives!$AB$2:$AB$1048576,Archives!$T$2:$T$1048576,$K97)</f>
        <v>0</v>
      </c>
      <c r="S97" s="54">
        <f>SUMIFS(Archives!$AC$2:$AC$1048576,Archives!$T$2:$T$1048576,$K97)</f>
        <v>0</v>
      </c>
      <c r="T97" s="54">
        <f>SUMIFS(Archives!$AD$2:$AD$1048576,Archives!$T$2:$T$1048576,$K97)</f>
        <v>0</v>
      </c>
      <c r="U97" s="54">
        <f>SUMIFS(Archives!$AE$2:$AE$1048576,Archives!$T$2:$T$1048576,$K97)</f>
        <v>0</v>
      </c>
      <c r="V97" s="54">
        <f>SUMIFS(Archives!$AF$2:$AF$1048576,Archives!$T$2:$T$1048576,$K97)</f>
        <v>0</v>
      </c>
      <c r="W97" s="54">
        <f>SUMIFS(Archives!$AG$2:$AG$1048576,Archives!$T$2:$T$1048576,$K97)</f>
        <v>0</v>
      </c>
      <c r="X97" s="144" t="s">
        <v>245</v>
      </c>
      <c r="Y97" s="54">
        <f>SUMIFS(Archives!$BG$2:$BG$1048576,Archives!$T$2:$T$1048576,$X97)</f>
        <v>0</v>
      </c>
      <c r="Z97" s="54">
        <f>SUMIFS(Archives!$BH$2:$BH$1048576,Archives!$T$2:$T$1048576,$X97)</f>
        <v>0</v>
      </c>
      <c r="AA97" s="54">
        <f>SUMIFS(Archives!$BI$2:$BI$1048576,Archives!$T$2:$T$1048576,$X97)</f>
        <v>0</v>
      </c>
      <c r="AB97" s="54">
        <f>SUMIFS(Archives!$BJ$2:$BJ$1048576,Archives!$T$2:$T$1048576,$X97)</f>
        <v>0</v>
      </c>
      <c r="AC97" s="54">
        <f>SUMIFS(Archives!$BK$2:$BK$1048576,Archives!$T$2:$T$1048576,$X97)</f>
        <v>0</v>
      </c>
      <c r="AD97" s="54">
        <f>SUMIFS(Archives!$BL$2:$BL$1048576,Archives!$T$2:$T$1048576,$X97)</f>
        <v>0</v>
      </c>
      <c r="AE97" s="54">
        <f>SUMIFS(Archives!$BM$2:$BM$1048576,Archives!$T$2:$T$1048576,$X97)</f>
        <v>0</v>
      </c>
      <c r="AF97" s="54">
        <f>SUMIFS(Archives!$BN$2:$BN$1048576,Archives!$T$2:$T$1048576,$X97)</f>
        <v>0</v>
      </c>
      <c r="AG97" s="54">
        <f>SUMIFS(Archives!$BO$2:$BO$1048576,Archives!$T$2:$T$1048576,$X97)</f>
        <v>0</v>
      </c>
      <c r="AH97" s="54">
        <f>SUMIFS(Archives!$BP$2:$BP$1048576,Archives!$T$2:$T$1048576,$X97)</f>
        <v>0</v>
      </c>
      <c r="AI97" s="54">
        <f>SUMIFS(Archives!$BQ$2:$BQ$1048576,Archives!$T$2:$T$1048576,$X97)</f>
        <v>0</v>
      </c>
      <c r="AJ97" s="54">
        <f>SUMIFS(Archives!$BR$2:$BR$1048576,Archives!$T$2:$T$1048576,$X97)</f>
        <v>0</v>
      </c>
    </row>
    <row r="98" spans="1:36" x14ac:dyDescent="0.25">
      <c r="A98" s="144" t="s">
        <v>246</v>
      </c>
      <c r="B98" s="54">
        <f>SUMIFS(Archives!$J$2:$J$1048576,Archives!$T$2:$T$1048576,$A98)</f>
        <v>0</v>
      </c>
      <c r="C98" s="54">
        <f>SUMIFS(Archives!$BF$2:$BF$1048576,Archives!$T$2:$T$1048576,$A98)</f>
        <v>0</v>
      </c>
      <c r="D98" s="54"/>
      <c r="E98" s="54"/>
      <c r="F98" s="54"/>
      <c r="G98" s="54"/>
      <c r="K98" s="144" t="s">
        <v>246</v>
      </c>
      <c r="L98" s="54">
        <f>SUMIFS(Archives!$V$2:$V$1048576,Archives!$T$2:$T$1048576,$K98)</f>
        <v>0</v>
      </c>
      <c r="M98" s="54">
        <f>SUMIFS(Archives!$W$2:$W$1048576,Archives!$T$2:$T$1048576,$K98)</f>
        <v>0</v>
      </c>
      <c r="N98" s="54">
        <f>SUMIFS(Archives!$X$2:$X$1048576,Archives!$T$2:$T$1048576,$K98)</f>
        <v>0</v>
      </c>
      <c r="O98" s="54">
        <f>SUMIFS(Archives!$Y$2:$Y$1048576,Archives!$T$2:$T$1048576,$K98)</f>
        <v>0</v>
      </c>
      <c r="P98" s="54">
        <f>SUMIFS(Archives!$Z$2:$Z$1048576,Archives!$T$2:$T$1048576,$K98)</f>
        <v>0</v>
      </c>
      <c r="Q98" s="54">
        <f>SUMIFS(Archives!$AA$2:$AA$1048576,Archives!$T$2:$T$1048576,$K98)</f>
        <v>0</v>
      </c>
      <c r="R98" s="54">
        <f>SUMIFS(Archives!$AB$2:$AB$1048576,Archives!$T$2:$T$1048576,$K98)</f>
        <v>0</v>
      </c>
      <c r="S98" s="54">
        <f>SUMIFS(Archives!$AC$2:$AC$1048576,Archives!$T$2:$T$1048576,$K98)</f>
        <v>0</v>
      </c>
      <c r="T98" s="54">
        <f>SUMIFS(Archives!$AD$2:$AD$1048576,Archives!$T$2:$T$1048576,$K98)</f>
        <v>0</v>
      </c>
      <c r="U98" s="54">
        <f>SUMIFS(Archives!$AE$2:$AE$1048576,Archives!$T$2:$T$1048576,$K98)</f>
        <v>0</v>
      </c>
      <c r="V98" s="54">
        <f>SUMIFS(Archives!$AF$2:$AF$1048576,Archives!$T$2:$T$1048576,$K98)</f>
        <v>0</v>
      </c>
      <c r="W98" s="54">
        <f>SUMIFS(Archives!$AG$2:$AG$1048576,Archives!$T$2:$T$1048576,$K98)</f>
        <v>0</v>
      </c>
      <c r="X98" s="144" t="s">
        <v>246</v>
      </c>
      <c r="Y98" s="54">
        <f>SUMIFS(Archives!$BG$2:$BG$1048576,Archives!$T$2:$T$1048576,$X98)</f>
        <v>0</v>
      </c>
      <c r="Z98" s="54">
        <f>SUMIFS(Archives!$BH$2:$BH$1048576,Archives!$T$2:$T$1048576,$X98)</f>
        <v>0</v>
      </c>
      <c r="AA98" s="54">
        <f>SUMIFS(Archives!$BI$2:$BI$1048576,Archives!$T$2:$T$1048576,$X98)</f>
        <v>0</v>
      </c>
      <c r="AB98" s="54">
        <f>SUMIFS(Archives!$BJ$2:$BJ$1048576,Archives!$T$2:$T$1048576,$X98)</f>
        <v>0</v>
      </c>
      <c r="AC98" s="54">
        <f>SUMIFS(Archives!$BK$2:$BK$1048576,Archives!$T$2:$T$1048576,$X98)</f>
        <v>0</v>
      </c>
      <c r="AD98" s="54">
        <f>SUMIFS(Archives!$BL$2:$BL$1048576,Archives!$T$2:$T$1048576,$X98)</f>
        <v>0</v>
      </c>
      <c r="AE98" s="54">
        <f>SUMIFS(Archives!$BM$2:$BM$1048576,Archives!$T$2:$T$1048576,$X98)</f>
        <v>0</v>
      </c>
      <c r="AF98" s="54">
        <f>SUMIFS(Archives!$BN$2:$BN$1048576,Archives!$T$2:$T$1048576,$X98)</f>
        <v>0</v>
      </c>
      <c r="AG98" s="54">
        <f>SUMIFS(Archives!$BO$2:$BO$1048576,Archives!$T$2:$T$1048576,$X98)</f>
        <v>0</v>
      </c>
      <c r="AH98" s="54">
        <f>SUMIFS(Archives!$BP$2:$BP$1048576,Archives!$T$2:$T$1048576,$X98)</f>
        <v>0</v>
      </c>
      <c r="AI98" s="54">
        <f>SUMIFS(Archives!$BQ$2:$BQ$1048576,Archives!$T$2:$T$1048576,$X98)</f>
        <v>0</v>
      </c>
      <c r="AJ98" s="54">
        <f>SUMIFS(Archives!$BR$2:$BR$1048576,Archives!$T$2:$T$1048576,$X98)</f>
        <v>0</v>
      </c>
    </row>
    <row r="99" spans="1:36" x14ac:dyDescent="0.25">
      <c r="A99" s="144" t="s">
        <v>247</v>
      </c>
      <c r="B99" s="54">
        <f>SUMIFS(Archives!$J$2:$J$1048576,Archives!$T$2:$T$1048576,$A99)</f>
        <v>0</v>
      </c>
      <c r="C99" s="54">
        <f>SUMIFS(Archives!$BF$2:$BF$1048576,Archives!$T$2:$T$1048576,$A99)</f>
        <v>0</v>
      </c>
      <c r="D99" s="54"/>
      <c r="E99" s="54"/>
      <c r="F99" s="54"/>
      <c r="G99" s="54"/>
      <c r="K99" s="144" t="s">
        <v>247</v>
      </c>
      <c r="L99" s="54">
        <f>SUMIFS(Archives!$V$2:$V$1048576,Archives!$T$2:$T$1048576,$K99)</f>
        <v>0</v>
      </c>
      <c r="M99" s="54">
        <f>SUMIFS(Archives!$W$2:$W$1048576,Archives!$T$2:$T$1048576,$K99)</f>
        <v>0</v>
      </c>
      <c r="N99" s="54">
        <f>SUMIFS(Archives!$X$2:$X$1048576,Archives!$T$2:$T$1048576,$K99)</f>
        <v>0</v>
      </c>
      <c r="O99" s="54">
        <f>SUMIFS(Archives!$Y$2:$Y$1048576,Archives!$T$2:$T$1048576,$K99)</f>
        <v>0</v>
      </c>
      <c r="P99" s="54">
        <f>SUMIFS(Archives!$Z$2:$Z$1048576,Archives!$T$2:$T$1048576,$K99)</f>
        <v>0</v>
      </c>
      <c r="Q99" s="54">
        <f>SUMIFS(Archives!$AA$2:$AA$1048576,Archives!$T$2:$T$1048576,$K99)</f>
        <v>0</v>
      </c>
      <c r="R99" s="54">
        <f>SUMIFS(Archives!$AB$2:$AB$1048576,Archives!$T$2:$T$1048576,$K99)</f>
        <v>0</v>
      </c>
      <c r="S99" s="54">
        <f>SUMIFS(Archives!$AC$2:$AC$1048576,Archives!$T$2:$T$1048576,$K99)</f>
        <v>0</v>
      </c>
      <c r="T99" s="54">
        <f>SUMIFS(Archives!$AD$2:$AD$1048576,Archives!$T$2:$T$1048576,$K99)</f>
        <v>0</v>
      </c>
      <c r="U99" s="54">
        <f>SUMIFS(Archives!$AE$2:$AE$1048576,Archives!$T$2:$T$1048576,$K99)</f>
        <v>0</v>
      </c>
      <c r="V99" s="54">
        <f>SUMIFS(Archives!$AF$2:$AF$1048576,Archives!$T$2:$T$1048576,$K99)</f>
        <v>0</v>
      </c>
      <c r="W99" s="54">
        <f>SUMIFS(Archives!$AG$2:$AG$1048576,Archives!$T$2:$T$1048576,$K99)</f>
        <v>0</v>
      </c>
      <c r="X99" s="144" t="s">
        <v>247</v>
      </c>
      <c r="Y99" s="54">
        <f>SUMIFS(Archives!$BG$2:$BG$1048576,Archives!$T$2:$T$1048576,$X99)</f>
        <v>0</v>
      </c>
      <c r="Z99" s="54">
        <f>SUMIFS(Archives!$BH$2:$BH$1048576,Archives!$T$2:$T$1048576,$X99)</f>
        <v>0</v>
      </c>
      <c r="AA99" s="54">
        <f>SUMIFS(Archives!$BI$2:$BI$1048576,Archives!$T$2:$T$1048576,$X99)</f>
        <v>0</v>
      </c>
      <c r="AB99" s="54">
        <f>SUMIFS(Archives!$BJ$2:$BJ$1048576,Archives!$T$2:$T$1048576,$X99)</f>
        <v>0</v>
      </c>
      <c r="AC99" s="54">
        <f>SUMIFS(Archives!$BK$2:$BK$1048576,Archives!$T$2:$T$1048576,$X99)</f>
        <v>0</v>
      </c>
      <c r="AD99" s="54">
        <f>SUMIFS(Archives!$BL$2:$BL$1048576,Archives!$T$2:$T$1048576,$X99)</f>
        <v>0</v>
      </c>
      <c r="AE99" s="54">
        <f>SUMIFS(Archives!$BM$2:$BM$1048576,Archives!$T$2:$T$1048576,$X99)</f>
        <v>0</v>
      </c>
      <c r="AF99" s="54">
        <f>SUMIFS(Archives!$BN$2:$BN$1048576,Archives!$T$2:$T$1048576,$X99)</f>
        <v>0</v>
      </c>
      <c r="AG99" s="54">
        <f>SUMIFS(Archives!$BO$2:$BO$1048576,Archives!$T$2:$T$1048576,$X99)</f>
        <v>0</v>
      </c>
      <c r="AH99" s="54">
        <f>SUMIFS(Archives!$BP$2:$BP$1048576,Archives!$T$2:$T$1048576,$X99)</f>
        <v>0</v>
      </c>
      <c r="AI99" s="54">
        <f>SUMIFS(Archives!$BQ$2:$BQ$1048576,Archives!$T$2:$T$1048576,$X99)</f>
        <v>0</v>
      </c>
      <c r="AJ99" s="54">
        <f>SUMIFS(Archives!$BR$2:$BR$1048576,Archives!$T$2:$T$1048576,$X99)</f>
        <v>0</v>
      </c>
    </row>
    <row r="100" spans="1:36" x14ac:dyDescent="0.25">
      <c r="A100" s="144" t="s">
        <v>248</v>
      </c>
      <c r="B100" s="54">
        <f>SUMIFS(Archives!$J$2:$J$1048576,Archives!$T$2:$T$1048576,$A100)</f>
        <v>0</v>
      </c>
      <c r="C100" s="54">
        <f>SUMIFS(Archives!$BF$2:$BF$1048576,Archives!$T$2:$T$1048576,$A100)</f>
        <v>0</v>
      </c>
      <c r="D100" s="54"/>
      <c r="E100" s="54"/>
      <c r="F100" s="54"/>
      <c r="G100" s="54"/>
      <c r="K100" s="144" t="s">
        <v>248</v>
      </c>
      <c r="L100" s="54">
        <f>SUMIFS(Archives!$V$2:$V$1048576,Archives!$T$2:$T$1048576,$K100)</f>
        <v>0</v>
      </c>
      <c r="M100" s="54">
        <f>SUMIFS(Archives!$W$2:$W$1048576,Archives!$T$2:$T$1048576,$K100)</f>
        <v>0</v>
      </c>
      <c r="N100" s="54">
        <f>SUMIFS(Archives!$X$2:$X$1048576,Archives!$T$2:$T$1048576,$K100)</f>
        <v>0</v>
      </c>
      <c r="O100" s="54">
        <f>SUMIFS(Archives!$Y$2:$Y$1048576,Archives!$T$2:$T$1048576,$K100)</f>
        <v>0</v>
      </c>
      <c r="P100" s="54">
        <f>SUMIFS(Archives!$Z$2:$Z$1048576,Archives!$T$2:$T$1048576,$K100)</f>
        <v>0</v>
      </c>
      <c r="Q100" s="54">
        <f>SUMIFS(Archives!$AA$2:$AA$1048576,Archives!$T$2:$T$1048576,$K100)</f>
        <v>0</v>
      </c>
      <c r="R100" s="54">
        <f>SUMIFS(Archives!$AB$2:$AB$1048576,Archives!$T$2:$T$1048576,$K100)</f>
        <v>0</v>
      </c>
      <c r="S100" s="54">
        <f>SUMIFS(Archives!$AC$2:$AC$1048576,Archives!$T$2:$T$1048576,$K100)</f>
        <v>0</v>
      </c>
      <c r="T100" s="54">
        <f>SUMIFS(Archives!$AD$2:$AD$1048576,Archives!$T$2:$T$1048576,$K100)</f>
        <v>0</v>
      </c>
      <c r="U100" s="54">
        <f>SUMIFS(Archives!$AE$2:$AE$1048576,Archives!$T$2:$T$1048576,$K100)</f>
        <v>0</v>
      </c>
      <c r="V100" s="54">
        <f>SUMIFS(Archives!$AF$2:$AF$1048576,Archives!$T$2:$T$1048576,$K100)</f>
        <v>0</v>
      </c>
      <c r="W100" s="54">
        <f>SUMIFS(Archives!$AG$2:$AG$1048576,Archives!$T$2:$T$1048576,$K100)</f>
        <v>0</v>
      </c>
      <c r="X100" s="144" t="s">
        <v>248</v>
      </c>
      <c r="Y100" s="54">
        <f>SUMIFS(Archives!$BG$2:$BG$1048576,Archives!$T$2:$T$1048576,$X100)</f>
        <v>0</v>
      </c>
      <c r="Z100" s="54">
        <f>SUMIFS(Archives!$BH$2:$BH$1048576,Archives!$T$2:$T$1048576,$X100)</f>
        <v>0</v>
      </c>
      <c r="AA100" s="54">
        <f>SUMIFS(Archives!$BI$2:$BI$1048576,Archives!$T$2:$T$1048576,$X100)</f>
        <v>0</v>
      </c>
      <c r="AB100" s="54">
        <f>SUMIFS(Archives!$BJ$2:$BJ$1048576,Archives!$T$2:$T$1048576,$X100)</f>
        <v>0</v>
      </c>
      <c r="AC100" s="54">
        <f>SUMIFS(Archives!$BK$2:$BK$1048576,Archives!$T$2:$T$1048576,$X100)</f>
        <v>0</v>
      </c>
      <c r="AD100" s="54">
        <f>SUMIFS(Archives!$BL$2:$BL$1048576,Archives!$T$2:$T$1048576,$X100)</f>
        <v>0</v>
      </c>
      <c r="AE100" s="54">
        <f>SUMIFS(Archives!$BM$2:$BM$1048576,Archives!$T$2:$T$1048576,$X100)</f>
        <v>0</v>
      </c>
      <c r="AF100" s="54">
        <f>SUMIFS(Archives!$BN$2:$BN$1048576,Archives!$T$2:$T$1048576,$X100)</f>
        <v>0</v>
      </c>
      <c r="AG100" s="54">
        <f>SUMIFS(Archives!$BO$2:$BO$1048576,Archives!$T$2:$T$1048576,$X100)</f>
        <v>0</v>
      </c>
      <c r="AH100" s="54">
        <f>SUMIFS(Archives!$BP$2:$BP$1048576,Archives!$T$2:$T$1048576,$X100)</f>
        <v>0</v>
      </c>
      <c r="AI100" s="54">
        <f>SUMIFS(Archives!$BQ$2:$BQ$1048576,Archives!$T$2:$T$1048576,$X100)</f>
        <v>0</v>
      </c>
      <c r="AJ100" s="54">
        <f>SUMIFS(Archives!$BR$2:$BR$1048576,Archives!$T$2:$T$1048576,$X100)</f>
        <v>0</v>
      </c>
    </row>
    <row r="101" spans="1:36" x14ac:dyDescent="0.25">
      <c r="A101" s="144" t="s">
        <v>249</v>
      </c>
      <c r="B101" s="54">
        <f>SUMIFS(Archives!$J$2:$J$1048576,Archives!$T$2:$T$1048576,$A101)</f>
        <v>0</v>
      </c>
      <c r="C101" s="54">
        <f>SUMIFS(Archives!$BF$2:$BF$1048576,Archives!$T$2:$T$1048576,$A101)</f>
        <v>0</v>
      </c>
      <c r="D101" s="54"/>
      <c r="E101" s="54"/>
      <c r="F101" s="54"/>
      <c r="G101" s="54"/>
      <c r="K101" s="144" t="s">
        <v>249</v>
      </c>
      <c r="L101" s="54">
        <f>SUMIFS(Archives!$V$2:$V$1048576,Archives!$T$2:$T$1048576,$K101)</f>
        <v>0</v>
      </c>
      <c r="M101" s="54">
        <f>SUMIFS(Archives!$W$2:$W$1048576,Archives!$T$2:$T$1048576,$K101)</f>
        <v>0</v>
      </c>
      <c r="N101" s="54">
        <f>SUMIFS(Archives!$X$2:$X$1048576,Archives!$T$2:$T$1048576,$K101)</f>
        <v>0</v>
      </c>
      <c r="O101" s="54">
        <f>SUMIFS(Archives!$Y$2:$Y$1048576,Archives!$T$2:$T$1048576,$K101)</f>
        <v>0</v>
      </c>
      <c r="P101" s="54">
        <f>SUMIFS(Archives!$Z$2:$Z$1048576,Archives!$T$2:$T$1048576,$K101)</f>
        <v>0</v>
      </c>
      <c r="Q101" s="54">
        <f>SUMIFS(Archives!$AA$2:$AA$1048576,Archives!$T$2:$T$1048576,$K101)</f>
        <v>0</v>
      </c>
      <c r="R101" s="54">
        <f>SUMIFS(Archives!$AB$2:$AB$1048576,Archives!$T$2:$T$1048576,$K101)</f>
        <v>0</v>
      </c>
      <c r="S101" s="54">
        <f>SUMIFS(Archives!$AC$2:$AC$1048576,Archives!$T$2:$T$1048576,$K101)</f>
        <v>0</v>
      </c>
      <c r="T101" s="54">
        <f>SUMIFS(Archives!$AD$2:$AD$1048576,Archives!$T$2:$T$1048576,$K101)</f>
        <v>0</v>
      </c>
      <c r="U101" s="54">
        <f>SUMIFS(Archives!$AE$2:$AE$1048576,Archives!$T$2:$T$1048576,$K101)</f>
        <v>0</v>
      </c>
      <c r="V101" s="54">
        <f>SUMIFS(Archives!$AF$2:$AF$1048576,Archives!$T$2:$T$1048576,$K101)</f>
        <v>0</v>
      </c>
      <c r="W101" s="54">
        <f>SUMIFS(Archives!$AG$2:$AG$1048576,Archives!$T$2:$T$1048576,$K101)</f>
        <v>0</v>
      </c>
      <c r="X101" s="144" t="s">
        <v>249</v>
      </c>
      <c r="Y101" s="54">
        <f>SUMIFS(Archives!$BG$2:$BG$1048576,Archives!$T$2:$T$1048576,$X101)</f>
        <v>0</v>
      </c>
      <c r="Z101" s="54">
        <f>SUMIFS(Archives!$BH$2:$BH$1048576,Archives!$T$2:$T$1048576,$X101)</f>
        <v>0</v>
      </c>
      <c r="AA101" s="54">
        <f>SUMIFS(Archives!$BI$2:$BI$1048576,Archives!$T$2:$T$1048576,$X101)</f>
        <v>0</v>
      </c>
      <c r="AB101" s="54">
        <f>SUMIFS(Archives!$BJ$2:$BJ$1048576,Archives!$T$2:$T$1048576,$X101)</f>
        <v>0</v>
      </c>
      <c r="AC101" s="54">
        <f>SUMIFS(Archives!$BK$2:$BK$1048576,Archives!$T$2:$T$1048576,$X101)</f>
        <v>0</v>
      </c>
      <c r="AD101" s="54">
        <f>SUMIFS(Archives!$BL$2:$BL$1048576,Archives!$T$2:$T$1048576,$X101)</f>
        <v>0</v>
      </c>
      <c r="AE101" s="54">
        <f>SUMIFS(Archives!$BM$2:$BM$1048576,Archives!$T$2:$T$1048576,$X101)</f>
        <v>0</v>
      </c>
      <c r="AF101" s="54">
        <f>SUMIFS(Archives!$BN$2:$BN$1048576,Archives!$T$2:$T$1048576,$X101)</f>
        <v>0</v>
      </c>
      <c r="AG101" s="54">
        <f>SUMIFS(Archives!$BO$2:$BO$1048576,Archives!$T$2:$T$1048576,$X101)</f>
        <v>0</v>
      </c>
      <c r="AH101" s="54">
        <f>SUMIFS(Archives!$BP$2:$BP$1048576,Archives!$T$2:$T$1048576,$X101)</f>
        <v>0</v>
      </c>
      <c r="AI101" s="54">
        <f>SUMIFS(Archives!$BQ$2:$BQ$1048576,Archives!$T$2:$T$1048576,$X101)</f>
        <v>0</v>
      </c>
      <c r="AJ101" s="54">
        <f>SUMIFS(Archives!$BR$2:$BR$1048576,Archives!$T$2:$T$1048576,$X101)</f>
        <v>0</v>
      </c>
    </row>
    <row r="102" spans="1:36" x14ac:dyDescent="0.25">
      <c r="A102" s="144" t="s">
        <v>250</v>
      </c>
      <c r="B102" s="54">
        <f>SUMIFS(Archives!$J$2:$J$1048576,Archives!$T$2:$T$1048576,$A102)</f>
        <v>0</v>
      </c>
      <c r="C102" s="54">
        <f>SUMIFS(Archives!$BF$2:$BF$1048576,Archives!$T$2:$T$1048576,$A102)</f>
        <v>0</v>
      </c>
      <c r="D102" s="54"/>
      <c r="E102" s="54"/>
      <c r="F102" s="54"/>
      <c r="G102" s="54"/>
      <c r="K102" s="144" t="s">
        <v>250</v>
      </c>
      <c r="L102" s="54">
        <f>SUMIFS(Archives!$V$2:$V$1048576,Archives!$T$2:$T$1048576,$K102)</f>
        <v>0</v>
      </c>
      <c r="M102" s="54">
        <f>SUMIFS(Archives!$W$2:$W$1048576,Archives!$T$2:$T$1048576,$K102)</f>
        <v>0</v>
      </c>
      <c r="N102" s="54">
        <f>SUMIFS(Archives!$X$2:$X$1048576,Archives!$T$2:$T$1048576,$K102)</f>
        <v>0</v>
      </c>
      <c r="O102" s="54">
        <f>SUMIFS(Archives!$Y$2:$Y$1048576,Archives!$T$2:$T$1048576,$K102)</f>
        <v>0</v>
      </c>
      <c r="P102" s="54">
        <f>SUMIFS(Archives!$Z$2:$Z$1048576,Archives!$T$2:$T$1048576,$K102)</f>
        <v>0</v>
      </c>
      <c r="Q102" s="54">
        <f>SUMIFS(Archives!$AA$2:$AA$1048576,Archives!$T$2:$T$1048576,$K102)</f>
        <v>0</v>
      </c>
      <c r="R102" s="54">
        <f>SUMIFS(Archives!$AB$2:$AB$1048576,Archives!$T$2:$T$1048576,$K102)</f>
        <v>0</v>
      </c>
      <c r="S102" s="54">
        <f>SUMIFS(Archives!$AC$2:$AC$1048576,Archives!$T$2:$T$1048576,$K102)</f>
        <v>0</v>
      </c>
      <c r="T102" s="54">
        <f>SUMIFS(Archives!$AD$2:$AD$1048576,Archives!$T$2:$T$1048576,$K102)</f>
        <v>0</v>
      </c>
      <c r="U102" s="54">
        <f>SUMIFS(Archives!$AE$2:$AE$1048576,Archives!$T$2:$T$1048576,$K102)</f>
        <v>0</v>
      </c>
      <c r="V102" s="54">
        <f>SUMIFS(Archives!$AF$2:$AF$1048576,Archives!$T$2:$T$1048576,$K102)</f>
        <v>0</v>
      </c>
      <c r="W102" s="54">
        <f>SUMIFS(Archives!$AG$2:$AG$1048576,Archives!$T$2:$T$1048576,$K102)</f>
        <v>0</v>
      </c>
      <c r="X102" s="144" t="s">
        <v>250</v>
      </c>
      <c r="Y102" s="54">
        <f>SUMIFS(Archives!$BG$2:$BG$1048576,Archives!$T$2:$T$1048576,$X102)</f>
        <v>0</v>
      </c>
      <c r="Z102" s="54">
        <f>SUMIFS(Archives!$BH$2:$BH$1048576,Archives!$T$2:$T$1048576,$X102)</f>
        <v>0</v>
      </c>
      <c r="AA102" s="54">
        <f>SUMIFS(Archives!$BI$2:$BI$1048576,Archives!$T$2:$T$1048576,$X102)</f>
        <v>0</v>
      </c>
      <c r="AB102" s="54">
        <f>SUMIFS(Archives!$BJ$2:$BJ$1048576,Archives!$T$2:$T$1048576,$X102)</f>
        <v>0</v>
      </c>
      <c r="AC102" s="54">
        <f>SUMIFS(Archives!$BK$2:$BK$1048576,Archives!$T$2:$T$1048576,$X102)</f>
        <v>0</v>
      </c>
      <c r="AD102" s="54">
        <f>SUMIFS(Archives!$BL$2:$BL$1048576,Archives!$T$2:$T$1048576,$X102)</f>
        <v>0</v>
      </c>
      <c r="AE102" s="54">
        <f>SUMIFS(Archives!$BM$2:$BM$1048576,Archives!$T$2:$T$1048576,$X102)</f>
        <v>0</v>
      </c>
      <c r="AF102" s="54">
        <f>SUMIFS(Archives!$BN$2:$BN$1048576,Archives!$T$2:$T$1048576,$X102)</f>
        <v>0</v>
      </c>
      <c r="AG102" s="54">
        <f>SUMIFS(Archives!$BO$2:$BO$1048576,Archives!$T$2:$T$1048576,$X102)</f>
        <v>0</v>
      </c>
      <c r="AH102" s="54">
        <f>SUMIFS(Archives!$BP$2:$BP$1048576,Archives!$T$2:$T$1048576,$X102)</f>
        <v>0</v>
      </c>
      <c r="AI102" s="54">
        <f>SUMIFS(Archives!$BQ$2:$BQ$1048576,Archives!$T$2:$T$1048576,$X102)</f>
        <v>0</v>
      </c>
      <c r="AJ102" s="54">
        <f>SUMIFS(Archives!$BR$2:$BR$1048576,Archives!$T$2:$T$1048576,$X102)</f>
        <v>0</v>
      </c>
    </row>
    <row r="103" spans="1:36" x14ac:dyDescent="0.25">
      <c r="A103" s="144" t="s">
        <v>251</v>
      </c>
      <c r="B103" s="54">
        <f>SUMIFS(Archives!$J$2:$J$1048576,Archives!$T$2:$T$1048576,$A103)</f>
        <v>0</v>
      </c>
      <c r="C103" s="54">
        <f>SUMIFS(Archives!$BF$2:$BF$1048576,Archives!$T$2:$T$1048576,$A103)</f>
        <v>0</v>
      </c>
      <c r="D103" s="54"/>
      <c r="E103" s="54"/>
      <c r="F103" s="54"/>
      <c r="G103" s="54"/>
      <c r="K103" s="144" t="s">
        <v>251</v>
      </c>
      <c r="L103" s="54">
        <f>SUMIFS(Archives!$V$2:$V$1048576,Archives!$T$2:$T$1048576,$K103)</f>
        <v>0</v>
      </c>
      <c r="M103" s="54">
        <f>SUMIFS(Archives!$W$2:$W$1048576,Archives!$T$2:$T$1048576,$K103)</f>
        <v>0</v>
      </c>
      <c r="N103" s="54">
        <f>SUMIFS(Archives!$X$2:$X$1048576,Archives!$T$2:$T$1048576,$K103)</f>
        <v>0</v>
      </c>
      <c r="O103" s="54">
        <f>SUMIFS(Archives!$Y$2:$Y$1048576,Archives!$T$2:$T$1048576,$K103)</f>
        <v>0</v>
      </c>
      <c r="P103" s="54">
        <f>SUMIFS(Archives!$Z$2:$Z$1048576,Archives!$T$2:$T$1048576,$K103)</f>
        <v>0</v>
      </c>
      <c r="Q103" s="54">
        <f>SUMIFS(Archives!$AA$2:$AA$1048576,Archives!$T$2:$T$1048576,$K103)</f>
        <v>0</v>
      </c>
      <c r="R103" s="54">
        <f>SUMIFS(Archives!$AB$2:$AB$1048576,Archives!$T$2:$T$1048576,$K103)</f>
        <v>0</v>
      </c>
      <c r="S103" s="54">
        <f>SUMIFS(Archives!$AC$2:$AC$1048576,Archives!$T$2:$T$1048576,$K103)</f>
        <v>0</v>
      </c>
      <c r="T103" s="54">
        <f>SUMIFS(Archives!$AD$2:$AD$1048576,Archives!$T$2:$T$1048576,$K103)</f>
        <v>0</v>
      </c>
      <c r="U103" s="54">
        <f>SUMIFS(Archives!$AE$2:$AE$1048576,Archives!$T$2:$T$1048576,$K103)</f>
        <v>0</v>
      </c>
      <c r="V103" s="54">
        <f>SUMIFS(Archives!$AF$2:$AF$1048576,Archives!$T$2:$T$1048576,$K103)</f>
        <v>0</v>
      </c>
      <c r="W103" s="54">
        <f>SUMIFS(Archives!$AG$2:$AG$1048576,Archives!$T$2:$T$1048576,$K103)</f>
        <v>0</v>
      </c>
      <c r="X103" s="144" t="s">
        <v>251</v>
      </c>
      <c r="Y103" s="54">
        <f>SUMIFS(Archives!$BG$2:$BG$1048576,Archives!$T$2:$T$1048576,$X103)</f>
        <v>0</v>
      </c>
      <c r="Z103" s="54">
        <f>SUMIFS(Archives!$BH$2:$BH$1048576,Archives!$T$2:$T$1048576,$X103)</f>
        <v>0</v>
      </c>
      <c r="AA103" s="54">
        <f>SUMIFS(Archives!$BI$2:$BI$1048576,Archives!$T$2:$T$1048576,$X103)</f>
        <v>0</v>
      </c>
      <c r="AB103" s="54">
        <f>SUMIFS(Archives!$BJ$2:$BJ$1048576,Archives!$T$2:$T$1048576,$X103)</f>
        <v>0</v>
      </c>
      <c r="AC103" s="54">
        <f>SUMIFS(Archives!$BK$2:$BK$1048576,Archives!$T$2:$T$1048576,$X103)</f>
        <v>0</v>
      </c>
      <c r="AD103" s="54">
        <f>SUMIFS(Archives!$BL$2:$BL$1048576,Archives!$T$2:$T$1048576,$X103)</f>
        <v>0</v>
      </c>
      <c r="AE103" s="54">
        <f>SUMIFS(Archives!$BM$2:$BM$1048576,Archives!$T$2:$T$1048576,$X103)</f>
        <v>0</v>
      </c>
      <c r="AF103" s="54">
        <f>SUMIFS(Archives!$BN$2:$BN$1048576,Archives!$T$2:$T$1048576,$X103)</f>
        <v>0</v>
      </c>
      <c r="AG103" s="54">
        <f>SUMIFS(Archives!$BO$2:$BO$1048576,Archives!$T$2:$T$1048576,$X103)</f>
        <v>0</v>
      </c>
      <c r="AH103" s="54">
        <f>SUMIFS(Archives!$BP$2:$BP$1048576,Archives!$T$2:$T$1048576,$X103)</f>
        <v>0</v>
      </c>
      <c r="AI103" s="54">
        <f>SUMIFS(Archives!$BQ$2:$BQ$1048576,Archives!$T$2:$T$1048576,$X103)</f>
        <v>0</v>
      </c>
      <c r="AJ103" s="54">
        <f>SUMIFS(Archives!$BR$2:$BR$1048576,Archives!$T$2:$T$1048576,$X103)</f>
        <v>0</v>
      </c>
    </row>
    <row r="104" spans="1:36" x14ac:dyDescent="0.25">
      <c r="A104" s="144" t="s">
        <v>252</v>
      </c>
      <c r="B104" s="54">
        <f>SUMIFS(Archives!$J$2:$J$1048576,Archives!$T$2:$T$1048576,$A104)</f>
        <v>0</v>
      </c>
      <c r="C104" s="54">
        <f>SUMIFS(Archives!$BF$2:$BF$1048576,Archives!$T$2:$T$1048576,$A104)</f>
        <v>0</v>
      </c>
      <c r="D104" s="54"/>
      <c r="E104" s="54"/>
      <c r="F104" s="54"/>
      <c r="G104" s="54"/>
      <c r="K104" s="144" t="s">
        <v>252</v>
      </c>
      <c r="L104" s="54">
        <f>SUMIFS(Archives!$V$2:$V$1048576,Archives!$T$2:$T$1048576,$K104)</f>
        <v>0</v>
      </c>
      <c r="M104" s="54">
        <f>SUMIFS(Archives!$W$2:$W$1048576,Archives!$T$2:$T$1048576,$K104)</f>
        <v>0</v>
      </c>
      <c r="N104" s="54">
        <f>SUMIFS(Archives!$X$2:$X$1048576,Archives!$T$2:$T$1048576,$K104)</f>
        <v>0</v>
      </c>
      <c r="O104" s="54">
        <f>SUMIFS(Archives!$Y$2:$Y$1048576,Archives!$T$2:$T$1048576,$K104)</f>
        <v>0</v>
      </c>
      <c r="P104" s="54">
        <f>SUMIFS(Archives!$Z$2:$Z$1048576,Archives!$T$2:$T$1048576,$K104)</f>
        <v>0</v>
      </c>
      <c r="Q104" s="54">
        <f>SUMIFS(Archives!$AA$2:$AA$1048576,Archives!$T$2:$T$1048576,$K104)</f>
        <v>0</v>
      </c>
      <c r="R104" s="54">
        <f>SUMIFS(Archives!$AB$2:$AB$1048576,Archives!$T$2:$T$1048576,$K104)</f>
        <v>0</v>
      </c>
      <c r="S104" s="54">
        <f>SUMIFS(Archives!$AC$2:$AC$1048576,Archives!$T$2:$T$1048576,$K104)</f>
        <v>0</v>
      </c>
      <c r="T104" s="54">
        <f>SUMIFS(Archives!$AD$2:$AD$1048576,Archives!$T$2:$T$1048576,$K104)</f>
        <v>0</v>
      </c>
      <c r="U104" s="54">
        <f>SUMIFS(Archives!$AE$2:$AE$1048576,Archives!$T$2:$T$1048576,$K104)</f>
        <v>0</v>
      </c>
      <c r="V104" s="54">
        <f>SUMIFS(Archives!$AF$2:$AF$1048576,Archives!$T$2:$T$1048576,$K104)</f>
        <v>0</v>
      </c>
      <c r="W104" s="54">
        <f>SUMIFS(Archives!$AG$2:$AG$1048576,Archives!$T$2:$T$1048576,$K104)</f>
        <v>0</v>
      </c>
      <c r="X104" s="144" t="s">
        <v>252</v>
      </c>
      <c r="Y104" s="54">
        <f>SUMIFS(Archives!$BG$2:$BG$1048576,Archives!$T$2:$T$1048576,$X104)</f>
        <v>0</v>
      </c>
      <c r="Z104" s="54">
        <f>SUMIFS(Archives!$BH$2:$BH$1048576,Archives!$T$2:$T$1048576,$X104)</f>
        <v>0</v>
      </c>
      <c r="AA104" s="54">
        <f>SUMIFS(Archives!$BI$2:$BI$1048576,Archives!$T$2:$T$1048576,$X104)</f>
        <v>0</v>
      </c>
      <c r="AB104" s="54">
        <f>SUMIFS(Archives!$BJ$2:$BJ$1048576,Archives!$T$2:$T$1048576,$X104)</f>
        <v>0</v>
      </c>
      <c r="AC104" s="54">
        <f>SUMIFS(Archives!$BK$2:$BK$1048576,Archives!$T$2:$T$1048576,$X104)</f>
        <v>0</v>
      </c>
      <c r="AD104" s="54">
        <f>SUMIFS(Archives!$BL$2:$BL$1048576,Archives!$T$2:$T$1048576,$X104)</f>
        <v>0</v>
      </c>
      <c r="AE104" s="54">
        <f>SUMIFS(Archives!$BM$2:$BM$1048576,Archives!$T$2:$T$1048576,$X104)</f>
        <v>0</v>
      </c>
      <c r="AF104" s="54">
        <f>SUMIFS(Archives!$BN$2:$BN$1048576,Archives!$T$2:$T$1048576,$X104)</f>
        <v>0</v>
      </c>
      <c r="AG104" s="54">
        <f>SUMIFS(Archives!$BO$2:$BO$1048576,Archives!$T$2:$T$1048576,$X104)</f>
        <v>0</v>
      </c>
      <c r="AH104" s="54">
        <f>SUMIFS(Archives!$BP$2:$BP$1048576,Archives!$T$2:$T$1048576,$X104)</f>
        <v>0</v>
      </c>
      <c r="AI104" s="54">
        <f>SUMIFS(Archives!$BQ$2:$BQ$1048576,Archives!$T$2:$T$1048576,$X104)</f>
        <v>0</v>
      </c>
      <c r="AJ104" s="54">
        <f>SUMIFS(Archives!$BR$2:$BR$1048576,Archives!$T$2:$T$1048576,$X104)</f>
        <v>0</v>
      </c>
    </row>
    <row r="105" spans="1:36" ht="30" x14ac:dyDescent="0.25">
      <c r="A105" s="144" t="s">
        <v>253</v>
      </c>
      <c r="B105" s="54">
        <f>SUMIFS(Archives!$J$2:$J$1048576,Archives!$T$2:$T$1048576,$A105)</f>
        <v>0</v>
      </c>
      <c r="C105" s="54">
        <f>SUMIFS(Archives!$BF$2:$BF$1048576,Archives!$T$2:$T$1048576,$A105)</f>
        <v>0</v>
      </c>
      <c r="D105" s="54"/>
      <c r="E105" s="54"/>
      <c r="F105" s="54"/>
      <c r="G105" s="54"/>
      <c r="K105" s="144" t="s">
        <v>253</v>
      </c>
      <c r="L105" s="54">
        <f>SUMIFS(Archives!$V$2:$V$1048576,Archives!$T$2:$T$1048576,$K105)</f>
        <v>0</v>
      </c>
      <c r="M105" s="54">
        <f>SUMIFS(Archives!$W$2:$W$1048576,Archives!$T$2:$T$1048576,$K105)</f>
        <v>0</v>
      </c>
      <c r="N105" s="54">
        <f>SUMIFS(Archives!$X$2:$X$1048576,Archives!$T$2:$T$1048576,$K105)</f>
        <v>0</v>
      </c>
      <c r="O105" s="54">
        <f>SUMIFS(Archives!$Y$2:$Y$1048576,Archives!$T$2:$T$1048576,$K105)</f>
        <v>0</v>
      </c>
      <c r="P105" s="54">
        <f>SUMIFS(Archives!$Z$2:$Z$1048576,Archives!$T$2:$T$1048576,$K105)</f>
        <v>0</v>
      </c>
      <c r="Q105" s="54">
        <f>SUMIFS(Archives!$AA$2:$AA$1048576,Archives!$T$2:$T$1048576,$K105)</f>
        <v>0</v>
      </c>
      <c r="R105" s="54">
        <f>SUMIFS(Archives!$AB$2:$AB$1048576,Archives!$T$2:$T$1048576,$K105)</f>
        <v>0</v>
      </c>
      <c r="S105" s="54">
        <f>SUMIFS(Archives!$AC$2:$AC$1048576,Archives!$T$2:$T$1048576,$K105)</f>
        <v>0</v>
      </c>
      <c r="T105" s="54">
        <f>SUMIFS(Archives!$AD$2:$AD$1048576,Archives!$T$2:$T$1048576,$K105)</f>
        <v>0</v>
      </c>
      <c r="U105" s="54">
        <f>SUMIFS(Archives!$AE$2:$AE$1048576,Archives!$T$2:$T$1048576,$K105)</f>
        <v>0</v>
      </c>
      <c r="V105" s="54">
        <f>SUMIFS(Archives!$AF$2:$AF$1048576,Archives!$T$2:$T$1048576,$K105)</f>
        <v>0</v>
      </c>
      <c r="W105" s="54">
        <f>SUMIFS(Archives!$AG$2:$AG$1048576,Archives!$T$2:$T$1048576,$K105)</f>
        <v>0</v>
      </c>
      <c r="X105" s="144" t="s">
        <v>253</v>
      </c>
      <c r="Y105" s="54">
        <f>SUMIFS(Archives!$BG$2:$BG$1048576,Archives!$T$2:$T$1048576,$X105)</f>
        <v>0</v>
      </c>
      <c r="Z105" s="54">
        <f>SUMIFS(Archives!$BH$2:$BH$1048576,Archives!$T$2:$T$1048576,$X105)</f>
        <v>0</v>
      </c>
      <c r="AA105" s="54">
        <f>SUMIFS(Archives!$BI$2:$BI$1048576,Archives!$T$2:$T$1048576,$X105)</f>
        <v>0</v>
      </c>
      <c r="AB105" s="54">
        <f>SUMIFS(Archives!$BJ$2:$BJ$1048576,Archives!$T$2:$T$1048576,$X105)</f>
        <v>0</v>
      </c>
      <c r="AC105" s="54">
        <f>SUMIFS(Archives!$BK$2:$BK$1048576,Archives!$T$2:$T$1048576,$X105)</f>
        <v>0</v>
      </c>
      <c r="AD105" s="54">
        <f>SUMIFS(Archives!$BL$2:$BL$1048576,Archives!$T$2:$T$1048576,$X105)</f>
        <v>0</v>
      </c>
      <c r="AE105" s="54">
        <f>SUMIFS(Archives!$BM$2:$BM$1048576,Archives!$T$2:$T$1048576,$X105)</f>
        <v>0</v>
      </c>
      <c r="AF105" s="54">
        <f>SUMIFS(Archives!$BN$2:$BN$1048576,Archives!$T$2:$T$1048576,$X105)</f>
        <v>0</v>
      </c>
      <c r="AG105" s="54">
        <f>SUMIFS(Archives!$BO$2:$BO$1048576,Archives!$T$2:$T$1048576,$X105)</f>
        <v>0</v>
      </c>
      <c r="AH105" s="54">
        <f>SUMIFS(Archives!$BP$2:$BP$1048576,Archives!$T$2:$T$1048576,$X105)</f>
        <v>0</v>
      </c>
      <c r="AI105" s="54">
        <f>SUMIFS(Archives!$BQ$2:$BQ$1048576,Archives!$T$2:$T$1048576,$X105)</f>
        <v>0</v>
      </c>
      <c r="AJ105" s="54">
        <f>SUMIFS(Archives!$BR$2:$BR$1048576,Archives!$T$2:$T$1048576,$X105)</f>
        <v>0</v>
      </c>
    </row>
    <row r="106" spans="1:36" x14ac:dyDescent="0.25">
      <c r="A106" s="144" t="s">
        <v>254</v>
      </c>
      <c r="B106" s="54">
        <f>SUMIFS(Archives!$J$2:$J$1048576,Archives!$T$2:$T$1048576,$A106)</f>
        <v>0</v>
      </c>
      <c r="C106" s="54">
        <f>SUMIFS(Archives!$BF$2:$BF$1048576,Archives!$T$2:$T$1048576,$A106)</f>
        <v>0</v>
      </c>
      <c r="D106" s="54"/>
      <c r="E106" s="54"/>
      <c r="F106" s="54"/>
      <c r="G106" s="54"/>
      <c r="K106" s="144" t="s">
        <v>254</v>
      </c>
      <c r="L106" s="54">
        <f>SUMIFS(Archives!$V$2:$V$1048576,Archives!$T$2:$T$1048576,$K106)</f>
        <v>0</v>
      </c>
      <c r="M106" s="54">
        <f>SUMIFS(Archives!$W$2:$W$1048576,Archives!$T$2:$T$1048576,$K106)</f>
        <v>0</v>
      </c>
      <c r="N106" s="54">
        <f>SUMIFS(Archives!$X$2:$X$1048576,Archives!$T$2:$T$1048576,$K106)</f>
        <v>0</v>
      </c>
      <c r="O106" s="54">
        <f>SUMIFS(Archives!$Y$2:$Y$1048576,Archives!$T$2:$T$1048576,$K106)</f>
        <v>0</v>
      </c>
      <c r="P106" s="54">
        <f>SUMIFS(Archives!$Z$2:$Z$1048576,Archives!$T$2:$T$1048576,$K106)</f>
        <v>0</v>
      </c>
      <c r="Q106" s="54">
        <f>SUMIFS(Archives!$AA$2:$AA$1048576,Archives!$T$2:$T$1048576,$K106)</f>
        <v>0</v>
      </c>
      <c r="R106" s="54">
        <f>SUMIFS(Archives!$AB$2:$AB$1048576,Archives!$T$2:$T$1048576,$K106)</f>
        <v>0</v>
      </c>
      <c r="S106" s="54">
        <f>SUMIFS(Archives!$AC$2:$AC$1048576,Archives!$T$2:$T$1048576,$K106)</f>
        <v>0</v>
      </c>
      <c r="T106" s="54">
        <f>SUMIFS(Archives!$AD$2:$AD$1048576,Archives!$T$2:$T$1048576,$K106)</f>
        <v>0</v>
      </c>
      <c r="U106" s="54">
        <f>SUMIFS(Archives!$AE$2:$AE$1048576,Archives!$T$2:$T$1048576,$K106)</f>
        <v>0</v>
      </c>
      <c r="V106" s="54">
        <f>SUMIFS(Archives!$AF$2:$AF$1048576,Archives!$T$2:$T$1048576,$K106)</f>
        <v>0</v>
      </c>
      <c r="W106" s="54">
        <f>SUMIFS(Archives!$AG$2:$AG$1048576,Archives!$T$2:$T$1048576,$K106)</f>
        <v>0</v>
      </c>
      <c r="X106" s="144" t="s">
        <v>254</v>
      </c>
      <c r="Y106" s="54">
        <f>SUMIFS(Archives!$BG$2:$BG$1048576,Archives!$T$2:$T$1048576,$X106)</f>
        <v>0</v>
      </c>
      <c r="Z106" s="54">
        <f>SUMIFS(Archives!$BH$2:$BH$1048576,Archives!$T$2:$T$1048576,$X106)</f>
        <v>0</v>
      </c>
      <c r="AA106" s="54">
        <f>SUMIFS(Archives!$BI$2:$BI$1048576,Archives!$T$2:$T$1048576,$X106)</f>
        <v>0</v>
      </c>
      <c r="AB106" s="54">
        <f>SUMIFS(Archives!$BJ$2:$BJ$1048576,Archives!$T$2:$T$1048576,$X106)</f>
        <v>0</v>
      </c>
      <c r="AC106" s="54">
        <f>SUMIFS(Archives!$BK$2:$BK$1048576,Archives!$T$2:$T$1048576,$X106)</f>
        <v>0</v>
      </c>
      <c r="AD106" s="54">
        <f>SUMIFS(Archives!$BL$2:$BL$1048576,Archives!$T$2:$T$1048576,$X106)</f>
        <v>0</v>
      </c>
      <c r="AE106" s="54">
        <f>SUMIFS(Archives!$BM$2:$BM$1048576,Archives!$T$2:$T$1048576,$X106)</f>
        <v>0</v>
      </c>
      <c r="AF106" s="54">
        <f>SUMIFS(Archives!$BN$2:$BN$1048576,Archives!$T$2:$T$1048576,$X106)</f>
        <v>0</v>
      </c>
      <c r="AG106" s="54">
        <f>SUMIFS(Archives!$BO$2:$BO$1048576,Archives!$T$2:$T$1048576,$X106)</f>
        <v>0</v>
      </c>
      <c r="AH106" s="54">
        <f>SUMIFS(Archives!$BP$2:$BP$1048576,Archives!$T$2:$T$1048576,$X106)</f>
        <v>0</v>
      </c>
      <c r="AI106" s="54">
        <f>SUMIFS(Archives!$BQ$2:$BQ$1048576,Archives!$T$2:$T$1048576,$X106)</f>
        <v>0</v>
      </c>
      <c r="AJ106" s="54">
        <f>SUMIFS(Archives!$BR$2:$BR$1048576,Archives!$T$2:$T$1048576,$X106)</f>
        <v>0</v>
      </c>
    </row>
    <row r="107" spans="1:36" x14ac:dyDescent="0.25">
      <c r="A107" s="144" t="s">
        <v>255</v>
      </c>
      <c r="B107" s="54">
        <f>SUMIFS(Archives!$J$2:$J$1048576,Archives!$T$2:$T$1048576,$A107)</f>
        <v>0</v>
      </c>
      <c r="C107" s="54">
        <f>SUMIFS(Archives!$BF$2:$BF$1048576,Archives!$T$2:$T$1048576,$A107)</f>
        <v>0</v>
      </c>
      <c r="D107" s="54"/>
      <c r="E107" s="54"/>
      <c r="F107" s="54"/>
      <c r="G107" s="54"/>
      <c r="K107" s="144" t="s">
        <v>255</v>
      </c>
      <c r="L107" s="54">
        <f>SUMIFS(Archives!$V$2:$V$1048576,Archives!$T$2:$T$1048576,$K107)</f>
        <v>0</v>
      </c>
      <c r="M107" s="54">
        <f>SUMIFS(Archives!$W$2:$W$1048576,Archives!$T$2:$T$1048576,$K107)</f>
        <v>0</v>
      </c>
      <c r="N107" s="54">
        <f>SUMIFS(Archives!$X$2:$X$1048576,Archives!$T$2:$T$1048576,$K107)</f>
        <v>0</v>
      </c>
      <c r="O107" s="54">
        <f>SUMIFS(Archives!$Y$2:$Y$1048576,Archives!$T$2:$T$1048576,$K107)</f>
        <v>0</v>
      </c>
      <c r="P107" s="54">
        <f>SUMIFS(Archives!$Z$2:$Z$1048576,Archives!$T$2:$T$1048576,$K107)</f>
        <v>0</v>
      </c>
      <c r="Q107" s="54">
        <f>SUMIFS(Archives!$AA$2:$AA$1048576,Archives!$T$2:$T$1048576,$K107)</f>
        <v>0</v>
      </c>
      <c r="R107" s="54">
        <f>SUMIFS(Archives!$AB$2:$AB$1048576,Archives!$T$2:$T$1048576,$K107)</f>
        <v>0</v>
      </c>
      <c r="S107" s="54">
        <f>SUMIFS(Archives!$AC$2:$AC$1048576,Archives!$T$2:$T$1048576,$K107)</f>
        <v>0</v>
      </c>
      <c r="T107" s="54">
        <f>SUMIFS(Archives!$AD$2:$AD$1048576,Archives!$T$2:$T$1048576,$K107)</f>
        <v>0</v>
      </c>
      <c r="U107" s="54">
        <f>SUMIFS(Archives!$AE$2:$AE$1048576,Archives!$T$2:$T$1048576,$K107)</f>
        <v>0</v>
      </c>
      <c r="V107" s="54">
        <f>SUMIFS(Archives!$AF$2:$AF$1048576,Archives!$T$2:$T$1048576,$K107)</f>
        <v>0</v>
      </c>
      <c r="W107" s="54">
        <f>SUMIFS(Archives!$AG$2:$AG$1048576,Archives!$T$2:$T$1048576,$K107)</f>
        <v>0</v>
      </c>
      <c r="X107" s="144" t="s">
        <v>255</v>
      </c>
      <c r="Y107" s="54">
        <f>SUMIFS(Archives!$BG$2:$BG$1048576,Archives!$T$2:$T$1048576,$X107)</f>
        <v>0</v>
      </c>
      <c r="Z107" s="54">
        <f>SUMIFS(Archives!$BH$2:$BH$1048576,Archives!$T$2:$T$1048576,$X107)</f>
        <v>0</v>
      </c>
      <c r="AA107" s="54">
        <f>SUMIFS(Archives!$BI$2:$BI$1048576,Archives!$T$2:$T$1048576,$X107)</f>
        <v>0</v>
      </c>
      <c r="AB107" s="54">
        <f>SUMIFS(Archives!$BJ$2:$BJ$1048576,Archives!$T$2:$T$1048576,$X107)</f>
        <v>0</v>
      </c>
      <c r="AC107" s="54">
        <f>SUMIFS(Archives!$BK$2:$BK$1048576,Archives!$T$2:$T$1048576,$X107)</f>
        <v>0</v>
      </c>
      <c r="AD107" s="54">
        <f>SUMIFS(Archives!$BL$2:$BL$1048576,Archives!$T$2:$T$1048576,$X107)</f>
        <v>0</v>
      </c>
      <c r="AE107" s="54">
        <f>SUMIFS(Archives!$BM$2:$BM$1048576,Archives!$T$2:$T$1048576,$X107)</f>
        <v>0</v>
      </c>
      <c r="AF107" s="54">
        <f>SUMIFS(Archives!$BN$2:$BN$1048576,Archives!$T$2:$T$1048576,$X107)</f>
        <v>0</v>
      </c>
      <c r="AG107" s="54">
        <f>SUMIFS(Archives!$BO$2:$BO$1048576,Archives!$T$2:$T$1048576,$X107)</f>
        <v>0</v>
      </c>
      <c r="AH107" s="54">
        <f>SUMIFS(Archives!$BP$2:$BP$1048576,Archives!$T$2:$T$1048576,$X107)</f>
        <v>0</v>
      </c>
      <c r="AI107" s="54">
        <f>SUMIFS(Archives!$BQ$2:$BQ$1048576,Archives!$T$2:$T$1048576,$X107)</f>
        <v>0</v>
      </c>
      <c r="AJ107" s="54">
        <f>SUMIFS(Archives!$BR$2:$BR$1048576,Archives!$T$2:$T$1048576,$X107)</f>
        <v>0</v>
      </c>
    </row>
    <row r="108" spans="1:36" x14ac:dyDescent="0.25">
      <c r="A108" s="144" t="s">
        <v>256</v>
      </c>
      <c r="B108" s="54">
        <f>SUMIFS(Archives!$J$2:$J$1048576,Archives!$T$2:$T$1048576,$A108)</f>
        <v>0</v>
      </c>
      <c r="C108" s="54">
        <f>SUMIFS(Archives!$BF$2:$BF$1048576,Archives!$T$2:$T$1048576,$A108)</f>
        <v>0</v>
      </c>
      <c r="D108" s="54"/>
      <c r="E108" s="54"/>
      <c r="F108" s="54"/>
      <c r="G108" s="54"/>
      <c r="K108" s="144" t="s">
        <v>256</v>
      </c>
      <c r="L108" s="54">
        <f>SUMIFS(Archives!$V$2:$V$1048576,Archives!$T$2:$T$1048576,$K108)</f>
        <v>0</v>
      </c>
      <c r="M108" s="54">
        <f>SUMIFS(Archives!$W$2:$W$1048576,Archives!$T$2:$T$1048576,$K108)</f>
        <v>0</v>
      </c>
      <c r="N108" s="54">
        <f>SUMIFS(Archives!$X$2:$X$1048576,Archives!$T$2:$T$1048576,$K108)</f>
        <v>0</v>
      </c>
      <c r="O108" s="54">
        <f>SUMIFS(Archives!$Y$2:$Y$1048576,Archives!$T$2:$T$1048576,$K108)</f>
        <v>0</v>
      </c>
      <c r="P108" s="54">
        <f>SUMIFS(Archives!$Z$2:$Z$1048576,Archives!$T$2:$T$1048576,$K108)</f>
        <v>0</v>
      </c>
      <c r="Q108" s="54">
        <f>SUMIFS(Archives!$AA$2:$AA$1048576,Archives!$T$2:$T$1048576,$K108)</f>
        <v>0</v>
      </c>
      <c r="R108" s="54">
        <f>SUMIFS(Archives!$AB$2:$AB$1048576,Archives!$T$2:$T$1048576,$K108)</f>
        <v>0</v>
      </c>
      <c r="S108" s="54">
        <f>SUMIFS(Archives!$AC$2:$AC$1048576,Archives!$T$2:$T$1048576,$K108)</f>
        <v>0</v>
      </c>
      <c r="T108" s="54">
        <f>SUMIFS(Archives!$AD$2:$AD$1048576,Archives!$T$2:$T$1048576,$K108)</f>
        <v>0</v>
      </c>
      <c r="U108" s="54">
        <f>SUMIFS(Archives!$AE$2:$AE$1048576,Archives!$T$2:$T$1048576,$K108)</f>
        <v>0</v>
      </c>
      <c r="V108" s="54">
        <f>SUMIFS(Archives!$AF$2:$AF$1048576,Archives!$T$2:$T$1048576,$K108)</f>
        <v>0</v>
      </c>
      <c r="W108" s="54">
        <f>SUMIFS(Archives!$AG$2:$AG$1048576,Archives!$T$2:$T$1048576,$K108)</f>
        <v>0</v>
      </c>
      <c r="X108" s="144" t="s">
        <v>256</v>
      </c>
      <c r="Y108" s="54">
        <f>SUMIFS(Archives!$BG$2:$BG$1048576,Archives!$T$2:$T$1048576,$X108)</f>
        <v>0</v>
      </c>
      <c r="Z108" s="54">
        <f>SUMIFS(Archives!$BH$2:$BH$1048576,Archives!$T$2:$T$1048576,$X108)</f>
        <v>0</v>
      </c>
      <c r="AA108" s="54">
        <f>SUMIFS(Archives!$BI$2:$BI$1048576,Archives!$T$2:$T$1048576,$X108)</f>
        <v>0</v>
      </c>
      <c r="AB108" s="54">
        <f>SUMIFS(Archives!$BJ$2:$BJ$1048576,Archives!$T$2:$T$1048576,$X108)</f>
        <v>0</v>
      </c>
      <c r="AC108" s="54">
        <f>SUMIFS(Archives!$BK$2:$BK$1048576,Archives!$T$2:$T$1048576,$X108)</f>
        <v>0</v>
      </c>
      <c r="AD108" s="54">
        <f>SUMIFS(Archives!$BL$2:$BL$1048576,Archives!$T$2:$T$1048576,$X108)</f>
        <v>0</v>
      </c>
      <c r="AE108" s="54">
        <f>SUMIFS(Archives!$BM$2:$BM$1048576,Archives!$T$2:$T$1048576,$X108)</f>
        <v>0</v>
      </c>
      <c r="AF108" s="54">
        <f>SUMIFS(Archives!$BN$2:$BN$1048576,Archives!$T$2:$T$1048576,$X108)</f>
        <v>0</v>
      </c>
      <c r="AG108" s="54">
        <f>SUMIFS(Archives!$BO$2:$BO$1048576,Archives!$T$2:$T$1048576,$X108)</f>
        <v>0</v>
      </c>
      <c r="AH108" s="54">
        <f>SUMIFS(Archives!$BP$2:$BP$1048576,Archives!$T$2:$T$1048576,$X108)</f>
        <v>0</v>
      </c>
      <c r="AI108" s="54">
        <f>SUMIFS(Archives!$BQ$2:$BQ$1048576,Archives!$T$2:$T$1048576,$X108)</f>
        <v>0</v>
      </c>
      <c r="AJ108" s="54">
        <f>SUMIFS(Archives!$BR$2:$BR$1048576,Archives!$T$2:$T$1048576,$X108)</f>
        <v>0</v>
      </c>
    </row>
    <row r="109" spans="1:36" x14ac:dyDescent="0.25">
      <c r="A109" s="144" t="s">
        <v>257</v>
      </c>
      <c r="B109" s="54">
        <f>SUMIFS(Archives!$J$2:$J$1048576,Archives!$T$2:$T$1048576,$A109)</f>
        <v>0</v>
      </c>
      <c r="C109" s="54">
        <f>SUMIFS(Archives!$BF$2:$BF$1048576,Archives!$T$2:$T$1048576,$A109)</f>
        <v>0</v>
      </c>
      <c r="D109" s="54"/>
      <c r="E109" s="54"/>
      <c r="F109" s="54"/>
      <c r="G109" s="54"/>
      <c r="K109" s="144" t="s">
        <v>257</v>
      </c>
      <c r="L109" s="54">
        <f>SUMIFS(Archives!$V$2:$V$1048576,Archives!$T$2:$T$1048576,$K109)</f>
        <v>0</v>
      </c>
      <c r="M109" s="54">
        <f>SUMIFS(Archives!$W$2:$W$1048576,Archives!$T$2:$T$1048576,$K109)</f>
        <v>0</v>
      </c>
      <c r="N109" s="54">
        <f>SUMIFS(Archives!$X$2:$X$1048576,Archives!$T$2:$T$1048576,$K109)</f>
        <v>0</v>
      </c>
      <c r="O109" s="54">
        <f>SUMIFS(Archives!$Y$2:$Y$1048576,Archives!$T$2:$T$1048576,$K109)</f>
        <v>0</v>
      </c>
      <c r="P109" s="54">
        <f>SUMIFS(Archives!$Z$2:$Z$1048576,Archives!$T$2:$T$1048576,$K109)</f>
        <v>0</v>
      </c>
      <c r="Q109" s="54">
        <f>SUMIFS(Archives!$AA$2:$AA$1048576,Archives!$T$2:$T$1048576,$K109)</f>
        <v>0</v>
      </c>
      <c r="R109" s="54">
        <f>SUMIFS(Archives!$AB$2:$AB$1048576,Archives!$T$2:$T$1048576,$K109)</f>
        <v>0</v>
      </c>
      <c r="S109" s="54">
        <f>SUMIFS(Archives!$AC$2:$AC$1048576,Archives!$T$2:$T$1048576,$K109)</f>
        <v>0</v>
      </c>
      <c r="T109" s="54">
        <f>SUMIFS(Archives!$AD$2:$AD$1048576,Archives!$T$2:$T$1048576,$K109)</f>
        <v>0</v>
      </c>
      <c r="U109" s="54">
        <f>SUMIFS(Archives!$AE$2:$AE$1048576,Archives!$T$2:$T$1048576,$K109)</f>
        <v>0</v>
      </c>
      <c r="V109" s="54">
        <f>SUMIFS(Archives!$AF$2:$AF$1048576,Archives!$T$2:$T$1048576,$K109)</f>
        <v>0</v>
      </c>
      <c r="W109" s="54">
        <f>SUMIFS(Archives!$AG$2:$AG$1048576,Archives!$T$2:$T$1048576,$K109)</f>
        <v>0</v>
      </c>
      <c r="X109" s="144" t="s">
        <v>257</v>
      </c>
      <c r="Y109" s="54">
        <f>SUMIFS(Archives!$BG$2:$BG$1048576,Archives!$T$2:$T$1048576,$X109)</f>
        <v>0</v>
      </c>
      <c r="Z109" s="54">
        <f>SUMIFS(Archives!$BH$2:$BH$1048576,Archives!$T$2:$T$1048576,$X109)</f>
        <v>0</v>
      </c>
      <c r="AA109" s="54">
        <f>SUMIFS(Archives!$BI$2:$BI$1048576,Archives!$T$2:$T$1048576,$X109)</f>
        <v>0</v>
      </c>
      <c r="AB109" s="54">
        <f>SUMIFS(Archives!$BJ$2:$BJ$1048576,Archives!$T$2:$T$1048576,$X109)</f>
        <v>0</v>
      </c>
      <c r="AC109" s="54">
        <f>SUMIFS(Archives!$BK$2:$BK$1048576,Archives!$T$2:$T$1048576,$X109)</f>
        <v>0</v>
      </c>
      <c r="AD109" s="54">
        <f>SUMIFS(Archives!$BL$2:$BL$1048576,Archives!$T$2:$T$1048576,$X109)</f>
        <v>0</v>
      </c>
      <c r="AE109" s="54">
        <f>SUMIFS(Archives!$BM$2:$BM$1048576,Archives!$T$2:$T$1048576,$X109)</f>
        <v>0</v>
      </c>
      <c r="AF109" s="54">
        <f>SUMIFS(Archives!$BN$2:$BN$1048576,Archives!$T$2:$T$1048576,$X109)</f>
        <v>0</v>
      </c>
      <c r="AG109" s="54">
        <f>SUMIFS(Archives!$BO$2:$BO$1048576,Archives!$T$2:$T$1048576,$X109)</f>
        <v>0</v>
      </c>
      <c r="AH109" s="54">
        <f>SUMIFS(Archives!$BP$2:$BP$1048576,Archives!$T$2:$T$1048576,$X109)</f>
        <v>0</v>
      </c>
      <c r="AI109" s="54">
        <f>SUMIFS(Archives!$BQ$2:$BQ$1048576,Archives!$T$2:$T$1048576,$X109)</f>
        <v>0</v>
      </c>
      <c r="AJ109" s="54">
        <f>SUMIFS(Archives!$BR$2:$BR$1048576,Archives!$T$2:$T$1048576,$X109)</f>
        <v>0</v>
      </c>
    </row>
    <row r="110" spans="1:36" x14ac:dyDescent="0.25">
      <c r="A110" s="144" t="s">
        <v>258</v>
      </c>
      <c r="B110" s="54">
        <f>SUMIFS(Archives!$J$2:$J$1048576,Archives!$T$2:$T$1048576,$A110)</f>
        <v>0</v>
      </c>
      <c r="C110" s="54">
        <f>SUMIFS(Archives!$BF$2:$BF$1048576,Archives!$T$2:$T$1048576,$A110)</f>
        <v>0</v>
      </c>
      <c r="D110" s="54"/>
      <c r="E110" s="54"/>
      <c r="F110" s="54"/>
      <c r="G110" s="54"/>
      <c r="K110" s="144" t="s">
        <v>258</v>
      </c>
      <c r="L110" s="54">
        <f>SUMIFS(Archives!$V$2:$V$1048576,Archives!$T$2:$T$1048576,$K110)</f>
        <v>0</v>
      </c>
      <c r="M110" s="54">
        <f>SUMIFS(Archives!$W$2:$W$1048576,Archives!$T$2:$T$1048576,$K110)</f>
        <v>0</v>
      </c>
      <c r="N110" s="54">
        <f>SUMIFS(Archives!$X$2:$X$1048576,Archives!$T$2:$T$1048576,$K110)</f>
        <v>0</v>
      </c>
      <c r="O110" s="54">
        <f>SUMIFS(Archives!$Y$2:$Y$1048576,Archives!$T$2:$T$1048576,$K110)</f>
        <v>0</v>
      </c>
      <c r="P110" s="54">
        <f>SUMIFS(Archives!$Z$2:$Z$1048576,Archives!$T$2:$T$1048576,$K110)</f>
        <v>0</v>
      </c>
      <c r="Q110" s="54">
        <f>SUMIFS(Archives!$AA$2:$AA$1048576,Archives!$T$2:$T$1048576,$K110)</f>
        <v>0</v>
      </c>
      <c r="R110" s="54">
        <f>SUMIFS(Archives!$AB$2:$AB$1048576,Archives!$T$2:$T$1048576,$K110)</f>
        <v>0</v>
      </c>
      <c r="S110" s="54">
        <f>SUMIFS(Archives!$AC$2:$AC$1048576,Archives!$T$2:$T$1048576,$K110)</f>
        <v>0</v>
      </c>
      <c r="T110" s="54">
        <f>SUMIFS(Archives!$AD$2:$AD$1048576,Archives!$T$2:$T$1048576,$K110)</f>
        <v>0</v>
      </c>
      <c r="U110" s="54">
        <f>SUMIFS(Archives!$AE$2:$AE$1048576,Archives!$T$2:$T$1048576,$K110)</f>
        <v>0</v>
      </c>
      <c r="V110" s="54">
        <f>SUMIFS(Archives!$AF$2:$AF$1048576,Archives!$T$2:$T$1048576,$K110)</f>
        <v>0</v>
      </c>
      <c r="W110" s="54">
        <f>SUMIFS(Archives!$AG$2:$AG$1048576,Archives!$T$2:$T$1048576,$K110)</f>
        <v>0</v>
      </c>
      <c r="X110" s="144" t="s">
        <v>258</v>
      </c>
      <c r="Y110" s="54">
        <f>SUMIFS(Archives!$BG$2:$BG$1048576,Archives!$T$2:$T$1048576,$X110)</f>
        <v>0</v>
      </c>
      <c r="Z110" s="54">
        <f>SUMIFS(Archives!$BH$2:$BH$1048576,Archives!$T$2:$T$1048576,$X110)</f>
        <v>0</v>
      </c>
      <c r="AA110" s="54">
        <f>SUMIFS(Archives!$BI$2:$BI$1048576,Archives!$T$2:$T$1048576,$X110)</f>
        <v>0</v>
      </c>
      <c r="AB110" s="54">
        <f>SUMIFS(Archives!$BJ$2:$BJ$1048576,Archives!$T$2:$T$1048576,$X110)</f>
        <v>0</v>
      </c>
      <c r="AC110" s="54">
        <f>SUMIFS(Archives!$BK$2:$BK$1048576,Archives!$T$2:$T$1048576,$X110)</f>
        <v>0</v>
      </c>
      <c r="AD110" s="54">
        <f>SUMIFS(Archives!$BL$2:$BL$1048576,Archives!$T$2:$T$1048576,$X110)</f>
        <v>0</v>
      </c>
      <c r="AE110" s="54">
        <f>SUMIFS(Archives!$BM$2:$BM$1048576,Archives!$T$2:$T$1048576,$X110)</f>
        <v>0</v>
      </c>
      <c r="AF110" s="54">
        <f>SUMIFS(Archives!$BN$2:$BN$1048576,Archives!$T$2:$T$1048576,$X110)</f>
        <v>0</v>
      </c>
      <c r="AG110" s="54">
        <f>SUMIFS(Archives!$BO$2:$BO$1048576,Archives!$T$2:$T$1048576,$X110)</f>
        <v>0</v>
      </c>
      <c r="AH110" s="54">
        <f>SUMIFS(Archives!$BP$2:$BP$1048576,Archives!$T$2:$T$1048576,$X110)</f>
        <v>0</v>
      </c>
      <c r="AI110" s="54">
        <f>SUMIFS(Archives!$BQ$2:$BQ$1048576,Archives!$T$2:$T$1048576,$X110)</f>
        <v>0</v>
      </c>
      <c r="AJ110" s="54">
        <f>SUMIFS(Archives!$BR$2:$BR$1048576,Archives!$T$2:$T$1048576,$X110)</f>
        <v>0</v>
      </c>
    </row>
    <row r="111" spans="1:36" x14ac:dyDescent="0.25">
      <c r="A111" s="144" t="s">
        <v>259</v>
      </c>
      <c r="B111" s="54">
        <f>SUMIFS(Archives!$J$2:$J$1048576,Archives!$T$2:$T$1048576,$A111)</f>
        <v>0</v>
      </c>
      <c r="C111" s="54">
        <f>SUMIFS(Archives!$BF$2:$BF$1048576,Archives!$T$2:$T$1048576,$A111)</f>
        <v>0</v>
      </c>
      <c r="D111" s="54"/>
      <c r="E111" s="54"/>
      <c r="F111" s="54"/>
      <c r="G111" s="54"/>
      <c r="K111" s="144" t="s">
        <v>259</v>
      </c>
      <c r="L111" s="54">
        <f>SUMIFS(Archives!$V$2:$V$1048576,Archives!$T$2:$T$1048576,$K111)</f>
        <v>0</v>
      </c>
      <c r="M111" s="54">
        <f>SUMIFS(Archives!$W$2:$W$1048576,Archives!$T$2:$T$1048576,$K111)</f>
        <v>0</v>
      </c>
      <c r="N111" s="54">
        <f>SUMIFS(Archives!$X$2:$X$1048576,Archives!$T$2:$T$1048576,$K111)</f>
        <v>0</v>
      </c>
      <c r="O111" s="54">
        <f>SUMIFS(Archives!$Y$2:$Y$1048576,Archives!$T$2:$T$1048576,$K111)</f>
        <v>0</v>
      </c>
      <c r="P111" s="54">
        <f>SUMIFS(Archives!$Z$2:$Z$1048576,Archives!$T$2:$T$1048576,$K111)</f>
        <v>0</v>
      </c>
      <c r="Q111" s="54">
        <f>SUMIFS(Archives!$AA$2:$AA$1048576,Archives!$T$2:$T$1048576,$K111)</f>
        <v>0</v>
      </c>
      <c r="R111" s="54">
        <f>SUMIFS(Archives!$AB$2:$AB$1048576,Archives!$T$2:$T$1048576,$K111)</f>
        <v>0</v>
      </c>
      <c r="S111" s="54">
        <f>SUMIFS(Archives!$AC$2:$AC$1048576,Archives!$T$2:$T$1048576,$K111)</f>
        <v>0</v>
      </c>
      <c r="T111" s="54">
        <f>SUMIFS(Archives!$AD$2:$AD$1048576,Archives!$T$2:$T$1048576,$K111)</f>
        <v>0</v>
      </c>
      <c r="U111" s="54">
        <f>SUMIFS(Archives!$AE$2:$AE$1048576,Archives!$T$2:$T$1048576,$K111)</f>
        <v>0</v>
      </c>
      <c r="V111" s="54">
        <f>SUMIFS(Archives!$AF$2:$AF$1048576,Archives!$T$2:$T$1048576,$K111)</f>
        <v>0</v>
      </c>
      <c r="W111" s="54">
        <f>SUMIFS(Archives!$AG$2:$AG$1048576,Archives!$T$2:$T$1048576,$K111)</f>
        <v>0</v>
      </c>
      <c r="X111" s="144" t="s">
        <v>259</v>
      </c>
      <c r="Y111" s="54">
        <f>SUMIFS(Archives!$BG$2:$BG$1048576,Archives!$T$2:$T$1048576,$X111)</f>
        <v>0</v>
      </c>
      <c r="Z111" s="54">
        <f>SUMIFS(Archives!$BH$2:$BH$1048576,Archives!$T$2:$T$1048576,$X111)</f>
        <v>0</v>
      </c>
      <c r="AA111" s="54">
        <f>SUMIFS(Archives!$BI$2:$BI$1048576,Archives!$T$2:$T$1048576,$X111)</f>
        <v>0</v>
      </c>
      <c r="AB111" s="54">
        <f>SUMIFS(Archives!$BJ$2:$BJ$1048576,Archives!$T$2:$T$1048576,$X111)</f>
        <v>0</v>
      </c>
      <c r="AC111" s="54">
        <f>SUMIFS(Archives!$BK$2:$BK$1048576,Archives!$T$2:$T$1048576,$X111)</f>
        <v>0</v>
      </c>
      <c r="AD111" s="54">
        <f>SUMIFS(Archives!$BL$2:$BL$1048576,Archives!$T$2:$T$1048576,$X111)</f>
        <v>0</v>
      </c>
      <c r="AE111" s="54">
        <f>SUMIFS(Archives!$BM$2:$BM$1048576,Archives!$T$2:$T$1048576,$X111)</f>
        <v>0</v>
      </c>
      <c r="AF111" s="54">
        <f>SUMIFS(Archives!$BN$2:$BN$1048576,Archives!$T$2:$T$1048576,$X111)</f>
        <v>0</v>
      </c>
      <c r="AG111" s="54">
        <f>SUMIFS(Archives!$BO$2:$BO$1048576,Archives!$T$2:$T$1048576,$X111)</f>
        <v>0</v>
      </c>
      <c r="AH111" s="54">
        <f>SUMIFS(Archives!$BP$2:$BP$1048576,Archives!$T$2:$T$1048576,$X111)</f>
        <v>0</v>
      </c>
      <c r="AI111" s="54">
        <f>SUMIFS(Archives!$BQ$2:$BQ$1048576,Archives!$T$2:$T$1048576,$X111)</f>
        <v>0</v>
      </c>
      <c r="AJ111" s="54">
        <f>SUMIFS(Archives!$BR$2:$BR$1048576,Archives!$T$2:$T$1048576,$X111)</f>
        <v>0</v>
      </c>
    </row>
    <row r="112" spans="1:36" x14ac:dyDescent="0.25">
      <c r="A112" s="144" t="s">
        <v>260</v>
      </c>
      <c r="B112" s="54">
        <f>SUMIFS(Archives!$J$2:$J$1048576,Archives!$T$2:$T$1048576,$A112)</f>
        <v>0</v>
      </c>
      <c r="C112" s="54">
        <f>SUMIFS(Archives!$BF$2:$BF$1048576,Archives!$T$2:$T$1048576,$A112)</f>
        <v>0</v>
      </c>
      <c r="D112" s="54"/>
      <c r="E112" s="54"/>
      <c r="F112" s="54"/>
      <c r="G112" s="54"/>
      <c r="K112" s="144" t="s">
        <v>260</v>
      </c>
      <c r="L112" s="54">
        <f>SUMIFS(Archives!$V$2:$V$1048576,Archives!$T$2:$T$1048576,$K112)</f>
        <v>0</v>
      </c>
      <c r="M112" s="54">
        <f>SUMIFS(Archives!$W$2:$W$1048576,Archives!$T$2:$T$1048576,$K112)</f>
        <v>0</v>
      </c>
      <c r="N112" s="54">
        <f>SUMIFS(Archives!$X$2:$X$1048576,Archives!$T$2:$T$1048576,$K112)</f>
        <v>0</v>
      </c>
      <c r="O112" s="54">
        <f>SUMIFS(Archives!$Y$2:$Y$1048576,Archives!$T$2:$T$1048576,$K112)</f>
        <v>0</v>
      </c>
      <c r="P112" s="54">
        <f>SUMIFS(Archives!$Z$2:$Z$1048576,Archives!$T$2:$T$1048576,$K112)</f>
        <v>0</v>
      </c>
      <c r="Q112" s="54">
        <f>SUMIFS(Archives!$AA$2:$AA$1048576,Archives!$T$2:$T$1048576,$K112)</f>
        <v>0</v>
      </c>
      <c r="R112" s="54">
        <f>SUMIFS(Archives!$AB$2:$AB$1048576,Archives!$T$2:$T$1048576,$K112)</f>
        <v>0</v>
      </c>
      <c r="S112" s="54">
        <f>SUMIFS(Archives!$AC$2:$AC$1048576,Archives!$T$2:$T$1048576,$K112)</f>
        <v>0</v>
      </c>
      <c r="T112" s="54">
        <f>SUMIFS(Archives!$AD$2:$AD$1048576,Archives!$T$2:$T$1048576,$K112)</f>
        <v>0</v>
      </c>
      <c r="U112" s="54">
        <f>SUMIFS(Archives!$AE$2:$AE$1048576,Archives!$T$2:$T$1048576,$K112)</f>
        <v>0</v>
      </c>
      <c r="V112" s="54">
        <f>SUMIFS(Archives!$AF$2:$AF$1048576,Archives!$T$2:$T$1048576,$K112)</f>
        <v>0</v>
      </c>
      <c r="W112" s="54">
        <f>SUMIFS(Archives!$AG$2:$AG$1048576,Archives!$T$2:$T$1048576,$K112)</f>
        <v>0</v>
      </c>
      <c r="X112" s="144" t="s">
        <v>260</v>
      </c>
      <c r="Y112" s="54">
        <f>SUMIFS(Archives!$BG$2:$BG$1048576,Archives!$T$2:$T$1048576,$X112)</f>
        <v>0</v>
      </c>
      <c r="Z112" s="54">
        <f>SUMIFS(Archives!$BH$2:$BH$1048576,Archives!$T$2:$T$1048576,$X112)</f>
        <v>0</v>
      </c>
      <c r="AA112" s="54">
        <f>SUMIFS(Archives!$BI$2:$BI$1048576,Archives!$T$2:$T$1048576,$X112)</f>
        <v>0</v>
      </c>
      <c r="AB112" s="54">
        <f>SUMIFS(Archives!$BJ$2:$BJ$1048576,Archives!$T$2:$T$1048576,$X112)</f>
        <v>0</v>
      </c>
      <c r="AC112" s="54">
        <f>SUMIFS(Archives!$BK$2:$BK$1048576,Archives!$T$2:$T$1048576,$X112)</f>
        <v>0</v>
      </c>
      <c r="AD112" s="54">
        <f>SUMIFS(Archives!$BL$2:$BL$1048576,Archives!$T$2:$T$1048576,$X112)</f>
        <v>0</v>
      </c>
      <c r="AE112" s="54">
        <f>SUMIFS(Archives!$BM$2:$BM$1048576,Archives!$T$2:$T$1048576,$X112)</f>
        <v>0</v>
      </c>
      <c r="AF112" s="54">
        <f>SUMIFS(Archives!$BN$2:$BN$1048576,Archives!$T$2:$T$1048576,$X112)</f>
        <v>0</v>
      </c>
      <c r="AG112" s="54">
        <f>SUMIFS(Archives!$BO$2:$BO$1048576,Archives!$T$2:$T$1048576,$X112)</f>
        <v>0</v>
      </c>
      <c r="AH112" s="54">
        <f>SUMIFS(Archives!$BP$2:$BP$1048576,Archives!$T$2:$T$1048576,$X112)</f>
        <v>0</v>
      </c>
      <c r="AI112" s="54">
        <f>SUMIFS(Archives!$BQ$2:$BQ$1048576,Archives!$T$2:$T$1048576,$X112)</f>
        <v>0</v>
      </c>
      <c r="AJ112" s="54">
        <f>SUMIFS(Archives!$BR$2:$BR$1048576,Archives!$T$2:$T$1048576,$X112)</f>
        <v>0</v>
      </c>
    </row>
    <row r="113" spans="1:36" x14ac:dyDescent="0.25">
      <c r="A113" s="144" t="s">
        <v>261</v>
      </c>
      <c r="B113" s="54">
        <f>SUMIFS(Archives!$J$2:$J$1048576,Archives!$T$2:$T$1048576,$A113)</f>
        <v>0</v>
      </c>
      <c r="C113" s="54">
        <f>SUMIFS(Archives!$BF$2:$BF$1048576,Archives!$T$2:$T$1048576,$A113)</f>
        <v>0</v>
      </c>
      <c r="D113" s="54"/>
      <c r="E113" s="54"/>
      <c r="F113" s="54"/>
      <c r="G113" s="54"/>
      <c r="K113" s="144" t="s">
        <v>261</v>
      </c>
      <c r="L113" s="54">
        <f>SUMIFS(Archives!$V$2:$V$1048576,Archives!$T$2:$T$1048576,$K113)</f>
        <v>0</v>
      </c>
      <c r="M113" s="54">
        <f>SUMIFS(Archives!$W$2:$W$1048576,Archives!$T$2:$T$1048576,$K113)</f>
        <v>0</v>
      </c>
      <c r="N113" s="54">
        <f>SUMIFS(Archives!$X$2:$X$1048576,Archives!$T$2:$T$1048576,$K113)</f>
        <v>0</v>
      </c>
      <c r="O113" s="54">
        <f>SUMIFS(Archives!$Y$2:$Y$1048576,Archives!$T$2:$T$1048576,$K113)</f>
        <v>0</v>
      </c>
      <c r="P113" s="54">
        <f>SUMIFS(Archives!$Z$2:$Z$1048576,Archives!$T$2:$T$1048576,$K113)</f>
        <v>0</v>
      </c>
      <c r="Q113" s="54">
        <f>SUMIFS(Archives!$AA$2:$AA$1048576,Archives!$T$2:$T$1048576,$K113)</f>
        <v>0</v>
      </c>
      <c r="R113" s="54">
        <f>SUMIFS(Archives!$AB$2:$AB$1048576,Archives!$T$2:$T$1048576,$K113)</f>
        <v>0</v>
      </c>
      <c r="S113" s="54">
        <f>SUMIFS(Archives!$AC$2:$AC$1048576,Archives!$T$2:$T$1048576,$K113)</f>
        <v>0</v>
      </c>
      <c r="T113" s="54">
        <f>SUMIFS(Archives!$AD$2:$AD$1048576,Archives!$T$2:$T$1048576,$K113)</f>
        <v>0</v>
      </c>
      <c r="U113" s="54">
        <f>SUMIFS(Archives!$AE$2:$AE$1048576,Archives!$T$2:$T$1048576,$K113)</f>
        <v>0</v>
      </c>
      <c r="V113" s="54">
        <f>SUMIFS(Archives!$AF$2:$AF$1048576,Archives!$T$2:$T$1048576,$K113)</f>
        <v>0</v>
      </c>
      <c r="W113" s="54">
        <f>SUMIFS(Archives!$AG$2:$AG$1048576,Archives!$T$2:$T$1048576,$K113)</f>
        <v>0</v>
      </c>
      <c r="X113" s="144" t="s">
        <v>261</v>
      </c>
      <c r="Y113" s="54">
        <f>SUMIFS(Archives!$BG$2:$BG$1048576,Archives!$T$2:$T$1048576,$X113)</f>
        <v>0</v>
      </c>
      <c r="Z113" s="54">
        <f>SUMIFS(Archives!$BH$2:$BH$1048576,Archives!$T$2:$T$1048576,$X113)</f>
        <v>0</v>
      </c>
      <c r="AA113" s="54">
        <f>SUMIFS(Archives!$BI$2:$BI$1048576,Archives!$T$2:$T$1048576,$X113)</f>
        <v>0</v>
      </c>
      <c r="AB113" s="54">
        <f>SUMIFS(Archives!$BJ$2:$BJ$1048576,Archives!$T$2:$T$1048576,$X113)</f>
        <v>0</v>
      </c>
      <c r="AC113" s="54">
        <f>SUMIFS(Archives!$BK$2:$BK$1048576,Archives!$T$2:$T$1048576,$X113)</f>
        <v>0</v>
      </c>
      <c r="AD113" s="54">
        <f>SUMIFS(Archives!$BL$2:$BL$1048576,Archives!$T$2:$T$1048576,$X113)</f>
        <v>0</v>
      </c>
      <c r="AE113" s="54">
        <f>SUMIFS(Archives!$BM$2:$BM$1048576,Archives!$T$2:$T$1048576,$X113)</f>
        <v>0</v>
      </c>
      <c r="AF113" s="54">
        <f>SUMIFS(Archives!$BN$2:$BN$1048576,Archives!$T$2:$T$1048576,$X113)</f>
        <v>0</v>
      </c>
      <c r="AG113" s="54">
        <f>SUMIFS(Archives!$BO$2:$BO$1048576,Archives!$T$2:$T$1048576,$X113)</f>
        <v>0</v>
      </c>
      <c r="AH113" s="54">
        <f>SUMIFS(Archives!$BP$2:$BP$1048576,Archives!$T$2:$T$1048576,$X113)</f>
        <v>0</v>
      </c>
      <c r="AI113" s="54">
        <f>SUMIFS(Archives!$BQ$2:$BQ$1048576,Archives!$T$2:$T$1048576,$X113)</f>
        <v>0</v>
      </c>
      <c r="AJ113" s="54">
        <f>SUMIFS(Archives!$BR$2:$BR$1048576,Archives!$T$2:$T$1048576,$X113)</f>
        <v>0</v>
      </c>
    </row>
    <row r="114" spans="1:36" x14ac:dyDescent="0.25">
      <c r="A114" s="144" t="s">
        <v>262</v>
      </c>
      <c r="B114" s="54">
        <f>SUMIFS(Archives!$J$2:$J$1048576,Archives!$T$2:$T$1048576,$A114)</f>
        <v>0</v>
      </c>
      <c r="C114" s="54">
        <f>SUMIFS(Archives!$BF$2:$BF$1048576,Archives!$T$2:$T$1048576,$A114)</f>
        <v>0</v>
      </c>
      <c r="D114" s="54"/>
      <c r="E114" s="54"/>
      <c r="F114" s="54"/>
      <c r="G114" s="54"/>
      <c r="K114" s="144" t="s">
        <v>262</v>
      </c>
      <c r="L114" s="54">
        <f>SUMIFS(Archives!$V$2:$V$1048576,Archives!$T$2:$T$1048576,$K114)</f>
        <v>0</v>
      </c>
      <c r="M114" s="54">
        <f>SUMIFS(Archives!$W$2:$W$1048576,Archives!$T$2:$T$1048576,$K114)</f>
        <v>0</v>
      </c>
      <c r="N114" s="54">
        <f>SUMIFS(Archives!$X$2:$X$1048576,Archives!$T$2:$T$1048576,$K114)</f>
        <v>0</v>
      </c>
      <c r="O114" s="54">
        <f>SUMIFS(Archives!$Y$2:$Y$1048576,Archives!$T$2:$T$1048576,$K114)</f>
        <v>0</v>
      </c>
      <c r="P114" s="54">
        <f>SUMIFS(Archives!$Z$2:$Z$1048576,Archives!$T$2:$T$1048576,$K114)</f>
        <v>0</v>
      </c>
      <c r="Q114" s="54">
        <f>SUMIFS(Archives!$AA$2:$AA$1048576,Archives!$T$2:$T$1048576,$K114)</f>
        <v>0</v>
      </c>
      <c r="R114" s="54">
        <f>SUMIFS(Archives!$AB$2:$AB$1048576,Archives!$T$2:$T$1048576,$K114)</f>
        <v>0</v>
      </c>
      <c r="S114" s="54">
        <f>SUMIFS(Archives!$AC$2:$AC$1048576,Archives!$T$2:$T$1048576,$K114)</f>
        <v>0</v>
      </c>
      <c r="T114" s="54">
        <f>SUMIFS(Archives!$AD$2:$AD$1048576,Archives!$T$2:$T$1048576,$K114)</f>
        <v>0</v>
      </c>
      <c r="U114" s="54">
        <f>SUMIFS(Archives!$AE$2:$AE$1048576,Archives!$T$2:$T$1048576,$K114)</f>
        <v>0</v>
      </c>
      <c r="V114" s="54">
        <f>SUMIFS(Archives!$AF$2:$AF$1048576,Archives!$T$2:$T$1048576,$K114)</f>
        <v>0</v>
      </c>
      <c r="W114" s="54">
        <f>SUMIFS(Archives!$AG$2:$AG$1048576,Archives!$T$2:$T$1048576,$K114)</f>
        <v>0</v>
      </c>
      <c r="X114" s="144" t="s">
        <v>262</v>
      </c>
      <c r="Y114" s="54">
        <f>SUMIFS(Archives!$BG$2:$BG$1048576,Archives!$T$2:$T$1048576,$X114)</f>
        <v>0</v>
      </c>
      <c r="Z114" s="54">
        <f>SUMIFS(Archives!$BH$2:$BH$1048576,Archives!$T$2:$T$1048576,$X114)</f>
        <v>0</v>
      </c>
      <c r="AA114" s="54">
        <f>SUMIFS(Archives!$BI$2:$BI$1048576,Archives!$T$2:$T$1048576,$X114)</f>
        <v>0</v>
      </c>
      <c r="AB114" s="54">
        <f>SUMIFS(Archives!$BJ$2:$BJ$1048576,Archives!$T$2:$T$1048576,$X114)</f>
        <v>0</v>
      </c>
      <c r="AC114" s="54">
        <f>SUMIFS(Archives!$BK$2:$BK$1048576,Archives!$T$2:$T$1048576,$X114)</f>
        <v>0</v>
      </c>
      <c r="AD114" s="54">
        <f>SUMIFS(Archives!$BL$2:$BL$1048576,Archives!$T$2:$T$1048576,$X114)</f>
        <v>0</v>
      </c>
      <c r="AE114" s="54">
        <f>SUMIFS(Archives!$BM$2:$BM$1048576,Archives!$T$2:$T$1048576,$X114)</f>
        <v>0</v>
      </c>
      <c r="AF114" s="54">
        <f>SUMIFS(Archives!$BN$2:$BN$1048576,Archives!$T$2:$T$1048576,$X114)</f>
        <v>0</v>
      </c>
      <c r="AG114" s="54">
        <f>SUMIFS(Archives!$BO$2:$BO$1048576,Archives!$T$2:$T$1048576,$X114)</f>
        <v>0</v>
      </c>
      <c r="AH114" s="54">
        <f>SUMIFS(Archives!$BP$2:$BP$1048576,Archives!$T$2:$T$1048576,$X114)</f>
        <v>0</v>
      </c>
      <c r="AI114" s="54">
        <f>SUMIFS(Archives!$BQ$2:$BQ$1048576,Archives!$T$2:$T$1048576,$X114)</f>
        <v>0</v>
      </c>
      <c r="AJ114" s="54">
        <f>SUMIFS(Archives!$BR$2:$BR$1048576,Archives!$T$2:$T$1048576,$X114)</f>
        <v>0</v>
      </c>
    </row>
    <row r="115" spans="1:36" x14ac:dyDescent="0.25">
      <c r="A115" s="144" t="s">
        <v>263</v>
      </c>
      <c r="B115" s="54">
        <f>SUMIFS(Archives!$J$2:$J$1048576,Archives!$T$2:$T$1048576,$A115)</f>
        <v>0</v>
      </c>
      <c r="C115" s="54">
        <f>SUMIFS(Archives!$BF$2:$BF$1048576,Archives!$T$2:$T$1048576,$A115)</f>
        <v>0</v>
      </c>
      <c r="D115" s="54"/>
      <c r="E115" s="54"/>
      <c r="F115" s="54"/>
      <c r="G115" s="54"/>
      <c r="K115" s="144" t="s">
        <v>263</v>
      </c>
      <c r="L115" s="54">
        <f>SUMIFS(Archives!$V$2:$V$1048576,Archives!$T$2:$T$1048576,$K115)</f>
        <v>0</v>
      </c>
      <c r="M115" s="54">
        <f>SUMIFS(Archives!$W$2:$W$1048576,Archives!$T$2:$T$1048576,$K115)</f>
        <v>0</v>
      </c>
      <c r="N115" s="54">
        <f>SUMIFS(Archives!$X$2:$X$1048576,Archives!$T$2:$T$1048576,$K115)</f>
        <v>0</v>
      </c>
      <c r="O115" s="54">
        <f>SUMIFS(Archives!$Y$2:$Y$1048576,Archives!$T$2:$T$1048576,$K115)</f>
        <v>0</v>
      </c>
      <c r="P115" s="54">
        <f>SUMIFS(Archives!$Z$2:$Z$1048576,Archives!$T$2:$T$1048576,$K115)</f>
        <v>0</v>
      </c>
      <c r="Q115" s="54">
        <f>SUMIFS(Archives!$AA$2:$AA$1048576,Archives!$T$2:$T$1048576,$K115)</f>
        <v>0</v>
      </c>
      <c r="R115" s="54">
        <f>SUMIFS(Archives!$AB$2:$AB$1048576,Archives!$T$2:$T$1048576,$K115)</f>
        <v>0</v>
      </c>
      <c r="S115" s="54">
        <f>SUMIFS(Archives!$AC$2:$AC$1048576,Archives!$T$2:$T$1048576,$K115)</f>
        <v>0</v>
      </c>
      <c r="T115" s="54">
        <f>SUMIFS(Archives!$AD$2:$AD$1048576,Archives!$T$2:$T$1048576,$K115)</f>
        <v>0</v>
      </c>
      <c r="U115" s="54">
        <f>SUMIFS(Archives!$AE$2:$AE$1048576,Archives!$T$2:$T$1048576,$K115)</f>
        <v>0</v>
      </c>
      <c r="V115" s="54">
        <f>SUMIFS(Archives!$AF$2:$AF$1048576,Archives!$T$2:$T$1048576,$K115)</f>
        <v>0</v>
      </c>
      <c r="W115" s="54">
        <f>SUMIFS(Archives!$AG$2:$AG$1048576,Archives!$T$2:$T$1048576,$K115)</f>
        <v>0</v>
      </c>
      <c r="X115" s="144" t="s">
        <v>263</v>
      </c>
      <c r="Y115" s="54">
        <f>SUMIFS(Archives!$BG$2:$BG$1048576,Archives!$T$2:$T$1048576,$X115)</f>
        <v>0</v>
      </c>
      <c r="Z115" s="54">
        <f>SUMIFS(Archives!$BH$2:$BH$1048576,Archives!$T$2:$T$1048576,$X115)</f>
        <v>0</v>
      </c>
      <c r="AA115" s="54">
        <f>SUMIFS(Archives!$BI$2:$BI$1048576,Archives!$T$2:$T$1048576,$X115)</f>
        <v>0</v>
      </c>
      <c r="AB115" s="54">
        <f>SUMIFS(Archives!$BJ$2:$BJ$1048576,Archives!$T$2:$T$1048576,$X115)</f>
        <v>0</v>
      </c>
      <c r="AC115" s="54">
        <f>SUMIFS(Archives!$BK$2:$BK$1048576,Archives!$T$2:$T$1048576,$X115)</f>
        <v>0</v>
      </c>
      <c r="AD115" s="54">
        <f>SUMIFS(Archives!$BL$2:$BL$1048576,Archives!$T$2:$T$1048576,$X115)</f>
        <v>0</v>
      </c>
      <c r="AE115" s="54">
        <f>SUMIFS(Archives!$BM$2:$BM$1048576,Archives!$T$2:$T$1048576,$X115)</f>
        <v>0</v>
      </c>
      <c r="AF115" s="54">
        <f>SUMIFS(Archives!$BN$2:$BN$1048576,Archives!$T$2:$T$1048576,$X115)</f>
        <v>0</v>
      </c>
      <c r="AG115" s="54">
        <f>SUMIFS(Archives!$BO$2:$BO$1048576,Archives!$T$2:$T$1048576,$X115)</f>
        <v>0</v>
      </c>
      <c r="AH115" s="54">
        <f>SUMIFS(Archives!$BP$2:$BP$1048576,Archives!$T$2:$T$1048576,$X115)</f>
        <v>0</v>
      </c>
      <c r="AI115" s="54">
        <f>SUMIFS(Archives!$BQ$2:$BQ$1048576,Archives!$T$2:$T$1048576,$X115)</f>
        <v>0</v>
      </c>
      <c r="AJ115" s="54">
        <f>SUMIFS(Archives!$BR$2:$BR$1048576,Archives!$T$2:$T$1048576,$X115)</f>
        <v>0</v>
      </c>
    </row>
    <row r="116" spans="1:36" ht="45" x14ac:dyDescent="0.25">
      <c r="A116" s="144" t="s">
        <v>264</v>
      </c>
      <c r="B116" s="54">
        <f>SUMIFS(Archives!$J$2:$J$1048576,Archives!$T$2:$T$1048576,$A116)</f>
        <v>0</v>
      </c>
      <c r="C116" s="54">
        <f>SUMIFS(Archives!$BF$2:$BF$1048576,Archives!$T$2:$T$1048576,$A116)</f>
        <v>0</v>
      </c>
      <c r="D116" s="54"/>
      <c r="E116" s="54"/>
      <c r="F116" s="54"/>
      <c r="G116" s="54"/>
      <c r="K116" s="144" t="s">
        <v>264</v>
      </c>
      <c r="L116" s="54">
        <f>SUMIFS(Archives!$V$2:$V$1048576,Archives!$T$2:$T$1048576,$K116)</f>
        <v>0</v>
      </c>
      <c r="M116" s="54">
        <f>SUMIFS(Archives!$W$2:$W$1048576,Archives!$T$2:$T$1048576,$K116)</f>
        <v>0</v>
      </c>
      <c r="N116" s="54">
        <f>SUMIFS(Archives!$X$2:$X$1048576,Archives!$T$2:$T$1048576,$K116)</f>
        <v>0</v>
      </c>
      <c r="O116" s="54">
        <f>SUMIFS(Archives!$Y$2:$Y$1048576,Archives!$T$2:$T$1048576,$K116)</f>
        <v>0</v>
      </c>
      <c r="P116" s="54">
        <f>SUMIFS(Archives!$Z$2:$Z$1048576,Archives!$T$2:$T$1048576,$K116)</f>
        <v>0</v>
      </c>
      <c r="Q116" s="54">
        <f>SUMIFS(Archives!$AA$2:$AA$1048576,Archives!$T$2:$T$1048576,$K116)</f>
        <v>0</v>
      </c>
      <c r="R116" s="54">
        <f>SUMIFS(Archives!$AB$2:$AB$1048576,Archives!$T$2:$T$1048576,$K116)</f>
        <v>0</v>
      </c>
      <c r="S116" s="54">
        <f>SUMIFS(Archives!$AC$2:$AC$1048576,Archives!$T$2:$T$1048576,$K116)</f>
        <v>0</v>
      </c>
      <c r="T116" s="54">
        <f>SUMIFS(Archives!$AD$2:$AD$1048576,Archives!$T$2:$T$1048576,$K116)</f>
        <v>0</v>
      </c>
      <c r="U116" s="54">
        <f>SUMIFS(Archives!$AE$2:$AE$1048576,Archives!$T$2:$T$1048576,$K116)</f>
        <v>0</v>
      </c>
      <c r="V116" s="54">
        <f>SUMIFS(Archives!$AF$2:$AF$1048576,Archives!$T$2:$T$1048576,$K116)</f>
        <v>0</v>
      </c>
      <c r="W116" s="54">
        <f>SUMIFS(Archives!$AG$2:$AG$1048576,Archives!$T$2:$T$1048576,$K116)</f>
        <v>0</v>
      </c>
      <c r="X116" s="144" t="s">
        <v>264</v>
      </c>
      <c r="Y116" s="54">
        <f>SUMIFS(Archives!$BG$2:$BG$1048576,Archives!$T$2:$T$1048576,$X116)</f>
        <v>0</v>
      </c>
      <c r="Z116" s="54">
        <f>SUMIFS(Archives!$BH$2:$BH$1048576,Archives!$T$2:$T$1048576,$X116)</f>
        <v>0</v>
      </c>
      <c r="AA116" s="54">
        <f>SUMIFS(Archives!$BI$2:$BI$1048576,Archives!$T$2:$T$1048576,$X116)</f>
        <v>0</v>
      </c>
      <c r="AB116" s="54">
        <f>SUMIFS(Archives!$BJ$2:$BJ$1048576,Archives!$T$2:$T$1048576,$X116)</f>
        <v>0</v>
      </c>
      <c r="AC116" s="54">
        <f>SUMIFS(Archives!$BK$2:$BK$1048576,Archives!$T$2:$T$1048576,$X116)</f>
        <v>0</v>
      </c>
      <c r="AD116" s="54">
        <f>SUMIFS(Archives!$BL$2:$BL$1048576,Archives!$T$2:$T$1048576,$X116)</f>
        <v>0</v>
      </c>
      <c r="AE116" s="54">
        <f>SUMIFS(Archives!$BM$2:$BM$1048576,Archives!$T$2:$T$1048576,$X116)</f>
        <v>0</v>
      </c>
      <c r="AF116" s="54">
        <f>SUMIFS(Archives!$BN$2:$BN$1048576,Archives!$T$2:$T$1048576,$X116)</f>
        <v>0</v>
      </c>
      <c r="AG116" s="54">
        <f>SUMIFS(Archives!$BO$2:$BO$1048576,Archives!$T$2:$T$1048576,$X116)</f>
        <v>0</v>
      </c>
      <c r="AH116" s="54">
        <f>SUMIFS(Archives!$BP$2:$BP$1048576,Archives!$T$2:$T$1048576,$X116)</f>
        <v>0</v>
      </c>
      <c r="AI116" s="54">
        <f>SUMIFS(Archives!$BQ$2:$BQ$1048576,Archives!$T$2:$T$1048576,$X116)</f>
        <v>0</v>
      </c>
      <c r="AJ116" s="54">
        <f>SUMIFS(Archives!$BR$2:$BR$1048576,Archives!$T$2:$T$1048576,$X116)</f>
        <v>0</v>
      </c>
    </row>
    <row r="117" spans="1:36" ht="30" x14ac:dyDescent="0.25">
      <c r="A117" s="144" t="s">
        <v>265</v>
      </c>
      <c r="B117" s="54">
        <f>SUMIFS(Archives!$J$2:$J$1048576,Archives!$T$2:$T$1048576,$A117)</f>
        <v>0</v>
      </c>
      <c r="C117" s="54">
        <f>SUMIFS(Archives!$BF$2:$BF$1048576,Archives!$T$2:$T$1048576,$A117)</f>
        <v>0</v>
      </c>
      <c r="D117" s="54"/>
      <c r="E117" s="54"/>
      <c r="F117" s="54"/>
      <c r="G117" s="54"/>
      <c r="K117" s="144" t="s">
        <v>265</v>
      </c>
      <c r="L117" s="54">
        <f>SUMIFS(Archives!$V$2:$V$1048576,Archives!$T$2:$T$1048576,$K117)</f>
        <v>0</v>
      </c>
      <c r="M117" s="54">
        <f>SUMIFS(Archives!$W$2:$W$1048576,Archives!$T$2:$T$1048576,$K117)</f>
        <v>0</v>
      </c>
      <c r="N117" s="54">
        <f>SUMIFS(Archives!$X$2:$X$1048576,Archives!$T$2:$T$1048576,$K117)</f>
        <v>0</v>
      </c>
      <c r="O117" s="54">
        <f>SUMIFS(Archives!$Y$2:$Y$1048576,Archives!$T$2:$T$1048576,$K117)</f>
        <v>0</v>
      </c>
      <c r="P117" s="54">
        <f>SUMIFS(Archives!$Z$2:$Z$1048576,Archives!$T$2:$T$1048576,$K117)</f>
        <v>0</v>
      </c>
      <c r="Q117" s="54">
        <f>SUMIFS(Archives!$AA$2:$AA$1048576,Archives!$T$2:$T$1048576,$K117)</f>
        <v>0</v>
      </c>
      <c r="R117" s="54">
        <f>SUMIFS(Archives!$AB$2:$AB$1048576,Archives!$T$2:$T$1048576,$K117)</f>
        <v>0</v>
      </c>
      <c r="S117" s="54">
        <f>SUMIFS(Archives!$AC$2:$AC$1048576,Archives!$T$2:$T$1048576,$K117)</f>
        <v>0</v>
      </c>
      <c r="T117" s="54">
        <f>SUMIFS(Archives!$AD$2:$AD$1048576,Archives!$T$2:$T$1048576,$K117)</f>
        <v>0</v>
      </c>
      <c r="U117" s="54">
        <f>SUMIFS(Archives!$AE$2:$AE$1048576,Archives!$T$2:$T$1048576,$K117)</f>
        <v>0</v>
      </c>
      <c r="V117" s="54">
        <f>SUMIFS(Archives!$AF$2:$AF$1048576,Archives!$T$2:$T$1048576,$K117)</f>
        <v>0</v>
      </c>
      <c r="W117" s="54">
        <f>SUMIFS(Archives!$AG$2:$AG$1048576,Archives!$T$2:$T$1048576,$K117)</f>
        <v>0</v>
      </c>
      <c r="X117" s="144" t="s">
        <v>265</v>
      </c>
      <c r="Y117" s="54">
        <f>SUMIFS(Archives!$BG$2:$BG$1048576,Archives!$T$2:$T$1048576,$X117)</f>
        <v>0</v>
      </c>
      <c r="Z117" s="54">
        <f>SUMIFS(Archives!$BH$2:$BH$1048576,Archives!$T$2:$T$1048576,$X117)</f>
        <v>0</v>
      </c>
      <c r="AA117" s="54">
        <f>SUMIFS(Archives!$BI$2:$BI$1048576,Archives!$T$2:$T$1048576,$X117)</f>
        <v>0</v>
      </c>
      <c r="AB117" s="54">
        <f>SUMIFS(Archives!$BJ$2:$BJ$1048576,Archives!$T$2:$T$1048576,$X117)</f>
        <v>0</v>
      </c>
      <c r="AC117" s="54">
        <f>SUMIFS(Archives!$BK$2:$BK$1048576,Archives!$T$2:$T$1048576,$X117)</f>
        <v>0</v>
      </c>
      <c r="AD117" s="54">
        <f>SUMIFS(Archives!$BL$2:$BL$1048576,Archives!$T$2:$T$1048576,$X117)</f>
        <v>0</v>
      </c>
      <c r="AE117" s="54">
        <f>SUMIFS(Archives!$BM$2:$BM$1048576,Archives!$T$2:$T$1048576,$X117)</f>
        <v>0</v>
      </c>
      <c r="AF117" s="54">
        <f>SUMIFS(Archives!$BN$2:$BN$1048576,Archives!$T$2:$T$1048576,$X117)</f>
        <v>0</v>
      </c>
      <c r="AG117" s="54">
        <f>SUMIFS(Archives!$BO$2:$BO$1048576,Archives!$T$2:$T$1048576,$X117)</f>
        <v>0</v>
      </c>
      <c r="AH117" s="54">
        <f>SUMIFS(Archives!$BP$2:$BP$1048576,Archives!$T$2:$T$1048576,$X117)</f>
        <v>0</v>
      </c>
      <c r="AI117" s="54">
        <f>SUMIFS(Archives!$BQ$2:$BQ$1048576,Archives!$T$2:$T$1048576,$X117)</f>
        <v>0</v>
      </c>
      <c r="AJ117" s="54">
        <f>SUMIFS(Archives!$BR$2:$BR$1048576,Archives!$T$2:$T$1048576,$X117)</f>
        <v>0</v>
      </c>
    </row>
    <row r="118" spans="1:36" x14ac:dyDescent="0.25">
      <c r="A118" s="144" t="s">
        <v>266</v>
      </c>
      <c r="B118" s="54">
        <f>SUMIFS(Archives!$J$2:$J$1048576,Archives!$T$2:$T$1048576,$A118)</f>
        <v>0</v>
      </c>
      <c r="C118" s="54">
        <f>SUMIFS(Archives!$BF$2:$BF$1048576,Archives!$T$2:$T$1048576,$A118)</f>
        <v>0</v>
      </c>
      <c r="D118" s="54"/>
      <c r="E118" s="54"/>
      <c r="F118" s="54"/>
      <c r="G118" s="54"/>
      <c r="K118" s="144" t="s">
        <v>266</v>
      </c>
      <c r="L118" s="54">
        <f>SUMIFS(Archives!$V$2:$V$1048576,Archives!$T$2:$T$1048576,$K118)</f>
        <v>0</v>
      </c>
      <c r="M118" s="54">
        <f>SUMIFS(Archives!$W$2:$W$1048576,Archives!$T$2:$T$1048576,$K118)</f>
        <v>0</v>
      </c>
      <c r="N118" s="54">
        <f>SUMIFS(Archives!$X$2:$X$1048576,Archives!$T$2:$T$1048576,$K118)</f>
        <v>0</v>
      </c>
      <c r="O118" s="54">
        <f>SUMIFS(Archives!$Y$2:$Y$1048576,Archives!$T$2:$T$1048576,$K118)</f>
        <v>0</v>
      </c>
      <c r="P118" s="54">
        <f>SUMIFS(Archives!$Z$2:$Z$1048576,Archives!$T$2:$T$1048576,$K118)</f>
        <v>0</v>
      </c>
      <c r="Q118" s="54">
        <f>SUMIFS(Archives!$AA$2:$AA$1048576,Archives!$T$2:$T$1048576,$K118)</f>
        <v>0</v>
      </c>
      <c r="R118" s="54">
        <f>SUMIFS(Archives!$AB$2:$AB$1048576,Archives!$T$2:$T$1048576,$K118)</f>
        <v>0</v>
      </c>
      <c r="S118" s="54">
        <f>SUMIFS(Archives!$AC$2:$AC$1048576,Archives!$T$2:$T$1048576,$K118)</f>
        <v>0</v>
      </c>
      <c r="T118" s="54">
        <f>SUMIFS(Archives!$AD$2:$AD$1048576,Archives!$T$2:$T$1048576,$K118)</f>
        <v>0</v>
      </c>
      <c r="U118" s="54">
        <f>SUMIFS(Archives!$AE$2:$AE$1048576,Archives!$T$2:$T$1048576,$K118)</f>
        <v>0</v>
      </c>
      <c r="V118" s="54">
        <f>SUMIFS(Archives!$AF$2:$AF$1048576,Archives!$T$2:$T$1048576,$K118)</f>
        <v>0</v>
      </c>
      <c r="W118" s="54">
        <f>SUMIFS(Archives!$AG$2:$AG$1048576,Archives!$T$2:$T$1048576,$K118)</f>
        <v>0</v>
      </c>
      <c r="X118" s="144" t="s">
        <v>266</v>
      </c>
      <c r="Y118" s="54">
        <f>SUMIFS(Archives!$BG$2:$BG$1048576,Archives!$T$2:$T$1048576,$X118)</f>
        <v>0</v>
      </c>
      <c r="Z118" s="54">
        <f>SUMIFS(Archives!$BH$2:$BH$1048576,Archives!$T$2:$T$1048576,$X118)</f>
        <v>0</v>
      </c>
      <c r="AA118" s="54">
        <f>SUMIFS(Archives!$BI$2:$BI$1048576,Archives!$T$2:$T$1048576,$X118)</f>
        <v>0</v>
      </c>
      <c r="AB118" s="54">
        <f>SUMIFS(Archives!$BJ$2:$BJ$1048576,Archives!$T$2:$T$1048576,$X118)</f>
        <v>0</v>
      </c>
      <c r="AC118" s="54">
        <f>SUMIFS(Archives!$BK$2:$BK$1048576,Archives!$T$2:$T$1048576,$X118)</f>
        <v>0</v>
      </c>
      <c r="AD118" s="54">
        <f>SUMIFS(Archives!$BL$2:$BL$1048576,Archives!$T$2:$T$1048576,$X118)</f>
        <v>0</v>
      </c>
      <c r="AE118" s="54">
        <f>SUMIFS(Archives!$BM$2:$BM$1048576,Archives!$T$2:$T$1048576,$X118)</f>
        <v>0</v>
      </c>
      <c r="AF118" s="54">
        <f>SUMIFS(Archives!$BN$2:$BN$1048576,Archives!$T$2:$T$1048576,$X118)</f>
        <v>0</v>
      </c>
      <c r="AG118" s="54">
        <f>SUMIFS(Archives!$BO$2:$BO$1048576,Archives!$T$2:$T$1048576,$X118)</f>
        <v>0</v>
      </c>
      <c r="AH118" s="54">
        <f>SUMIFS(Archives!$BP$2:$BP$1048576,Archives!$T$2:$T$1048576,$X118)</f>
        <v>0</v>
      </c>
      <c r="AI118" s="54">
        <f>SUMIFS(Archives!$BQ$2:$BQ$1048576,Archives!$T$2:$T$1048576,$X118)</f>
        <v>0</v>
      </c>
      <c r="AJ118" s="54">
        <f>SUMIFS(Archives!$BR$2:$BR$1048576,Archives!$T$2:$T$1048576,$X118)</f>
        <v>0</v>
      </c>
    </row>
    <row r="119" spans="1:36" x14ac:dyDescent="0.25">
      <c r="A119" s="144" t="s">
        <v>267</v>
      </c>
      <c r="B119" s="54">
        <f>SUMIFS(Archives!$J$2:$J$1048576,Archives!$T$2:$T$1048576,$A119)</f>
        <v>0</v>
      </c>
      <c r="C119" s="54">
        <f>SUMIFS(Archives!$BF$2:$BF$1048576,Archives!$T$2:$T$1048576,$A119)</f>
        <v>0</v>
      </c>
      <c r="D119" s="54"/>
      <c r="E119" s="54"/>
      <c r="F119" s="54"/>
      <c r="G119" s="54"/>
      <c r="K119" s="144" t="s">
        <v>267</v>
      </c>
      <c r="L119" s="54">
        <f>SUMIFS(Archives!$V$2:$V$1048576,Archives!$T$2:$T$1048576,$K119)</f>
        <v>0</v>
      </c>
      <c r="M119" s="54">
        <f>SUMIFS(Archives!$W$2:$W$1048576,Archives!$T$2:$T$1048576,$K119)</f>
        <v>0</v>
      </c>
      <c r="N119" s="54">
        <f>SUMIFS(Archives!$X$2:$X$1048576,Archives!$T$2:$T$1048576,$K119)</f>
        <v>0</v>
      </c>
      <c r="O119" s="54">
        <f>SUMIFS(Archives!$Y$2:$Y$1048576,Archives!$T$2:$T$1048576,$K119)</f>
        <v>0</v>
      </c>
      <c r="P119" s="54">
        <f>SUMIFS(Archives!$Z$2:$Z$1048576,Archives!$T$2:$T$1048576,$K119)</f>
        <v>0</v>
      </c>
      <c r="Q119" s="54">
        <f>SUMIFS(Archives!$AA$2:$AA$1048576,Archives!$T$2:$T$1048576,$K119)</f>
        <v>0</v>
      </c>
      <c r="R119" s="54">
        <f>SUMIFS(Archives!$AB$2:$AB$1048576,Archives!$T$2:$T$1048576,$K119)</f>
        <v>0</v>
      </c>
      <c r="S119" s="54">
        <f>SUMIFS(Archives!$AC$2:$AC$1048576,Archives!$T$2:$T$1048576,$K119)</f>
        <v>0</v>
      </c>
      <c r="T119" s="54">
        <f>SUMIFS(Archives!$AD$2:$AD$1048576,Archives!$T$2:$T$1048576,$K119)</f>
        <v>0</v>
      </c>
      <c r="U119" s="54">
        <f>SUMIFS(Archives!$AE$2:$AE$1048576,Archives!$T$2:$T$1048576,$K119)</f>
        <v>0</v>
      </c>
      <c r="V119" s="54">
        <f>SUMIFS(Archives!$AF$2:$AF$1048576,Archives!$T$2:$T$1048576,$K119)</f>
        <v>0</v>
      </c>
      <c r="W119" s="54">
        <f>SUMIFS(Archives!$AG$2:$AG$1048576,Archives!$T$2:$T$1048576,$K119)</f>
        <v>0</v>
      </c>
      <c r="X119" s="144" t="s">
        <v>267</v>
      </c>
      <c r="Y119" s="54">
        <f>SUMIFS(Archives!$BG$2:$BG$1048576,Archives!$T$2:$T$1048576,$X119)</f>
        <v>0</v>
      </c>
      <c r="Z119" s="54">
        <f>SUMIFS(Archives!$BH$2:$BH$1048576,Archives!$T$2:$T$1048576,$X119)</f>
        <v>0</v>
      </c>
      <c r="AA119" s="54">
        <f>SUMIFS(Archives!$BI$2:$BI$1048576,Archives!$T$2:$T$1048576,$X119)</f>
        <v>0</v>
      </c>
      <c r="AB119" s="54">
        <f>SUMIFS(Archives!$BJ$2:$BJ$1048576,Archives!$T$2:$T$1048576,$X119)</f>
        <v>0</v>
      </c>
      <c r="AC119" s="54">
        <f>SUMIFS(Archives!$BK$2:$BK$1048576,Archives!$T$2:$T$1048576,$X119)</f>
        <v>0</v>
      </c>
      <c r="AD119" s="54">
        <f>SUMIFS(Archives!$BL$2:$BL$1048576,Archives!$T$2:$T$1048576,$X119)</f>
        <v>0</v>
      </c>
      <c r="AE119" s="54">
        <f>SUMIFS(Archives!$BM$2:$BM$1048576,Archives!$T$2:$T$1048576,$X119)</f>
        <v>0</v>
      </c>
      <c r="AF119" s="54">
        <f>SUMIFS(Archives!$BN$2:$BN$1048576,Archives!$T$2:$T$1048576,$X119)</f>
        <v>0</v>
      </c>
      <c r="AG119" s="54">
        <f>SUMIFS(Archives!$BO$2:$BO$1048576,Archives!$T$2:$T$1048576,$X119)</f>
        <v>0</v>
      </c>
      <c r="AH119" s="54">
        <f>SUMIFS(Archives!$BP$2:$BP$1048576,Archives!$T$2:$T$1048576,$X119)</f>
        <v>0</v>
      </c>
      <c r="AI119" s="54">
        <f>SUMIFS(Archives!$BQ$2:$BQ$1048576,Archives!$T$2:$T$1048576,$X119)</f>
        <v>0</v>
      </c>
      <c r="AJ119" s="54">
        <f>SUMIFS(Archives!$BR$2:$BR$1048576,Archives!$T$2:$T$1048576,$X119)</f>
        <v>0</v>
      </c>
    </row>
    <row r="120" spans="1:36" ht="45" x14ac:dyDescent="0.25">
      <c r="A120" s="144" t="s">
        <v>268</v>
      </c>
      <c r="B120" s="54">
        <f>SUMIFS(Archives!$J$2:$J$1048576,Archives!$T$2:$T$1048576,$A120)</f>
        <v>0</v>
      </c>
      <c r="C120" s="54">
        <f>SUMIFS(Archives!$BF$2:$BF$1048576,Archives!$T$2:$T$1048576,$A120)</f>
        <v>0</v>
      </c>
      <c r="D120" s="54"/>
      <c r="E120" s="54"/>
      <c r="F120" s="54"/>
      <c r="G120" s="54"/>
      <c r="K120" s="144" t="s">
        <v>268</v>
      </c>
      <c r="L120" s="54">
        <f>SUMIFS(Archives!$V$2:$V$1048576,Archives!$T$2:$T$1048576,$K120)</f>
        <v>0</v>
      </c>
      <c r="M120" s="54">
        <f>SUMIFS(Archives!$W$2:$W$1048576,Archives!$T$2:$T$1048576,$K120)</f>
        <v>0</v>
      </c>
      <c r="N120" s="54">
        <f>SUMIFS(Archives!$X$2:$X$1048576,Archives!$T$2:$T$1048576,$K120)</f>
        <v>0</v>
      </c>
      <c r="O120" s="54">
        <f>SUMIFS(Archives!$Y$2:$Y$1048576,Archives!$T$2:$T$1048576,$K120)</f>
        <v>0</v>
      </c>
      <c r="P120" s="54">
        <f>SUMIFS(Archives!$Z$2:$Z$1048576,Archives!$T$2:$T$1048576,$K120)</f>
        <v>0</v>
      </c>
      <c r="Q120" s="54">
        <f>SUMIFS(Archives!$AA$2:$AA$1048576,Archives!$T$2:$T$1048576,$K120)</f>
        <v>0</v>
      </c>
      <c r="R120" s="54">
        <f>SUMIFS(Archives!$AB$2:$AB$1048576,Archives!$T$2:$T$1048576,$K120)</f>
        <v>0</v>
      </c>
      <c r="S120" s="54">
        <f>SUMIFS(Archives!$AC$2:$AC$1048576,Archives!$T$2:$T$1048576,$K120)</f>
        <v>0</v>
      </c>
      <c r="T120" s="54">
        <f>SUMIFS(Archives!$AD$2:$AD$1048576,Archives!$T$2:$T$1048576,$K120)</f>
        <v>0</v>
      </c>
      <c r="U120" s="54">
        <f>SUMIFS(Archives!$AE$2:$AE$1048576,Archives!$T$2:$T$1048576,$K120)</f>
        <v>0</v>
      </c>
      <c r="V120" s="54">
        <f>SUMIFS(Archives!$AF$2:$AF$1048576,Archives!$T$2:$T$1048576,$K120)</f>
        <v>0</v>
      </c>
      <c r="W120" s="54">
        <f>SUMIFS(Archives!$AG$2:$AG$1048576,Archives!$T$2:$T$1048576,$K120)</f>
        <v>0</v>
      </c>
      <c r="X120" s="144" t="s">
        <v>268</v>
      </c>
      <c r="Y120" s="54">
        <f>SUMIFS(Archives!$BG$2:$BG$1048576,Archives!$T$2:$T$1048576,$X120)</f>
        <v>0</v>
      </c>
      <c r="Z120" s="54">
        <f>SUMIFS(Archives!$BH$2:$BH$1048576,Archives!$T$2:$T$1048576,$X120)</f>
        <v>0</v>
      </c>
      <c r="AA120" s="54">
        <f>SUMIFS(Archives!$BI$2:$BI$1048576,Archives!$T$2:$T$1048576,$X120)</f>
        <v>0</v>
      </c>
      <c r="AB120" s="54">
        <f>SUMIFS(Archives!$BJ$2:$BJ$1048576,Archives!$T$2:$T$1048576,$X120)</f>
        <v>0</v>
      </c>
      <c r="AC120" s="54">
        <f>SUMIFS(Archives!$BK$2:$BK$1048576,Archives!$T$2:$T$1048576,$X120)</f>
        <v>0</v>
      </c>
      <c r="AD120" s="54">
        <f>SUMIFS(Archives!$BL$2:$BL$1048576,Archives!$T$2:$T$1048576,$X120)</f>
        <v>0</v>
      </c>
      <c r="AE120" s="54">
        <f>SUMIFS(Archives!$BM$2:$BM$1048576,Archives!$T$2:$T$1048576,$X120)</f>
        <v>0</v>
      </c>
      <c r="AF120" s="54">
        <f>SUMIFS(Archives!$BN$2:$BN$1048576,Archives!$T$2:$T$1048576,$X120)</f>
        <v>0</v>
      </c>
      <c r="AG120" s="54">
        <f>SUMIFS(Archives!$BO$2:$BO$1048576,Archives!$T$2:$T$1048576,$X120)</f>
        <v>0</v>
      </c>
      <c r="AH120" s="54">
        <f>SUMIFS(Archives!$BP$2:$BP$1048576,Archives!$T$2:$T$1048576,$X120)</f>
        <v>0</v>
      </c>
      <c r="AI120" s="54">
        <f>SUMIFS(Archives!$BQ$2:$BQ$1048576,Archives!$T$2:$T$1048576,$X120)</f>
        <v>0</v>
      </c>
      <c r="AJ120" s="54">
        <f>SUMIFS(Archives!$BR$2:$BR$1048576,Archives!$T$2:$T$1048576,$X120)</f>
        <v>0</v>
      </c>
    </row>
    <row r="121" spans="1:36" x14ac:dyDescent="0.25">
      <c r="A121" s="144" t="s">
        <v>269</v>
      </c>
      <c r="B121" s="54">
        <f>SUMIFS(Archives!$J$2:$J$1048576,Archives!$T$2:$T$1048576,$A121)</f>
        <v>0</v>
      </c>
      <c r="C121" s="54">
        <f>SUMIFS(Archives!$BF$2:$BF$1048576,Archives!$T$2:$T$1048576,$A121)</f>
        <v>0</v>
      </c>
      <c r="D121" s="54"/>
      <c r="E121" s="54"/>
      <c r="F121" s="54"/>
      <c r="G121" s="54"/>
      <c r="K121" s="144" t="s">
        <v>269</v>
      </c>
      <c r="L121" s="54">
        <f>SUMIFS(Archives!$V$2:$V$1048576,Archives!$T$2:$T$1048576,$K121)</f>
        <v>0</v>
      </c>
      <c r="M121" s="54">
        <f>SUMIFS(Archives!$W$2:$W$1048576,Archives!$T$2:$T$1048576,$K121)</f>
        <v>0</v>
      </c>
      <c r="N121" s="54">
        <f>SUMIFS(Archives!$X$2:$X$1048576,Archives!$T$2:$T$1048576,$K121)</f>
        <v>0</v>
      </c>
      <c r="O121" s="54">
        <f>SUMIFS(Archives!$Y$2:$Y$1048576,Archives!$T$2:$T$1048576,$K121)</f>
        <v>0</v>
      </c>
      <c r="P121" s="54">
        <f>SUMIFS(Archives!$Z$2:$Z$1048576,Archives!$T$2:$T$1048576,$K121)</f>
        <v>0</v>
      </c>
      <c r="Q121" s="54">
        <f>SUMIFS(Archives!$AA$2:$AA$1048576,Archives!$T$2:$T$1048576,$K121)</f>
        <v>0</v>
      </c>
      <c r="R121" s="54">
        <f>SUMIFS(Archives!$AB$2:$AB$1048576,Archives!$T$2:$T$1048576,$K121)</f>
        <v>0</v>
      </c>
      <c r="S121" s="54">
        <f>SUMIFS(Archives!$AC$2:$AC$1048576,Archives!$T$2:$T$1048576,$K121)</f>
        <v>0</v>
      </c>
      <c r="T121" s="54">
        <f>SUMIFS(Archives!$AD$2:$AD$1048576,Archives!$T$2:$T$1048576,$K121)</f>
        <v>0</v>
      </c>
      <c r="U121" s="54">
        <f>SUMIFS(Archives!$AE$2:$AE$1048576,Archives!$T$2:$T$1048576,$K121)</f>
        <v>0</v>
      </c>
      <c r="V121" s="54">
        <f>SUMIFS(Archives!$AF$2:$AF$1048576,Archives!$T$2:$T$1048576,$K121)</f>
        <v>0</v>
      </c>
      <c r="W121" s="54">
        <f>SUMIFS(Archives!$AG$2:$AG$1048576,Archives!$T$2:$T$1048576,$K121)</f>
        <v>0</v>
      </c>
      <c r="X121" s="144" t="s">
        <v>269</v>
      </c>
      <c r="Y121" s="54">
        <f>SUMIFS(Archives!$BG$2:$BG$1048576,Archives!$T$2:$T$1048576,$X121)</f>
        <v>0</v>
      </c>
      <c r="Z121" s="54">
        <f>SUMIFS(Archives!$BH$2:$BH$1048576,Archives!$T$2:$T$1048576,$X121)</f>
        <v>0</v>
      </c>
      <c r="AA121" s="54">
        <f>SUMIFS(Archives!$BI$2:$BI$1048576,Archives!$T$2:$T$1048576,$X121)</f>
        <v>0</v>
      </c>
      <c r="AB121" s="54">
        <f>SUMIFS(Archives!$BJ$2:$BJ$1048576,Archives!$T$2:$T$1048576,$X121)</f>
        <v>0</v>
      </c>
      <c r="AC121" s="54">
        <f>SUMIFS(Archives!$BK$2:$BK$1048576,Archives!$T$2:$T$1048576,$X121)</f>
        <v>0</v>
      </c>
      <c r="AD121" s="54">
        <f>SUMIFS(Archives!$BL$2:$BL$1048576,Archives!$T$2:$T$1048576,$X121)</f>
        <v>0</v>
      </c>
      <c r="AE121" s="54">
        <f>SUMIFS(Archives!$BM$2:$BM$1048576,Archives!$T$2:$T$1048576,$X121)</f>
        <v>0</v>
      </c>
      <c r="AF121" s="54">
        <f>SUMIFS(Archives!$BN$2:$BN$1048576,Archives!$T$2:$T$1048576,$X121)</f>
        <v>0</v>
      </c>
      <c r="AG121" s="54">
        <f>SUMIFS(Archives!$BO$2:$BO$1048576,Archives!$T$2:$T$1048576,$X121)</f>
        <v>0</v>
      </c>
      <c r="AH121" s="54">
        <f>SUMIFS(Archives!$BP$2:$BP$1048576,Archives!$T$2:$T$1048576,$X121)</f>
        <v>0</v>
      </c>
      <c r="AI121" s="54">
        <f>SUMIFS(Archives!$BQ$2:$BQ$1048576,Archives!$T$2:$T$1048576,$X121)</f>
        <v>0</v>
      </c>
      <c r="AJ121" s="54">
        <f>SUMIFS(Archives!$BR$2:$BR$1048576,Archives!$T$2:$T$1048576,$X121)</f>
        <v>0</v>
      </c>
    </row>
    <row r="122" spans="1:36" x14ac:dyDescent="0.25">
      <c r="A122" s="144" t="s">
        <v>270</v>
      </c>
      <c r="B122" s="54">
        <f>SUMIFS(Archives!$J$2:$J$1048576,Archives!$T$2:$T$1048576,$A122)</f>
        <v>0</v>
      </c>
      <c r="C122" s="54">
        <f>SUMIFS(Archives!$BF$2:$BF$1048576,Archives!$T$2:$T$1048576,$A122)</f>
        <v>0</v>
      </c>
      <c r="D122" s="54"/>
      <c r="E122" s="54"/>
      <c r="F122" s="54"/>
      <c r="G122" s="54"/>
      <c r="K122" s="144" t="s">
        <v>270</v>
      </c>
      <c r="L122" s="54">
        <f>SUMIFS(Archives!$V$2:$V$1048576,Archives!$T$2:$T$1048576,$K122)</f>
        <v>0</v>
      </c>
      <c r="M122" s="54">
        <f>SUMIFS(Archives!$W$2:$W$1048576,Archives!$T$2:$T$1048576,$K122)</f>
        <v>0</v>
      </c>
      <c r="N122" s="54">
        <f>SUMIFS(Archives!$X$2:$X$1048576,Archives!$T$2:$T$1048576,$K122)</f>
        <v>0</v>
      </c>
      <c r="O122" s="54">
        <f>SUMIFS(Archives!$Y$2:$Y$1048576,Archives!$T$2:$T$1048576,$K122)</f>
        <v>0</v>
      </c>
      <c r="P122" s="54">
        <f>SUMIFS(Archives!$Z$2:$Z$1048576,Archives!$T$2:$T$1048576,$K122)</f>
        <v>0</v>
      </c>
      <c r="Q122" s="54">
        <f>SUMIFS(Archives!$AA$2:$AA$1048576,Archives!$T$2:$T$1048576,$K122)</f>
        <v>0</v>
      </c>
      <c r="R122" s="54">
        <f>SUMIFS(Archives!$AB$2:$AB$1048576,Archives!$T$2:$T$1048576,$K122)</f>
        <v>0</v>
      </c>
      <c r="S122" s="54">
        <f>SUMIFS(Archives!$AC$2:$AC$1048576,Archives!$T$2:$T$1048576,$K122)</f>
        <v>0</v>
      </c>
      <c r="T122" s="54">
        <f>SUMIFS(Archives!$AD$2:$AD$1048576,Archives!$T$2:$T$1048576,$K122)</f>
        <v>0</v>
      </c>
      <c r="U122" s="54">
        <f>SUMIFS(Archives!$AE$2:$AE$1048576,Archives!$T$2:$T$1048576,$K122)</f>
        <v>0</v>
      </c>
      <c r="V122" s="54">
        <f>SUMIFS(Archives!$AF$2:$AF$1048576,Archives!$T$2:$T$1048576,$K122)</f>
        <v>0</v>
      </c>
      <c r="W122" s="54">
        <f>SUMIFS(Archives!$AG$2:$AG$1048576,Archives!$T$2:$T$1048576,$K122)</f>
        <v>0</v>
      </c>
      <c r="X122" s="144" t="s">
        <v>270</v>
      </c>
      <c r="Y122" s="54">
        <f>SUMIFS(Archives!$BG$2:$BG$1048576,Archives!$T$2:$T$1048576,$X122)</f>
        <v>0</v>
      </c>
      <c r="Z122" s="54">
        <f>SUMIFS(Archives!$BH$2:$BH$1048576,Archives!$T$2:$T$1048576,$X122)</f>
        <v>0</v>
      </c>
      <c r="AA122" s="54">
        <f>SUMIFS(Archives!$BI$2:$BI$1048576,Archives!$T$2:$T$1048576,$X122)</f>
        <v>0</v>
      </c>
      <c r="AB122" s="54">
        <f>SUMIFS(Archives!$BJ$2:$BJ$1048576,Archives!$T$2:$T$1048576,$X122)</f>
        <v>0</v>
      </c>
      <c r="AC122" s="54">
        <f>SUMIFS(Archives!$BK$2:$BK$1048576,Archives!$T$2:$T$1048576,$X122)</f>
        <v>0</v>
      </c>
      <c r="AD122" s="54">
        <f>SUMIFS(Archives!$BL$2:$BL$1048576,Archives!$T$2:$T$1048576,$X122)</f>
        <v>0</v>
      </c>
      <c r="AE122" s="54">
        <f>SUMIFS(Archives!$BM$2:$BM$1048576,Archives!$T$2:$T$1048576,$X122)</f>
        <v>0</v>
      </c>
      <c r="AF122" s="54">
        <f>SUMIFS(Archives!$BN$2:$BN$1048576,Archives!$T$2:$T$1048576,$X122)</f>
        <v>0</v>
      </c>
      <c r="AG122" s="54">
        <f>SUMIFS(Archives!$BO$2:$BO$1048576,Archives!$T$2:$T$1048576,$X122)</f>
        <v>0</v>
      </c>
      <c r="AH122" s="54">
        <f>SUMIFS(Archives!$BP$2:$BP$1048576,Archives!$T$2:$T$1048576,$X122)</f>
        <v>0</v>
      </c>
      <c r="AI122" s="54">
        <f>SUMIFS(Archives!$BQ$2:$BQ$1048576,Archives!$T$2:$T$1048576,$X122)</f>
        <v>0</v>
      </c>
      <c r="AJ122" s="54">
        <f>SUMIFS(Archives!$BR$2:$BR$1048576,Archives!$T$2:$T$1048576,$X122)</f>
        <v>0</v>
      </c>
    </row>
    <row r="123" spans="1:36" x14ac:dyDescent="0.25">
      <c r="A123" s="144" t="s">
        <v>271</v>
      </c>
      <c r="B123" s="54">
        <f>SUMIFS(Archives!$J$2:$J$1048576,Archives!$T$2:$T$1048576,$A123)</f>
        <v>0</v>
      </c>
      <c r="C123" s="54">
        <f>SUMIFS(Archives!$BF$2:$BF$1048576,Archives!$T$2:$T$1048576,$A123)</f>
        <v>0</v>
      </c>
      <c r="D123" s="54"/>
      <c r="E123" s="54"/>
      <c r="F123" s="54"/>
      <c r="G123" s="54"/>
      <c r="K123" s="144" t="s">
        <v>271</v>
      </c>
      <c r="L123" s="54">
        <f>SUMIFS(Archives!$V$2:$V$1048576,Archives!$T$2:$T$1048576,$K123)</f>
        <v>0</v>
      </c>
      <c r="M123" s="54">
        <f>SUMIFS(Archives!$W$2:$W$1048576,Archives!$T$2:$T$1048576,$K123)</f>
        <v>0</v>
      </c>
      <c r="N123" s="54">
        <f>SUMIFS(Archives!$X$2:$X$1048576,Archives!$T$2:$T$1048576,$K123)</f>
        <v>0</v>
      </c>
      <c r="O123" s="54">
        <f>SUMIFS(Archives!$Y$2:$Y$1048576,Archives!$T$2:$T$1048576,$K123)</f>
        <v>0</v>
      </c>
      <c r="P123" s="54">
        <f>SUMIFS(Archives!$Z$2:$Z$1048576,Archives!$T$2:$T$1048576,$K123)</f>
        <v>0</v>
      </c>
      <c r="Q123" s="54">
        <f>SUMIFS(Archives!$AA$2:$AA$1048576,Archives!$T$2:$T$1048576,$K123)</f>
        <v>0</v>
      </c>
      <c r="R123" s="54">
        <f>SUMIFS(Archives!$AB$2:$AB$1048576,Archives!$T$2:$T$1048576,$K123)</f>
        <v>0</v>
      </c>
      <c r="S123" s="54">
        <f>SUMIFS(Archives!$AC$2:$AC$1048576,Archives!$T$2:$T$1048576,$K123)</f>
        <v>0</v>
      </c>
      <c r="T123" s="54">
        <f>SUMIFS(Archives!$AD$2:$AD$1048576,Archives!$T$2:$T$1048576,$K123)</f>
        <v>0</v>
      </c>
      <c r="U123" s="54">
        <f>SUMIFS(Archives!$AE$2:$AE$1048576,Archives!$T$2:$T$1048576,$K123)</f>
        <v>0</v>
      </c>
      <c r="V123" s="54">
        <f>SUMIFS(Archives!$AF$2:$AF$1048576,Archives!$T$2:$T$1048576,$K123)</f>
        <v>0</v>
      </c>
      <c r="W123" s="54">
        <f>SUMIFS(Archives!$AG$2:$AG$1048576,Archives!$T$2:$T$1048576,$K123)</f>
        <v>0</v>
      </c>
      <c r="X123" s="144" t="s">
        <v>271</v>
      </c>
      <c r="Y123" s="54">
        <f>SUMIFS(Archives!$BG$2:$BG$1048576,Archives!$T$2:$T$1048576,$X123)</f>
        <v>0</v>
      </c>
      <c r="Z123" s="54">
        <f>SUMIFS(Archives!$BH$2:$BH$1048576,Archives!$T$2:$T$1048576,$X123)</f>
        <v>0</v>
      </c>
      <c r="AA123" s="54">
        <f>SUMIFS(Archives!$BI$2:$BI$1048576,Archives!$T$2:$T$1048576,$X123)</f>
        <v>0</v>
      </c>
      <c r="AB123" s="54">
        <f>SUMIFS(Archives!$BJ$2:$BJ$1048576,Archives!$T$2:$T$1048576,$X123)</f>
        <v>0</v>
      </c>
      <c r="AC123" s="54">
        <f>SUMIFS(Archives!$BK$2:$BK$1048576,Archives!$T$2:$T$1048576,$X123)</f>
        <v>0</v>
      </c>
      <c r="AD123" s="54">
        <f>SUMIFS(Archives!$BL$2:$BL$1048576,Archives!$T$2:$T$1048576,$X123)</f>
        <v>0</v>
      </c>
      <c r="AE123" s="54">
        <f>SUMIFS(Archives!$BM$2:$BM$1048576,Archives!$T$2:$T$1048576,$X123)</f>
        <v>0</v>
      </c>
      <c r="AF123" s="54">
        <f>SUMIFS(Archives!$BN$2:$BN$1048576,Archives!$T$2:$T$1048576,$X123)</f>
        <v>0</v>
      </c>
      <c r="AG123" s="54">
        <f>SUMIFS(Archives!$BO$2:$BO$1048576,Archives!$T$2:$T$1048576,$X123)</f>
        <v>0</v>
      </c>
      <c r="AH123" s="54">
        <f>SUMIFS(Archives!$BP$2:$BP$1048576,Archives!$T$2:$T$1048576,$X123)</f>
        <v>0</v>
      </c>
      <c r="AI123" s="54">
        <f>SUMIFS(Archives!$BQ$2:$BQ$1048576,Archives!$T$2:$T$1048576,$X123)</f>
        <v>0</v>
      </c>
      <c r="AJ123" s="54">
        <f>SUMIFS(Archives!$BR$2:$BR$1048576,Archives!$T$2:$T$1048576,$X123)</f>
        <v>0</v>
      </c>
    </row>
    <row r="124" spans="1:36" x14ac:dyDescent="0.25">
      <c r="A124" s="144" t="s">
        <v>272</v>
      </c>
      <c r="B124" s="54">
        <f>SUMIFS(Archives!$J$2:$J$1048576,Archives!$T$2:$T$1048576,$A124)</f>
        <v>0</v>
      </c>
      <c r="C124" s="54">
        <f>SUMIFS(Archives!$BF$2:$BF$1048576,Archives!$T$2:$T$1048576,$A124)</f>
        <v>0</v>
      </c>
      <c r="D124" s="54"/>
      <c r="E124" s="54"/>
      <c r="F124" s="54"/>
      <c r="G124" s="54"/>
      <c r="K124" s="144" t="s">
        <v>272</v>
      </c>
      <c r="L124" s="54">
        <f>SUMIFS(Archives!$V$2:$V$1048576,Archives!$T$2:$T$1048576,$K124)</f>
        <v>0</v>
      </c>
      <c r="M124" s="54">
        <f>SUMIFS(Archives!$W$2:$W$1048576,Archives!$T$2:$T$1048576,$K124)</f>
        <v>0</v>
      </c>
      <c r="N124" s="54">
        <f>SUMIFS(Archives!$X$2:$X$1048576,Archives!$T$2:$T$1048576,$K124)</f>
        <v>0</v>
      </c>
      <c r="O124" s="54">
        <f>SUMIFS(Archives!$Y$2:$Y$1048576,Archives!$T$2:$T$1048576,$K124)</f>
        <v>0</v>
      </c>
      <c r="P124" s="54">
        <f>SUMIFS(Archives!$Z$2:$Z$1048576,Archives!$T$2:$T$1048576,$K124)</f>
        <v>0</v>
      </c>
      <c r="Q124" s="54">
        <f>SUMIFS(Archives!$AA$2:$AA$1048576,Archives!$T$2:$T$1048576,$K124)</f>
        <v>0</v>
      </c>
      <c r="R124" s="54">
        <f>SUMIFS(Archives!$AB$2:$AB$1048576,Archives!$T$2:$T$1048576,$K124)</f>
        <v>0</v>
      </c>
      <c r="S124" s="54">
        <f>SUMIFS(Archives!$AC$2:$AC$1048576,Archives!$T$2:$T$1048576,$K124)</f>
        <v>0</v>
      </c>
      <c r="T124" s="54">
        <f>SUMIFS(Archives!$AD$2:$AD$1048576,Archives!$T$2:$T$1048576,$K124)</f>
        <v>0</v>
      </c>
      <c r="U124" s="54">
        <f>SUMIFS(Archives!$AE$2:$AE$1048576,Archives!$T$2:$T$1048576,$K124)</f>
        <v>0</v>
      </c>
      <c r="V124" s="54">
        <f>SUMIFS(Archives!$AF$2:$AF$1048576,Archives!$T$2:$T$1048576,$K124)</f>
        <v>0</v>
      </c>
      <c r="W124" s="54">
        <f>SUMIFS(Archives!$AG$2:$AG$1048576,Archives!$T$2:$T$1048576,$K124)</f>
        <v>0</v>
      </c>
      <c r="X124" s="144" t="s">
        <v>272</v>
      </c>
      <c r="Y124" s="54">
        <f>SUMIFS(Archives!$BG$2:$BG$1048576,Archives!$T$2:$T$1048576,$X124)</f>
        <v>0</v>
      </c>
      <c r="Z124" s="54">
        <f>SUMIFS(Archives!$BH$2:$BH$1048576,Archives!$T$2:$T$1048576,$X124)</f>
        <v>0</v>
      </c>
      <c r="AA124" s="54">
        <f>SUMIFS(Archives!$BI$2:$BI$1048576,Archives!$T$2:$T$1048576,$X124)</f>
        <v>0</v>
      </c>
      <c r="AB124" s="54">
        <f>SUMIFS(Archives!$BJ$2:$BJ$1048576,Archives!$T$2:$T$1048576,$X124)</f>
        <v>0</v>
      </c>
      <c r="AC124" s="54">
        <f>SUMIFS(Archives!$BK$2:$BK$1048576,Archives!$T$2:$T$1048576,$X124)</f>
        <v>0</v>
      </c>
      <c r="AD124" s="54">
        <f>SUMIFS(Archives!$BL$2:$BL$1048576,Archives!$T$2:$T$1048576,$X124)</f>
        <v>0</v>
      </c>
      <c r="AE124" s="54">
        <f>SUMIFS(Archives!$BM$2:$BM$1048576,Archives!$T$2:$T$1048576,$X124)</f>
        <v>0</v>
      </c>
      <c r="AF124" s="54">
        <f>SUMIFS(Archives!$BN$2:$BN$1048576,Archives!$T$2:$T$1048576,$X124)</f>
        <v>0</v>
      </c>
      <c r="AG124" s="54">
        <f>SUMIFS(Archives!$BO$2:$BO$1048576,Archives!$T$2:$T$1048576,$X124)</f>
        <v>0</v>
      </c>
      <c r="AH124" s="54">
        <f>SUMIFS(Archives!$BP$2:$BP$1048576,Archives!$T$2:$T$1048576,$X124)</f>
        <v>0</v>
      </c>
      <c r="AI124" s="54">
        <f>SUMIFS(Archives!$BQ$2:$BQ$1048576,Archives!$T$2:$T$1048576,$X124)</f>
        <v>0</v>
      </c>
      <c r="AJ124" s="54">
        <f>SUMIFS(Archives!$BR$2:$BR$1048576,Archives!$T$2:$T$1048576,$X124)</f>
        <v>0</v>
      </c>
    </row>
    <row r="125" spans="1:36" ht="30" x14ac:dyDescent="0.25">
      <c r="A125" s="144" t="s">
        <v>273</v>
      </c>
      <c r="B125" s="54">
        <f>SUMIFS(Archives!$J$2:$J$1048576,Archives!$T$2:$T$1048576,$A125)</f>
        <v>0</v>
      </c>
      <c r="C125" s="54">
        <f>SUMIFS(Archives!$BF$2:$BF$1048576,Archives!$T$2:$T$1048576,$A125)</f>
        <v>0</v>
      </c>
      <c r="D125" s="54"/>
      <c r="E125" s="54"/>
      <c r="F125" s="54"/>
      <c r="G125" s="54"/>
      <c r="K125" s="144" t="s">
        <v>273</v>
      </c>
      <c r="L125" s="54">
        <f>SUMIFS(Archives!$V$2:$V$1048576,Archives!$T$2:$T$1048576,$K125)</f>
        <v>0</v>
      </c>
      <c r="M125" s="54">
        <f>SUMIFS(Archives!$W$2:$W$1048576,Archives!$T$2:$T$1048576,$K125)</f>
        <v>0</v>
      </c>
      <c r="N125" s="54">
        <f>SUMIFS(Archives!$X$2:$X$1048576,Archives!$T$2:$T$1048576,$K125)</f>
        <v>0</v>
      </c>
      <c r="O125" s="54">
        <f>SUMIFS(Archives!$Y$2:$Y$1048576,Archives!$T$2:$T$1048576,$K125)</f>
        <v>0</v>
      </c>
      <c r="P125" s="54">
        <f>SUMIFS(Archives!$Z$2:$Z$1048576,Archives!$T$2:$T$1048576,$K125)</f>
        <v>0</v>
      </c>
      <c r="Q125" s="54">
        <f>SUMIFS(Archives!$AA$2:$AA$1048576,Archives!$T$2:$T$1048576,$K125)</f>
        <v>0</v>
      </c>
      <c r="R125" s="54">
        <f>SUMIFS(Archives!$AB$2:$AB$1048576,Archives!$T$2:$T$1048576,$K125)</f>
        <v>0</v>
      </c>
      <c r="S125" s="54">
        <f>SUMIFS(Archives!$AC$2:$AC$1048576,Archives!$T$2:$T$1048576,$K125)</f>
        <v>0</v>
      </c>
      <c r="T125" s="54">
        <f>SUMIFS(Archives!$AD$2:$AD$1048576,Archives!$T$2:$T$1048576,$K125)</f>
        <v>0</v>
      </c>
      <c r="U125" s="54">
        <f>SUMIFS(Archives!$AE$2:$AE$1048576,Archives!$T$2:$T$1048576,$K125)</f>
        <v>0</v>
      </c>
      <c r="V125" s="54">
        <f>SUMIFS(Archives!$AF$2:$AF$1048576,Archives!$T$2:$T$1048576,$K125)</f>
        <v>0</v>
      </c>
      <c r="W125" s="54">
        <f>SUMIFS(Archives!$AG$2:$AG$1048576,Archives!$T$2:$T$1048576,$K125)</f>
        <v>0</v>
      </c>
      <c r="X125" s="144" t="s">
        <v>273</v>
      </c>
      <c r="Y125" s="54">
        <f>SUMIFS(Archives!$BG$2:$BG$1048576,Archives!$T$2:$T$1048576,$X125)</f>
        <v>0</v>
      </c>
      <c r="Z125" s="54">
        <f>SUMIFS(Archives!$BH$2:$BH$1048576,Archives!$T$2:$T$1048576,$X125)</f>
        <v>0</v>
      </c>
      <c r="AA125" s="54">
        <f>SUMIFS(Archives!$BI$2:$BI$1048576,Archives!$T$2:$T$1048576,$X125)</f>
        <v>0</v>
      </c>
      <c r="AB125" s="54">
        <f>SUMIFS(Archives!$BJ$2:$BJ$1048576,Archives!$T$2:$T$1048576,$X125)</f>
        <v>0</v>
      </c>
      <c r="AC125" s="54">
        <f>SUMIFS(Archives!$BK$2:$BK$1048576,Archives!$T$2:$T$1048576,$X125)</f>
        <v>0</v>
      </c>
      <c r="AD125" s="54">
        <f>SUMIFS(Archives!$BL$2:$BL$1048576,Archives!$T$2:$T$1048576,$X125)</f>
        <v>0</v>
      </c>
      <c r="AE125" s="54">
        <f>SUMIFS(Archives!$BM$2:$BM$1048576,Archives!$T$2:$T$1048576,$X125)</f>
        <v>0</v>
      </c>
      <c r="AF125" s="54">
        <f>SUMIFS(Archives!$BN$2:$BN$1048576,Archives!$T$2:$T$1048576,$X125)</f>
        <v>0</v>
      </c>
      <c r="AG125" s="54">
        <f>SUMIFS(Archives!$BO$2:$BO$1048576,Archives!$T$2:$T$1048576,$X125)</f>
        <v>0</v>
      </c>
      <c r="AH125" s="54">
        <f>SUMIFS(Archives!$BP$2:$BP$1048576,Archives!$T$2:$T$1048576,$X125)</f>
        <v>0</v>
      </c>
      <c r="AI125" s="54">
        <f>SUMIFS(Archives!$BQ$2:$BQ$1048576,Archives!$T$2:$T$1048576,$X125)</f>
        <v>0</v>
      </c>
      <c r="AJ125" s="54">
        <f>SUMIFS(Archives!$BR$2:$BR$1048576,Archives!$T$2:$T$1048576,$X125)</f>
        <v>0</v>
      </c>
    </row>
    <row r="126" spans="1:36" x14ac:dyDescent="0.25">
      <c r="A126" s="144" t="s">
        <v>274</v>
      </c>
      <c r="B126" s="54">
        <f>SUMIFS(Archives!$J$2:$J$1048576,Archives!$T$2:$T$1048576,$A126)</f>
        <v>0</v>
      </c>
      <c r="C126" s="54">
        <f>SUMIFS(Archives!$BF$2:$BF$1048576,Archives!$T$2:$T$1048576,$A126)</f>
        <v>0</v>
      </c>
      <c r="D126" s="54"/>
      <c r="E126" s="54"/>
      <c r="F126" s="54"/>
      <c r="G126" s="54"/>
      <c r="K126" s="144" t="s">
        <v>274</v>
      </c>
      <c r="L126" s="54">
        <f>SUMIFS(Archives!$V$2:$V$1048576,Archives!$T$2:$T$1048576,$K126)</f>
        <v>0</v>
      </c>
      <c r="M126" s="54">
        <f>SUMIFS(Archives!$W$2:$W$1048576,Archives!$T$2:$T$1048576,$K126)</f>
        <v>0</v>
      </c>
      <c r="N126" s="54">
        <f>SUMIFS(Archives!$X$2:$X$1048576,Archives!$T$2:$T$1048576,$K126)</f>
        <v>0</v>
      </c>
      <c r="O126" s="54">
        <f>SUMIFS(Archives!$Y$2:$Y$1048576,Archives!$T$2:$T$1048576,$K126)</f>
        <v>0</v>
      </c>
      <c r="P126" s="54">
        <f>SUMIFS(Archives!$Z$2:$Z$1048576,Archives!$T$2:$T$1048576,$K126)</f>
        <v>0</v>
      </c>
      <c r="Q126" s="54">
        <f>SUMIFS(Archives!$AA$2:$AA$1048576,Archives!$T$2:$T$1048576,$K126)</f>
        <v>0</v>
      </c>
      <c r="R126" s="54">
        <f>SUMIFS(Archives!$AB$2:$AB$1048576,Archives!$T$2:$T$1048576,$K126)</f>
        <v>0</v>
      </c>
      <c r="S126" s="54">
        <f>SUMIFS(Archives!$AC$2:$AC$1048576,Archives!$T$2:$T$1048576,$K126)</f>
        <v>0</v>
      </c>
      <c r="T126" s="54">
        <f>SUMIFS(Archives!$AD$2:$AD$1048576,Archives!$T$2:$T$1048576,$K126)</f>
        <v>0</v>
      </c>
      <c r="U126" s="54">
        <f>SUMIFS(Archives!$AE$2:$AE$1048576,Archives!$T$2:$T$1048576,$K126)</f>
        <v>0</v>
      </c>
      <c r="V126" s="54">
        <f>SUMIFS(Archives!$AF$2:$AF$1048576,Archives!$T$2:$T$1048576,$K126)</f>
        <v>0</v>
      </c>
      <c r="W126" s="54">
        <f>SUMIFS(Archives!$AG$2:$AG$1048576,Archives!$T$2:$T$1048576,$K126)</f>
        <v>0</v>
      </c>
      <c r="X126" s="144" t="s">
        <v>274</v>
      </c>
      <c r="Y126" s="54">
        <f>SUMIFS(Archives!$BG$2:$BG$1048576,Archives!$T$2:$T$1048576,$X126)</f>
        <v>0</v>
      </c>
      <c r="Z126" s="54">
        <f>SUMIFS(Archives!$BH$2:$BH$1048576,Archives!$T$2:$T$1048576,$X126)</f>
        <v>0</v>
      </c>
      <c r="AA126" s="54">
        <f>SUMIFS(Archives!$BI$2:$BI$1048576,Archives!$T$2:$T$1048576,$X126)</f>
        <v>0</v>
      </c>
      <c r="AB126" s="54">
        <f>SUMIFS(Archives!$BJ$2:$BJ$1048576,Archives!$T$2:$T$1048576,$X126)</f>
        <v>0</v>
      </c>
      <c r="AC126" s="54">
        <f>SUMIFS(Archives!$BK$2:$BK$1048576,Archives!$T$2:$T$1048576,$X126)</f>
        <v>0</v>
      </c>
      <c r="AD126" s="54">
        <f>SUMIFS(Archives!$BL$2:$BL$1048576,Archives!$T$2:$T$1048576,$X126)</f>
        <v>0</v>
      </c>
      <c r="AE126" s="54">
        <f>SUMIFS(Archives!$BM$2:$BM$1048576,Archives!$T$2:$T$1048576,$X126)</f>
        <v>0</v>
      </c>
      <c r="AF126" s="54">
        <f>SUMIFS(Archives!$BN$2:$BN$1048576,Archives!$T$2:$T$1048576,$X126)</f>
        <v>0</v>
      </c>
      <c r="AG126" s="54">
        <f>SUMIFS(Archives!$BO$2:$BO$1048576,Archives!$T$2:$T$1048576,$X126)</f>
        <v>0</v>
      </c>
      <c r="AH126" s="54">
        <f>SUMIFS(Archives!$BP$2:$BP$1048576,Archives!$T$2:$T$1048576,$X126)</f>
        <v>0</v>
      </c>
      <c r="AI126" s="54">
        <f>SUMIFS(Archives!$BQ$2:$BQ$1048576,Archives!$T$2:$T$1048576,$X126)</f>
        <v>0</v>
      </c>
      <c r="AJ126" s="54">
        <f>SUMIFS(Archives!$BR$2:$BR$1048576,Archives!$T$2:$T$1048576,$X126)</f>
        <v>0</v>
      </c>
    </row>
    <row r="127" spans="1:36" x14ac:dyDescent="0.25">
      <c r="A127" s="144" t="s">
        <v>275</v>
      </c>
      <c r="B127" s="54">
        <f>SUMIFS(Archives!$J$2:$J$1048576,Archives!$T$2:$T$1048576,$A127)</f>
        <v>0</v>
      </c>
      <c r="C127" s="54">
        <f>SUMIFS(Archives!$BF$2:$BF$1048576,Archives!$T$2:$T$1048576,$A127)</f>
        <v>0</v>
      </c>
      <c r="D127" s="54"/>
      <c r="E127" s="54"/>
      <c r="F127" s="54"/>
      <c r="G127" s="54"/>
      <c r="K127" s="144" t="s">
        <v>275</v>
      </c>
      <c r="L127" s="54">
        <f>SUMIFS(Archives!$V$2:$V$1048576,Archives!$T$2:$T$1048576,$K127)</f>
        <v>0</v>
      </c>
      <c r="M127" s="54">
        <f>SUMIFS(Archives!$W$2:$W$1048576,Archives!$T$2:$T$1048576,$K127)</f>
        <v>0</v>
      </c>
      <c r="N127" s="54">
        <f>SUMIFS(Archives!$X$2:$X$1048576,Archives!$T$2:$T$1048576,$K127)</f>
        <v>0</v>
      </c>
      <c r="O127" s="54">
        <f>SUMIFS(Archives!$Y$2:$Y$1048576,Archives!$T$2:$T$1048576,$K127)</f>
        <v>0</v>
      </c>
      <c r="P127" s="54">
        <f>SUMIFS(Archives!$Z$2:$Z$1048576,Archives!$T$2:$T$1048576,$K127)</f>
        <v>0</v>
      </c>
      <c r="Q127" s="54">
        <f>SUMIFS(Archives!$AA$2:$AA$1048576,Archives!$T$2:$T$1048576,$K127)</f>
        <v>0</v>
      </c>
      <c r="R127" s="54">
        <f>SUMIFS(Archives!$AB$2:$AB$1048576,Archives!$T$2:$T$1048576,$K127)</f>
        <v>0</v>
      </c>
      <c r="S127" s="54">
        <f>SUMIFS(Archives!$AC$2:$AC$1048576,Archives!$T$2:$T$1048576,$K127)</f>
        <v>0</v>
      </c>
      <c r="T127" s="54">
        <f>SUMIFS(Archives!$AD$2:$AD$1048576,Archives!$T$2:$T$1048576,$K127)</f>
        <v>0</v>
      </c>
      <c r="U127" s="54">
        <f>SUMIFS(Archives!$AE$2:$AE$1048576,Archives!$T$2:$T$1048576,$K127)</f>
        <v>0</v>
      </c>
      <c r="V127" s="54">
        <f>SUMIFS(Archives!$AF$2:$AF$1048576,Archives!$T$2:$T$1048576,$K127)</f>
        <v>0</v>
      </c>
      <c r="W127" s="54">
        <f>SUMIFS(Archives!$AG$2:$AG$1048576,Archives!$T$2:$T$1048576,$K127)</f>
        <v>0</v>
      </c>
      <c r="X127" s="144" t="s">
        <v>275</v>
      </c>
      <c r="Y127" s="54">
        <f>SUMIFS(Archives!$BG$2:$BG$1048576,Archives!$T$2:$T$1048576,$X127)</f>
        <v>0</v>
      </c>
      <c r="Z127" s="54">
        <f>SUMIFS(Archives!$BH$2:$BH$1048576,Archives!$T$2:$T$1048576,$X127)</f>
        <v>0</v>
      </c>
      <c r="AA127" s="54">
        <f>SUMIFS(Archives!$BI$2:$BI$1048576,Archives!$T$2:$T$1048576,$X127)</f>
        <v>0</v>
      </c>
      <c r="AB127" s="54">
        <f>SUMIFS(Archives!$BJ$2:$BJ$1048576,Archives!$T$2:$T$1048576,$X127)</f>
        <v>0</v>
      </c>
      <c r="AC127" s="54">
        <f>SUMIFS(Archives!$BK$2:$BK$1048576,Archives!$T$2:$T$1048576,$X127)</f>
        <v>0</v>
      </c>
      <c r="AD127" s="54">
        <f>SUMIFS(Archives!$BL$2:$BL$1048576,Archives!$T$2:$T$1048576,$X127)</f>
        <v>0</v>
      </c>
      <c r="AE127" s="54">
        <f>SUMIFS(Archives!$BM$2:$BM$1048576,Archives!$T$2:$T$1048576,$X127)</f>
        <v>0</v>
      </c>
      <c r="AF127" s="54">
        <f>SUMIFS(Archives!$BN$2:$BN$1048576,Archives!$T$2:$T$1048576,$X127)</f>
        <v>0</v>
      </c>
      <c r="AG127" s="54">
        <f>SUMIFS(Archives!$BO$2:$BO$1048576,Archives!$T$2:$T$1048576,$X127)</f>
        <v>0</v>
      </c>
      <c r="AH127" s="54">
        <f>SUMIFS(Archives!$BP$2:$BP$1048576,Archives!$T$2:$T$1048576,$X127)</f>
        <v>0</v>
      </c>
      <c r="AI127" s="54">
        <f>SUMIFS(Archives!$BQ$2:$BQ$1048576,Archives!$T$2:$T$1048576,$X127)</f>
        <v>0</v>
      </c>
      <c r="AJ127" s="54">
        <f>SUMIFS(Archives!$BR$2:$BR$1048576,Archives!$T$2:$T$1048576,$X127)</f>
        <v>0</v>
      </c>
    </row>
    <row r="128" spans="1:36" x14ac:dyDescent="0.25">
      <c r="A128" s="144" t="s">
        <v>276</v>
      </c>
      <c r="B128" s="54">
        <f>SUMIFS(Archives!$J$2:$J$1048576,Archives!$T$2:$T$1048576,$A128)</f>
        <v>0</v>
      </c>
      <c r="C128" s="54">
        <f>SUMIFS(Archives!$BF$2:$BF$1048576,Archives!$T$2:$T$1048576,$A128)</f>
        <v>0</v>
      </c>
      <c r="D128" s="54"/>
      <c r="E128" s="54"/>
      <c r="F128" s="54"/>
      <c r="G128" s="54"/>
      <c r="K128" s="144" t="s">
        <v>276</v>
      </c>
      <c r="L128" s="54">
        <f>SUMIFS(Archives!$V$2:$V$1048576,Archives!$T$2:$T$1048576,$K128)</f>
        <v>0</v>
      </c>
      <c r="M128" s="54">
        <f>SUMIFS(Archives!$W$2:$W$1048576,Archives!$T$2:$T$1048576,$K128)</f>
        <v>0</v>
      </c>
      <c r="N128" s="54">
        <f>SUMIFS(Archives!$X$2:$X$1048576,Archives!$T$2:$T$1048576,$K128)</f>
        <v>0</v>
      </c>
      <c r="O128" s="54">
        <f>SUMIFS(Archives!$Y$2:$Y$1048576,Archives!$T$2:$T$1048576,$K128)</f>
        <v>0</v>
      </c>
      <c r="P128" s="54">
        <f>SUMIFS(Archives!$Z$2:$Z$1048576,Archives!$T$2:$T$1048576,$K128)</f>
        <v>0</v>
      </c>
      <c r="Q128" s="54">
        <f>SUMIFS(Archives!$AA$2:$AA$1048576,Archives!$T$2:$T$1048576,$K128)</f>
        <v>0</v>
      </c>
      <c r="R128" s="54">
        <f>SUMIFS(Archives!$AB$2:$AB$1048576,Archives!$T$2:$T$1048576,$K128)</f>
        <v>0</v>
      </c>
      <c r="S128" s="54">
        <f>SUMIFS(Archives!$AC$2:$AC$1048576,Archives!$T$2:$T$1048576,$K128)</f>
        <v>0</v>
      </c>
      <c r="T128" s="54">
        <f>SUMIFS(Archives!$AD$2:$AD$1048576,Archives!$T$2:$T$1048576,$K128)</f>
        <v>0</v>
      </c>
      <c r="U128" s="54">
        <f>SUMIFS(Archives!$AE$2:$AE$1048576,Archives!$T$2:$T$1048576,$K128)</f>
        <v>0</v>
      </c>
      <c r="V128" s="54">
        <f>SUMIFS(Archives!$AF$2:$AF$1048576,Archives!$T$2:$T$1048576,$K128)</f>
        <v>0</v>
      </c>
      <c r="W128" s="54">
        <f>SUMIFS(Archives!$AG$2:$AG$1048576,Archives!$T$2:$T$1048576,$K128)</f>
        <v>0</v>
      </c>
      <c r="X128" s="144" t="s">
        <v>276</v>
      </c>
      <c r="Y128" s="54">
        <f>SUMIFS(Archives!$BG$2:$BG$1048576,Archives!$T$2:$T$1048576,$X128)</f>
        <v>0</v>
      </c>
      <c r="Z128" s="54">
        <f>SUMIFS(Archives!$BH$2:$BH$1048576,Archives!$T$2:$T$1048576,$X128)</f>
        <v>0</v>
      </c>
      <c r="AA128" s="54">
        <f>SUMIFS(Archives!$BI$2:$BI$1048576,Archives!$T$2:$T$1048576,$X128)</f>
        <v>0</v>
      </c>
      <c r="AB128" s="54">
        <f>SUMIFS(Archives!$BJ$2:$BJ$1048576,Archives!$T$2:$T$1048576,$X128)</f>
        <v>0</v>
      </c>
      <c r="AC128" s="54">
        <f>SUMIFS(Archives!$BK$2:$BK$1048576,Archives!$T$2:$T$1048576,$X128)</f>
        <v>0</v>
      </c>
      <c r="AD128" s="54">
        <f>SUMIFS(Archives!$BL$2:$BL$1048576,Archives!$T$2:$T$1048576,$X128)</f>
        <v>0</v>
      </c>
      <c r="AE128" s="54">
        <f>SUMIFS(Archives!$BM$2:$BM$1048576,Archives!$T$2:$T$1048576,$X128)</f>
        <v>0</v>
      </c>
      <c r="AF128" s="54">
        <f>SUMIFS(Archives!$BN$2:$BN$1048576,Archives!$T$2:$T$1048576,$X128)</f>
        <v>0</v>
      </c>
      <c r="AG128" s="54">
        <f>SUMIFS(Archives!$BO$2:$BO$1048576,Archives!$T$2:$T$1048576,$X128)</f>
        <v>0</v>
      </c>
      <c r="AH128" s="54">
        <f>SUMIFS(Archives!$BP$2:$BP$1048576,Archives!$T$2:$T$1048576,$X128)</f>
        <v>0</v>
      </c>
      <c r="AI128" s="54">
        <f>SUMIFS(Archives!$BQ$2:$BQ$1048576,Archives!$T$2:$T$1048576,$X128)</f>
        <v>0</v>
      </c>
      <c r="AJ128" s="54">
        <f>SUMIFS(Archives!$BR$2:$BR$1048576,Archives!$T$2:$T$1048576,$X128)</f>
        <v>0</v>
      </c>
    </row>
    <row r="129" spans="1:36" x14ac:dyDescent="0.25">
      <c r="A129" s="144" t="s">
        <v>277</v>
      </c>
      <c r="B129" s="54">
        <f>SUMIFS(Archives!$J$2:$J$1048576,Archives!$T$2:$T$1048576,$A129)</f>
        <v>0</v>
      </c>
      <c r="C129" s="54">
        <f>SUMIFS(Archives!$BF$2:$BF$1048576,Archives!$T$2:$T$1048576,$A129)</f>
        <v>0</v>
      </c>
      <c r="D129" s="54"/>
      <c r="E129" s="54"/>
      <c r="F129" s="54"/>
      <c r="G129" s="54"/>
      <c r="K129" s="144" t="s">
        <v>277</v>
      </c>
      <c r="L129" s="54">
        <f>SUMIFS(Archives!$V$2:$V$1048576,Archives!$T$2:$T$1048576,$K129)</f>
        <v>0</v>
      </c>
      <c r="M129" s="54">
        <f>SUMIFS(Archives!$W$2:$W$1048576,Archives!$T$2:$T$1048576,$K129)</f>
        <v>0</v>
      </c>
      <c r="N129" s="54">
        <f>SUMIFS(Archives!$X$2:$X$1048576,Archives!$T$2:$T$1048576,$K129)</f>
        <v>0</v>
      </c>
      <c r="O129" s="54">
        <f>SUMIFS(Archives!$Y$2:$Y$1048576,Archives!$T$2:$T$1048576,$K129)</f>
        <v>0</v>
      </c>
      <c r="P129" s="54">
        <f>SUMIFS(Archives!$Z$2:$Z$1048576,Archives!$T$2:$T$1048576,$K129)</f>
        <v>0</v>
      </c>
      <c r="Q129" s="54">
        <f>SUMIFS(Archives!$AA$2:$AA$1048576,Archives!$T$2:$T$1048576,$K129)</f>
        <v>0</v>
      </c>
      <c r="R129" s="54">
        <f>SUMIFS(Archives!$AB$2:$AB$1048576,Archives!$T$2:$T$1048576,$K129)</f>
        <v>0</v>
      </c>
      <c r="S129" s="54">
        <f>SUMIFS(Archives!$AC$2:$AC$1048576,Archives!$T$2:$T$1048576,$K129)</f>
        <v>0</v>
      </c>
      <c r="T129" s="54">
        <f>SUMIFS(Archives!$AD$2:$AD$1048576,Archives!$T$2:$T$1048576,$K129)</f>
        <v>0</v>
      </c>
      <c r="U129" s="54">
        <f>SUMIFS(Archives!$AE$2:$AE$1048576,Archives!$T$2:$T$1048576,$K129)</f>
        <v>0</v>
      </c>
      <c r="V129" s="54">
        <f>SUMIFS(Archives!$AF$2:$AF$1048576,Archives!$T$2:$T$1048576,$K129)</f>
        <v>0</v>
      </c>
      <c r="W129" s="54">
        <f>SUMIFS(Archives!$AG$2:$AG$1048576,Archives!$T$2:$T$1048576,$K129)</f>
        <v>0</v>
      </c>
      <c r="X129" s="144" t="s">
        <v>277</v>
      </c>
      <c r="Y129" s="54">
        <f>SUMIFS(Archives!$BG$2:$BG$1048576,Archives!$T$2:$T$1048576,$X129)</f>
        <v>0</v>
      </c>
      <c r="Z129" s="54">
        <f>SUMIFS(Archives!$BH$2:$BH$1048576,Archives!$T$2:$T$1048576,$X129)</f>
        <v>0</v>
      </c>
      <c r="AA129" s="54">
        <f>SUMIFS(Archives!$BI$2:$BI$1048576,Archives!$T$2:$T$1048576,$X129)</f>
        <v>0</v>
      </c>
      <c r="AB129" s="54">
        <f>SUMIFS(Archives!$BJ$2:$BJ$1048576,Archives!$T$2:$T$1048576,$X129)</f>
        <v>0</v>
      </c>
      <c r="AC129" s="54">
        <f>SUMIFS(Archives!$BK$2:$BK$1048576,Archives!$T$2:$T$1048576,$X129)</f>
        <v>0</v>
      </c>
      <c r="AD129" s="54">
        <f>SUMIFS(Archives!$BL$2:$BL$1048576,Archives!$T$2:$T$1048576,$X129)</f>
        <v>0</v>
      </c>
      <c r="AE129" s="54">
        <f>SUMIFS(Archives!$BM$2:$BM$1048576,Archives!$T$2:$T$1048576,$X129)</f>
        <v>0</v>
      </c>
      <c r="AF129" s="54">
        <f>SUMIFS(Archives!$BN$2:$BN$1048576,Archives!$T$2:$T$1048576,$X129)</f>
        <v>0</v>
      </c>
      <c r="AG129" s="54">
        <f>SUMIFS(Archives!$BO$2:$BO$1048576,Archives!$T$2:$T$1048576,$X129)</f>
        <v>0</v>
      </c>
      <c r="AH129" s="54">
        <f>SUMIFS(Archives!$BP$2:$BP$1048576,Archives!$T$2:$T$1048576,$X129)</f>
        <v>0</v>
      </c>
      <c r="AI129" s="54">
        <f>SUMIFS(Archives!$BQ$2:$BQ$1048576,Archives!$T$2:$T$1048576,$X129)</f>
        <v>0</v>
      </c>
      <c r="AJ129" s="54">
        <f>SUMIFS(Archives!$BR$2:$BR$1048576,Archives!$T$2:$T$1048576,$X129)</f>
        <v>0</v>
      </c>
    </row>
    <row r="130" spans="1:36" ht="60" x14ac:dyDescent="0.25">
      <c r="A130" s="144" t="s">
        <v>278</v>
      </c>
      <c r="B130" s="54">
        <f>SUMIFS(Archives!$J$2:$J$1048576,Archives!$T$2:$T$1048576,$A130)</f>
        <v>0</v>
      </c>
      <c r="C130" s="54">
        <f>SUMIFS(Archives!$BF$2:$BF$1048576,Archives!$T$2:$T$1048576,$A130)</f>
        <v>0</v>
      </c>
      <c r="D130" s="54"/>
      <c r="E130" s="54"/>
      <c r="F130" s="54"/>
      <c r="G130" s="54"/>
      <c r="K130" s="144" t="s">
        <v>278</v>
      </c>
      <c r="L130" s="54">
        <f>SUMIFS(Archives!$V$2:$V$1048576,Archives!$T$2:$T$1048576,$K130)</f>
        <v>0</v>
      </c>
      <c r="M130" s="54">
        <f>SUMIFS(Archives!$W$2:$W$1048576,Archives!$T$2:$T$1048576,$K130)</f>
        <v>0</v>
      </c>
      <c r="N130" s="54">
        <f>SUMIFS(Archives!$X$2:$X$1048576,Archives!$T$2:$T$1048576,$K130)</f>
        <v>0</v>
      </c>
      <c r="O130" s="54">
        <f>SUMIFS(Archives!$Y$2:$Y$1048576,Archives!$T$2:$T$1048576,$K130)</f>
        <v>0</v>
      </c>
      <c r="P130" s="54">
        <f>SUMIFS(Archives!$Z$2:$Z$1048576,Archives!$T$2:$T$1048576,$K130)</f>
        <v>0</v>
      </c>
      <c r="Q130" s="54">
        <f>SUMIFS(Archives!$AA$2:$AA$1048576,Archives!$T$2:$T$1048576,$K130)</f>
        <v>0</v>
      </c>
      <c r="R130" s="54">
        <f>SUMIFS(Archives!$AB$2:$AB$1048576,Archives!$T$2:$T$1048576,$K130)</f>
        <v>0</v>
      </c>
      <c r="S130" s="54">
        <f>SUMIFS(Archives!$AC$2:$AC$1048576,Archives!$T$2:$T$1048576,$K130)</f>
        <v>0</v>
      </c>
      <c r="T130" s="54">
        <f>SUMIFS(Archives!$AD$2:$AD$1048576,Archives!$T$2:$T$1048576,$K130)</f>
        <v>0</v>
      </c>
      <c r="U130" s="54">
        <f>SUMIFS(Archives!$AE$2:$AE$1048576,Archives!$T$2:$T$1048576,$K130)</f>
        <v>0</v>
      </c>
      <c r="V130" s="54">
        <f>SUMIFS(Archives!$AF$2:$AF$1048576,Archives!$T$2:$T$1048576,$K130)</f>
        <v>0</v>
      </c>
      <c r="W130" s="54">
        <f>SUMIFS(Archives!$AG$2:$AG$1048576,Archives!$T$2:$T$1048576,$K130)</f>
        <v>0</v>
      </c>
      <c r="X130" s="144" t="s">
        <v>278</v>
      </c>
      <c r="Y130" s="54">
        <f>SUMIFS(Archives!$BG$2:$BG$1048576,Archives!$T$2:$T$1048576,$X130)</f>
        <v>0</v>
      </c>
      <c r="Z130" s="54">
        <f>SUMIFS(Archives!$BH$2:$BH$1048576,Archives!$T$2:$T$1048576,$X130)</f>
        <v>0</v>
      </c>
      <c r="AA130" s="54">
        <f>SUMIFS(Archives!$BI$2:$BI$1048576,Archives!$T$2:$T$1048576,$X130)</f>
        <v>0</v>
      </c>
      <c r="AB130" s="54">
        <f>SUMIFS(Archives!$BJ$2:$BJ$1048576,Archives!$T$2:$T$1048576,$X130)</f>
        <v>0</v>
      </c>
      <c r="AC130" s="54">
        <f>SUMIFS(Archives!$BK$2:$BK$1048576,Archives!$T$2:$T$1048576,$X130)</f>
        <v>0</v>
      </c>
      <c r="AD130" s="54">
        <f>SUMIFS(Archives!$BL$2:$BL$1048576,Archives!$T$2:$T$1048576,$X130)</f>
        <v>0</v>
      </c>
      <c r="AE130" s="54">
        <f>SUMIFS(Archives!$BM$2:$BM$1048576,Archives!$T$2:$T$1048576,$X130)</f>
        <v>0</v>
      </c>
      <c r="AF130" s="54">
        <f>SUMIFS(Archives!$BN$2:$BN$1048576,Archives!$T$2:$T$1048576,$X130)</f>
        <v>0</v>
      </c>
      <c r="AG130" s="54">
        <f>SUMIFS(Archives!$BO$2:$BO$1048576,Archives!$T$2:$T$1048576,$X130)</f>
        <v>0</v>
      </c>
      <c r="AH130" s="54">
        <f>SUMIFS(Archives!$BP$2:$BP$1048576,Archives!$T$2:$T$1048576,$X130)</f>
        <v>0</v>
      </c>
      <c r="AI130" s="54">
        <f>SUMIFS(Archives!$BQ$2:$BQ$1048576,Archives!$T$2:$T$1048576,$X130)</f>
        <v>0</v>
      </c>
      <c r="AJ130" s="54">
        <f>SUMIFS(Archives!$BR$2:$BR$1048576,Archives!$T$2:$T$1048576,$X130)</f>
        <v>0</v>
      </c>
    </row>
    <row r="131" spans="1:36" x14ac:dyDescent="0.25">
      <c r="A131" s="144" t="s">
        <v>279</v>
      </c>
      <c r="B131" s="54">
        <f>SUMIFS(Archives!$J$2:$J$1048576,Archives!$T$2:$T$1048576,$A131)</f>
        <v>0</v>
      </c>
      <c r="C131" s="54">
        <f>SUMIFS(Archives!$BF$2:$BF$1048576,Archives!$T$2:$T$1048576,$A131)</f>
        <v>0</v>
      </c>
      <c r="D131" s="54"/>
      <c r="E131" s="54"/>
      <c r="F131" s="54"/>
      <c r="G131" s="54"/>
      <c r="K131" s="144" t="s">
        <v>279</v>
      </c>
      <c r="L131" s="54">
        <f>SUMIFS(Archives!$V$2:$V$1048576,Archives!$T$2:$T$1048576,$K131)</f>
        <v>0</v>
      </c>
      <c r="M131" s="54">
        <f>SUMIFS(Archives!$W$2:$W$1048576,Archives!$T$2:$T$1048576,$K131)</f>
        <v>0</v>
      </c>
      <c r="N131" s="54">
        <f>SUMIFS(Archives!$X$2:$X$1048576,Archives!$T$2:$T$1048576,$K131)</f>
        <v>0</v>
      </c>
      <c r="O131" s="54">
        <f>SUMIFS(Archives!$Y$2:$Y$1048576,Archives!$T$2:$T$1048576,$K131)</f>
        <v>0</v>
      </c>
      <c r="P131" s="54">
        <f>SUMIFS(Archives!$Z$2:$Z$1048576,Archives!$T$2:$T$1048576,$K131)</f>
        <v>0</v>
      </c>
      <c r="Q131" s="54">
        <f>SUMIFS(Archives!$AA$2:$AA$1048576,Archives!$T$2:$T$1048576,$K131)</f>
        <v>0</v>
      </c>
      <c r="R131" s="54">
        <f>SUMIFS(Archives!$AB$2:$AB$1048576,Archives!$T$2:$T$1048576,$K131)</f>
        <v>0</v>
      </c>
      <c r="S131" s="54">
        <f>SUMIFS(Archives!$AC$2:$AC$1048576,Archives!$T$2:$T$1048576,$K131)</f>
        <v>0</v>
      </c>
      <c r="T131" s="54">
        <f>SUMIFS(Archives!$AD$2:$AD$1048576,Archives!$T$2:$T$1048576,$K131)</f>
        <v>0</v>
      </c>
      <c r="U131" s="54">
        <f>SUMIFS(Archives!$AE$2:$AE$1048576,Archives!$T$2:$T$1048576,$K131)</f>
        <v>0</v>
      </c>
      <c r="V131" s="54">
        <f>SUMIFS(Archives!$AF$2:$AF$1048576,Archives!$T$2:$T$1048576,$K131)</f>
        <v>0</v>
      </c>
      <c r="W131" s="54">
        <f>SUMIFS(Archives!$AG$2:$AG$1048576,Archives!$T$2:$T$1048576,$K131)</f>
        <v>0</v>
      </c>
      <c r="X131" s="144" t="s">
        <v>279</v>
      </c>
      <c r="Y131" s="54">
        <f>SUMIFS(Archives!$BG$2:$BG$1048576,Archives!$T$2:$T$1048576,$X131)</f>
        <v>0</v>
      </c>
      <c r="Z131" s="54">
        <f>SUMIFS(Archives!$BH$2:$BH$1048576,Archives!$T$2:$T$1048576,$X131)</f>
        <v>0</v>
      </c>
      <c r="AA131" s="54">
        <f>SUMIFS(Archives!$BI$2:$BI$1048576,Archives!$T$2:$T$1048576,$X131)</f>
        <v>0</v>
      </c>
      <c r="AB131" s="54">
        <f>SUMIFS(Archives!$BJ$2:$BJ$1048576,Archives!$T$2:$T$1048576,$X131)</f>
        <v>0</v>
      </c>
      <c r="AC131" s="54">
        <f>SUMIFS(Archives!$BK$2:$BK$1048576,Archives!$T$2:$T$1048576,$X131)</f>
        <v>0</v>
      </c>
      <c r="AD131" s="54">
        <f>SUMIFS(Archives!$BL$2:$BL$1048576,Archives!$T$2:$T$1048576,$X131)</f>
        <v>0</v>
      </c>
      <c r="AE131" s="54">
        <f>SUMIFS(Archives!$BM$2:$BM$1048576,Archives!$T$2:$T$1048576,$X131)</f>
        <v>0</v>
      </c>
      <c r="AF131" s="54">
        <f>SUMIFS(Archives!$BN$2:$BN$1048576,Archives!$T$2:$T$1048576,$X131)</f>
        <v>0</v>
      </c>
      <c r="AG131" s="54">
        <f>SUMIFS(Archives!$BO$2:$BO$1048576,Archives!$T$2:$T$1048576,$X131)</f>
        <v>0</v>
      </c>
      <c r="AH131" s="54">
        <f>SUMIFS(Archives!$BP$2:$BP$1048576,Archives!$T$2:$T$1048576,$X131)</f>
        <v>0</v>
      </c>
      <c r="AI131" s="54">
        <f>SUMIFS(Archives!$BQ$2:$BQ$1048576,Archives!$T$2:$T$1048576,$X131)</f>
        <v>0</v>
      </c>
      <c r="AJ131" s="54">
        <f>SUMIFS(Archives!$BR$2:$BR$1048576,Archives!$T$2:$T$1048576,$X131)</f>
        <v>0</v>
      </c>
    </row>
    <row r="132" spans="1:36" x14ac:dyDescent="0.25">
      <c r="A132" s="144" t="s">
        <v>280</v>
      </c>
      <c r="B132" s="54">
        <f>SUMIFS(Archives!$J$2:$J$1048576,Archives!$T$2:$T$1048576,$A132)</f>
        <v>0</v>
      </c>
      <c r="C132" s="54">
        <f>SUMIFS(Archives!$BF$2:$BF$1048576,Archives!$T$2:$T$1048576,$A132)</f>
        <v>0</v>
      </c>
      <c r="D132" s="54"/>
      <c r="E132" s="54"/>
      <c r="F132" s="54"/>
      <c r="G132" s="54"/>
      <c r="K132" s="144" t="s">
        <v>280</v>
      </c>
      <c r="L132" s="54">
        <f>SUMIFS(Archives!$V$2:$V$1048576,Archives!$T$2:$T$1048576,$K132)</f>
        <v>0</v>
      </c>
      <c r="M132" s="54">
        <f>SUMIFS(Archives!$W$2:$W$1048576,Archives!$T$2:$T$1048576,$K132)</f>
        <v>0</v>
      </c>
      <c r="N132" s="54">
        <f>SUMIFS(Archives!$X$2:$X$1048576,Archives!$T$2:$T$1048576,$K132)</f>
        <v>0</v>
      </c>
      <c r="O132" s="54">
        <f>SUMIFS(Archives!$Y$2:$Y$1048576,Archives!$T$2:$T$1048576,$K132)</f>
        <v>0</v>
      </c>
      <c r="P132" s="54">
        <f>SUMIFS(Archives!$Z$2:$Z$1048576,Archives!$T$2:$T$1048576,$K132)</f>
        <v>0</v>
      </c>
      <c r="Q132" s="54">
        <f>SUMIFS(Archives!$AA$2:$AA$1048576,Archives!$T$2:$T$1048576,$K132)</f>
        <v>0</v>
      </c>
      <c r="R132" s="54">
        <f>SUMIFS(Archives!$AB$2:$AB$1048576,Archives!$T$2:$T$1048576,$K132)</f>
        <v>0</v>
      </c>
      <c r="S132" s="54">
        <f>SUMIFS(Archives!$AC$2:$AC$1048576,Archives!$T$2:$T$1048576,$K132)</f>
        <v>0</v>
      </c>
      <c r="T132" s="54">
        <f>SUMIFS(Archives!$AD$2:$AD$1048576,Archives!$T$2:$T$1048576,$K132)</f>
        <v>0</v>
      </c>
      <c r="U132" s="54">
        <f>SUMIFS(Archives!$AE$2:$AE$1048576,Archives!$T$2:$T$1048576,$K132)</f>
        <v>0</v>
      </c>
      <c r="V132" s="54">
        <f>SUMIFS(Archives!$AF$2:$AF$1048576,Archives!$T$2:$T$1048576,$K132)</f>
        <v>0</v>
      </c>
      <c r="W132" s="54">
        <f>SUMIFS(Archives!$AG$2:$AG$1048576,Archives!$T$2:$T$1048576,$K132)</f>
        <v>0</v>
      </c>
      <c r="X132" s="144" t="s">
        <v>280</v>
      </c>
      <c r="Y132" s="54">
        <f>SUMIFS(Archives!$BG$2:$BG$1048576,Archives!$T$2:$T$1048576,$X132)</f>
        <v>0</v>
      </c>
      <c r="Z132" s="54">
        <f>SUMIFS(Archives!$BH$2:$BH$1048576,Archives!$T$2:$T$1048576,$X132)</f>
        <v>0</v>
      </c>
      <c r="AA132" s="54">
        <f>SUMIFS(Archives!$BI$2:$BI$1048576,Archives!$T$2:$T$1048576,$X132)</f>
        <v>0</v>
      </c>
      <c r="AB132" s="54">
        <f>SUMIFS(Archives!$BJ$2:$BJ$1048576,Archives!$T$2:$T$1048576,$X132)</f>
        <v>0</v>
      </c>
      <c r="AC132" s="54">
        <f>SUMIFS(Archives!$BK$2:$BK$1048576,Archives!$T$2:$T$1048576,$X132)</f>
        <v>0</v>
      </c>
      <c r="AD132" s="54">
        <f>SUMIFS(Archives!$BL$2:$BL$1048576,Archives!$T$2:$T$1048576,$X132)</f>
        <v>0</v>
      </c>
      <c r="AE132" s="54">
        <f>SUMIFS(Archives!$BM$2:$BM$1048576,Archives!$T$2:$T$1048576,$X132)</f>
        <v>0</v>
      </c>
      <c r="AF132" s="54">
        <f>SUMIFS(Archives!$BN$2:$BN$1048576,Archives!$T$2:$T$1048576,$X132)</f>
        <v>0</v>
      </c>
      <c r="AG132" s="54">
        <f>SUMIFS(Archives!$BO$2:$BO$1048576,Archives!$T$2:$T$1048576,$X132)</f>
        <v>0</v>
      </c>
      <c r="AH132" s="54">
        <f>SUMIFS(Archives!$BP$2:$BP$1048576,Archives!$T$2:$T$1048576,$X132)</f>
        <v>0</v>
      </c>
      <c r="AI132" s="54">
        <f>SUMIFS(Archives!$BQ$2:$BQ$1048576,Archives!$T$2:$T$1048576,$X132)</f>
        <v>0</v>
      </c>
      <c r="AJ132" s="54">
        <f>SUMIFS(Archives!$BR$2:$BR$1048576,Archives!$T$2:$T$1048576,$X132)</f>
        <v>0</v>
      </c>
    </row>
    <row r="133" spans="1:36" x14ac:dyDescent="0.25">
      <c r="A133" s="144" t="s">
        <v>281</v>
      </c>
      <c r="B133" s="54">
        <f>SUMIFS(Archives!$J$2:$J$1048576,Archives!$T$2:$T$1048576,$A133)</f>
        <v>0</v>
      </c>
      <c r="C133" s="54">
        <f>SUMIFS(Archives!$BF$2:$BF$1048576,Archives!$T$2:$T$1048576,$A133)</f>
        <v>0</v>
      </c>
      <c r="D133" s="54"/>
      <c r="E133" s="54"/>
      <c r="F133" s="54"/>
      <c r="G133" s="54"/>
      <c r="K133" s="144" t="s">
        <v>281</v>
      </c>
      <c r="L133" s="54">
        <f>SUMIFS(Archives!$V$2:$V$1048576,Archives!$T$2:$T$1048576,$K133)</f>
        <v>0</v>
      </c>
      <c r="M133" s="54">
        <f>SUMIFS(Archives!$W$2:$W$1048576,Archives!$T$2:$T$1048576,$K133)</f>
        <v>0</v>
      </c>
      <c r="N133" s="54">
        <f>SUMIFS(Archives!$X$2:$X$1048576,Archives!$T$2:$T$1048576,$K133)</f>
        <v>0</v>
      </c>
      <c r="O133" s="54">
        <f>SUMIFS(Archives!$Y$2:$Y$1048576,Archives!$T$2:$T$1048576,$K133)</f>
        <v>0</v>
      </c>
      <c r="P133" s="54">
        <f>SUMIFS(Archives!$Z$2:$Z$1048576,Archives!$T$2:$T$1048576,$K133)</f>
        <v>0</v>
      </c>
      <c r="Q133" s="54">
        <f>SUMIFS(Archives!$AA$2:$AA$1048576,Archives!$T$2:$T$1048576,$K133)</f>
        <v>0</v>
      </c>
      <c r="R133" s="54">
        <f>SUMIFS(Archives!$AB$2:$AB$1048576,Archives!$T$2:$T$1048576,$K133)</f>
        <v>0</v>
      </c>
      <c r="S133" s="54">
        <f>SUMIFS(Archives!$AC$2:$AC$1048576,Archives!$T$2:$T$1048576,$K133)</f>
        <v>0</v>
      </c>
      <c r="T133" s="54">
        <f>SUMIFS(Archives!$AD$2:$AD$1048576,Archives!$T$2:$T$1048576,$K133)</f>
        <v>0</v>
      </c>
      <c r="U133" s="54">
        <f>SUMIFS(Archives!$AE$2:$AE$1048576,Archives!$T$2:$T$1048576,$K133)</f>
        <v>0</v>
      </c>
      <c r="V133" s="54">
        <f>SUMIFS(Archives!$AF$2:$AF$1048576,Archives!$T$2:$T$1048576,$K133)</f>
        <v>0</v>
      </c>
      <c r="W133" s="54">
        <f>SUMIFS(Archives!$AG$2:$AG$1048576,Archives!$T$2:$T$1048576,$K133)</f>
        <v>0</v>
      </c>
      <c r="X133" s="144" t="s">
        <v>281</v>
      </c>
      <c r="Y133" s="54">
        <f>SUMIFS(Archives!$BG$2:$BG$1048576,Archives!$T$2:$T$1048576,$X133)</f>
        <v>0</v>
      </c>
      <c r="Z133" s="54">
        <f>SUMIFS(Archives!$BH$2:$BH$1048576,Archives!$T$2:$T$1048576,$X133)</f>
        <v>0</v>
      </c>
      <c r="AA133" s="54">
        <f>SUMIFS(Archives!$BI$2:$BI$1048576,Archives!$T$2:$T$1048576,$X133)</f>
        <v>0</v>
      </c>
      <c r="AB133" s="54">
        <f>SUMIFS(Archives!$BJ$2:$BJ$1048576,Archives!$T$2:$T$1048576,$X133)</f>
        <v>0</v>
      </c>
      <c r="AC133" s="54">
        <f>SUMIFS(Archives!$BK$2:$BK$1048576,Archives!$T$2:$T$1048576,$X133)</f>
        <v>0</v>
      </c>
      <c r="AD133" s="54">
        <f>SUMIFS(Archives!$BL$2:$BL$1048576,Archives!$T$2:$T$1048576,$X133)</f>
        <v>0</v>
      </c>
      <c r="AE133" s="54">
        <f>SUMIFS(Archives!$BM$2:$BM$1048576,Archives!$T$2:$T$1048576,$X133)</f>
        <v>0</v>
      </c>
      <c r="AF133" s="54">
        <f>SUMIFS(Archives!$BN$2:$BN$1048576,Archives!$T$2:$T$1048576,$X133)</f>
        <v>0</v>
      </c>
      <c r="AG133" s="54">
        <f>SUMIFS(Archives!$BO$2:$BO$1048576,Archives!$T$2:$T$1048576,$X133)</f>
        <v>0</v>
      </c>
      <c r="AH133" s="54">
        <f>SUMIFS(Archives!$BP$2:$BP$1048576,Archives!$T$2:$T$1048576,$X133)</f>
        <v>0</v>
      </c>
      <c r="AI133" s="54">
        <f>SUMIFS(Archives!$BQ$2:$BQ$1048576,Archives!$T$2:$T$1048576,$X133)</f>
        <v>0</v>
      </c>
      <c r="AJ133" s="54">
        <f>SUMIFS(Archives!$BR$2:$BR$1048576,Archives!$T$2:$T$1048576,$X133)</f>
        <v>0</v>
      </c>
    </row>
    <row r="134" spans="1:36" x14ac:dyDescent="0.25">
      <c r="A134" s="144" t="s">
        <v>282</v>
      </c>
      <c r="B134" s="54">
        <f>SUMIFS(Archives!$J$2:$J$1048576,Archives!$T$2:$T$1048576,$A134)</f>
        <v>0</v>
      </c>
      <c r="C134" s="54">
        <f>SUMIFS(Archives!$BF$2:$BF$1048576,Archives!$T$2:$T$1048576,$A134)</f>
        <v>0</v>
      </c>
      <c r="D134" s="54"/>
      <c r="E134" s="54"/>
      <c r="F134" s="54"/>
      <c r="G134" s="54"/>
      <c r="K134" s="144" t="s">
        <v>282</v>
      </c>
      <c r="L134" s="54">
        <f>SUMIFS(Archives!$V$2:$V$1048576,Archives!$T$2:$T$1048576,$K134)</f>
        <v>0</v>
      </c>
      <c r="M134" s="54">
        <f>SUMIFS(Archives!$W$2:$W$1048576,Archives!$T$2:$T$1048576,$K134)</f>
        <v>0</v>
      </c>
      <c r="N134" s="54">
        <f>SUMIFS(Archives!$X$2:$X$1048576,Archives!$T$2:$T$1048576,$K134)</f>
        <v>0</v>
      </c>
      <c r="O134" s="54">
        <f>SUMIFS(Archives!$Y$2:$Y$1048576,Archives!$T$2:$T$1048576,$K134)</f>
        <v>0</v>
      </c>
      <c r="P134" s="54">
        <f>SUMIFS(Archives!$Z$2:$Z$1048576,Archives!$T$2:$T$1048576,$K134)</f>
        <v>0</v>
      </c>
      <c r="Q134" s="54">
        <f>SUMIFS(Archives!$AA$2:$AA$1048576,Archives!$T$2:$T$1048576,$K134)</f>
        <v>0</v>
      </c>
      <c r="R134" s="54">
        <f>SUMIFS(Archives!$AB$2:$AB$1048576,Archives!$T$2:$T$1048576,$K134)</f>
        <v>0</v>
      </c>
      <c r="S134" s="54">
        <f>SUMIFS(Archives!$AC$2:$AC$1048576,Archives!$T$2:$T$1048576,$K134)</f>
        <v>0</v>
      </c>
      <c r="T134" s="54">
        <f>SUMIFS(Archives!$AD$2:$AD$1048576,Archives!$T$2:$T$1048576,$K134)</f>
        <v>0</v>
      </c>
      <c r="U134" s="54">
        <f>SUMIFS(Archives!$AE$2:$AE$1048576,Archives!$T$2:$T$1048576,$K134)</f>
        <v>0</v>
      </c>
      <c r="V134" s="54">
        <f>SUMIFS(Archives!$AF$2:$AF$1048576,Archives!$T$2:$T$1048576,$K134)</f>
        <v>0</v>
      </c>
      <c r="W134" s="54">
        <f>SUMIFS(Archives!$AG$2:$AG$1048576,Archives!$T$2:$T$1048576,$K134)</f>
        <v>0</v>
      </c>
      <c r="X134" s="144" t="s">
        <v>282</v>
      </c>
      <c r="Y134" s="54">
        <f>SUMIFS(Archives!$BG$2:$BG$1048576,Archives!$T$2:$T$1048576,$X134)</f>
        <v>0</v>
      </c>
      <c r="Z134" s="54">
        <f>SUMIFS(Archives!$BH$2:$BH$1048576,Archives!$T$2:$T$1048576,$X134)</f>
        <v>0</v>
      </c>
      <c r="AA134" s="54">
        <f>SUMIFS(Archives!$BI$2:$BI$1048576,Archives!$T$2:$T$1048576,$X134)</f>
        <v>0</v>
      </c>
      <c r="AB134" s="54">
        <f>SUMIFS(Archives!$BJ$2:$BJ$1048576,Archives!$T$2:$T$1048576,$X134)</f>
        <v>0</v>
      </c>
      <c r="AC134" s="54">
        <f>SUMIFS(Archives!$BK$2:$BK$1048576,Archives!$T$2:$T$1048576,$X134)</f>
        <v>0</v>
      </c>
      <c r="AD134" s="54">
        <f>SUMIFS(Archives!$BL$2:$BL$1048576,Archives!$T$2:$T$1048576,$X134)</f>
        <v>0</v>
      </c>
      <c r="AE134" s="54">
        <f>SUMIFS(Archives!$BM$2:$BM$1048576,Archives!$T$2:$T$1048576,$X134)</f>
        <v>0</v>
      </c>
      <c r="AF134" s="54">
        <f>SUMIFS(Archives!$BN$2:$BN$1048576,Archives!$T$2:$T$1048576,$X134)</f>
        <v>0</v>
      </c>
      <c r="AG134" s="54">
        <f>SUMIFS(Archives!$BO$2:$BO$1048576,Archives!$T$2:$T$1048576,$X134)</f>
        <v>0</v>
      </c>
      <c r="AH134" s="54">
        <f>SUMIFS(Archives!$BP$2:$BP$1048576,Archives!$T$2:$T$1048576,$X134)</f>
        <v>0</v>
      </c>
      <c r="AI134" s="54">
        <f>SUMIFS(Archives!$BQ$2:$BQ$1048576,Archives!$T$2:$T$1048576,$X134)</f>
        <v>0</v>
      </c>
      <c r="AJ134" s="54">
        <f>SUMIFS(Archives!$BR$2:$BR$1048576,Archives!$T$2:$T$1048576,$X134)</f>
        <v>0</v>
      </c>
    </row>
    <row r="135" spans="1:36" x14ac:dyDescent="0.25">
      <c r="A135" s="144" t="s">
        <v>283</v>
      </c>
      <c r="B135" s="54">
        <f>SUMIFS(Archives!$J$2:$J$1048576,Archives!$T$2:$T$1048576,$A135)</f>
        <v>0</v>
      </c>
      <c r="C135" s="54">
        <f>SUMIFS(Archives!$BF$2:$BF$1048576,Archives!$T$2:$T$1048576,$A135)</f>
        <v>0</v>
      </c>
      <c r="D135" s="54"/>
      <c r="E135" s="54"/>
      <c r="F135" s="54"/>
      <c r="G135" s="54"/>
      <c r="K135" s="144" t="s">
        <v>283</v>
      </c>
      <c r="L135" s="54">
        <f>SUMIFS(Archives!$V$2:$V$1048576,Archives!$T$2:$T$1048576,$K135)</f>
        <v>0</v>
      </c>
      <c r="M135" s="54">
        <f>SUMIFS(Archives!$W$2:$W$1048576,Archives!$T$2:$T$1048576,$K135)</f>
        <v>0</v>
      </c>
      <c r="N135" s="54">
        <f>SUMIFS(Archives!$X$2:$X$1048576,Archives!$T$2:$T$1048576,$K135)</f>
        <v>0</v>
      </c>
      <c r="O135" s="54">
        <f>SUMIFS(Archives!$Y$2:$Y$1048576,Archives!$T$2:$T$1048576,$K135)</f>
        <v>0</v>
      </c>
      <c r="P135" s="54">
        <f>SUMIFS(Archives!$Z$2:$Z$1048576,Archives!$T$2:$T$1048576,$K135)</f>
        <v>0</v>
      </c>
      <c r="Q135" s="54">
        <f>SUMIFS(Archives!$AA$2:$AA$1048576,Archives!$T$2:$T$1048576,$K135)</f>
        <v>0</v>
      </c>
      <c r="R135" s="54">
        <f>SUMIFS(Archives!$AB$2:$AB$1048576,Archives!$T$2:$T$1048576,$K135)</f>
        <v>0</v>
      </c>
      <c r="S135" s="54">
        <f>SUMIFS(Archives!$AC$2:$AC$1048576,Archives!$T$2:$T$1048576,$K135)</f>
        <v>0</v>
      </c>
      <c r="T135" s="54">
        <f>SUMIFS(Archives!$AD$2:$AD$1048576,Archives!$T$2:$T$1048576,$K135)</f>
        <v>0</v>
      </c>
      <c r="U135" s="54">
        <f>SUMIFS(Archives!$AE$2:$AE$1048576,Archives!$T$2:$T$1048576,$K135)</f>
        <v>0</v>
      </c>
      <c r="V135" s="54">
        <f>SUMIFS(Archives!$AF$2:$AF$1048576,Archives!$T$2:$T$1048576,$K135)</f>
        <v>0</v>
      </c>
      <c r="W135" s="54">
        <f>SUMIFS(Archives!$AG$2:$AG$1048576,Archives!$T$2:$T$1048576,$K135)</f>
        <v>0</v>
      </c>
      <c r="X135" s="144" t="s">
        <v>283</v>
      </c>
      <c r="Y135" s="54">
        <f>SUMIFS(Archives!$BG$2:$BG$1048576,Archives!$T$2:$T$1048576,$X135)</f>
        <v>0</v>
      </c>
      <c r="Z135" s="54">
        <f>SUMIFS(Archives!$BH$2:$BH$1048576,Archives!$T$2:$T$1048576,$X135)</f>
        <v>0</v>
      </c>
      <c r="AA135" s="54">
        <f>SUMIFS(Archives!$BI$2:$BI$1048576,Archives!$T$2:$T$1048576,$X135)</f>
        <v>0</v>
      </c>
      <c r="AB135" s="54">
        <f>SUMIFS(Archives!$BJ$2:$BJ$1048576,Archives!$T$2:$T$1048576,$X135)</f>
        <v>0</v>
      </c>
      <c r="AC135" s="54">
        <f>SUMIFS(Archives!$BK$2:$BK$1048576,Archives!$T$2:$T$1048576,$X135)</f>
        <v>0</v>
      </c>
      <c r="AD135" s="54">
        <f>SUMIFS(Archives!$BL$2:$BL$1048576,Archives!$T$2:$T$1048576,$X135)</f>
        <v>0</v>
      </c>
      <c r="AE135" s="54">
        <f>SUMIFS(Archives!$BM$2:$BM$1048576,Archives!$T$2:$T$1048576,$X135)</f>
        <v>0</v>
      </c>
      <c r="AF135" s="54">
        <f>SUMIFS(Archives!$BN$2:$BN$1048576,Archives!$T$2:$T$1048576,$X135)</f>
        <v>0</v>
      </c>
      <c r="AG135" s="54">
        <f>SUMIFS(Archives!$BO$2:$BO$1048576,Archives!$T$2:$T$1048576,$X135)</f>
        <v>0</v>
      </c>
      <c r="AH135" s="54">
        <f>SUMIFS(Archives!$BP$2:$BP$1048576,Archives!$T$2:$T$1048576,$X135)</f>
        <v>0</v>
      </c>
      <c r="AI135" s="54">
        <f>SUMIFS(Archives!$BQ$2:$BQ$1048576,Archives!$T$2:$T$1048576,$X135)</f>
        <v>0</v>
      </c>
      <c r="AJ135" s="54">
        <f>SUMIFS(Archives!$BR$2:$BR$1048576,Archives!$T$2:$T$1048576,$X135)</f>
        <v>0</v>
      </c>
    </row>
    <row r="136" spans="1:36" x14ac:dyDescent="0.25">
      <c r="A136" s="144" t="s">
        <v>284</v>
      </c>
      <c r="B136" s="54">
        <f>SUMIFS(Archives!$J$2:$J$1048576,Archives!$T$2:$T$1048576,$A136)</f>
        <v>0</v>
      </c>
      <c r="C136" s="54">
        <f>SUMIFS(Archives!$BF$2:$BF$1048576,Archives!$T$2:$T$1048576,$A136)</f>
        <v>0</v>
      </c>
      <c r="D136" s="54"/>
      <c r="E136" s="54"/>
      <c r="F136" s="54"/>
      <c r="G136" s="54"/>
      <c r="K136" s="144" t="s">
        <v>284</v>
      </c>
      <c r="L136" s="54">
        <f>SUMIFS(Archives!$V$2:$V$1048576,Archives!$T$2:$T$1048576,$K136)</f>
        <v>0</v>
      </c>
      <c r="M136" s="54">
        <f>SUMIFS(Archives!$W$2:$W$1048576,Archives!$T$2:$T$1048576,$K136)</f>
        <v>0</v>
      </c>
      <c r="N136" s="54">
        <f>SUMIFS(Archives!$X$2:$X$1048576,Archives!$T$2:$T$1048576,$K136)</f>
        <v>0</v>
      </c>
      <c r="O136" s="54">
        <f>SUMIFS(Archives!$Y$2:$Y$1048576,Archives!$T$2:$T$1048576,$K136)</f>
        <v>0</v>
      </c>
      <c r="P136" s="54">
        <f>SUMIFS(Archives!$Z$2:$Z$1048576,Archives!$T$2:$T$1048576,$K136)</f>
        <v>0</v>
      </c>
      <c r="Q136" s="54">
        <f>SUMIFS(Archives!$AA$2:$AA$1048576,Archives!$T$2:$T$1048576,$K136)</f>
        <v>0</v>
      </c>
      <c r="R136" s="54">
        <f>SUMIFS(Archives!$AB$2:$AB$1048576,Archives!$T$2:$T$1048576,$K136)</f>
        <v>0</v>
      </c>
      <c r="S136" s="54">
        <f>SUMIFS(Archives!$AC$2:$AC$1048576,Archives!$T$2:$T$1048576,$K136)</f>
        <v>0</v>
      </c>
      <c r="T136" s="54">
        <f>SUMIFS(Archives!$AD$2:$AD$1048576,Archives!$T$2:$T$1048576,$K136)</f>
        <v>0</v>
      </c>
      <c r="U136" s="54">
        <f>SUMIFS(Archives!$AE$2:$AE$1048576,Archives!$T$2:$T$1048576,$K136)</f>
        <v>0</v>
      </c>
      <c r="V136" s="54">
        <f>SUMIFS(Archives!$AF$2:$AF$1048576,Archives!$T$2:$T$1048576,$K136)</f>
        <v>0</v>
      </c>
      <c r="W136" s="54">
        <f>SUMIFS(Archives!$AG$2:$AG$1048576,Archives!$T$2:$T$1048576,$K136)</f>
        <v>0</v>
      </c>
      <c r="X136" s="144" t="s">
        <v>284</v>
      </c>
      <c r="Y136" s="54">
        <f>SUMIFS(Archives!$BG$2:$BG$1048576,Archives!$T$2:$T$1048576,$X136)</f>
        <v>0</v>
      </c>
      <c r="Z136" s="54">
        <f>SUMIFS(Archives!$BH$2:$BH$1048576,Archives!$T$2:$T$1048576,$X136)</f>
        <v>0</v>
      </c>
      <c r="AA136" s="54">
        <f>SUMIFS(Archives!$BI$2:$BI$1048576,Archives!$T$2:$T$1048576,$X136)</f>
        <v>0</v>
      </c>
      <c r="AB136" s="54">
        <f>SUMIFS(Archives!$BJ$2:$BJ$1048576,Archives!$T$2:$T$1048576,$X136)</f>
        <v>0</v>
      </c>
      <c r="AC136" s="54">
        <f>SUMIFS(Archives!$BK$2:$BK$1048576,Archives!$T$2:$T$1048576,$X136)</f>
        <v>0</v>
      </c>
      <c r="AD136" s="54">
        <f>SUMIFS(Archives!$BL$2:$BL$1048576,Archives!$T$2:$T$1048576,$X136)</f>
        <v>0</v>
      </c>
      <c r="AE136" s="54">
        <f>SUMIFS(Archives!$BM$2:$BM$1048576,Archives!$T$2:$T$1048576,$X136)</f>
        <v>0</v>
      </c>
      <c r="AF136" s="54">
        <f>SUMIFS(Archives!$BN$2:$BN$1048576,Archives!$T$2:$T$1048576,$X136)</f>
        <v>0</v>
      </c>
      <c r="AG136" s="54">
        <f>SUMIFS(Archives!$BO$2:$BO$1048576,Archives!$T$2:$T$1048576,$X136)</f>
        <v>0</v>
      </c>
      <c r="AH136" s="54">
        <f>SUMIFS(Archives!$BP$2:$BP$1048576,Archives!$T$2:$T$1048576,$X136)</f>
        <v>0</v>
      </c>
      <c r="AI136" s="54">
        <f>SUMIFS(Archives!$BQ$2:$BQ$1048576,Archives!$T$2:$T$1048576,$X136)</f>
        <v>0</v>
      </c>
      <c r="AJ136" s="54">
        <f>SUMIFS(Archives!$BR$2:$BR$1048576,Archives!$T$2:$T$1048576,$X136)</f>
        <v>0</v>
      </c>
    </row>
    <row r="137" spans="1:36" x14ac:dyDescent="0.25">
      <c r="A137" s="144" t="s">
        <v>285</v>
      </c>
      <c r="B137" s="54">
        <f>SUMIFS(Archives!$J$2:$J$1048576,Archives!$T$2:$T$1048576,$A137)</f>
        <v>0</v>
      </c>
      <c r="C137" s="54">
        <f>SUMIFS(Archives!$BF$2:$BF$1048576,Archives!$T$2:$T$1048576,$A137)</f>
        <v>0</v>
      </c>
      <c r="D137" s="54"/>
      <c r="E137" s="54"/>
      <c r="F137" s="54"/>
      <c r="G137" s="54"/>
      <c r="K137" s="144" t="s">
        <v>285</v>
      </c>
      <c r="L137" s="54">
        <f>SUMIFS(Archives!$V$2:$V$1048576,Archives!$T$2:$T$1048576,$K137)</f>
        <v>0</v>
      </c>
      <c r="M137" s="54">
        <f>SUMIFS(Archives!$W$2:$W$1048576,Archives!$T$2:$T$1048576,$K137)</f>
        <v>0</v>
      </c>
      <c r="N137" s="54">
        <f>SUMIFS(Archives!$X$2:$X$1048576,Archives!$T$2:$T$1048576,$K137)</f>
        <v>0</v>
      </c>
      <c r="O137" s="54">
        <f>SUMIFS(Archives!$Y$2:$Y$1048576,Archives!$T$2:$T$1048576,$K137)</f>
        <v>0</v>
      </c>
      <c r="P137" s="54">
        <f>SUMIFS(Archives!$Z$2:$Z$1048576,Archives!$T$2:$T$1048576,$K137)</f>
        <v>0</v>
      </c>
      <c r="Q137" s="54">
        <f>SUMIFS(Archives!$AA$2:$AA$1048576,Archives!$T$2:$T$1048576,$K137)</f>
        <v>0</v>
      </c>
      <c r="R137" s="54">
        <f>SUMIFS(Archives!$AB$2:$AB$1048576,Archives!$T$2:$T$1048576,$K137)</f>
        <v>0</v>
      </c>
      <c r="S137" s="54">
        <f>SUMIFS(Archives!$AC$2:$AC$1048576,Archives!$T$2:$T$1048576,$K137)</f>
        <v>0</v>
      </c>
      <c r="T137" s="54">
        <f>SUMIFS(Archives!$AD$2:$AD$1048576,Archives!$T$2:$T$1048576,$K137)</f>
        <v>0</v>
      </c>
      <c r="U137" s="54">
        <f>SUMIFS(Archives!$AE$2:$AE$1048576,Archives!$T$2:$T$1048576,$K137)</f>
        <v>0</v>
      </c>
      <c r="V137" s="54">
        <f>SUMIFS(Archives!$AF$2:$AF$1048576,Archives!$T$2:$T$1048576,$K137)</f>
        <v>0</v>
      </c>
      <c r="W137" s="54">
        <f>SUMIFS(Archives!$AG$2:$AG$1048576,Archives!$T$2:$T$1048576,$K137)</f>
        <v>0</v>
      </c>
      <c r="X137" s="144" t="s">
        <v>285</v>
      </c>
      <c r="Y137" s="54">
        <f>SUMIFS(Archives!$BG$2:$BG$1048576,Archives!$T$2:$T$1048576,$X137)</f>
        <v>0</v>
      </c>
      <c r="Z137" s="54">
        <f>SUMIFS(Archives!$BH$2:$BH$1048576,Archives!$T$2:$T$1048576,$X137)</f>
        <v>0</v>
      </c>
      <c r="AA137" s="54">
        <f>SUMIFS(Archives!$BI$2:$BI$1048576,Archives!$T$2:$T$1048576,$X137)</f>
        <v>0</v>
      </c>
      <c r="AB137" s="54">
        <f>SUMIFS(Archives!$BJ$2:$BJ$1048576,Archives!$T$2:$T$1048576,$X137)</f>
        <v>0</v>
      </c>
      <c r="AC137" s="54">
        <f>SUMIFS(Archives!$BK$2:$BK$1048576,Archives!$T$2:$T$1048576,$X137)</f>
        <v>0</v>
      </c>
      <c r="AD137" s="54">
        <f>SUMIFS(Archives!$BL$2:$BL$1048576,Archives!$T$2:$T$1048576,$X137)</f>
        <v>0</v>
      </c>
      <c r="AE137" s="54">
        <f>SUMIFS(Archives!$BM$2:$BM$1048576,Archives!$T$2:$T$1048576,$X137)</f>
        <v>0</v>
      </c>
      <c r="AF137" s="54">
        <f>SUMIFS(Archives!$BN$2:$BN$1048576,Archives!$T$2:$T$1048576,$X137)</f>
        <v>0</v>
      </c>
      <c r="AG137" s="54">
        <f>SUMIFS(Archives!$BO$2:$BO$1048576,Archives!$T$2:$T$1048576,$X137)</f>
        <v>0</v>
      </c>
      <c r="AH137" s="54">
        <f>SUMIFS(Archives!$BP$2:$BP$1048576,Archives!$T$2:$T$1048576,$X137)</f>
        <v>0</v>
      </c>
      <c r="AI137" s="54">
        <f>SUMIFS(Archives!$BQ$2:$BQ$1048576,Archives!$T$2:$T$1048576,$X137)</f>
        <v>0</v>
      </c>
      <c r="AJ137" s="54">
        <f>SUMIFS(Archives!$BR$2:$BR$1048576,Archives!$T$2:$T$1048576,$X137)</f>
        <v>0</v>
      </c>
    </row>
    <row r="138" spans="1:36" x14ac:dyDescent="0.25">
      <c r="A138" s="144" t="s">
        <v>286</v>
      </c>
      <c r="B138" s="54">
        <f>SUMIFS(Archives!$J$2:$J$1048576,Archives!$T$2:$T$1048576,$A138)</f>
        <v>0</v>
      </c>
      <c r="C138" s="54">
        <f>SUMIFS(Archives!$BF$2:$BF$1048576,Archives!$T$2:$T$1048576,$A138)</f>
        <v>0</v>
      </c>
      <c r="D138" s="54"/>
      <c r="E138" s="54"/>
      <c r="F138" s="54"/>
      <c r="G138" s="54"/>
      <c r="K138" s="144" t="s">
        <v>286</v>
      </c>
      <c r="L138" s="54">
        <f>SUMIFS(Archives!$V$2:$V$1048576,Archives!$T$2:$T$1048576,$K138)</f>
        <v>0</v>
      </c>
      <c r="M138" s="54">
        <f>SUMIFS(Archives!$W$2:$W$1048576,Archives!$T$2:$T$1048576,$K138)</f>
        <v>0</v>
      </c>
      <c r="N138" s="54">
        <f>SUMIFS(Archives!$X$2:$X$1048576,Archives!$T$2:$T$1048576,$K138)</f>
        <v>0</v>
      </c>
      <c r="O138" s="54">
        <f>SUMIFS(Archives!$Y$2:$Y$1048576,Archives!$T$2:$T$1048576,$K138)</f>
        <v>0</v>
      </c>
      <c r="P138" s="54">
        <f>SUMIFS(Archives!$Z$2:$Z$1048576,Archives!$T$2:$T$1048576,$K138)</f>
        <v>0</v>
      </c>
      <c r="Q138" s="54">
        <f>SUMIFS(Archives!$AA$2:$AA$1048576,Archives!$T$2:$T$1048576,$K138)</f>
        <v>0</v>
      </c>
      <c r="R138" s="54">
        <f>SUMIFS(Archives!$AB$2:$AB$1048576,Archives!$T$2:$T$1048576,$K138)</f>
        <v>0</v>
      </c>
      <c r="S138" s="54">
        <f>SUMIFS(Archives!$AC$2:$AC$1048576,Archives!$T$2:$T$1048576,$K138)</f>
        <v>0</v>
      </c>
      <c r="T138" s="54">
        <f>SUMIFS(Archives!$AD$2:$AD$1048576,Archives!$T$2:$T$1048576,$K138)</f>
        <v>0</v>
      </c>
      <c r="U138" s="54">
        <f>SUMIFS(Archives!$AE$2:$AE$1048576,Archives!$T$2:$T$1048576,$K138)</f>
        <v>0</v>
      </c>
      <c r="V138" s="54">
        <f>SUMIFS(Archives!$AF$2:$AF$1048576,Archives!$T$2:$T$1048576,$K138)</f>
        <v>0</v>
      </c>
      <c r="W138" s="54">
        <f>SUMIFS(Archives!$AG$2:$AG$1048576,Archives!$T$2:$T$1048576,$K138)</f>
        <v>0</v>
      </c>
      <c r="X138" s="144" t="s">
        <v>286</v>
      </c>
      <c r="Y138" s="54">
        <f>SUMIFS(Archives!$BG$2:$BG$1048576,Archives!$T$2:$T$1048576,$X138)</f>
        <v>0</v>
      </c>
      <c r="Z138" s="54">
        <f>SUMIFS(Archives!$BH$2:$BH$1048576,Archives!$T$2:$T$1048576,$X138)</f>
        <v>0</v>
      </c>
      <c r="AA138" s="54">
        <f>SUMIFS(Archives!$BI$2:$BI$1048576,Archives!$T$2:$T$1048576,$X138)</f>
        <v>0</v>
      </c>
      <c r="AB138" s="54">
        <f>SUMIFS(Archives!$BJ$2:$BJ$1048576,Archives!$T$2:$T$1048576,$X138)</f>
        <v>0</v>
      </c>
      <c r="AC138" s="54">
        <f>SUMIFS(Archives!$BK$2:$BK$1048576,Archives!$T$2:$T$1048576,$X138)</f>
        <v>0</v>
      </c>
      <c r="AD138" s="54">
        <f>SUMIFS(Archives!$BL$2:$BL$1048576,Archives!$T$2:$T$1048576,$X138)</f>
        <v>0</v>
      </c>
      <c r="AE138" s="54">
        <f>SUMIFS(Archives!$BM$2:$BM$1048576,Archives!$T$2:$T$1048576,$X138)</f>
        <v>0</v>
      </c>
      <c r="AF138" s="54">
        <f>SUMIFS(Archives!$BN$2:$BN$1048576,Archives!$T$2:$T$1048576,$X138)</f>
        <v>0</v>
      </c>
      <c r="AG138" s="54">
        <f>SUMIFS(Archives!$BO$2:$BO$1048576,Archives!$T$2:$T$1048576,$X138)</f>
        <v>0</v>
      </c>
      <c r="AH138" s="54">
        <f>SUMIFS(Archives!$BP$2:$BP$1048576,Archives!$T$2:$T$1048576,$X138)</f>
        <v>0</v>
      </c>
      <c r="AI138" s="54">
        <f>SUMIFS(Archives!$BQ$2:$BQ$1048576,Archives!$T$2:$T$1048576,$X138)</f>
        <v>0</v>
      </c>
      <c r="AJ138" s="54">
        <f>SUMIFS(Archives!$BR$2:$BR$1048576,Archives!$T$2:$T$1048576,$X138)</f>
        <v>0</v>
      </c>
    </row>
    <row r="139" spans="1:36" x14ac:dyDescent="0.25">
      <c r="A139" s="144" t="s">
        <v>287</v>
      </c>
      <c r="B139" s="54">
        <f>SUMIFS(Archives!$J$2:$J$1048576,Archives!$T$2:$T$1048576,$A139)</f>
        <v>0</v>
      </c>
      <c r="C139" s="54">
        <f>SUMIFS(Archives!$BF$2:$BF$1048576,Archives!$T$2:$T$1048576,$A139)</f>
        <v>0</v>
      </c>
      <c r="D139" s="54"/>
      <c r="E139" s="54"/>
      <c r="F139" s="54"/>
      <c r="G139" s="54"/>
      <c r="K139" s="144" t="s">
        <v>287</v>
      </c>
      <c r="L139" s="54">
        <f>SUMIFS(Archives!$V$2:$V$1048576,Archives!$T$2:$T$1048576,$K139)</f>
        <v>0</v>
      </c>
      <c r="M139" s="54">
        <f>SUMIFS(Archives!$W$2:$W$1048576,Archives!$T$2:$T$1048576,$K139)</f>
        <v>0</v>
      </c>
      <c r="N139" s="54">
        <f>SUMIFS(Archives!$X$2:$X$1048576,Archives!$T$2:$T$1048576,$K139)</f>
        <v>0</v>
      </c>
      <c r="O139" s="54">
        <f>SUMIFS(Archives!$Y$2:$Y$1048576,Archives!$T$2:$T$1048576,$K139)</f>
        <v>0</v>
      </c>
      <c r="P139" s="54">
        <f>SUMIFS(Archives!$Z$2:$Z$1048576,Archives!$T$2:$T$1048576,$K139)</f>
        <v>0</v>
      </c>
      <c r="Q139" s="54">
        <f>SUMIFS(Archives!$AA$2:$AA$1048576,Archives!$T$2:$T$1048576,$K139)</f>
        <v>0</v>
      </c>
      <c r="R139" s="54">
        <f>SUMIFS(Archives!$AB$2:$AB$1048576,Archives!$T$2:$T$1048576,$K139)</f>
        <v>0</v>
      </c>
      <c r="S139" s="54">
        <f>SUMIFS(Archives!$AC$2:$AC$1048576,Archives!$T$2:$T$1048576,$K139)</f>
        <v>0</v>
      </c>
      <c r="T139" s="54">
        <f>SUMIFS(Archives!$AD$2:$AD$1048576,Archives!$T$2:$T$1048576,$K139)</f>
        <v>0</v>
      </c>
      <c r="U139" s="54">
        <f>SUMIFS(Archives!$AE$2:$AE$1048576,Archives!$T$2:$T$1048576,$K139)</f>
        <v>0</v>
      </c>
      <c r="V139" s="54">
        <f>SUMIFS(Archives!$AF$2:$AF$1048576,Archives!$T$2:$T$1048576,$K139)</f>
        <v>0</v>
      </c>
      <c r="W139" s="54">
        <f>SUMIFS(Archives!$AG$2:$AG$1048576,Archives!$T$2:$T$1048576,$K139)</f>
        <v>0</v>
      </c>
      <c r="X139" s="144" t="s">
        <v>287</v>
      </c>
      <c r="Y139" s="54">
        <f>SUMIFS(Archives!$BG$2:$BG$1048576,Archives!$T$2:$T$1048576,$X139)</f>
        <v>0</v>
      </c>
      <c r="Z139" s="54">
        <f>SUMIFS(Archives!$BH$2:$BH$1048576,Archives!$T$2:$T$1048576,$X139)</f>
        <v>0</v>
      </c>
      <c r="AA139" s="54">
        <f>SUMIFS(Archives!$BI$2:$BI$1048576,Archives!$T$2:$T$1048576,$X139)</f>
        <v>0</v>
      </c>
      <c r="AB139" s="54">
        <f>SUMIFS(Archives!$BJ$2:$BJ$1048576,Archives!$T$2:$T$1048576,$X139)</f>
        <v>0</v>
      </c>
      <c r="AC139" s="54">
        <f>SUMIFS(Archives!$BK$2:$BK$1048576,Archives!$T$2:$T$1048576,$X139)</f>
        <v>0</v>
      </c>
      <c r="AD139" s="54">
        <f>SUMIFS(Archives!$BL$2:$BL$1048576,Archives!$T$2:$T$1048576,$X139)</f>
        <v>0</v>
      </c>
      <c r="AE139" s="54">
        <f>SUMIFS(Archives!$BM$2:$BM$1048576,Archives!$T$2:$T$1048576,$X139)</f>
        <v>0</v>
      </c>
      <c r="AF139" s="54">
        <f>SUMIFS(Archives!$BN$2:$BN$1048576,Archives!$T$2:$T$1048576,$X139)</f>
        <v>0</v>
      </c>
      <c r="AG139" s="54">
        <f>SUMIFS(Archives!$BO$2:$BO$1048576,Archives!$T$2:$T$1048576,$X139)</f>
        <v>0</v>
      </c>
      <c r="AH139" s="54">
        <f>SUMIFS(Archives!$BP$2:$BP$1048576,Archives!$T$2:$T$1048576,$X139)</f>
        <v>0</v>
      </c>
      <c r="AI139" s="54">
        <f>SUMIFS(Archives!$BQ$2:$BQ$1048576,Archives!$T$2:$T$1048576,$X139)</f>
        <v>0</v>
      </c>
      <c r="AJ139" s="54">
        <f>SUMIFS(Archives!$BR$2:$BR$1048576,Archives!$T$2:$T$1048576,$X139)</f>
        <v>0</v>
      </c>
    </row>
    <row r="140" spans="1:36" x14ac:dyDescent="0.25">
      <c r="A140" s="144" t="s">
        <v>288</v>
      </c>
      <c r="B140" s="54">
        <f>SUMIFS(Archives!$J$2:$J$1048576,Archives!$T$2:$T$1048576,$A140)</f>
        <v>0</v>
      </c>
      <c r="C140" s="54">
        <f>SUMIFS(Archives!$BF$2:$BF$1048576,Archives!$T$2:$T$1048576,$A140)</f>
        <v>0</v>
      </c>
      <c r="D140" s="54"/>
      <c r="E140" s="54"/>
      <c r="F140" s="54"/>
      <c r="G140" s="54"/>
      <c r="K140" s="144" t="s">
        <v>288</v>
      </c>
      <c r="L140" s="54">
        <f>SUMIFS(Archives!$V$2:$V$1048576,Archives!$T$2:$T$1048576,$K140)</f>
        <v>0</v>
      </c>
      <c r="M140" s="54">
        <f>SUMIFS(Archives!$W$2:$W$1048576,Archives!$T$2:$T$1048576,$K140)</f>
        <v>0</v>
      </c>
      <c r="N140" s="54">
        <f>SUMIFS(Archives!$X$2:$X$1048576,Archives!$T$2:$T$1048576,$K140)</f>
        <v>0</v>
      </c>
      <c r="O140" s="54">
        <f>SUMIFS(Archives!$Y$2:$Y$1048576,Archives!$T$2:$T$1048576,$K140)</f>
        <v>0</v>
      </c>
      <c r="P140" s="54">
        <f>SUMIFS(Archives!$Z$2:$Z$1048576,Archives!$T$2:$T$1048576,$K140)</f>
        <v>0</v>
      </c>
      <c r="Q140" s="54">
        <f>SUMIFS(Archives!$AA$2:$AA$1048576,Archives!$T$2:$T$1048576,$K140)</f>
        <v>0</v>
      </c>
      <c r="R140" s="54">
        <f>SUMIFS(Archives!$AB$2:$AB$1048576,Archives!$T$2:$T$1048576,$K140)</f>
        <v>0</v>
      </c>
      <c r="S140" s="54">
        <f>SUMIFS(Archives!$AC$2:$AC$1048576,Archives!$T$2:$T$1048576,$K140)</f>
        <v>0</v>
      </c>
      <c r="T140" s="54">
        <f>SUMIFS(Archives!$AD$2:$AD$1048576,Archives!$T$2:$T$1048576,$K140)</f>
        <v>0</v>
      </c>
      <c r="U140" s="54">
        <f>SUMIFS(Archives!$AE$2:$AE$1048576,Archives!$T$2:$T$1048576,$K140)</f>
        <v>0</v>
      </c>
      <c r="V140" s="54">
        <f>SUMIFS(Archives!$AF$2:$AF$1048576,Archives!$T$2:$T$1048576,$K140)</f>
        <v>0</v>
      </c>
      <c r="W140" s="54">
        <f>SUMIFS(Archives!$AG$2:$AG$1048576,Archives!$T$2:$T$1048576,$K140)</f>
        <v>0</v>
      </c>
      <c r="X140" s="144" t="s">
        <v>288</v>
      </c>
      <c r="Y140" s="54">
        <f>SUMIFS(Archives!$BG$2:$BG$1048576,Archives!$T$2:$T$1048576,$X140)</f>
        <v>0</v>
      </c>
      <c r="Z140" s="54">
        <f>SUMIFS(Archives!$BH$2:$BH$1048576,Archives!$T$2:$T$1048576,$X140)</f>
        <v>0</v>
      </c>
      <c r="AA140" s="54">
        <f>SUMIFS(Archives!$BI$2:$BI$1048576,Archives!$T$2:$T$1048576,$X140)</f>
        <v>0</v>
      </c>
      <c r="AB140" s="54">
        <f>SUMIFS(Archives!$BJ$2:$BJ$1048576,Archives!$T$2:$T$1048576,$X140)</f>
        <v>0</v>
      </c>
      <c r="AC140" s="54">
        <f>SUMIFS(Archives!$BK$2:$BK$1048576,Archives!$T$2:$T$1048576,$X140)</f>
        <v>0</v>
      </c>
      <c r="AD140" s="54">
        <f>SUMIFS(Archives!$BL$2:$BL$1048576,Archives!$T$2:$T$1048576,$X140)</f>
        <v>0</v>
      </c>
      <c r="AE140" s="54">
        <f>SUMIFS(Archives!$BM$2:$BM$1048576,Archives!$T$2:$T$1048576,$X140)</f>
        <v>0</v>
      </c>
      <c r="AF140" s="54">
        <f>SUMIFS(Archives!$BN$2:$BN$1048576,Archives!$T$2:$T$1048576,$X140)</f>
        <v>0</v>
      </c>
      <c r="AG140" s="54">
        <f>SUMIFS(Archives!$BO$2:$BO$1048576,Archives!$T$2:$T$1048576,$X140)</f>
        <v>0</v>
      </c>
      <c r="AH140" s="54">
        <f>SUMIFS(Archives!$BP$2:$BP$1048576,Archives!$T$2:$T$1048576,$X140)</f>
        <v>0</v>
      </c>
      <c r="AI140" s="54">
        <f>SUMIFS(Archives!$BQ$2:$BQ$1048576,Archives!$T$2:$T$1048576,$X140)</f>
        <v>0</v>
      </c>
      <c r="AJ140" s="54">
        <f>SUMIFS(Archives!$BR$2:$BR$1048576,Archives!$T$2:$T$1048576,$X140)</f>
        <v>0</v>
      </c>
    </row>
    <row r="141" spans="1:36" x14ac:dyDescent="0.25">
      <c r="A141" s="144" t="s">
        <v>289</v>
      </c>
      <c r="B141" s="54">
        <f>SUMIFS(Archives!$J$2:$J$1048576,Archives!$T$2:$T$1048576,$A141)</f>
        <v>0</v>
      </c>
      <c r="C141" s="54">
        <f>SUMIFS(Archives!$BF$2:$BF$1048576,Archives!$T$2:$T$1048576,$A141)</f>
        <v>0</v>
      </c>
      <c r="D141" s="54"/>
      <c r="E141" s="54"/>
      <c r="F141" s="54"/>
      <c r="G141" s="54"/>
      <c r="K141" s="144" t="s">
        <v>289</v>
      </c>
      <c r="L141" s="54">
        <f>SUMIFS(Archives!$V$2:$V$1048576,Archives!$T$2:$T$1048576,$K141)</f>
        <v>0</v>
      </c>
      <c r="M141" s="54">
        <f>SUMIFS(Archives!$W$2:$W$1048576,Archives!$T$2:$T$1048576,$K141)</f>
        <v>0</v>
      </c>
      <c r="N141" s="54">
        <f>SUMIFS(Archives!$X$2:$X$1048576,Archives!$T$2:$T$1048576,$K141)</f>
        <v>0</v>
      </c>
      <c r="O141" s="54">
        <f>SUMIFS(Archives!$Y$2:$Y$1048576,Archives!$T$2:$T$1048576,$K141)</f>
        <v>0</v>
      </c>
      <c r="P141" s="54">
        <f>SUMIFS(Archives!$Z$2:$Z$1048576,Archives!$T$2:$T$1048576,$K141)</f>
        <v>0</v>
      </c>
      <c r="Q141" s="54">
        <f>SUMIFS(Archives!$AA$2:$AA$1048576,Archives!$T$2:$T$1048576,$K141)</f>
        <v>0</v>
      </c>
      <c r="R141" s="54">
        <f>SUMIFS(Archives!$AB$2:$AB$1048576,Archives!$T$2:$T$1048576,$K141)</f>
        <v>0</v>
      </c>
      <c r="S141" s="54">
        <f>SUMIFS(Archives!$AC$2:$AC$1048576,Archives!$T$2:$T$1048576,$K141)</f>
        <v>0</v>
      </c>
      <c r="T141" s="54">
        <f>SUMIFS(Archives!$AD$2:$AD$1048576,Archives!$T$2:$T$1048576,$K141)</f>
        <v>0</v>
      </c>
      <c r="U141" s="54">
        <f>SUMIFS(Archives!$AE$2:$AE$1048576,Archives!$T$2:$T$1048576,$K141)</f>
        <v>0</v>
      </c>
      <c r="V141" s="54">
        <f>SUMIFS(Archives!$AF$2:$AF$1048576,Archives!$T$2:$T$1048576,$K141)</f>
        <v>0</v>
      </c>
      <c r="W141" s="54">
        <f>SUMIFS(Archives!$AG$2:$AG$1048576,Archives!$T$2:$T$1048576,$K141)</f>
        <v>0</v>
      </c>
      <c r="X141" s="144" t="s">
        <v>289</v>
      </c>
      <c r="Y141" s="54">
        <f>SUMIFS(Archives!$BG$2:$BG$1048576,Archives!$T$2:$T$1048576,$X141)</f>
        <v>0</v>
      </c>
      <c r="Z141" s="54">
        <f>SUMIFS(Archives!$BH$2:$BH$1048576,Archives!$T$2:$T$1048576,$X141)</f>
        <v>0</v>
      </c>
      <c r="AA141" s="54">
        <f>SUMIFS(Archives!$BI$2:$BI$1048576,Archives!$T$2:$T$1048576,$X141)</f>
        <v>0</v>
      </c>
      <c r="AB141" s="54">
        <f>SUMIFS(Archives!$BJ$2:$BJ$1048576,Archives!$T$2:$T$1048576,$X141)</f>
        <v>0</v>
      </c>
      <c r="AC141" s="54">
        <f>SUMIFS(Archives!$BK$2:$BK$1048576,Archives!$T$2:$T$1048576,$X141)</f>
        <v>0</v>
      </c>
      <c r="AD141" s="54">
        <f>SUMIFS(Archives!$BL$2:$BL$1048576,Archives!$T$2:$T$1048576,$X141)</f>
        <v>0</v>
      </c>
      <c r="AE141" s="54">
        <f>SUMIFS(Archives!$BM$2:$BM$1048576,Archives!$T$2:$T$1048576,$X141)</f>
        <v>0</v>
      </c>
      <c r="AF141" s="54">
        <f>SUMIFS(Archives!$BN$2:$BN$1048576,Archives!$T$2:$T$1048576,$X141)</f>
        <v>0</v>
      </c>
      <c r="AG141" s="54">
        <f>SUMIFS(Archives!$BO$2:$BO$1048576,Archives!$T$2:$T$1048576,$X141)</f>
        <v>0</v>
      </c>
      <c r="AH141" s="54">
        <f>SUMIFS(Archives!$BP$2:$BP$1048576,Archives!$T$2:$T$1048576,$X141)</f>
        <v>0</v>
      </c>
      <c r="AI141" s="54">
        <f>SUMIFS(Archives!$BQ$2:$BQ$1048576,Archives!$T$2:$T$1048576,$X141)</f>
        <v>0</v>
      </c>
      <c r="AJ141" s="54">
        <f>SUMIFS(Archives!$BR$2:$BR$1048576,Archives!$T$2:$T$1048576,$X141)</f>
        <v>0</v>
      </c>
    </row>
    <row r="142" spans="1:36" x14ac:dyDescent="0.25">
      <c r="A142" s="144" t="s">
        <v>290</v>
      </c>
      <c r="B142" s="54">
        <f>SUMIFS(Archives!$J$2:$J$1048576,Archives!$T$2:$T$1048576,$A142)</f>
        <v>0</v>
      </c>
      <c r="C142" s="54">
        <f>SUMIFS(Archives!$BF$2:$BF$1048576,Archives!$T$2:$T$1048576,$A142)</f>
        <v>0</v>
      </c>
      <c r="D142" s="54"/>
      <c r="E142" s="54"/>
      <c r="F142" s="54"/>
      <c r="G142" s="54"/>
      <c r="K142" s="144" t="s">
        <v>290</v>
      </c>
      <c r="L142" s="54">
        <f>SUMIFS(Archives!$V$2:$V$1048576,Archives!$T$2:$T$1048576,$K142)</f>
        <v>0</v>
      </c>
      <c r="M142" s="54">
        <f>SUMIFS(Archives!$W$2:$W$1048576,Archives!$T$2:$T$1048576,$K142)</f>
        <v>0</v>
      </c>
      <c r="N142" s="54">
        <f>SUMIFS(Archives!$X$2:$X$1048576,Archives!$T$2:$T$1048576,$K142)</f>
        <v>0</v>
      </c>
      <c r="O142" s="54">
        <f>SUMIFS(Archives!$Y$2:$Y$1048576,Archives!$T$2:$T$1048576,$K142)</f>
        <v>0</v>
      </c>
      <c r="P142" s="54">
        <f>SUMIFS(Archives!$Z$2:$Z$1048576,Archives!$T$2:$T$1048576,$K142)</f>
        <v>0</v>
      </c>
      <c r="Q142" s="54">
        <f>SUMIFS(Archives!$AA$2:$AA$1048576,Archives!$T$2:$T$1048576,$K142)</f>
        <v>0</v>
      </c>
      <c r="R142" s="54">
        <f>SUMIFS(Archives!$AB$2:$AB$1048576,Archives!$T$2:$T$1048576,$K142)</f>
        <v>0</v>
      </c>
      <c r="S142" s="54">
        <f>SUMIFS(Archives!$AC$2:$AC$1048576,Archives!$T$2:$T$1048576,$K142)</f>
        <v>0</v>
      </c>
      <c r="T142" s="54">
        <f>SUMIFS(Archives!$AD$2:$AD$1048576,Archives!$T$2:$T$1048576,$K142)</f>
        <v>0</v>
      </c>
      <c r="U142" s="54">
        <f>SUMIFS(Archives!$AE$2:$AE$1048576,Archives!$T$2:$T$1048576,$K142)</f>
        <v>0</v>
      </c>
      <c r="V142" s="54">
        <f>SUMIFS(Archives!$AF$2:$AF$1048576,Archives!$T$2:$T$1048576,$K142)</f>
        <v>0</v>
      </c>
      <c r="W142" s="54">
        <f>SUMIFS(Archives!$AG$2:$AG$1048576,Archives!$T$2:$T$1048576,$K142)</f>
        <v>0</v>
      </c>
      <c r="X142" s="144" t="s">
        <v>290</v>
      </c>
      <c r="Y142" s="54">
        <f>SUMIFS(Archives!$BG$2:$BG$1048576,Archives!$T$2:$T$1048576,$X142)</f>
        <v>0</v>
      </c>
      <c r="Z142" s="54">
        <f>SUMIFS(Archives!$BH$2:$BH$1048576,Archives!$T$2:$T$1048576,$X142)</f>
        <v>0</v>
      </c>
      <c r="AA142" s="54">
        <f>SUMIFS(Archives!$BI$2:$BI$1048576,Archives!$T$2:$T$1048576,$X142)</f>
        <v>0</v>
      </c>
      <c r="AB142" s="54">
        <f>SUMIFS(Archives!$BJ$2:$BJ$1048576,Archives!$T$2:$T$1048576,$X142)</f>
        <v>0</v>
      </c>
      <c r="AC142" s="54">
        <f>SUMIFS(Archives!$BK$2:$BK$1048576,Archives!$T$2:$T$1048576,$X142)</f>
        <v>0</v>
      </c>
      <c r="AD142" s="54">
        <f>SUMIFS(Archives!$BL$2:$BL$1048576,Archives!$T$2:$T$1048576,$X142)</f>
        <v>0</v>
      </c>
      <c r="AE142" s="54">
        <f>SUMIFS(Archives!$BM$2:$BM$1048576,Archives!$T$2:$T$1048576,$X142)</f>
        <v>0</v>
      </c>
      <c r="AF142" s="54">
        <f>SUMIFS(Archives!$BN$2:$BN$1048576,Archives!$T$2:$T$1048576,$X142)</f>
        <v>0</v>
      </c>
      <c r="AG142" s="54">
        <f>SUMIFS(Archives!$BO$2:$BO$1048576,Archives!$T$2:$T$1048576,$X142)</f>
        <v>0</v>
      </c>
      <c r="AH142" s="54">
        <f>SUMIFS(Archives!$BP$2:$BP$1048576,Archives!$T$2:$T$1048576,$X142)</f>
        <v>0</v>
      </c>
      <c r="AI142" s="54">
        <f>SUMIFS(Archives!$BQ$2:$BQ$1048576,Archives!$T$2:$T$1048576,$X142)</f>
        <v>0</v>
      </c>
      <c r="AJ142" s="54">
        <f>SUMIFS(Archives!$BR$2:$BR$1048576,Archives!$T$2:$T$1048576,$X142)</f>
        <v>0</v>
      </c>
    </row>
    <row r="143" spans="1:36" ht="30" x14ac:dyDescent="0.25">
      <c r="A143" s="144" t="s">
        <v>291</v>
      </c>
      <c r="B143" s="54">
        <f>SUMIFS(Archives!$J$2:$J$1048576,Archives!$T$2:$T$1048576,$A143)</f>
        <v>0</v>
      </c>
      <c r="C143" s="54">
        <f>SUMIFS(Archives!$BF$2:$BF$1048576,Archives!$T$2:$T$1048576,$A143)</f>
        <v>0</v>
      </c>
      <c r="D143" s="54"/>
      <c r="E143" s="54"/>
      <c r="F143" s="54"/>
      <c r="G143" s="54"/>
      <c r="K143" s="144" t="s">
        <v>291</v>
      </c>
      <c r="L143" s="54">
        <f>SUMIFS(Archives!$V$2:$V$1048576,Archives!$T$2:$T$1048576,$K143)</f>
        <v>0</v>
      </c>
      <c r="M143" s="54">
        <f>SUMIFS(Archives!$W$2:$W$1048576,Archives!$T$2:$T$1048576,$K143)</f>
        <v>0</v>
      </c>
      <c r="N143" s="54">
        <f>SUMIFS(Archives!$X$2:$X$1048576,Archives!$T$2:$T$1048576,$K143)</f>
        <v>0</v>
      </c>
      <c r="O143" s="54">
        <f>SUMIFS(Archives!$Y$2:$Y$1048576,Archives!$T$2:$T$1048576,$K143)</f>
        <v>0</v>
      </c>
      <c r="P143" s="54">
        <f>SUMIFS(Archives!$Z$2:$Z$1048576,Archives!$T$2:$T$1048576,$K143)</f>
        <v>0</v>
      </c>
      <c r="Q143" s="54">
        <f>SUMIFS(Archives!$AA$2:$AA$1048576,Archives!$T$2:$T$1048576,$K143)</f>
        <v>0</v>
      </c>
      <c r="R143" s="54">
        <f>SUMIFS(Archives!$AB$2:$AB$1048576,Archives!$T$2:$T$1048576,$K143)</f>
        <v>0</v>
      </c>
      <c r="S143" s="54">
        <f>SUMIFS(Archives!$AC$2:$AC$1048576,Archives!$T$2:$T$1048576,$K143)</f>
        <v>0</v>
      </c>
      <c r="T143" s="54">
        <f>SUMIFS(Archives!$AD$2:$AD$1048576,Archives!$T$2:$T$1048576,$K143)</f>
        <v>0</v>
      </c>
      <c r="U143" s="54">
        <f>SUMIFS(Archives!$AE$2:$AE$1048576,Archives!$T$2:$T$1048576,$K143)</f>
        <v>0</v>
      </c>
      <c r="V143" s="54">
        <f>SUMIFS(Archives!$AF$2:$AF$1048576,Archives!$T$2:$T$1048576,$K143)</f>
        <v>0</v>
      </c>
      <c r="W143" s="54">
        <f>SUMIFS(Archives!$AG$2:$AG$1048576,Archives!$T$2:$T$1048576,$K143)</f>
        <v>0</v>
      </c>
      <c r="X143" s="144" t="s">
        <v>291</v>
      </c>
      <c r="Y143" s="54">
        <f>SUMIFS(Archives!$BG$2:$BG$1048576,Archives!$T$2:$T$1048576,$X143)</f>
        <v>0</v>
      </c>
      <c r="Z143" s="54">
        <f>SUMIFS(Archives!$BH$2:$BH$1048576,Archives!$T$2:$T$1048576,$X143)</f>
        <v>0</v>
      </c>
      <c r="AA143" s="54">
        <f>SUMIFS(Archives!$BI$2:$BI$1048576,Archives!$T$2:$T$1048576,$X143)</f>
        <v>0</v>
      </c>
      <c r="AB143" s="54">
        <f>SUMIFS(Archives!$BJ$2:$BJ$1048576,Archives!$T$2:$T$1048576,$X143)</f>
        <v>0</v>
      </c>
      <c r="AC143" s="54">
        <f>SUMIFS(Archives!$BK$2:$BK$1048576,Archives!$T$2:$T$1048576,$X143)</f>
        <v>0</v>
      </c>
      <c r="AD143" s="54">
        <f>SUMIFS(Archives!$BL$2:$BL$1048576,Archives!$T$2:$T$1048576,$X143)</f>
        <v>0</v>
      </c>
      <c r="AE143" s="54">
        <f>SUMIFS(Archives!$BM$2:$BM$1048576,Archives!$T$2:$T$1048576,$X143)</f>
        <v>0</v>
      </c>
      <c r="AF143" s="54">
        <f>SUMIFS(Archives!$BN$2:$BN$1048576,Archives!$T$2:$T$1048576,$X143)</f>
        <v>0</v>
      </c>
      <c r="AG143" s="54">
        <f>SUMIFS(Archives!$BO$2:$BO$1048576,Archives!$T$2:$T$1048576,$X143)</f>
        <v>0</v>
      </c>
      <c r="AH143" s="54">
        <f>SUMIFS(Archives!$BP$2:$BP$1048576,Archives!$T$2:$T$1048576,$X143)</f>
        <v>0</v>
      </c>
      <c r="AI143" s="54">
        <f>SUMIFS(Archives!$BQ$2:$BQ$1048576,Archives!$T$2:$T$1048576,$X143)</f>
        <v>0</v>
      </c>
      <c r="AJ143" s="54">
        <f>SUMIFS(Archives!$BR$2:$BR$1048576,Archives!$T$2:$T$1048576,$X143)</f>
        <v>0</v>
      </c>
    </row>
    <row r="144" spans="1:36" x14ac:dyDescent="0.25">
      <c r="A144" s="144" t="s">
        <v>292</v>
      </c>
      <c r="B144" s="54">
        <f>SUMIFS(Archives!$J$2:$J$1048576,Archives!$T$2:$T$1048576,$A144)</f>
        <v>0</v>
      </c>
      <c r="C144" s="54">
        <f>SUMIFS(Archives!$BF$2:$BF$1048576,Archives!$T$2:$T$1048576,$A144)</f>
        <v>0</v>
      </c>
      <c r="D144" s="54"/>
      <c r="E144" s="54"/>
      <c r="F144" s="54"/>
      <c r="G144" s="54"/>
      <c r="K144" s="144" t="s">
        <v>292</v>
      </c>
      <c r="L144" s="54">
        <f>SUMIFS(Archives!$V$2:$V$1048576,Archives!$T$2:$T$1048576,$K144)</f>
        <v>0</v>
      </c>
      <c r="M144" s="54">
        <f>SUMIFS(Archives!$W$2:$W$1048576,Archives!$T$2:$T$1048576,$K144)</f>
        <v>0</v>
      </c>
      <c r="N144" s="54">
        <f>SUMIFS(Archives!$X$2:$X$1048576,Archives!$T$2:$T$1048576,$K144)</f>
        <v>0</v>
      </c>
      <c r="O144" s="54">
        <f>SUMIFS(Archives!$Y$2:$Y$1048576,Archives!$T$2:$T$1048576,$K144)</f>
        <v>0</v>
      </c>
      <c r="P144" s="54">
        <f>SUMIFS(Archives!$Z$2:$Z$1048576,Archives!$T$2:$T$1048576,$K144)</f>
        <v>0</v>
      </c>
      <c r="Q144" s="54">
        <f>SUMIFS(Archives!$AA$2:$AA$1048576,Archives!$T$2:$T$1048576,$K144)</f>
        <v>0</v>
      </c>
      <c r="R144" s="54">
        <f>SUMIFS(Archives!$AB$2:$AB$1048576,Archives!$T$2:$T$1048576,$K144)</f>
        <v>0</v>
      </c>
      <c r="S144" s="54">
        <f>SUMIFS(Archives!$AC$2:$AC$1048576,Archives!$T$2:$T$1048576,$K144)</f>
        <v>0</v>
      </c>
      <c r="T144" s="54">
        <f>SUMIFS(Archives!$AD$2:$AD$1048576,Archives!$T$2:$T$1048576,$K144)</f>
        <v>0</v>
      </c>
      <c r="U144" s="54">
        <f>SUMIFS(Archives!$AE$2:$AE$1048576,Archives!$T$2:$T$1048576,$K144)</f>
        <v>0</v>
      </c>
      <c r="V144" s="54">
        <f>SUMIFS(Archives!$AF$2:$AF$1048576,Archives!$T$2:$T$1048576,$K144)</f>
        <v>0</v>
      </c>
      <c r="W144" s="54">
        <f>SUMIFS(Archives!$AG$2:$AG$1048576,Archives!$T$2:$T$1048576,$K144)</f>
        <v>0</v>
      </c>
      <c r="X144" s="144" t="s">
        <v>292</v>
      </c>
      <c r="Y144" s="54">
        <f>SUMIFS(Archives!$BG$2:$BG$1048576,Archives!$T$2:$T$1048576,$X144)</f>
        <v>0</v>
      </c>
      <c r="Z144" s="54">
        <f>SUMIFS(Archives!$BH$2:$BH$1048576,Archives!$T$2:$T$1048576,$X144)</f>
        <v>0</v>
      </c>
      <c r="AA144" s="54">
        <f>SUMIFS(Archives!$BI$2:$BI$1048576,Archives!$T$2:$T$1048576,$X144)</f>
        <v>0</v>
      </c>
      <c r="AB144" s="54">
        <f>SUMIFS(Archives!$BJ$2:$BJ$1048576,Archives!$T$2:$T$1048576,$X144)</f>
        <v>0</v>
      </c>
      <c r="AC144" s="54">
        <f>SUMIFS(Archives!$BK$2:$BK$1048576,Archives!$T$2:$T$1048576,$X144)</f>
        <v>0</v>
      </c>
      <c r="AD144" s="54">
        <f>SUMIFS(Archives!$BL$2:$BL$1048576,Archives!$T$2:$T$1048576,$X144)</f>
        <v>0</v>
      </c>
      <c r="AE144" s="54">
        <f>SUMIFS(Archives!$BM$2:$BM$1048576,Archives!$T$2:$T$1048576,$X144)</f>
        <v>0</v>
      </c>
      <c r="AF144" s="54">
        <f>SUMIFS(Archives!$BN$2:$BN$1048576,Archives!$T$2:$T$1048576,$X144)</f>
        <v>0</v>
      </c>
      <c r="AG144" s="54">
        <f>SUMIFS(Archives!$BO$2:$BO$1048576,Archives!$T$2:$T$1048576,$X144)</f>
        <v>0</v>
      </c>
      <c r="AH144" s="54">
        <f>SUMIFS(Archives!$BP$2:$BP$1048576,Archives!$T$2:$T$1048576,$X144)</f>
        <v>0</v>
      </c>
      <c r="AI144" s="54">
        <f>SUMIFS(Archives!$BQ$2:$BQ$1048576,Archives!$T$2:$T$1048576,$X144)</f>
        <v>0</v>
      </c>
      <c r="AJ144" s="54">
        <f>SUMIFS(Archives!$BR$2:$BR$1048576,Archives!$T$2:$T$1048576,$X144)</f>
        <v>0</v>
      </c>
    </row>
    <row r="145" spans="1:36" x14ac:dyDescent="0.25">
      <c r="A145" s="144" t="s">
        <v>293</v>
      </c>
      <c r="B145" s="54">
        <f>SUMIFS(Archives!$J$2:$J$1048576,Archives!$T$2:$T$1048576,$A145)</f>
        <v>0</v>
      </c>
      <c r="C145" s="54">
        <f>SUMIFS(Archives!$BF$2:$BF$1048576,Archives!$T$2:$T$1048576,$A145)</f>
        <v>0</v>
      </c>
      <c r="D145" s="54"/>
      <c r="E145" s="54"/>
      <c r="F145" s="54"/>
      <c r="G145" s="54"/>
      <c r="K145" s="144" t="s">
        <v>293</v>
      </c>
      <c r="L145" s="54">
        <f>SUMIFS(Archives!$V$2:$V$1048576,Archives!$T$2:$T$1048576,$K145)</f>
        <v>0</v>
      </c>
      <c r="M145" s="54">
        <f>SUMIFS(Archives!$W$2:$W$1048576,Archives!$T$2:$T$1048576,$K145)</f>
        <v>0</v>
      </c>
      <c r="N145" s="54">
        <f>SUMIFS(Archives!$X$2:$X$1048576,Archives!$T$2:$T$1048576,$K145)</f>
        <v>0</v>
      </c>
      <c r="O145" s="54">
        <f>SUMIFS(Archives!$Y$2:$Y$1048576,Archives!$T$2:$T$1048576,$K145)</f>
        <v>0</v>
      </c>
      <c r="P145" s="54">
        <f>SUMIFS(Archives!$Z$2:$Z$1048576,Archives!$T$2:$T$1048576,$K145)</f>
        <v>0</v>
      </c>
      <c r="Q145" s="54">
        <f>SUMIFS(Archives!$AA$2:$AA$1048576,Archives!$T$2:$T$1048576,$K145)</f>
        <v>0</v>
      </c>
      <c r="R145" s="54">
        <f>SUMIFS(Archives!$AB$2:$AB$1048576,Archives!$T$2:$T$1048576,$K145)</f>
        <v>0</v>
      </c>
      <c r="S145" s="54">
        <f>SUMIFS(Archives!$AC$2:$AC$1048576,Archives!$T$2:$T$1048576,$K145)</f>
        <v>0</v>
      </c>
      <c r="T145" s="54">
        <f>SUMIFS(Archives!$AD$2:$AD$1048576,Archives!$T$2:$T$1048576,$K145)</f>
        <v>0</v>
      </c>
      <c r="U145" s="54">
        <f>SUMIFS(Archives!$AE$2:$AE$1048576,Archives!$T$2:$T$1048576,$K145)</f>
        <v>0</v>
      </c>
      <c r="V145" s="54">
        <f>SUMIFS(Archives!$AF$2:$AF$1048576,Archives!$T$2:$T$1048576,$K145)</f>
        <v>0</v>
      </c>
      <c r="W145" s="54">
        <f>SUMIFS(Archives!$AG$2:$AG$1048576,Archives!$T$2:$T$1048576,$K145)</f>
        <v>0</v>
      </c>
      <c r="X145" s="144" t="s">
        <v>293</v>
      </c>
      <c r="Y145" s="54">
        <f>SUMIFS(Archives!$BG$2:$BG$1048576,Archives!$T$2:$T$1048576,$X145)</f>
        <v>0</v>
      </c>
      <c r="Z145" s="54">
        <f>SUMIFS(Archives!$BH$2:$BH$1048576,Archives!$T$2:$T$1048576,$X145)</f>
        <v>0</v>
      </c>
      <c r="AA145" s="54">
        <f>SUMIFS(Archives!$BI$2:$BI$1048576,Archives!$T$2:$T$1048576,$X145)</f>
        <v>0</v>
      </c>
      <c r="AB145" s="54">
        <f>SUMIFS(Archives!$BJ$2:$BJ$1048576,Archives!$T$2:$T$1048576,$X145)</f>
        <v>0</v>
      </c>
      <c r="AC145" s="54">
        <f>SUMIFS(Archives!$BK$2:$BK$1048576,Archives!$T$2:$T$1048576,$X145)</f>
        <v>0</v>
      </c>
      <c r="AD145" s="54">
        <f>SUMIFS(Archives!$BL$2:$BL$1048576,Archives!$T$2:$T$1048576,$X145)</f>
        <v>0</v>
      </c>
      <c r="AE145" s="54">
        <f>SUMIFS(Archives!$BM$2:$BM$1048576,Archives!$T$2:$T$1048576,$X145)</f>
        <v>0</v>
      </c>
      <c r="AF145" s="54">
        <f>SUMIFS(Archives!$BN$2:$BN$1048576,Archives!$T$2:$T$1048576,$X145)</f>
        <v>0</v>
      </c>
      <c r="AG145" s="54">
        <f>SUMIFS(Archives!$BO$2:$BO$1048576,Archives!$T$2:$T$1048576,$X145)</f>
        <v>0</v>
      </c>
      <c r="AH145" s="54">
        <f>SUMIFS(Archives!$BP$2:$BP$1048576,Archives!$T$2:$T$1048576,$X145)</f>
        <v>0</v>
      </c>
      <c r="AI145" s="54">
        <f>SUMIFS(Archives!$BQ$2:$BQ$1048576,Archives!$T$2:$T$1048576,$X145)</f>
        <v>0</v>
      </c>
      <c r="AJ145" s="54">
        <f>SUMIFS(Archives!$BR$2:$BR$1048576,Archives!$T$2:$T$1048576,$X145)</f>
        <v>0</v>
      </c>
    </row>
    <row r="146" spans="1:36" x14ac:dyDescent="0.25">
      <c r="A146" s="144" t="s">
        <v>294</v>
      </c>
      <c r="B146" s="54">
        <f>SUMIFS(Archives!$J$2:$J$1048576,Archives!$T$2:$T$1048576,$A146)</f>
        <v>0</v>
      </c>
      <c r="C146" s="54">
        <f>SUMIFS(Archives!$BF$2:$BF$1048576,Archives!$T$2:$T$1048576,$A146)</f>
        <v>0</v>
      </c>
      <c r="D146" s="54"/>
      <c r="E146" s="54"/>
      <c r="F146" s="54"/>
      <c r="G146" s="54"/>
      <c r="K146" s="144" t="s">
        <v>294</v>
      </c>
      <c r="L146" s="54">
        <f>SUMIFS(Archives!$V$2:$V$1048576,Archives!$T$2:$T$1048576,$K146)</f>
        <v>0</v>
      </c>
      <c r="M146" s="54">
        <f>SUMIFS(Archives!$W$2:$W$1048576,Archives!$T$2:$T$1048576,$K146)</f>
        <v>0</v>
      </c>
      <c r="N146" s="54">
        <f>SUMIFS(Archives!$X$2:$X$1048576,Archives!$T$2:$T$1048576,$K146)</f>
        <v>0</v>
      </c>
      <c r="O146" s="54">
        <f>SUMIFS(Archives!$Y$2:$Y$1048576,Archives!$T$2:$T$1048576,$K146)</f>
        <v>0</v>
      </c>
      <c r="P146" s="54">
        <f>SUMIFS(Archives!$Z$2:$Z$1048576,Archives!$T$2:$T$1048576,$K146)</f>
        <v>0</v>
      </c>
      <c r="Q146" s="54">
        <f>SUMIFS(Archives!$AA$2:$AA$1048576,Archives!$T$2:$T$1048576,$K146)</f>
        <v>0</v>
      </c>
      <c r="R146" s="54">
        <f>SUMIFS(Archives!$AB$2:$AB$1048576,Archives!$T$2:$T$1048576,$K146)</f>
        <v>0</v>
      </c>
      <c r="S146" s="54">
        <f>SUMIFS(Archives!$AC$2:$AC$1048576,Archives!$T$2:$T$1048576,$K146)</f>
        <v>0</v>
      </c>
      <c r="T146" s="54">
        <f>SUMIFS(Archives!$AD$2:$AD$1048576,Archives!$T$2:$T$1048576,$K146)</f>
        <v>0</v>
      </c>
      <c r="U146" s="54">
        <f>SUMIFS(Archives!$AE$2:$AE$1048576,Archives!$T$2:$T$1048576,$K146)</f>
        <v>0</v>
      </c>
      <c r="V146" s="54">
        <f>SUMIFS(Archives!$AF$2:$AF$1048576,Archives!$T$2:$T$1048576,$K146)</f>
        <v>0</v>
      </c>
      <c r="W146" s="54">
        <f>SUMIFS(Archives!$AG$2:$AG$1048576,Archives!$T$2:$T$1048576,$K146)</f>
        <v>0</v>
      </c>
      <c r="X146" s="144" t="s">
        <v>294</v>
      </c>
      <c r="Y146" s="54">
        <f>SUMIFS(Archives!$BG$2:$BG$1048576,Archives!$T$2:$T$1048576,$X146)</f>
        <v>0</v>
      </c>
      <c r="Z146" s="54">
        <f>SUMIFS(Archives!$BH$2:$BH$1048576,Archives!$T$2:$T$1048576,$X146)</f>
        <v>0</v>
      </c>
      <c r="AA146" s="54">
        <f>SUMIFS(Archives!$BI$2:$BI$1048576,Archives!$T$2:$T$1048576,$X146)</f>
        <v>0</v>
      </c>
      <c r="AB146" s="54">
        <f>SUMIFS(Archives!$BJ$2:$BJ$1048576,Archives!$T$2:$T$1048576,$X146)</f>
        <v>0</v>
      </c>
      <c r="AC146" s="54">
        <f>SUMIFS(Archives!$BK$2:$BK$1048576,Archives!$T$2:$T$1048576,$X146)</f>
        <v>0</v>
      </c>
      <c r="AD146" s="54">
        <f>SUMIFS(Archives!$BL$2:$BL$1048576,Archives!$T$2:$T$1048576,$X146)</f>
        <v>0</v>
      </c>
      <c r="AE146" s="54">
        <f>SUMIFS(Archives!$BM$2:$BM$1048576,Archives!$T$2:$T$1048576,$X146)</f>
        <v>0</v>
      </c>
      <c r="AF146" s="54">
        <f>SUMIFS(Archives!$BN$2:$BN$1048576,Archives!$T$2:$T$1048576,$X146)</f>
        <v>0</v>
      </c>
      <c r="AG146" s="54">
        <f>SUMIFS(Archives!$BO$2:$BO$1048576,Archives!$T$2:$T$1048576,$X146)</f>
        <v>0</v>
      </c>
      <c r="AH146" s="54">
        <f>SUMIFS(Archives!$BP$2:$BP$1048576,Archives!$T$2:$T$1048576,$X146)</f>
        <v>0</v>
      </c>
      <c r="AI146" s="54">
        <f>SUMIFS(Archives!$BQ$2:$BQ$1048576,Archives!$T$2:$T$1048576,$X146)</f>
        <v>0</v>
      </c>
      <c r="AJ146" s="54">
        <f>SUMIFS(Archives!$BR$2:$BR$1048576,Archives!$T$2:$T$1048576,$X146)</f>
        <v>0</v>
      </c>
    </row>
    <row r="147" spans="1:36" x14ac:dyDescent="0.25">
      <c r="A147" s="144" t="s">
        <v>295</v>
      </c>
      <c r="B147" s="54">
        <f>SUMIFS(Archives!$J$2:$J$1048576,Archives!$T$2:$T$1048576,$A147)</f>
        <v>0</v>
      </c>
      <c r="C147" s="54">
        <f>SUMIFS(Archives!$BF$2:$BF$1048576,Archives!$T$2:$T$1048576,$A147)</f>
        <v>0</v>
      </c>
      <c r="D147" s="54"/>
      <c r="E147" s="54"/>
      <c r="F147" s="54"/>
      <c r="G147" s="54"/>
      <c r="K147" s="144" t="s">
        <v>295</v>
      </c>
      <c r="L147" s="54">
        <f>SUMIFS(Archives!$V$2:$V$1048576,Archives!$T$2:$T$1048576,$K147)</f>
        <v>0</v>
      </c>
      <c r="M147" s="54">
        <f>SUMIFS(Archives!$W$2:$W$1048576,Archives!$T$2:$T$1048576,$K147)</f>
        <v>0</v>
      </c>
      <c r="N147" s="54">
        <f>SUMIFS(Archives!$X$2:$X$1048576,Archives!$T$2:$T$1048576,$K147)</f>
        <v>0</v>
      </c>
      <c r="O147" s="54">
        <f>SUMIFS(Archives!$Y$2:$Y$1048576,Archives!$T$2:$T$1048576,$K147)</f>
        <v>0</v>
      </c>
      <c r="P147" s="54">
        <f>SUMIFS(Archives!$Z$2:$Z$1048576,Archives!$T$2:$T$1048576,$K147)</f>
        <v>0</v>
      </c>
      <c r="Q147" s="54">
        <f>SUMIFS(Archives!$AA$2:$AA$1048576,Archives!$T$2:$T$1048576,$K147)</f>
        <v>0</v>
      </c>
      <c r="R147" s="54">
        <f>SUMIFS(Archives!$AB$2:$AB$1048576,Archives!$T$2:$T$1048576,$K147)</f>
        <v>0</v>
      </c>
      <c r="S147" s="54">
        <f>SUMIFS(Archives!$AC$2:$AC$1048576,Archives!$T$2:$T$1048576,$K147)</f>
        <v>0</v>
      </c>
      <c r="T147" s="54">
        <f>SUMIFS(Archives!$AD$2:$AD$1048576,Archives!$T$2:$T$1048576,$K147)</f>
        <v>0</v>
      </c>
      <c r="U147" s="54">
        <f>SUMIFS(Archives!$AE$2:$AE$1048576,Archives!$T$2:$T$1048576,$K147)</f>
        <v>0</v>
      </c>
      <c r="V147" s="54">
        <f>SUMIFS(Archives!$AF$2:$AF$1048576,Archives!$T$2:$T$1048576,$K147)</f>
        <v>0</v>
      </c>
      <c r="W147" s="54">
        <f>SUMIFS(Archives!$AG$2:$AG$1048576,Archives!$T$2:$T$1048576,$K147)</f>
        <v>0</v>
      </c>
      <c r="X147" s="144" t="s">
        <v>295</v>
      </c>
      <c r="Y147" s="54">
        <f>SUMIFS(Archives!$BG$2:$BG$1048576,Archives!$T$2:$T$1048576,$X147)</f>
        <v>0</v>
      </c>
      <c r="Z147" s="54">
        <f>SUMIFS(Archives!$BH$2:$BH$1048576,Archives!$T$2:$T$1048576,$X147)</f>
        <v>0</v>
      </c>
      <c r="AA147" s="54">
        <f>SUMIFS(Archives!$BI$2:$BI$1048576,Archives!$T$2:$T$1048576,$X147)</f>
        <v>0</v>
      </c>
      <c r="AB147" s="54">
        <f>SUMIFS(Archives!$BJ$2:$BJ$1048576,Archives!$T$2:$T$1048576,$X147)</f>
        <v>0</v>
      </c>
      <c r="AC147" s="54">
        <f>SUMIFS(Archives!$BK$2:$BK$1048576,Archives!$T$2:$T$1048576,$X147)</f>
        <v>0</v>
      </c>
      <c r="AD147" s="54">
        <f>SUMIFS(Archives!$BL$2:$BL$1048576,Archives!$T$2:$T$1048576,$X147)</f>
        <v>0</v>
      </c>
      <c r="AE147" s="54">
        <f>SUMIFS(Archives!$BM$2:$BM$1048576,Archives!$T$2:$T$1048576,$X147)</f>
        <v>0</v>
      </c>
      <c r="AF147" s="54">
        <f>SUMIFS(Archives!$BN$2:$BN$1048576,Archives!$T$2:$T$1048576,$X147)</f>
        <v>0</v>
      </c>
      <c r="AG147" s="54">
        <f>SUMIFS(Archives!$BO$2:$BO$1048576,Archives!$T$2:$T$1048576,$X147)</f>
        <v>0</v>
      </c>
      <c r="AH147" s="54">
        <f>SUMIFS(Archives!$BP$2:$BP$1048576,Archives!$T$2:$T$1048576,$X147)</f>
        <v>0</v>
      </c>
      <c r="AI147" s="54">
        <f>SUMIFS(Archives!$BQ$2:$BQ$1048576,Archives!$T$2:$T$1048576,$X147)</f>
        <v>0</v>
      </c>
      <c r="AJ147" s="54">
        <f>SUMIFS(Archives!$BR$2:$BR$1048576,Archives!$T$2:$T$1048576,$X147)</f>
        <v>0</v>
      </c>
    </row>
    <row r="148" spans="1:36" x14ac:dyDescent="0.25">
      <c r="A148" s="144" t="s">
        <v>296</v>
      </c>
      <c r="B148" s="54">
        <f>SUMIFS(Archives!$J$2:$J$1048576,Archives!$T$2:$T$1048576,$A148)</f>
        <v>0</v>
      </c>
      <c r="C148" s="54">
        <f>SUMIFS(Archives!$BF$2:$BF$1048576,Archives!$T$2:$T$1048576,$A148)</f>
        <v>0</v>
      </c>
      <c r="D148" s="54"/>
      <c r="E148" s="54"/>
      <c r="F148" s="54"/>
      <c r="G148" s="54"/>
      <c r="K148" s="144" t="s">
        <v>296</v>
      </c>
      <c r="L148" s="54">
        <f>SUMIFS(Archives!$V$2:$V$1048576,Archives!$T$2:$T$1048576,$K148)</f>
        <v>0</v>
      </c>
      <c r="M148" s="54">
        <f>SUMIFS(Archives!$W$2:$W$1048576,Archives!$T$2:$T$1048576,$K148)</f>
        <v>0</v>
      </c>
      <c r="N148" s="54">
        <f>SUMIFS(Archives!$X$2:$X$1048576,Archives!$T$2:$T$1048576,$K148)</f>
        <v>0</v>
      </c>
      <c r="O148" s="54">
        <f>SUMIFS(Archives!$Y$2:$Y$1048576,Archives!$T$2:$T$1048576,$K148)</f>
        <v>0</v>
      </c>
      <c r="P148" s="54">
        <f>SUMIFS(Archives!$Z$2:$Z$1048576,Archives!$T$2:$T$1048576,$K148)</f>
        <v>0</v>
      </c>
      <c r="Q148" s="54">
        <f>SUMIFS(Archives!$AA$2:$AA$1048576,Archives!$T$2:$T$1048576,$K148)</f>
        <v>0</v>
      </c>
      <c r="R148" s="54">
        <f>SUMIFS(Archives!$AB$2:$AB$1048576,Archives!$T$2:$T$1048576,$K148)</f>
        <v>0</v>
      </c>
      <c r="S148" s="54">
        <f>SUMIFS(Archives!$AC$2:$AC$1048576,Archives!$T$2:$T$1048576,$K148)</f>
        <v>0</v>
      </c>
      <c r="T148" s="54">
        <f>SUMIFS(Archives!$AD$2:$AD$1048576,Archives!$T$2:$T$1048576,$K148)</f>
        <v>0</v>
      </c>
      <c r="U148" s="54">
        <f>SUMIFS(Archives!$AE$2:$AE$1048576,Archives!$T$2:$T$1048576,$K148)</f>
        <v>0</v>
      </c>
      <c r="V148" s="54">
        <f>SUMIFS(Archives!$AF$2:$AF$1048576,Archives!$T$2:$T$1048576,$K148)</f>
        <v>0</v>
      </c>
      <c r="W148" s="54">
        <f>SUMIFS(Archives!$AG$2:$AG$1048576,Archives!$T$2:$T$1048576,$K148)</f>
        <v>0</v>
      </c>
      <c r="X148" s="144" t="s">
        <v>296</v>
      </c>
      <c r="Y148" s="54">
        <f>SUMIFS(Archives!$BG$2:$BG$1048576,Archives!$T$2:$T$1048576,$X148)</f>
        <v>0</v>
      </c>
      <c r="Z148" s="54">
        <f>SUMIFS(Archives!$BH$2:$BH$1048576,Archives!$T$2:$T$1048576,$X148)</f>
        <v>0</v>
      </c>
      <c r="AA148" s="54">
        <f>SUMIFS(Archives!$BI$2:$BI$1048576,Archives!$T$2:$T$1048576,$X148)</f>
        <v>0</v>
      </c>
      <c r="AB148" s="54">
        <f>SUMIFS(Archives!$BJ$2:$BJ$1048576,Archives!$T$2:$T$1048576,$X148)</f>
        <v>0</v>
      </c>
      <c r="AC148" s="54">
        <f>SUMIFS(Archives!$BK$2:$BK$1048576,Archives!$T$2:$T$1048576,$X148)</f>
        <v>0</v>
      </c>
      <c r="AD148" s="54">
        <f>SUMIFS(Archives!$BL$2:$BL$1048576,Archives!$T$2:$T$1048576,$X148)</f>
        <v>0</v>
      </c>
      <c r="AE148" s="54">
        <f>SUMIFS(Archives!$BM$2:$BM$1048576,Archives!$T$2:$T$1048576,$X148)</f>
        <v>0</v>
      </c>
      <c r="AF148" s="54">
        <f>SUMIFS(Archives!$BN$2:$BN$1048576,Archives!$T$2:$T$1048576,$X148)</f>
        <v>0</v>
      </c>
      <c r="AG148" s="54">
        <f>SUMIFS(Archives!$BO$2:$BO$1048576,Archives!$T$2:$T$1048576,$X148)</f>
        <v>0</v>
      </c>
      <c r="AH148" s="54">
        <f>SUMIFS(Archives!$BP$2:$BP$1048576,Archives!$T$2:$T$1048576,$X148)</f>
        <v>0</v>
      </c>
      <c r="AI148" s="54">
        <f>SUMIFS(Archives!$BQ$2:$BQ$1048576,Archives!$T$2:$T$1048576,$X148)</f>
        <v>0</v>
      </c>
      <c r="AJ148" s="54">
        <f>SUMIFS(Archives!$BR$2:$BR$1048576,Archives!$T$2:$T$1048576,$X148)</f>
        <v>0</v>
      </c>
    </row>
    <row r="149" spans="1:36" x14ac:dyDescent="0.25">
      <c r="A149" s="144" t="s">
        <v>297</v>
      </c>
      <c r="B149" s="54">
        <f>SUMIFS(Archives!$J$2:$J$1048576,Archives!$T$2:$T$1048576,$A149)</f>
        <v>0</v>
      </c>
      <c r="C149" s="54">
        <f>SUMIFS(Archives!$BF$2:$BF$1048576,Archives!$T$2:$T$1048576,$A149)</f>
        <v>0</v>
      </c>
      <c r="D149" s="54"/>
      <c r="E149" s="54"/>
      <c r="F149" s="54"/>
      <c r="G149" s="54"/>
      <c r="K149" s="144" t="s">
        <v>297</v>
      </c>
      <c r="L149" s="54">
        <f>SUMIFS(Archives!$V$2:$V$1048576,Archives!$T$2:$T$1048576,$K149)</f>
        <v>0</v>
      </c>
      <c r="M149" s="54">
        <f>SUMIFS(Archives!$W$2:$W$1048576,Archives!$T$2:$T$1048576,$K149)</f>
        <v>0</v>
      </c>
      <c r="N149" s="54">
        <f>SUMIFS(Archives!$X$2:$X$1048576,Archives!$T$2:$T$1048576,$K149)</f>
        <v>0</v>
      </c>
      <c r="O149" s="54">
        <f>SUMIFS(Archives!$Y$2:$Y$1048576,Archives!$T$2:$T$1048576,$K149)</f>
        <v>0</v>
      </c>
      <c r="P149" s="54">
        <f>SUMIFS(Archives!$Z$2:$Z$1048576,Archives!$T$2:$T$1048576,$K149)</f>
        <v>0</v>
      </c>
      <c r="Q149" s="54">
        <f>SUMIFS(Archives!$AA$2:$AA$1048576,Archives!$T$2:$T$1048576,$K149)</f>
        <v>0</v>
      </c>
      <c r="R149" s="54">
        <f>SUMIFS(Archives!$AB$2:$AB$1048576,Archives!$T$2:$T$1048576,$K149)</f>
        <v>0</v>
      </c>
      <c r="S149" s="54">
        <f>SUMIFS(Archives!$AC$2:$AC$1048576,Archives!$T$2:$T$1048576,$K149)</f>
        <v>0</v>
      </c>
      <c r="T149" s="54">
        <f>SUMIFS(Archives!$AD$2:$AD$1048576,Archives!$T$2:$T$1048576,$K149)</f>
        <v>0</v>
      </c>
      <c r="U149" s="54">
        <f>SUMIFS(Archives!$AE$2:$AE$1048576,Archives!$T$2:$T$1048576,$K149)</f>
        <v>0</v>
      </c>
      <c r="V149" s="54">
        <f>SUMIFS(Archives!$AF$2:$AF$1048576,Archives!$T$2:$T$1048576,$K149)</f>
        <v>0</v>
      </c>
      <c r="W149" s="54">
        <f>SUMIFS(Archives!$AG$2:$AG$1048576,Archives!$T$2:$T$1048576,$K149)</f>
        <v>0</v>
      </c>
      <c r="X149" s="144" t="s">
        <v>297</v>
      </c>
      <c r="Y149" s="54">
        <f>SUMIFS(Archives!$BG$2:$BG$1048576,Archives!$T$2:$T$1048576,$X149)</f>
        <v>0</v>
      </c>
      <c r="Z149" s="54">
        <f>SUMIFS(Archives!$BH$2:$BH$1048576,Archives!$T$2:$T$1048576,$X149)</f>
        <v>0</v>
      </c>
      <c r="AA149" s="54">
        <f>SUMIFS(Archives!$BI$2:$BI$1048576,Archives!$T$2:$T$1048576,$X149)</f>
        <v>0</v>
      </c>
      <c r="AB149" s="54">
        <f>SUMIFS(Archives!$BJ$2:$BJ$1048576,Archives!$T$2:$T$1048576,$X149)</f>
        <v>0</v>
      </c>
      <c r="AC149" s="54">
        <f>SUMIFS(Archives!$BK$2:$BK$1048576,Archives!$T$2:$T$1048576,$X149)</f>
        <v>0</v>
      </c>
      <c r="AD149" s="54">
        <f>SUMIFS(Archives!$BL$2:$BL$1048576,Archives!$T$2:$T$1048576,$X149)</f>
        <v>0</v>
      </c>
      <c r="AE149" s="54">
        <f>SUMIFS(Archives!$BM$2:$BM$1048576,Archives!$T$2:$T$1048576,$X149)</f>
        <v>0</v>
      </c>
      <c r="AF149" s="54">
        <f>SUMIFS(Archives!$BN$2:$BN$1048576,Archives!$T$2:$T$1048576,$X149)</f>
        <v>0</v>
      </c>
      <c r="AG149" s="54">
        <f>SUMIFS(Archives!$BO$2:$BO$1048576,Archives!$T$2:$T$1048576,$X149)</f>
        <v>0</v>
      </c>
      <c r="AH149" s="54">
        <f>SUMIFS(Archives!$BP$2:$BP$1048576,Archives!$T$2:$T$1048576,$X149)</f>
        <v>0</v>
      </c>
      <c r="AI149" s="54">
        <f>SUMIFS(Archives!$BQ$2:$BQ$1048576,Archives!$T$2:$T$1048576,$X149)</f>
        <v>0</v>
      </c>
      <c r="AJ149" s="54">
        <f>SUMIFS(Archives!$BR$2:$BR$1048576,Archives!$T$2:$T$1048576,$X149)</f>
        <v>0</v>
      </c>
    </row>
    <row r="150" spans="1:36" x14ac:dyDescent="0.25">
      <c r="A150" s="144" t="s">
        <v>298</v>
      </c>
      <c r="B150" s="54">
        <f>SUMIFS(Archives!$J$2:$J$1048576,Archives!$T$2:$T$1048576,$A150)</f>
        <v>0</v>
      </c>
      <c r="C150" s="54">
        <f>SUMIFS(Archives!$BF$2:$BF$1048576,Archives!$T$2:$T$1048576,$A150)</f>
        <v>0</v>
      </c>
      <c r="D150" s="54"/>
      <c r="E150" s="54"/>
      <c r="F150" s="54"/>
      <c r="G150" s="54"/>
      <c r="K150" s="144" t="s">
        <v>298</v>
      </c>
      <c r="L150" s="54">
        <f>SUMIFS(Archives!$V$2:$V$1048576,Archives!$T$2:$T$1048576,$K150)</f>
        <v>0</v>
      </c>
      <c r="M150" s="54">
        <f>SUMIFS(Archives!$W$2:$W$1048576,Archives!$T$2:$T$1048576,$K150)</f>
        <v>0</v>
      </c>
      <c r="N150" s="54">
        <f>SUMIFS(Archives!$X$2:$X$1048576,Archives!$T$2:$T$1048576,$K150)</f>
        <v>0</v>
      </c>
      <c r="O150" s="54">
        <f>SUMIFS(Archives!$Y$2:$Y$1048576,Archives!$T$2:$T$1048576,$K150)</f>
        <v>0</v>
      </c>
      <c r="P150" s="54">
        <f>SUMIFS(Archives!$Z$2:$Z$1048576,Archives!$T$2:$T$1048576,$K150)</f>
        <v>0</v>
      </c>
      <c r="Q150" s="54">
        <f>SUMIFS(Archives!$AA$2:$AA$1048576,Archives!$T$2:$T$1048576,$K150)</f>
        <v>0</v>
      </c>
      <c r="R150" s="54">
        <f>SUMIFS(Archives!$AB$2:$AB$1048576,Archives!$T$2:$T$1048576,$K150)</f>
        <v>0</v>
      </c>
      <c r="S150" s="54">
        <f>SUMIFS(Archives!$AC$2:$AC$1048576,Archives!$T$2:$T$1048576,$K150)</f>
        <v>0</v>
      </c>
      <c r="T150" s="54">
        <f>SUMIFS(Archives!$AD$2:$AD$1048576,Archives!$T$2:$T$1048576,$K150)</f>
        <v>0</v>
      </c>
      <c r="U150" s="54">
        <f>SUMIFS(Archives!$AE$2:$AE$1048576,Archives!$T$2:$T$1048576,$K150)</f>
        <v>0</v>
      </c>
      <c r="V150" s="54">
        <f>SUMIFS(Archives!$AF$2:$AF$1048576,Archives!$T$2:$T$1048576,$K150)</f>
        <v>0</v>
      </c>
      <c r="W150" s="54">
        <f>SUMIFS(Archives!$AG$2:$AG$1048576,Archives!$T$2:$T$1048576,$K150)</f>
        <v>0</v>
      </c>
      <c r="X150" s="144" t="s">
        <v>298</v>
      </c>
      <c r="Y150" s="54">
        <f>SUMIFS(Archives!$BG$2:$BG$1048576,Archives!$T$2:$T$1048576,$X150)</f>
        <v>0</v>
      </c>
      <c r="Z150" s="54">
        <f>SUMIFS(Archives!$BH$2:$BH$1048576,Archives!$T$2:$T$1048576,$X150)</f>
        <v>0</v>
      </c>
      <c r="AA150" s="54">
        <f>SUMIFS(Archives!$BI$2:$BI$1048576,Archives!$T$2:$T$1048576,$X150)</f>
        <v>0</v>
      </c>
      <c r="AB150" s="54">
        <f>SUMIFS(Archives!$BJ$2:$BJ$1048576,Archives!$T$2:$T$1048576,$X150)</f>
        <v>0</v>
      </c>
      <c r="AC150" s="54">
        <f>SUMIFS(Archives!$BK$2:$BK$1048576,Archives!$T$2:$T$1048576,$X150)</f>
        <v>0</v>
      </c>
      <c r="AD150" s="54">
        <f>SUMIFS(Archives!$BL$2:$BL$1048576,Archives!$T$2:$T$1048576,$X150)</f>
        <v>0</v>
      </c>
      <c r="AE150" s="54">
        <f>SUMIFS(Archives!$BM$2:$BM$1048576,Archives!$T$2:$T$1048576,$X150)</f>
        <v>0</v>
      </c>
      <c r="AF150" s="54">
        <f>SUMIFS(Archives!$BN$2:$BN$1048576,Archives!$T$2:$T$1048576,$X150)</f>
        <v>0</v>
      </c>
      <c r="AG150" s="54">
        <f>SUMIFS(Archives!$BO$2:$BO$1048576,Archives!$T$2:$T$1048576,$X150)</f>
        <v>0</v>
      </c>
      <c r="AH150" s="54">
        <f>SUMIFS(Archives!$BP$2:$BP$1048576,Archives!$T$2:$T$1048576,$X150)</f>
        <v>0</v>
      </c>
      <c r="AI150" s="54">
        <f>SUMIFS(Archives!$BQ$2:$BQ$1048576,Archives!$T$2:$T$1048576,$X150)</f>
        <v>0</v>
      </c>
      <c r="AJ150" s="54">
        <f>SUMIFS(Archives!$BR$2:$BR$1048576,Archives!$T$2:$T$1048576,$X150)</f>
        <v>0</v>
      </c>
    </row>
    <row r="151" spans="1:36" x14ac:dyDescent="0.25">
      <c r="A151" s="144" t="s">
        <v>299</v>
      </c>
      <c r="B151" s="54">
        <f>SUMIFS(Archives!$J$2:$J$1048576,Archives!$T$2:$T$1048576,$A151)</f>
        <v>0</v>
      </c>
      <c r="C151" s="54">
        <f>SUMIFS(Archives!$BF$2:$BF$1048576,Archives!$T$2:$T$1048576,$A151)</f>
        <v>0</v>
      </c>
      <c r="D151" s="54"/>
      <c r="E151" s="54"/>
      <c r="F151" s="54"/>
      <c r="G151" s="54"/>
      <c r="K151" s="144" t="s">
        <v>299</v>
      </c>
      <c r="L151" s="54">
        <f>SUMIFS(Archives!$V$2:$V$1048576,Archives!$T$2:$T$1048576,$K151)</f>
        <v>0</v>
      </c>
      <c r="M151" s="54">
        <f>SUMIFS(Archives!$W$2:$W$1048576,Archives!$T$2:$T$1048576,$K151)</f>
        <v>0</v>
      </c>
      <c r="N151" s="54">
        <f>SUMIFS(Archives!$X$2:$X$1048576,Archives!$T$2:$T$1048576,$K151)</f>
        <v>0</v>
      </c>
      <c r="O151" s="54">
        <f>SUMIFS(Archives!$Y$2:$Y$1048576,Archives!$T$2:$T$1048576,$K151)</f>
        <v>0</v>
      </c>
      <c r="P151" s="54">
        <f>SUMIFS(Archives!$Z$2:$Z$1048576,Archives!$T$2:$T$1048576,$K151)</f>
        <v>0</v>
      </c>
      <c r="Q151" s="54">
        <f>SUMIFS(Archives!$AA$2:$AA$1048576,Archives!$T$2:$T$1048576,$K151)</f>
        <v>0</v>
      </c>
      <c r="R151" s="54">
        <f>SUMIFS(Archives!$AB$2:$AB$1048576,Archives!$T$2:$T$1048576,$K151)</f>
        <v>0</v>
      </c>
      <c r="S151" s="54">
        <f>SUMIFS(Archives!$AC$2:$AC$1048576,Archives!$T$2:$T$1048576,$K151)</f>
        <v>0</v>
      </c>
      <c r="T151" s="54">
        <f>SUMIFS(Archives!$AD$2:$AD$1048576,Archives!$T$2:$T$1048576,$K151)</f>
        <v>0</v>
      </c>
      <c r="U151" s="54">
        <f>SUMIFS(Archives!$AE$2:$AE$1048576,Archives!$T$2:$T$1048576,$K151)</f>
        <v>0</v>
      </c>
      <c r="V151" s="54">
        <f>SUMIFS(Archives!$AF$2:$AF$1048576,Archives!$T$2:$T$1048576,$K151)</f>
        <v>0</v>
      </c>
      <c r="W151" s="54">
        <f>SUMIFS(Archives!$AG$2:$AG$1048576,Archives!$T$2:$T$1048576,$K151)</f>
        <v>0</v>
      </c>
      <c r="X151" s="144" t="s">
        <v>299</v>
      </c>
      <c r="Y151" s="54">
        <f>SUMIFS(Archives!$BG$2:$BG$1048576,Archives!$T$2:$T$1048576,$X151)</f>
        <v>0</v>
      </c>
      <c r="Z151" s="54">
        <f>SUMIFS(Archives!$BH$2:$BH$1048576,Archives!$T$2:$T$1048576,$X151)</f>
        <v>0</v>
      </c>
      <c r="AA151" s="54">
        <f>SUMIFS(Archives!$BI$2:$BI$1048576,Archives!$T$2:$T$1048576,$X151)</f>
        <v>0</v>
      </c>
      <c r="AB151" s="54">
        <f>SUMIFS(Archives!$BJ$2:$BJ$1048576,Archives!$T$2:$T$1048576,$X151)</f>
        <v>0</v>
      </c>
      <c r="AC151" s="54">
        <f>SUMIFS(Archives!$BK$2:$BK$1048576,Archives!$T$2:$T$1048576,$X151)</f>
        <v>0</v>
      </c>
      <c r="AD151" s="54">
        <f>SUMIFS(Archives!$BL$2:$BL$1048576,Archives!$T$2:$T$1048576,$X151)</f>
        <v>0</v>
      </c>
      <c r="AE151" s="54">
        <f>SUMIFS(Archives!$BM$2:$BM$1048576,Archives!$T$2:$T$1048576,$X151)</f>
        <v>0</v>
      </c>
      <c r="AF151" s="54">
        <f>SUMIFS(Archives!$BN$2:$BN$1048576,Archives!$T$2:$T$1048576,$X151)</f>
        <v>0</v>
      </c>
      <c r="AG151" s="54">
        <f>SUMIFS(Archives!$BO$2:$BO$1048576,Archives!$T$2:$T$1048576,$X151)</f>
        <v>0</v>
      </c>
      <c r="AH151" s="54">
        <f>SUMIFS(Archives!$BP$2:$BP$1048576,Archives!$T$2:$T$1048576,$X151)</f>
        <v>0</v>
      </c>
      <c r="AI151" s="54">
        <f>SUMIFS(Archives!$BQ$2:$BQ$1048576,Archives!$T$2:$T$1048576,$X151)</f>
        <v>0</v>
      </c>
      <c r="AJ151" s="54">
        <f>SUMIFS(Archives!$BR$2:$BR$1048576,Archives!$T$2:$T$1048576,$X151)</f>
        <v>0</v>
      </c>
    </row>
    <row r="152" spans="1:36" x14ac:dyDescent="0.25">
      <c r="A152" s="144" t="s">
        <v>300</v>
      </c>
      <c r="B152" s="54">
        <f>SUMIFS(Archives!$J$2:$J$1048576,Archives!$T$2:$T$1048576,$A152)</f>
        <v>0</v>
      </c>
      <c r="C152" s="54">
        <f>SUMIFS(Archives!$BF$2:$BF$1048576,Archives!$T$2:$T$1048576,$A152)</f>
        <v>0</v>
      </c>
      <c r="D152" s="54"/>
      <c r="E152" s="54"/>
      <c r="F152" s="54"/>
      <c r="G152" s="54"/>
      <c r="K152" s="144" t="s">
        <v>300</v>
      </c>
      <c r="L152" s="54">
        <f>SUMIFS(Archives!$V$2:$V$1048576,Archives!$T$2:$T$1048576,$K152)</f>
        <v>0</v>
      </c>
      <c r="M152" s="54">
        <f>SUMIFS(Archives!$W$2:$W$1048576,Archives!$T$2:$T$1048576,$K152)</f>
        <v>0</v>
      </c>
      <c r="N152" s="54">
        <f>SUMIFS(Archives!$X$2:$X$1048576,Archives!$T$2:$T$1048576,$K152)</f>
        <v>0</v>
      </c>
      <c r="O152" s="54">
        <f>SUMIFS(Archives!$Y$2:$Y$1048576,Archives!$T$2:$T$1048576,$K152)</f>
        <v>0</v>
      </c>
      <c r="P152" s="54">
        <f>SUMIFS(Archives!$Z$2:$Z$1048576,Archives!$T$2:$T$1048576,$K152)</f>
        <v>0</v>
      </c>
      <c r="Q152" s="54">
        <f>SUMIFS(Archives!$AA$2:$AA$1048576,Archives!$T$2:$T$1048576,$K152)</f>
        <v>0</v>
      </c>
      <c r="R152" s="54">
        <f>SUMIFS(Archives!$AB$2:$AB$1048576,Archives!$T$2:$T$1048576,$K152)</f>
        <v>0</v>
      </c>
      <c r="S152" s="54">
        <f>SUMIFS(Archives!$AC$2:$AC$1048576,Archives!$T$2:$T$1048576,$K152)</f>
        <v>0</v>
      </c>
      <c r="T152" s="54">
        <f>SUMIFS(Archives!$AD$2:$AD$1048576,Archives!$T$2:$T$1048576,$K152)</f>
        <v>0</v>
      </c>
      <c r="U152" s="54">
        <f>SUMIFS(Archives!$AE$2:$AE$1048576,Archives!$T$2:$T$1048576,$K152)</f>
        <v>0</v>
      </c>
      <c r="V152" s="54">
        <f>SUMIFS(Archives!$AF$2:$AF$1048576,Archives!$T$2:$T$1048576,$K152)</f>
        <v>0</v>
      </c>
      <c r="W152" s="54">
        <f>SUMIFS(Archives!$AG$2:$AG$1048576,Archives!$T$2:$T$1048576,$K152)</f>
        <v>0</v>
      </c>
      <c r="X152" s="144" t="s">
        <v>300</v>
      </c>
      <c r="Y152" s="54">
        <f>SUMIFS(Archives!$BG$2:$BG$1048576,Archives!$T$2:$T$1048576,$X152)</f>
        <v>0</v>
      </c>
      <c r="Z152" s="54">
        <f>SUMIFS(Archives!$BH$2:$BH$1048576,Archives!$T$2:$T$1048576,$X152)</f>
        <v>0</v>
      </c>
      <c r="AA152" s="54">
        <f>SUMIFS(Archives!$BI$2:$BI$1048576,Archives!$T$2:$T$1048576,$X152)</f>
        <v>0</v>
      </c>
      <c r="AB152" s="54">
        <f>SUMIFS(Archives!$BJ$2:$BJ$1048576,Archives!$T$2:$T$1048576,$X152)</f>
        <v>0</v>
      </c>
      <c r="AC152" s="54">
        <f>SUMIFS(Archives!$BK$2:$BK$1048576,Archives!$T$2:$T$1048576,$X152)</f>
        <v>0</v>
      </c>
      <c r="AD152" s="54">
        <f>SUMIFS(Archives!$BL$2:$BL$1048576,Archives!$T$2:$T$1048576,$X152)</f>
        <v>0</v>
      </c>
      <c r="AE152" s="54">
        <f>SUMIFS(Archives!$BM$2:$BM$1048576,Archives!$T$2:$T$1048576,$X152)</f>
        <v>0</v>
      </c>
      <c r="AF152" s="54">
        <f>SUMIFS(Archives!$BN$2:$BN$1048576,Archives!$T$2:$T$1048576,$X152)</f>
        <v>0</v>
      </c>
      <c r="AG152" s="54">
        <f>SUMIFS(Archives!$BO$2:$BO$1048576,Archives!$T$2:$T$1048576,$X152)</f>
        <v>0</v>
      </c>
      <c r="AH152" s="54">
        <f>SUMIFS(Archives!$BP$2:$BP$1048576,Archives!$T$2:$T$1048576,$X152)</f>
        <v>0</v>
      </c>
      <c r="AI152" s="54">
        <f>SUMIFS(Archives!$BQ$2:$BQ$1048576,Archives!$T$2:$T$1048576,$X152)</f>
        <v>0</v>
      </c>
      <c r="AJ152" s="54">
        <f>SUMIFS(Archives!$BR$2:$BR$1048576,Archives!$T$2:$T$1048576,$X152)</f>
        <v>0</v>
      </c>
    </row>
    <row r="153" spans="1:36" x14ac:dyDescent="0.25">
      <c r="A153" s="144" t="s">
        <v>301</v>
      </c>
      <c r="B153" s="54">
        <f>SUMIFS(Archives!$J$2:$J$1048576,Archives!$T$2:$T$1048576,$A153)</f>
        <v>0</v>
      </c>
      <c r="C153" s="54">
        <f>SUMIFS(Archives!$BF$2:$BF$1048576,Archives!$T$2:$T$1048576,$A153)</f>
        <v>0</v>
      </c>
      <c r="D153" s="54"/>
      <c r="E153" s="54"/>
      <c r="F153" s="54"/>
      <c r="G153" s="54"/>
      <c r="K153" s="144" t="s">
        <v>301</v>
      </c>
      <c r="L153" s="54">
        <f>SUMIFS(Archives!$V$2:$V$1048576,Archives!$T$2:$T$1048576,$K153)</f>
        <v>0</v>
      </c>
      <c r="M153" s="54">
        <f>SUMIFS(Archives!$W$2:$W$1048576,Archives!$T$2:$T$1048576,$K153)</f>
        <v>0</v>
      </c>
      <c r="N153" s="54">
        <f>SUMIFS(Archives!$X$2:$X$1048576,Archives!$T$2:$T$1048576,$K153)</f>
        <v>0</v>
      </c>
      <c r="O153" s="54">
        <f>SUMIFS(Archives!$Y$2:$Y$1048576,Archives!$T$2:$T$1048576,$K153)</f>
        <v>0</v>
      </c>
      <c r="P153" s="54">
        <f>SUMIFS(Archives!$Z$2:$Z$1048576,Archives!$T$2:$T$1048576,$K153)</f>
        <v>0</v>
      </c>
      <c r="Q153" s="54">
        <f>SUMIFS(Archives!$AA$2:$AA$1048576,Archives!$T$2:$T$1048576,$K153)</f>
        <v>0</v>
      </c>
      <c r="R153" s="54">
        <f>SUMIFS(Archives!$AB$2:$AB$1048576,Archives!$T$2:$T$1048576,$K153)</f>
        <v>0</v>
      </c>
      <c r="S153" s="54">
        <f>SUMIFS(Archives!$AC$2:$AC$1048576,Archives!$T$2:$T$1048576,$K153)</f>
        <v>0</v>
      </c>
      <c r="T153" s="54">
        <f>SUMIFS(Archives!$AD$2:$AD$1048576,Archives!$T$2:$T$1048576,$K153)</f>
        <v>0</v>
      </c>
      <c r="U153" s="54">
        <f>SUMIFS(Archives!$AE$2:$AE$1048576,Archives!$T$2:$T$1048576,$K153)</f>
        <v>0</v>
      </c>
      <c r="V153" s="54">
        <f>SUMIFS(Archives!$AF$2:$AF$1048576,Archives!$T$2:$T$1048576,$K153)</f>
        <v>0</v>
      </c>
      <c r="W153" s="54">
        <f>SUMIFS(Archives!$AG$2:$AG$1048576,Archives!$T$2:$T$1048576,$K153)</f>
        <v>0</v>
      </c>
      <c r="X153" s="144" t="s">
        <v>301</v>
      </c>
      <c r="Y153" s="54">
        <f>SUMIFS(Archives!$BG$2:$BG$1048576,Archives!$T$2:$T$1048576,$X153)</f>
        <v>0</v>
      </c>
      <c r="Z153" s="54">
        <f>SUMIFS(Archives!$BH$2:$BH$1048576,Archives!$T$2:$T$1048576,$X153)</f>
        <v>0</v>
      </c>
      <c r="AA153" s="54">
        <f>SUMIFS(Archives!$BI$2:$BI$1048576,Archives!$T$2:$T$1048576,$X153)</f>
        <v>0</v>
      </c>
      <c r="AB153" s="54">
        <f>SUMIFS(Archives!$BJ$2:$BJ$1048576,Archives!$T$2:$T$1048576,$X153)</f>
        <v>0</v>
      </c>
      <c r="AC153" s="54">
        <f>SUMIFS(Archives!$BK$2:$BK$1048576,Archives!$T$2:$T$1048576,$X153)</f>
        <v>0</v>
      </c>
      <c r="AD153" s="54">
        <f>SUMIFS(Archives!$BL$2:$BL$1048576,Archives!$T$2:$T$1048576,$X153)</f>
        <v>0</v>
      </c>
      <c r="AE153" s="54">
        <f>SUMIFS(Archives!$BM$2:$BM$1048576,Archives!$T$2:$T$1048576,$X153)</f>
        <v>0</v>
      </c>
      <c r="AF153" s="54">
        <f>SUMIFS(Archives!$BN$2:$BN$1048576,Archives!$T$2:$T$1048576,$X153)</f>
        <v>0</v>
      </c>
      <c r="AG153" s="54">
        <f>SUMIFS(Archives!$BO$2:$BO$1048576,Archives!$T$2:$T$1048576,$X153)</f>
        <v>0</v>
      </c>
      <c r="AH153" s="54">
        <f>SUMIFS(Archives!$BP$2:$BP$1048576,Archives!$T$2:$T$1048576,$X153)</f>
        <v>0</v>
      </c>
      <c r="AI153" s="54">
        <f>SUMIFS(Archives!$BQ$2:$BQ$1048576,Archives!$T$2:$T$1048576,$X153)</f>
        <v>0</v>
      </c>
      <c r="AJ153" s="54">
        <f>SUMIFS(Archives!$BR$2:$BR$1048576,Archives!$T$2:$T$1048576,$X153)</f>
        <v>0</v>
      </c>
    </row>
    <row r="154" spans="1:36" x14ac:dyDescent="0.25">
      <c r="A154" s="144" t="s">
        <v>302</v>
      </c>
      <c r="B154" s="54">
        <f>SUMIFS(Archives!$J$2:$J$1048576,Archives!$T$2:$T$1048576,$A154)</f>
        <v>0</v>
      </c>
      <c r="C154" s="54">
        <f>SUMIFS(Archives!$BF$2:$BF$1048576,Archives!$T$2:$T$1048576,$A154)</f>
        <v>0</v>
      </c>
      <c r="D154" s="54"/>
      <c r="E154" s="54"/>
      <c r="F154" s="54"/>
      <c r="G154" s="54"/>
      <c r="K154" s="144" t="s">
        <v>302</v>
      </c>
      <c r="L154" s="54">
        <f>SUMIFS(Archives!$V$2:$V$1048576,Archives!$T$2:$T$1048576,$K154)</f>
        <v>0</v>
      </c>
      <c r="M154" s="54">
        <f>SUMIFS(Archives!$W$2:$W$1048576,Archives!$T$2:$T$1048576,$K154)</f>
        <v>0</v>
      </c>
      <c r="N154" s="54">
        <f>SUMIFS(Archives!$X$2:$X$1048576,Archives!$T$2:$T$1048576,$K154)</f>
        <v>0</v>
      </c>
      <c r="O154" s="54">
        <f>SUMIFS(Archives!$Y$2:$Y$1048576,Archives!$T$2:$T$1048576,$K154)</f>
        <v>0</v>
      </c>
      <c r="P154" s="54">
        <f>SUMIFS(Archives!$Z$2:$Z$1048576,Archives!$T$2:$T$1048576,$K154)</f>
        <v>0</v>
      </c>
      <c r="Q154" s="54">
        <f>SUMIFS(Archives!$AA$2:$AA$1048576,Archives!$T$2:$T$1048576,$K154)</f>
        <v>0</v>
      </c>
      <c r="R154" s="54">
        <f>SUMIFS(Archives!$AB$2:$AB$1048576,Archives!$T$2:$T$1048576,$K154)</f>
        <v>0</v>
      </c>
      <c r="S154" s="54">
        <f>SUMIFS(Archives!$AC$2:$AC$1048576,Archives!$T$2:$T$1048576,$K154)</f>
        <v>0</v>
      </c>
      <c r="T154" s="54">
        <f>SUMIFS(Archives!$AD$2:$AD$1048576,Archives!$T$2:$T$1048576,$K154)</f>
        <v>0</v>
      </c>
      <c r="U154" s="54">
        <f>SUMIFS(Archives!$AE$2:$AE$1048576,Archives!$T$2:$T$1048576,$K154)</f>
        <v>0</v>
      </c>
      <c r="V154" s="54">
        <f>SUMIFS(Archives!$AF$2:$AF$1048576,Archives!$T$2:$T$1048576,$K154)</f>
        <v>0</v>
      </c>
      <c r="W154" s="54">
        <f>SUMIFS(Archives!$AG$2:$AG$1048576,Archives!$T$2:$T$1048576,$K154)</f>
        <v>0</v>
      </c>
      <c r="X154" s="144" t="s">
        <v>302</v>
      </c>
      <c r="Y154" s="54">
        <f>SUMIFS(Archives!$BG$2:$BG$1048576,Archives!$T$2:$T$1048576,$X154)</f>
        <v>0</v>
      </c>
      <c r="Z154" s="54">
        <f>SUMIFS(Archives!$BH$2:$BH$1048576,Archives!$T$2:$T$1048576,$X154)</f>
        <v>0</v>
      </c>
      <c r="AA154" s="54">
        <f>SUMIFS(Archives!$BI$2:$BI$1048576,Archives!$T$2:$T$1048576,$X154)</f>
        <v>0</v>
      </c>
      <c r="AB154" s="54">
        <f>SUMIFS(Archives!$BJ$2:$BJ$1048576,Archives!$T$2:$T$1048576,$X154)</f>
        <v>0</v>
      </c>
      <c r="AC154" s="54">
        <f>SUMIFS(Archives!$BK$2:$BK$1048576,Archives!$T$2:$T$1048576,$X154)</f>
        <v>0</v>
      </c>
      <c r="AD154" s="54">
        <f>SUMIFS(Archives!$BL$2:$BL$1048576,Archives!$T$2:$T$1048576,$X154)</f>
        <v>0</v>
      </c>
      <c r="AE154" s="54">
        <f>SUMIFS(Archives!$BM$2:$BM$1048576,Archives!$T$2:$T$1048576,$X154)</f>
        <v>0</v>
      </c>
      <c r="AF154" s="54">
        <f>SUMIFS(Archives!$BN$2:$BN$1048576,Archives!$T$2:$T$1048576,$X154)</f>
        <v>0</v>
      </c>
      <c r="AG154" s="54">
        <f>SUMIFS(Archives!$BO$2:$BO$1048576,Archives!$T$2:$T$1048576,$X154)</f>
        <v>0</v>
      </c>
      <c r="AH154" s="54">
        <f>SUMIFS(Archives!$BP$2:$BP$1048576,Archives!$T$2:$T$1048576,$X154)</f>
        <v>0</v>
      </c>
      <c r="AI154" s="54">
        <f>SUMIFS(Archives!$BQ$2:$BQ$1048576,Archives!$T$2:$T$1048576,$X154)</f>
        <v>0</v>
      </c>
      <c r="AJ154" s="54">
        <f>SUMIFS(Archives!$BR$2:$BR$1048576,Archives!$T$2:$T$1048576,$X154)</f>
        <v>0</v>
      </c>
    </row>
    <row r="155" spans="1:36" ht="30" x14ac:dyDescent="0.25">
      <c r="A155" s="144" t="s">
        <v>303</v>
      </c>
      <c r="B155" s="54">
        <f>SUMIFS(Archives!$J$2:$J$1048576,Archives!$T$2:$T$1048576,$A155)</f>
        <v>0</v>
      </c>
      <c r="C155" s="54">
        <f>SUMIFS(Archives!$BF$2:$BF$1048576,Archives!$T$2:$T$1048576,$A155)</f>
        <v>0</v>
      </c>
      <c r="D155" s="54"/>
      <c r="E155" s="54"/>
      <c r="F155" s="54"/>
      <c r="G155" s="54"/>
      <c r="K155" s="144" t="s">
        <v>303</v>
      </c>
      <c r="L155" s="54">
        <f>SUMIFS(Archives!$V$2:$V$1048576,Archives!$T$2:$T$1048576,$K155)</f>
        <v>0</v>
      </c>
      <c r="M155" s="54">
        <f>SUMIFS(Archives!$W$2:$W$1048576,Archives!$T$2:$T$1048576,$K155)</f>
        <v>0</v>
      </c>
      <c r="N155" s="54">
        <f>SUMIFS(Archives!$X$2:$X$1048576,Archives!$T$2:$T$1048576,$K155)</f>
        <v>0</v>
      </c>
      <c r="O155" s="54">
        <f>SUMIFS(Archives!$Y$2:$Y$1048576,Archives!$T$2:$T$1048576,$K155)</f>
        <v>0</v>
      </c>
      <c r="P155" s="54">
        <f>SUMIFS(Archives!$Z$2:$Z$1048576,Archives!$T$2:$T$1048576,$K155)</f>
        <v>0</v>
      </c>
      <c r="Q155" s="54">
        <f>SUMIFS(Archives!$AA$2:$AA$1048576,Archives!$T$2:$T$1048576,$K155)</f>
        <v>0</v>
      </c>
      <c r="R155" s="54">
        <f>SUMIFS(Archives!$AB$2:$AB$1048576,Archives!$T$2:$T$1048576,$K155)</f>
        <v>0</v>
      </c>
      <c r="S155" s="54">
        <f>SUMIFS(Archives!$AC$2:$AC$1048576,Archives!$T$2:$T$1048576,$K155)</f>
        <v>0</v>
      </c>
      <c r="T155" s="54">
        <f>SUMIFS(Archives!$AD$2:$AD$1048576,Archives!$T$2:$T$1048576,$K155)</f>
        <v>0</v>
      </c>
      <c r="U155" s="54">
        <f>SUMIFS(Archives!$AE$2:$AE$1048576,Archives!$T$2:$T$1048576,$K155)</f>
        <v>0</v>
      </c>
      <c r="V155" s="54">
        <f>SUMIFS(Archives!$AF$2:$AF$1048576,Archives!$T$2:$T$1048576,$K155)</f>
        <v>0</v>
      </c>
      <c r="W155" s="54">
        <f>SUMIFS(Archives!$AG$2:$AG$1048576,Archives!$T$2:$T$1048576,$K155)</f>
        <v>0</v>
      </c>
      <c r="X155" s="144" t="s">
        <v>303</v>
      </c>
      <c r="Y155" s="54">
        <f>SUMIFS(Archives!$BG$2:$BG$1048576,Archives!$T$2:$T$1048576,$X155)</f>
        <v>0</v>
      </c>
      <c r="Z155" s="54">
        <f>SUMIFS(Archives!$BH$2:$BH$1048576,Archives!$T$2:$T$1048576,$X155)</f>
        <v>0</v>
      </c>
      <c r="AA155" s="54">
        <f>SUMIFS(Archives!$BI$2:$BI$1048576,Archives!$T$2:$T$1048576,$X155)</f>
        <v>0</v>
      </c>
      <c r="AB155" s="54">
        <f>SUMIFS(Archives!$BJ$2:$BJ$1048576,Archives!$T$2:$T$1048576,$X155)</f>
        <v>0</v>
      </c>
      <c r="AC155" s="54">
        <f>SUMIFS(Archives!$BK$2:$BK$1048576,Archives!$T$2:$T$1048576,$X155)</f>
        <v>0</v>
      </c>
      <c r="AD155" s="54">
        <f>SUMIFS(Archives!$BL$2:$BL$1048576,Archives!$T$2:$T$1048576,$X155)</f>
        <v>0</v>
      </c>
      <c r="AE155" s="54">
        <f>SUMIFS(Archives!$BM$2:$BM$1048576,Archives!$T$2:$T$1048576,$X155)</f>
        <v>0</v>
      </c>
      <c r="AF155" s="54">
        <f>SUMIFS(Archives!$BN$2:$BN$1048576,Archives!$T$2:$T$1048576,$X155)</f>
        <v>0</v>
      </c>
      <c r="AG155" s="54">
        <f>SUMIFS(Archives!$BO$2:$BO$1048576,Archives!$T$2:$T$1048576,$X155)</f>
        <v>0</v>
      </c>
      <c r="AH155" s="54">
        <f>SUMIFS(Archives!$BP$2:$BP$1048576,Archives!$T$2:$T$1048576,$X155)</f>
        <v>0</v>
      </c>
      <c r="AI155" s="54">
        <f>SUMIFS(Archives!$BQ$2:$BQ$1048576,Archives!$T$2:$T$1048576,$X155)</f>
        <v>0</v>
      </c>
      <c r="AJ155" s="54">
        <f>SUMIFS(Archives!$BR$2:$BR$1048576,Archives!$T$2:$T$1048576,$X155)</f>
        <v>0</v>
      </c>
    </row>
    <row r="156" spans="1:36" x14ac:dyDescent="0.25">
      <c r="A156" s="144" t="s">
        <v>304</v>
      </c>
      <c r="B156" s="54">
        <f>SUMIFS(Archives!$J$2:$J$1048576,Archives!$T$2:$T$1048576,$A156)</f>
        <v>0</v>
      </c>
      <c r="C156" s="54">
        <f>SUMIFS(Archives!$BF$2:$BF$1048576,Archives!$T$2:$T$1048576,$A156)</f>
        <v>0</v>
      </c>
      <c r="D156" s="54"/>
      <c r="E156" s="54"/>
      <c r="F156" s="54"/>
      <c r="G156" s="54"/>
      <c r="K156" s="144" t="s">
        <v>304</v>
      </c>
      <c r="L156" s="54">
        <f>SUMIFS(Archives!$V$2:$V$1048576,Archives!$T$2:$T$1048576,$K156)</f>
        <v>0</v>
      </c>
      <c r="M156" s="54">
        <f>SUMIFS(Archives!$W$2:$W$1048576,Archives!$T$2:$T$1048576,$K156)</f>
        <v>0</v>
      </c>
      <c r="N156" s="54">
        <f>SUMIFS(Archives!$X$2:$X$1048576,Archives!$T$2:$T$1048576,$K156)</f>
        <v>0</v>
      </c>
      <c r="O156" s="54">
        <f>SUMIFS(Archives!$Y$2:$Y$1048576,Archives!$T$2:$T$1048576,$K156)</f>
        <v>0</v>
      </c>
      <c r="P156" s="54">
        <f>SUMIFS(Archives!$Z$2:$Z$1048576,Archives!$T$2:$T$1048576,$K156)</f>
        <v>0</v>
      </c>
      <c r="Q156" s="54">
        <f>SUMIFS(Archives!$AA$2:$AA$1048576,Archives!$T$2:$T$1048576,$K156)</f>
        <v>0</v>
      </c>
      <c r="R156" s="54">
        <f>SUMIFS(Archives!$AB$2:$AB$1048576,Archives!$T$2:$T$1048576,$K156)</f>
        <v>0</v>
      </c>
      <c r="S156" s="54">
        <f>SUMIFS(Archives!$AC$2:$AC$1048576,Archives!$T$2:$T$1048576,$K156)</f>
        <v>0</v>
      </c>
      <c r="T156" s="54">
        <f>SUMIFS(Archives!$AD$2:$AD$1048576,Archives!$T$2:$T$1048576,$K156)</f>
        <v>0</v>
      </c>
      <c r="U156" s="54">
        <f>SUMIFS(Archives!$AE$2:$AE$1048576,Archives!$T$2:$T$1048576,$K156)</f>
        <v>0</v>
      </c>
      <c r="V156" s="54">
        <f>SUMIFS(Archives!$AF$2:$AF$1048576,Archives!$T$2:$T$1048576,$K156)</f>
        <v>0</v>
      </c>
      <c r="W156" s="54">
        <f>SUMIFS(Archives!$AG$2:$AG$1048576,Archives!$T$2:$T$1048576,$K156)</f>
        <v>0</v>
      </c>
      <c r="X156" s="144" t="s">
        <v>304</v>
      </c>
      <c r="Y156" s="54">
        <f>SUMIFS(Archives!$BG$2:$BG$1048576,Archives!$T$2:$T$1048576,$X156)</f>
        <v>0</v>
      </c>
      <c r="Z156" s="54">
        <f>SUMIFS(Archives!$BH$2:$BH$1048576,Archives!$T$2:$T$1048576,$X156)</f>
        <v>0</v>
      </c>
      <c r="AA156" s="54">
        <f>SUMIFS(Archives!$BI$2:$BI$1048576,Archives!$T$2:$T$1048576,$X156)</f>
        <v>0</v>
      </c>
      <c r="AB156" s="54">
        <f>SUMIFS(Archives!$BJ$2:$BJ$1048576,Archives!$T$2:$T$1048576,$X156)</f>
        <v>0</v>
      </c>
      <c r="AC156" s="54">
        <f>SUMIFS(Archives!$BK$2:$BK$1048576,Archives!$T$2:$T$1048576,$X156)</f>
        <v>0</v>
      </c>
      <c r="AD156" s="54">
        <f>SUMIFS(Archives!$BL$2:$BL$1048576,Archives!$T$2:$T$1048576,$X156)</f>
        <v>0</v>
      </c>
      <c r="AE156" s="54">
        <f>SUMIFS(Archives!$BM$2:$BM$1048576,Archives!$T$2:$T$1048576,$X156)</f>
        <v>0</v>
      </c>
      <c r="AF156" s="54">
        <f>SUMIFS(Archives!$BN$2:$BN$1048576,Archives!$T$2:$T$1048576,$X156)</f>
        <v>0</v>
      </c>
      <c r="AG156" s="54">
        <f>SUMIFS(Archives!$BO$2:$BO$1048576,Archives!$T$2:$T$1048576,$X156)</f>
        <v>0</v>
      </c>
      <c r="AH156" s="54">
        <f>SUMIFS(Archives!$BP$2:$BP$1048576,Archives!$T$2:$T$1048576,$X156)</f>
        <v>0</v>
      </c>
      <c r="AI156" s="54">
        <f>SUMIFS(Archives!$BQ$2:$BQ$1048576,Archives!$T$2:$T$1048576,$X156)</f>
        <v>0</v>
      </c>
      <c r="AJ156" s="54">
        <f>SUMIFS(Archives!$BR$2:$BR$1048576,Archives!$T$2:$T$1048576,$X156)</f>
        <v>0</v>
      </c>
    </row>
    <row r="157" spans="1:36" x14ac:dyDescent="0.25">
      <c r="A157" s="144" t="s">
        <v>305</v>
      </c>
      <c r="B157" s="54">
        <f>SUMIFS(Archives!$J$2:$J$1048576,Archives!$T$2:$T$1048576,$A157)</f>
        <v>0</v>
      </c>
      <c r="C157" s="54">
        <f>SUMIFS(Archives!$BF$2:$BF$1048576,Archives!$T$2:$T$1048576,$A157)</f>
        <v>0</v>
      </c>
      <c r="D157" s="54"/>
      <c r="E157" s="54"/>
      <c r="F157" s="54"/>
      <c r="G157" s="54"/>
      <c r="K157" s="144" t="s">
        <v>305</v>
      </c>
      <c r="L157" s="54">
        <f>SUMIFS(Archives!$V$2:$V$1048576,Archives!$T$2:$T$1048576,$K157)</f>
        <v>0</v>
      </c>
      <c r="M157" s="54">
        <f>SUMIFS(Archives!$W$2:$W$1048576,Archives!$T$2:$T$1048576,$K157)</f>
        <v>0</v>
      </c>
      <c r="N157" s="54">
        <f>SUMIFS(Archives!$X$2:$X$1048576,Archives!$T$2:$T$1048576,$K157)</f>
        <v>0</v>
      </c>
      <c r="O157" s="54">
        <f>SUMIFS(Archives!$Y$2:$Y$1048576,Archives!$T$2:$T$1048576,$K157)</f>
        <v>0</v>
      </c>
      <c r="P157" s="54">
        <f>SUMIFS(Archives!$Z$2:$Z$1048576,Archives!$T$2:$T$1048576,$K157)</f>
        <v>0</v>
      </c>
      <c r="Q157" s="54">
        <f>SUMIFS(Archives!$AA$2:$AA$1048576,Archives!$T$2:$T$1048576,$K157)</f>
        <v>0</v>
      </c>
      <c r="R157" s="54">
        <f>SUMIFS(Archives!$AB$2:$AB$1048576,Archives!$T$2:$T$1048576,$K157)</f>
        <v>0</v>
      </c>
      <c r="S157" s="54">
        <f>SUMIFS(Archives!$AC$2:$AC$1048576,Archives!$T$2:$T$1048576,$K157)</f>
        <v>0</v>
      </c>
      <c r="T157" s="54">
        <f>SUMIFS(Archives!$AD$2:$AD$1048576,Archives!$T$2:$T$1048576,$K157)</f>
        <v>0</v>
      </c>
      <c r="U157" s="54">
        <f>SUMIFS(Archives!$AE$2:$AE$1048576,Archives!$T$2:$T$1048576,$K157)</f>
        <v>0</v>
      </c>
      <c r="V157" s="54">
        <f>SUMIFS(Archives!$AF$2:$AF$1048576,Archives!$T$2:$T$1048576,$K157)</f>
        <v>0</v>
      </c>
      <c r="W157" s="54">
        <f>SUMIFS(Archives!$AG$2:$AG$1048576,Archives!$T$2:$T$1048576,$K157)</f>
        <v>0</v>
      </c>
      <c r="X157" s="144" t="s">
        <v>305</v>
      </c>
      <c r="Y157" s="54">
        <f>SUMIFS(Archives!$BG$2:$BG$1048576,Archives!$T$2:$T$1048576,$X157)</f>
        <v>0</v>
      </c>
      <c r="Z157" s="54">
        <f>SUMIFS(Archives!$BH$2:$BH$1048576,Archives!$T$2:$T$1048576,$X157)</f>
        <v>0</v>
      </c>
      <c r="AA157" s="54">
        <f>SUMIFS(Archives!$BI$2:$BI$1048576,Archives!$T$2:$T$1048576,$X157)</f>
        <v>0</v>
      </c>
      <c r="AB157" s="54">
        <f>SUMIFS(Archives!$BJ$2:$BJ$1048576,Archives!$T$2:$T$1048576,$X157)</f>
        <v>0</v>
      </c>
      <c r="AC157" s="54">
        <f>SUMIFS(Archives!$BK$2:$BK$1048576,Archives!$T$2:$T$1048576,$X157)</f>
        <v>0</v>
      </c>
      <c r="AD157" s="54">
        <f>SUMIFS(Archives!$BL$2:$BL$1048576,Archives!$T$2:$T$1048576,$X157)</f>
        <v>0</v>
      </c>
      <c r="AE157" s="54">
        <f>SUMIFS(Archives!$BM$2:$BM$1048576,Archives!$T$2:$T$1048576,$X157)</f>
        <v>0</v>
      </c>
      <c r="AF157" s="54">
        <f>SUMIFS(Archives!$BN$2:$BN$1048576,Archives!$T$2:$T$1048576,$X157)</f>
        <v>0</v>
      </c>
      <c r="AG157" s="54">
        <f>SUMIFS(Archives!$BO$2:$BO$1048576,Archives!$T$2:$T$1048576,$X157)</f>
        <v>0</v>
      </c>
      <c r="AH157" s="54">
        <f>SUMIFS(Archives!$BP$2:$BP$1048576,Archives!$T$2:$T$1048576,$X157)</f>
        <v>0</v>
      </c>
      <c r="AI157" s="54">
        <f>SUMIFS(Archives!$BQ$2:$BQ$1048576,Archives!$T$2:$T$1048576,$X157)</f>
        <v>0</v>
      </c>
      <c r="AJ157" s="54">
        <f>SUMIFS(Archives!$BR$2:$BR$1048576,Archives!$T$2:$T$1048576,$X157)</f>
        <v>0</v>
      </c>
    </row>
    <row r="158" spans="1:36" x14ac:dyDescent="0.25">
      <c r="A158" s="144" t="s">
        <v>306</v>
      </c>
      <c r="B158" s="54">
        <f>SUMIFS(Archives!$J$2:$J$1048576,Archives!$T$2:$T$1048576,$A158)</f>
        <v>0</v>
      </c>
      <c r="C158" s="54">
        <f>SUMIFS(Archives!$BF$2:$BF$1048576,Archives!$T$2:$T$1048576,$A158)</f>
        <v>0</v>
      </c>
      <c r="D158" s="54"/>
      <c r="E158" s="54"/>
      <c r="F158" s="54"/>
      <c r="G158" s="54"/>
      <c r="K158" s="144" t="s">
        <v>306</v>
      </c>
      <c r="L158" s="54">
        <f>SUMIFS(Archives!$V$2:$V$1048576,Archives!$T$2:$T$1048576,$K158)</f>
        <v>0</v>
      </c>
      <c r="M158" s="54">
        <f>SUMIFS(Archives!$W$2:$W$1048576,Archives!$T$2:$T$1048576,$K158)</f>
        <v>0</v>
      </c>
      <c r="N158" s="54">
        <f>SUMIFS(Archives!$X$2:$X$1048576,Archives!$T$2:$T$1048576,$K158)</f>
        <v>0</v>
      </c>
      <c r="O158" s="54">
        <f>SUMIFS(Archives!$Y$2:$Y$1048576,Archives!$T$2:$T$1048576,$K158)</f>
        <v>0</v>
      </c>
      <c r="P158" s="54">
        <f>SUMIFS(Archives!$Z$2:$Z$1048576,Archives!$T$2:$T$1048576,$K158)</f>
        <v>0</v>
      </c>
      <c r="Q158" s="54">
        <f>SUMIFS(Archives!$AA$2:$AA$1048576,Archives!$T$2:$T$1048576,$K158)</f>
        <v>0</v>
      </c>
      <c r="R158" s="54">
        <f>SUMIFS(Archives!$AB$2:$AB$1048576,Archives!$T$2:$T$1048576,$K158)</f>
        <v>0</v>
      </c>
      <c r="S158" s="54">
        <f>SUMIFS(Archives!$AC$2:$AC$1048576,Archives!$T$2:$T$1048576,$K158)</f>
        <v>0</v>
      </c>
      <c r="T158" s="54">
        <f>SUMIFS(Archives!$AD$2:$AD$1048576,Archives!$T$2:$T$1048576,$K158)</f>
        <v>0</v>
      </c>
      <c r="U158" s="54">
        <f>SUMIFS(Archives!$AE$2:$AE$1048576,Archives!$T$2:$T$1048576,$K158)</f>
        <v>0</v>
      </c>
      <c r="V158" s="54">
        <f>SUMIFS(Archives!$AF$2:$AF$1048576,Archives!$T$2:$T$1048576,$K158)</f>
        <v>0</v>
      </c>
      <c r="W158" s="54">
        <f>SUMIFS(Archives!$AG$2:$AG$1048576,Archives!$T$2:$T$1048576,$K158)</f>
        <v>0</v>
      </c>
      <c r="X158" s="144" t="s">
        <v>306</v>
      </c>
      <c r="Y158" s="54">
        <f>SUMIFS(Archives!$BG$2:$BG$1048576,Archives!$T$2:$T$1048576,$X158)</f>
        <v>0</v>
      </c>
      <c r="Z158" s="54">
        <f>SUMIFS(Archives!$BH$2:$BH$1048576,Archives!$T$2:$T$1048576,$X158)</f>
        <v>0</v>
      </c>
      <c r="AA158" s="54">
        <f>SUMIFS(Archives!$BI$2:$BI$1048576,Archives!$T$2:$T$1048576,$X158)</f>
        <v>0</v>
      </c>
      <c r="AB158" s="54">
        <f>SUMIFS(Archives!$BJ$2:$BJ$1048576,Archives!$T$2:$T$1048576,$X158)</f>
        <v>0</v>
      </c>
      <c r="AC158" s="54">
        <f>SUMIFS(Archives!$BK$2:$BK$1048576,Archives!$T$2:$T$1048576,$X158)</f>
        <v>0</v>
      </c>
      <c r="AD158" s="54">
        <f>SUMIFS(Archives!$BL$2:$BL$1048576,Archives!$T$2:$T$1048576,$X158)</f>
        <v>0</v>
      </c>
      <c r="AE158" s="54">
        <f>SUMIFS(Archives!$BM$2:$BM$1048576,Archives!$T$2:$T$1048576,$X158)</f>
        <v>0</v>
      </c>
      <c r="AF158" s="54">
        <f>SUMIFS(Archives!$BN$2:$BN$1048576,Archives!$T$2:$T$1048576,$X158)</f>
        <v>0</v>
      </c>
      <c r="AG158" s="54">
        <f>SUMIFS(Archives!$BO$2:$BO$1048576,Archives!$T$2:$T$1048576,$X158)</f>
        <v>0</v>
      </c>
      <c r="AH158" s="54">
        <f>SUMIFS(Archives!$BP$2:$BP$1048576,Archives!$T$2:$T$1048576,$X158)</f>
        <v>0</v>
      </c>
      <c r="AI158" s="54">
        <f>SUMIFS(Archives!$BQ$2:$BQ$1048576,Archives!$T$2:$T$1048576,$X158)</f>
        <v>0</v>
      </c>
      <c r="AJ158" s="54">
        <f>SUMIFS(Archives!$BR$2:$BR$1048576,Archives!$T$2:$T$1048576,$X158)</f>
        <v>0</v>
      </c>
    </row>
    <row r="159" spans="1:36" x14ac:dyDescent="0.25">
      <c r="A159" s="144" t="s">
        <v>307</v>
      </c>
      <c r="B159" s="54">
        <f>SUMIFS(Archives!$J$2:$J$1048576,Archives!$T$2:$T$1048576,$A159)</f>
        <v>0</v>
      </c>
      <c r="C159" s="54">
        <f>SUMIFS(Archives!$BF$2:$BF$1048576,Archives!$T$2:$T$1048576,$A159)</f>
        <v>0</v>
      </c>
      <c r="D159" s="54"/>
      <c r="E159" s="54"/>
      <c r="F159" s="54"/>
      <c r="G159" s="54"/>
      <c r="K159" s="144" t="s">
        <v>307</v>
      </c>
      <c r="L159" s="54">
        <f>SUMIFS(Archives!$V$2:$V$1048576,Archives!$T$2:$T$1048576,$K159)</f>
        <v>0</v>
      </c>
      <c r="M159" s="54">
        <f>SUMIFS(Archives!$W$2:$W$1048576,Archives!$T$2:$T$1048576,$K159)</f>
        <v>0</v>
      </c>
      <c r="N159" s="54">
        <f>SUMIFS(Archives!$X$2:$X$1048576,Archives!$T$2:$T$1048576,$K159)</f>
        <v>0</v>
      </c>
      <c r="O159" s="54">
        <f>SUMIFS(Archives!$Y$2:$Y$1048576,Archives!$T$2:$T$1048576,$K159)</f>
        <v>0</v>
      </c>
      <c r="P159" s="54">
        <f>SUMIFS(Archives!$Z$2:$Z$1048576,Archives!$T$2:$T$1048576,$K159)</f>
        <v>0</v>
      </c>
      <c r="Q159" s="54">
        <f>SUMIFS(Archives!$AA$2:$AA$1048576,Archives!$T$2:$T$1048576,$K159)</f>
        <v>0</v>
      </c>
      <c r="R159" s="54">
        <f>SUMIFS(Archives!$AB$2:$AB$1048576,Archives!$T$2:$T$1048576,$K159)</f>
        <v>0</v>
      </c>
      <c r="S159" s="54">
        <f>SUMIFS(Archives!$AC$2:$AC$1048576,Archives!$T$2:$T$1048576,$K159)</f>
        <v>0</v>
      </c>
      <c r="T159" s="54">
        <f>SUMIFS(Archives!$AD$2:$AD$1048576,Archives!$T$2:$T$1048576,$K159)</f>
        <v>0</v>
      </c>
      <c r="U159" s="54">
        <f>SUMIFS(Archives!$AE$2:$AE$1048576,Archives!$T$2:$T$1048576,$K159)</f>
        <v>0</v>
      </c>
      <c r="V159" s="54">
        <f>SUMIFS(Archives!$AF$2:$AF$1048576,Archives!$T$2:$T$1048576,$K159)</f>
        <v>0</v>
      </c>
      <c r="W159" s="54">
        <f>SUMIFS(Archives!$AG$2:$AG$1048576,Archives!$T$2:$T$1048576,$K159)</f>
        <v>0</v>
      </c>
      <c r="X159" s="144" t="s">
        <v>307</v>
      </c>
      <c r="Y159" s="54">
        <f>SUMIFS(Archives!$BG$2:$BG$1048576,Archives!$T$2:$T$1048576,$X159)</f>
        <v>0</v>
      </c>
      <c r="Z159" s="54">
        <f>SUMIFS(Archives!$BH$2:$BH$1048576,Archives!$T$2:$T$1048576,$X159)</f>
        <v>0</v>
      </c>
      <c r="AA159" s="54">
        <f>SUMIFS(Archives!$BI$2:$BI$1048576,Archives!$T$2:$T$1048576,$X159)</f>
        <v>0</v>
      </c>
      <c r="AB159" s="54">
        <f>SUMIFS(Archives!$BJ$2:$BJ$1048576,Archives!$T$2:$T$1048576,$X159)</f>
        <v>0</v>
      </c>
      <c r="AC159" s="54">
        <f>SUMIFS(Archives!$BK$2:$BK$1048576,Archives!$T$2:$T$1048576,$X159)</f>
        <v>0</v>
      </c>
      <c r="AD159" s="54">
        <f>SUMIFS(Archives!$BL$2:$BL$1048576,Archives!$T$2:$T$1048576,$X159)</f>
        <v>0</v>
      </c>
      <c r="AE159" s="54">
        <f>SUMIFS(Archives!$BM$2:$BM$1048576,Archives!$T$2:$T$1048576,$X159)</f>
        <v>0</v>
      </c>
      <c r="AF159" s="54">
        <f>SUMIFS(Archives!$BN$2:$BN$1048576,Archives!$T$2:$T$1048576,$X159)</f>
        <v>0</v>
      </c>
      <c r="AG159" s="54">
        <f>SUMIFS(Archives!$BO$2:$BO$1048576,Archives!$T$2:$T$1048576,$X159)</f>
        <v>0</v>
      </c>
      <c r="AH159" s="54">
        <f>SUMIFS(Archives!$BP$2:$BP$1048576,Archives!$T$2:$T$1048576,$X159)</f>
        <v>0</v>
      </c>
      <c r="AI159" s="54">
        <f>SUMIFS(Archives!$BQ$2:$BQ$1048576,Archives!$T$2:$T$1048576,$X159)</f>
        <v>0</v>
      </c>
      <c r="AJ159" s="54">
        <f>SUMIFS(Archives!$BR$2:$BR$1048576,Archives!$T$2:$T$1048576,$X159)</f>
        <v>0</v>
      </c>
    </row>
    <row r="160" spans="1:36" x14ac:dyDescent="0.25">
      <c r="A160" s="144" t="s">
        <v>308</v>
      </c>
      <c r="B160" s="54">
        <f>SUMIFS(Archives!$J$2:$J$1048576,Archives!$T$2:$T$1048576,$A160)</f>
        <v>0</v>
      </c>
      <c r="C160" s="54">
        <f>SUMIFS(Archives!$BF$2:$BF$1048576,Archives!$T$2:$T$1048576,$A160)</f>
        <v>0</v>
      </c>
      <c r="D160" s="54"/>
      <c r="E160" s="54"/>
      <c r="F160" s="54"/>
      <c r="G160" s="54"/>
      <c r="K160" s="144" t="s">
        <v>308</v>
      </c>
      <c r="L160" s="54">
        <f>SUMIFS(Archives!$V$2:$V$1048576,Archives!$T$2:$T$1048576,$K160)</f>
        <v>0</v>
      </c>
      <c r="M160" s="54">
        <f>SUMIFS(Archives!$W$2:$W$1048576,Archives!$T$2:$T$1048576,$K160)</f>
        <v>0</v>
      </c>
      <c r="N160" s="54">
        <f>SUMIFS(Archives!$X$2:$X$1048576,Archives!$T$2:$T$1048576,$K160)</f>
        <v>0</v>
      </c>
      <c r="O160" s="54">
        <f>SUMIFS(Archives!$Y$2:$Y$1048576,Archives!$T$2:$T$1048576,$K160)</f>
        <v>0</v>
      </c>
      <c r="P160" s="54">
        <f>SUMIFS(Archives!$Z$2:$Z$1048576,Archives!$T$2:$T$1048576,$K160)</f>
        <v>0</v>
      </c>
      <c r="Q160" s="54">
        <f>SUMIFS(Archives!$AA$2:$AA$1048576,Archives!$T$2:$T$1048576,$K160)</f>
        <v>0</v>
      </c>
      <c r="R160" s="54">
        <f>SUMIFS(Archives!$AB$2:$AB$1048576,Archives!$T$2:$T$1048576,$K160)</f>
        <v>0</v>
      </c>
      <c r="S160" s="54">
        <f>SUMIFS(Archives!$AC$2:$AC$1048576,Archives!$T$2:$T$1048576,$K160)</f>
        <v>0</v>
      </c>
      <c r="T160" s="54">
        <f>SUMIFS(Archives!$AD$2:$AD$1048576,Archives!$T$2:$T$1048576,$K160)</f>
        <v>0</v>
      </c>
      <c r="U160" s="54">
        <f>SUMIFS(Archives!$AE$2:$AE$1048576,Archives!$T$2:$T$1048576,$K160)</f>
        <v>0</v>
      </c>
      <c r="V160" s="54">
        <f>SUMIFS(Archives!$AF$2:$AF$1048576,Archives!$T$2:$T$1048576,$K160)</f>
        <v>0</v>
      </c>
      <c r="W160" s="54">
        <f>SUMIFS(Archives!$AG$2:$AG$1048576,Archives!$T$2:$T$1048576,$K160)</f>
        <v>0</v>
      </c>
      <c r="X160" s="144" t="s">
        <v>308</v>
      </c>
      <c r="Y160" s="54">
        <f>SUMIFS(Archives!$BG$2:$BG$1048576,Archives!$T$2:$T$1048576,$X160)</f>
        <v>0</v>
      </c>
      <c r="Z160" s="54">
        <f>SUMIFS(Archives!$BH$2:$BH$1048576,Archives!$T$2:$T$1048576,$X160)</f>
        <v>0</v>
      </c>
      <c r="AA160" s="54">
        <f>SUMIFS(Archives!$BI$2:$BI$1048576,Archives!$T$2:$T$1048576,$X160)</f>
        <v>0</v>
      </c>
      <c r="AB160" s="54">
        <f>SUMIFS(Archives!$BJ$2:$BJ$1048576,Archives!$T$2:$T$1048576,$X160)</f>
        <v>0</v>
      </c>
      <c r="AC160" s="54">
        <f>SUMIFS(Archives!$BK$2:$BK$1048576,Archives!$T$2:$T$1048576,$X160)</f>
        <v>0</v>
      </c>
      <c r="AD160" s="54">
        <f>SUMIFS(Archives!$BL$2:$BL$1048576,Archives!$T$2:$T$1048576,$X160)</f>
        <v>0</v>
      </c>
      <c r="AE160" s="54">
        <f>SUMIFS(Archives!$BM$2:$BM$1048576,Archives!$T$2:$T$1048576,$X160)</f>
        <v>0</v>
      </c>
      <c r="AF160" s="54">
        <f>SUMIFS(Archives!$BN$2:$BN$1048576,Archives!$T$2:$T$1048576,$X160)</f>
        <v>0</v>
      </c>
      <c r="AG160" s="54">
        <f>SUMIFS(Archives!$BO$2:$BO$1048576,Archives!$T$2:$T$1048576,$X160)</f>
        <v>0</v>
      </c>
      <c r="AH160" s="54">
        <f>SUMIFS(Archives!$BP$2:$BP$1048576,Archives!$T$2:$T$1048576,$X160)</f>
        <v>0</v>
      </c>
      <c r="AI160" s="54">
        <f>SUMIFS(Archives!$BQ$2:$BQ$1048576,Archives!$T$2:$T$1048576,$X160)</f>
        <v>0</v>
      </c>
      <c r="AJ160" s="54">
        <f>SUMIFS(Archives!$BR$2:$BR$1048576,Archives!$T$2:$T$1048576,$X160)</f>
        <v>0</v>
      </c>
    </row>
    <row r="161" spans="1:36" x14ac:dyDescent="0.25">
      <c r="A161" s="144" t="s">
        <v>309</v>
      </c>
      <c r="B161" s="54">
        <f>SUMIFS(Archives!$J$2:$J$1048576,Archives!$T$2:$T$1048576,$A161)</f>
        <v>0</v>
      </c>
      <c r="C161" s="54">
        <f>SUMIFS(Archives!$BF$2:$BF$1048576,Archives!$T$2:$T$1048576,$A161)</f>
        <v>0</v>
      </c>
      <c r="D161" s="54"/>
      <c r="E161" s="54"/>
      <c r="F161" s="54"/>
      <c r="G161" s="54"/>
      <c r="K161" s="144" t="s">
        <v>309</v>
      </c>
      <c r="L161" s="54">
        <f>SUMIFS(Archives!$V$2:$V$1048576,Archives!$T$2:$T$1048576,$K161)</f>
        <v>0</v>
      </c>
      <c r="M161" s="54">
        <f>SUMIFS(Archives!$W$2:$W$1048576,Archives!$T$2:$T$1048576,$K161)</f>
        <v>0</v>
      </c>
      <c r="N161" s="54">
        <f>SUMIFS(Archives!$X$2:$X$1048576,Archives!$T$2:$T$1048576,$K161)</f>
        <v>0</v>
      </c>
      <c r="O161" s="54">
        <f>SUMIFS(Archives!$Y$2:$Y$1048576,Archives!$T$2:$T$1048576,$K161)</f>
        <v>0</v>
      </c>
      <c r="P161" s="54">
        <f>SUMIFS(Archives!$Z$2:$Z$1048576,Archives!$T$2:$T$1048576,$K161)</f>
        <v>0</v>
      </c>
      <c r="Q161" s="54">
        <f>SUMIFS(Archives!$AA$2:$AA$1048576,Archives!$T$2:$T$1048576,$K161)</f>
        <v>0</v>
      </c>
      <c r="R161" s="54">
        <f>SUMIFS(Archives!$AB$2:$AB$1048576,Archives!$T$2:$T$1048576,$K161)</f>
        <v>0</v>
      </c>
      <c r="S161" s="54">
        <f>SUMIFS(Archives!$AC$2:$AC$1048576,Archives!$T$2:$T$1048576,$K161)</f>
        <v>0</v>
      </c>
      <c r="T161" s="54">
        <f>SUMIFS(Archives!$AD$2:$AD$1048576,Archives!$T$2:$T$1048576,$K161)</f>
        <v>0</v>
      </c>
      <c r="U161" s="54">
        <f>SUMIFS(Archives!$AE$2:$AE$1048576,Archives!$T$2:$T$1048576,$K161)</f>
        <v>0</v>
      </c>
      <c r="V161" s="54">
        <f>SUMIFS(Archives!$AF$2:$AF$1048576,Archives!$T$2:$T$1048576,$K161)</f>
        <v>0</v>
      </c>
      <c r="W161" s="54">
        <f>SUMIFS(Archives!$AG$2:$AG$1048576,Archives!$T$2:$T$1048576,$K161)</f>
        <v>0</v>
      </c>
      <c r="X161" s="144" t="s">
        <v>309</v>
      </c>
      <c r="Y161" s="54">
        <f>SUMIFS(Archives!$BG$2:$BG$1048576,Archives!$T$2:$T$1048576,$X161)</f>
        <v>0</v>
      </c>
      <c r="Z161" s="54">
        <f>SUMIFS(Archives!$BH$2:$BH$1048576,Archives!$T$2:$T$1048576,$X161)</f>
        <v>0</v>
      </c>
      <c r="AA161" s="54">
        <f>SUMIFS(Archives!$BI$2:$BI$1048576,Archives!$T$2:$T$1048576,$X161)</f>
        <v>0</v>
      </c>
      <c r="AB161" s="54">
        <f>SUMIFS(Archives!$BJ$2:$BJ$1048576,Archives!$T$2:$T$1048576,$X161)</f>
        <v>0</v>
      </c>
      <c r="AC161" s="54">
        <f>SUMIFS(Archives!$BK$2:$BK$1048576,Archives!$T$2:$T$1048576,$X161)</f>
        <v>0</v>
      </c>
      <c r="AD161" s="54">
        <f>SUMIFS(Archives!$BL$2:$BL$1048576,Archives!$T$2:$T$1048576,$X161)</f>
        <v>0</v>
      </c>
      <c r="AE161" s="54">
        <f>SUMIFS(Archives!$BM$2:$BM$1048576,Archives!$T$2:$T$1048576,$X161)</f>
        <v>0</v>
      </c>
      <c r="AF161" s="54">
        <f>SUMIFS(Archives!$BN$2:$BN$1048576,Archives!$T$2:$T$1048576,$X161)</f>
        <v>0</v>
      </c>
      <c r="AG161" s="54">
        <f>SUMIFS(Archives!$BO$2:$BO$1048576,Archives!$T$2:$T$1048576,$X161)</f>
        <v>0</v>
      </c>
      <c r="AH161" s="54">
        <f>SUMIFS(Archives!$BP$2:$BP$1048576,Archives!$T$2:$T$1048576,$X161)</f>
        <v>0</v>
      </c>
      <c r="AI161" s="54">
        <f>SUMIFS(Archives!$BQ$2:$BQ$1048576,Archives!$T$2:$T$1048576,$X161)</f>
        <v>0</v>
      </c>
      <c r="AJ161" s="54">
        <f>SUMIFS(Archives!$BR$2:$BR$1048576,Archives!$T$2:$T$1048576,$X161)</f>
        <v>0</v>
      </c>
    </row>
    <row r="162" spans="1:36" x14ac:dyDescent="0.25">
      <c r="A162" s="144" t="s">
        <v>310</v>
      </c>
      <c r="B162" s="54">
        <f>SUMIFS(Archives!$J$2:$J$1048576,Archives!$T$2:$T$1048576,$A162)</f>
        <v>0</v>
      </c>
      <c r="C162" s="54">
        <f>SUMIFS(Archives!$BF$2:$BF$1048576,Archives!$T$2:$T$1048576,$A162)</f>
        <v>0</v>
      </c>
      <c r="D162" s="54"/>
      <c r="E162" s="54"/>
      <c r="F162" s="54"/>
      <c r="G162" s="54"/>
      <c r="K162" s="144" t="s">
        <v>310</v>
      </c>
      <c r="L162" s="54">
        <f>SUMIFS(Archives!$V$2:$V$1048576,Archives!$T$2:$T$1048576,$K162)</f>
        <v>0</v>
      </c>
      <c r="M162" s="54">
        <f>SUMIFS(Archives!$W$2:$W$1048576,Archives!$T$2:$T$1048576,$K162)</f>
        <v>0</v>
      </c>
      <c r="N162" s="54">
        <f>SUMIFS(Archives!$X$2:$X$1048576,Archives!$T$2:$T$1048576,$K162)</f>
        <v>0</v>
      </c>
      <c r="O162" s="54">
        <f>SUMIFS(Archives!$Y$2:$Y$1048576,Archives!$T$2:$T$1048576,$K162)</f>
        <v>0</v>
      </c>
      <c r="P162" s="54">
        <f>SUMIFS(Archives!$Z$2:$Z$1048576,Archives!$T$2:$T$1048576,$K162)</f>
        <v>0</v>
      </c>
      <c r="Q162" s="54">
        <f>SUMIFS(Archives!$AA$2:$AA$1048576,Archives!$T$2:$T$1048576,$K162)</f>
        <v>0</v>
      </c>
      <c r="R162" s="54">
        <f>SUMIFS(Archives!$AB$2:$AB$1048576,Archives!$T$2:$T$1048576,$K162)</f>
        <v>0</v>
      </c>
      <c r="S162" s="54">
        <f>SUMIFS(Archives!$AC$2:$AC$1048576,Archives!$T$2:$T$1048576,$K162)</f>
        <v>0</v>
      </c>
      <c r="T162" s="54">
        <f>SUMIFS(Archives!$AD$2:$AD$1048576,Archives!$T$2:$T$1048576,$K162)</f>
        <v>0</v>
      </c>
      <c r="U162" s="54">
        <f>SUMIFS(Archives!$AE$2:$AE$1048576,Archives!$T$2:$T$1048576,$K162)</f>
        <v>0</v>
      </c>
      <c r="V162" s="54">
        <f>SUMIFS(Archives!$AF$2:$AF$1048576,Archives!$T$2:$T$1048576,$K162)</f>
        <v>0</v>
      </c>
      <c r="W162" s="54">
        <f>SUMIFS(Archives!$AG$2:$AG$1048576,Archives!$T$2:$T$1048576,$K162)</f>
        <v>0</v>
      </c>
      <c r="X162" s="144" t="s">
        <v>310</v>
      </c>
      <c r="Y162" s="54">
        <f>SUMIFS(Archives!$BG$2:$BG$1048576,Archives!$T$2:$T$1048576,$X162)</f>
        <v>0</v>
      </c>
      <c r="Z162" s="54">
        <f>SUMIFS(Archives!$BH$2:$BH$1048576,Archives!$T$2:$T$1048576,$X162)</f>
        <v>0</v>
      </c>
      <c r="AA162" s="54">
        <f>SUMIFS(Archives!$BI$2:$BI$1048576,Archives!$T$2:$T$1048576,$X162)</f>
        <v>0</v>
      </c>
      <c r="AB162" s="54">
        <f>SUMIFS(Archives!$BJ$2:$BJ$1048576,Archives!$T$2:$T$1048576,$X162)</f>
        <v>0</v>
      </c>
      <c r="AC162" s="54">
        <f>SUMIFS(Archives!$BK$2:$BK$1048576,Archives!$T$2:$T$1048576,$X162)</f>
        <v>0</v>
      </c>
      <c r="AD162" s="54">
        <f>SUMIFS(Archives!$BL$2:$BL$1048576,Archives!$T$2:$T$1048576,$X162)</f>
        <v>0</v>
      </c>
      <c r="AE162" s="54">
        <f>SUMIFS(Archives!$BM$2:$BM$1048576,Archives!$T$2:$T$1048576,$X162)</f>
        <v>0</v>
      </c>
      <c r="AF162" s="54">
        <f>SUMIFS(Archives!$BN$2:$BN$1048576,Archives!$T$2:$T$1048576,$X162)</f>
        <v>0</v>
      </c>
      <c r="AG162" s="54">
        <f>SUMIFS(Archives!$BO$2:$BO$1048576,Archives!$T$2:$T$1048576,$X162)</f>
        <v>0</v>
      </c>
      <c r="AH162" s="54">
        <f>SUMIFS(Archives!$BP$2:$BP$1048576,Archives!$T$2:$T$1048576,$X162)</f>
        <v>0</v>
      </c>
      <c r="AI162" s="54">
        <f>SUMIFS(Archives!$BQ$2:$BQ$1048576,Archives!$T$2:$T$1048576,$X162)</f>
        <v>0</v>
      </c>
      <c r="AJ162" s="54">
        <f>SUMIFS(Archives!$BR$2:$BR$1048576,Archives!$T$2:$T$1048576,$X162)</f>
        <v>0</v>
      </c>
    </row>
    <row r="163" spans="1:36" x14ac:dyDescent="0.25">
      <c r="A163" s="144" t="s">
        <v>311</v>
      </c>
      <c r="B163" s="54">
        <f>SUMIFS(Archives!$J$2:$J$1048576,Archives!$T$2:$T$1048576,$A163)</f>
        <v>0</v>
      </c>
      <c r="C163" s="54">
        <f>SUMIFS(Archives!$BF$2:$BF$1048576,Archives!$T$2:$T$1048576,$A163)</f>
        <v>0</v>
      </c>
      <c r="D163" s="54"/>
      <c r="E163" s="54"/>
      <c r="F163" s="54"/>
      <c r="G163" s="54"/>
      <c r="K163" s="144" t="s">
        <v>311</v>
      </c>
      <c r="L163" s="54">
        <f>SUMIFS(Archives!$V$2:$V$1048576,Archives!$T$2:$T$1048576,$K163)</f>
        <v>0</v>
      </c>
      <c r="M163" s="54">
        <f>SUMIFS(Archives!$W$2:$W$1048576,Archives!$T$2:$T$1048576,$K163)</f>
        <v>0</v>
      </c>
      <c r="N163" s="54">
        <f>SUMIFS(Archives!$X$2:$X$1048576,Archives!$T$2:$T$1048576,$K163)</f>
        <v>0</v>
      </c>
      <c r="O163" s="54">
        <f>SUMIFS(Archives!$Y$2:$Y$1048576,Archives!$T$2:$T$1048576,$K163)</f>
        <v>0</v>
      </c>
      <c r="P163" s="54">
        <f>SUMIFS(Archives!$Z$2:$Z$1048576,Archives!$T$2:$T$1048576,$K163)</f>
        <v>0</v>
      </c>
      <c r="Q163" s="54">
        <f>SUMIFS(Archives!$AA$2:$AA$1048576,Archives!$T$2:$T$1048576,$K163)</f>
        <v>0</v>
      </c>
      <c r="R163" s="54">
        <f>SUMIFS(Archives!$AB$2:$AB$1048576,Archives!$T$2:$T$1048576,$K163)</f>
        <v>0</v>
      </c>
      <c r="S163" s="54">
        <f>SUMIFS(Archives!$AC$2:$AC$1048576,Archives!$T$2:$T$1048576,$K163)</f>
        <v>0</v>
      </c>
      <c r="T163" s="54">
        <f>SUMIFS(Archives!$AD$2:$AD$1048576,Archives!$T$2:$T$1048576,$K163)</f>
        <v>0</v>
      </c>
      <c r="U163" s="54">
        <f>SUMIFS(Archives!$AE$2:$AE$1048576,Archives!$T$2:$T$1048576,$K163)</f>
        <v>0</v>
      </c>
      <c r="V163" s="54">
        <f>SUMIFS(Archives!$AF$2:$AF$1048576,Archives!$T$2:$T$1048576,$K163)</f>
        <v>0</v>
      </c>
      <c r="W163" s="54">
        <f>SUMIFS(Archives!$AG$2:$AG$1048576,Archives!$T$2:$T$1048576,$K163)</f>
        <v>0</v>
      </c>
      <c r="X163" s="144" t="s">
        <v>311</v>
      </c>
      <c r="Y163" s="54">
        <f>SUMIFS(Archives!$BG$2:$BG$1048576,Archives!$T$2:$T$1048576,$X163)</f>
        <v>0</v>
      </c>
      <c r="Z163" s="54">
        <f>SUMIFS(Archives!$BH$2:$BH$1048576,Archives!$T$2:$T$1048576,$X163)</f>
        <v>0</v>
      </c>
      <c r="AA163" s="54">
        <f>SUMIFS(Archives!$BI$2:$BI$1048576,Archives!$T$2:$T$1048576,$X163)</f>
        <v>0</v>
      </c>
      <c r="AB163" s="54">
        <f>SUMIFS(Archives!$BJ$2:$BJ$1048576,Archives!$T$2:$T$1048576,$X163)</f>
        <v>0</v>
      </c>
      <c r="AC163" s="54">
        <f>SUMIFS(Archives!$BK$2:$BK$1048576,Archives!$T$2:$T$1048576,$X163)</f>
        <v>0</v>
      </c>
      <c r="AD163" s="54">
        <f>SUMIFS(Archives!$BL$2:$BL$1048576,Archives!$T$2:$T$1048576,$X163)</f>
        <v>0</v>
      </c>
      <c r="AE163" s="54">
        <f>SUMIFS(Archives!$BM$2:$BM$1048576,Archives!$T$2:$T$1048576,$X163)</f>
        <v>0</v>
      </c>
      <c r="AF163" s="54">
        <f>SUMIFS(Archives!$BN$2:$BN$1048576,Archives!$T$2:$T$1048576,$X163)</f>
        <v>0</v>
      </c>
      <c r="AG163" s="54">
        <f>SUMIFS(Archives!$BO$2:$BO$1048576,Archives!$T$2:$T$1048576,$X163)</f>
        <v>0</v>
      </c>
      <c r="AH163" s="54">
        <f>SUMIFS(Archives!$BP$2:$BP$1048576,Archives!$T$2:$T$1048576,$X163)</f>
        <v>0</v>
      </c>
      <c r="AI163" s="54">
        <f>SUMIFS(Archives!$BQ$2:$BQ$1048576,Archives!$T$2:$T$1048576,$X163)</f>
        <v>0</v>
      </c>
      <c r="AJ163" s="54">
        <f>SUMIFS(Archives!$BR$2:$BR$1048576,Archives!$T$2:$T$1048576,$X163)</f>
        <v>0</v>
      </c>
    </row>
    <row r="164" spans="1:36" x14ac:dyDescent="0.25">
      <c r="A164" s="144" t="s">
        <v>312</v>
      </c>
      <c r="B164" s="54">
        <f>SUMIFS(Archives!$J$2:$J$1048576,Archives!$T$2:$T$1048576,$A164)</f>
        <v>0</v>
      </c>
      <c r="C164" s="54">
        <f>SUMIFS(Archives!$BF$2:$BF$1048576,Archives!$T$2:$T$1048576,$A164)</f>
        <v>0</v>
      </c>
      <c r="D164" s="54"/>
      <c r="E164" s="54"/>
      <c r="F164" s="54"/>
      <c r="G164" s="54"/>
      <c r="K164" s="144" t="s">
        <v>312</v>
      </c>
      <c r="L164" s="54">
        <f>SUMIFS(Archives!$V$2:$V$1048576,Archives!$T$2:$T$1048576,$K164)</f>
        <v>0</v>
      </c>
      <c r="M164" s="54">
        <f>SUMIFS(Archives!$W$2:$W$1048576,Archives!$T$2:$T$1048576,$K164)</f>
        <v>0</v>
      </c>
      <c r="N164" s="54">
        <f>SUMIFS(Archives!$X$2:$X$1048576,Archives!$T$2:$T$1048576,$K164)</f>
        <v>0</v>
      </c>
      <c r="O164" s="54">
        <f>SUMIFS(Archives!$Y$2:$Y$1048576,Archives!$T$2:$T$1048576,$K164)</f>
        <v>0</v>
      </c>
      <c r="P164" s="54">
        <f>SUMIFS(Archives!$Z$2:$Z$1048576,Archives!$T$2:$T$1048576,$K164)</f>
        <v>0</v>
      </c>
      <c r="Q164" s="54">
        <f>SUMIFS(Archives!$AA$2:$AA$1048576,Archives!$T$2:$T$1048576,$K164)</f>
        <v>0</v>
      </c>
      <c r="R164" s="54">
        <f>SUMIFS(Archives!$AB$2:$AB$1048576,Archives!$T$2:$T$1048576,$K164)</f>
        <v>0</v>
      </c>
      <c r="S164" s="54">
        <f>SUMIFS(Archives!$AC$2:$AC$1048576,Archives!$T$2:$T$1048576,$K164)</f>
        <v>0</v>
      </c>
      <c r="T164" s="54">
        <f>SUMIFS(Archives!$AD$2:$AD$1048576,Archives!$T$2:$T$1048576,$K164)</f>
        <v>0</v>
      </c>
      <c r="U164" s="54">
        <f>SUMIFS(Archives!$AE$2:$AE$1048576,Archives!$T$2:$T$1048576,$K164)</f>
        <v>0</v>
      </c>
      <c r="V164" s="54">
        <f>SUMIFS(Archives!$AF$2:$AF$1048576,Archives!$T$2:$T$1048576,$K164)</f>
        <v>0</v>
      </c>
      <c r="W164" s="54">
        <f>SUMIFS(Archives!$AG$2:$AG$1048576,Archives!$T$2:$T$1048576,$K164)</f>
        <v>0</v>
      </c>
      <c r="X164" s="144" t="s">
        <v>312</v>
      </c>
      <c r="Y164" s="54">
        <f>SUMIFS(Archives!$BG$2:$BG$1048576,Archives!$T$2:$T$1048576,$X164)</f>
        <v>0</v>
      </c>
      <c r="Z164" s="54">
        <f>SUMIFS(Archives!$BH$2:$BH$1048576,Archives!$T$2:$T$1048576,$X164)</f>
        <v>0</v>
      </c>
      <c r="AA164" s="54">
        <f>SUMIFS(Archives!$BI$2:$BI$1048576,Archives!$T$2:$T$1048576,$X164)</f>
        <v>0</v>
      </c>
      <c r="AB164" s="54">
        <f>SUMIFS(Archives!$BJ$2:$BJ$1048576,Archives!$T$2:$T$1048576,$X164)</f>
        <v>0</v>
      </c>
      <c r="AC164" s="54">
        <f>SUMIFS(Archives!$BK$2:$BK$1048576,Archives!$T$2:$T$1048576,$X164)</f>
        <v>0</v>
      </c>
      <c r="AD164" s="54">
        <f>SUMIFS(Archives!$BL$2:$BL$1048576,Archives!$T$2:$T$1048576,$X164)</f>
        <v>0</v>
      </c>
      <c r="AE164" s="54">
        <f>SUMIFS(Archives!$BM$2:$BM$1048576,Archives!$T$2:$T$1048576,$X164)</f>
        <v>0</v>
      </c>
      <c r="AF164" s="54">
        <f>SUMIFS(Archives!$BN$2:$BN$1048576,Archives!$T$2:$T$1048576,$X164)</f>
        <v>0</v>
      </c>
      <c r="AG164" s="54">
        <f>SUMIFS(Archives!$BO$2:$BO$1048576,Archives!$T$2:$T$1048576,$X164)</f>
        <v>0</v>
      </c>
      <c r="AH164" s="54">
        <f>SUMIFS(Archives!$BP$2:$BP$1048576,Archives!$T$2:$T$1048576,$X164)</f>
        <v>0</v>
      </c>
      <c r="AI164" s="54">
        <f>SUMIFS(Archives!$BQ$2:$BQ$1048576,Archives!$T$2:$T$1048576,$X164)</f>
        <v>0</v>
      </c>
      <c r="AJ164" s="54">
        <f>SUMIFS(Archives!$BR$2:$BR$1048576,Archives!$T$2:$T$1048576,$X164)</f>
        <v>0</v>
      </c>
    </row>
    <row r="165" spans="1:36" x14ac:dyDescent="0.25">
      <c r="A165" s="144" t="s">
        <v>313</v>
      </c>
      <c r="B165" s="54">
        <f>SUMIFS(Archives!$J$2:$J$1048576,Archives!$T$2:$T$1048576,$A165)</f>
        <v>0</v>
      </c>
      <c r="C165" s="54">
        <f>SUMIFS(Archives!$BF$2:$BF$1048576,Archives!$T$2:$T$1048576,$A165)</f>
        <v>0</v>
      </c>
      <c r="D165" s="54"/>
      <c r="E165" s="54"/>
      <c r="F165" s="54"/>
      <c r="G165" s="54"/>
      <c r="K165" s="144" t="s">
        <v>313</v>
      </c>
      <c r="L165" s="54">
        <f>SUMIFS(Archives!$V$2:$V$1048576,Archives!$T$2:$T$1048576,$K165)</f>
        <v>0</v>
      </c>
      <c r="M165" s="54">
        <f>SUMIFS(Archives!$W$2:$W$1048576,Archives!$T$2:$T$1048576,$K165)</f>
        <v>0</v>
      </c>
      <c r="N165" s="54">
        <f>SUMIFS(Archives!$X$2:$X$1048576,Archives!$T$2:$T$1048576,$K165)</f>
        <v>0</v>
      </c>
      <c r="O165" s="54">
        <f>SUMIFS(Archives!$Y$2:$Y$1048576,Archives!$T$2:$T$1048576,$K165)</f>
        <v>0</v>
      </c>
      <c r="P165" s="54">
        <f>SUMIFS(Archives!$Z$2:$Z$1048576,Archives!$T$2:$T$1048576,$K165)</f>
        <v>0</v>
      </c>
      <c r="Q165" s="54">
        <f>SUMIFS(Archives!$AA$2:$AA$1048576,Archives!$T$2:$T$1048576,$K165)</f>
        <v>0</v>
      </c>
      <c r="R165" s="54">
        <f>SUMIFS(Archives!$AB$2:$AB$1048576,Archives!$T$2:$T$1048576,$K165)</f>
        <v>0</v>
      </c>
      <c r="S165" s="54">
        <f>SUMIFS(Archives!$AC$2:$AC$1048576,Archives!$T$2:$T$1048576,$K165)</f>
        <v>0</v>
      </c>
      <c r="T165" s="54">
        <f>SUMIFS(Archives!$AD$2:$AD$1048576,Archives!$T$2:$T$1048576,$K165)</f>
        <v>0</v>
      </c>
      <c r="U165" s="54">
        <f>SUMIFS(Archives!$AE$2:$AE$1048576,Archives!$T$2:$T$1048576,$K165)</f>
        <v>0</v>
      </c>
      <c r="V165" s="54">
        <f>SUMIFS(Archives!$AF$2:$AF$1048576,Archives!$T$2:$T$1048576,$K165)</f>
        <v>0</v>
      </c>
      <c r="W165" s="54">
        <f>SUMIFS(Archives!$AG$2:$AG$1048576,Archives!$T$2:$T$1048576,$K165)</f>
        <v>0</v>
      </c>
      <c r="X165" s="144" t="s">
        <v>313</v>
      </c>
      <c r="Y165" s="54">
        <f>SUMIFS(Archives!$BG$2:$BG$1048576,Archives!$T$2:$T$1048576,$X165)</f>
        <v>0</v>
      </c>
      <c r="Z165" s="54">
        <f>SUMIFS(Archives!$BH$2:$BH$1048576,Archives!$T$2:$T$1048576,$X165)</f>
        <v>0</v>
      </c>
      <c r="AA165" s="54">
        <f>SUMIFS(Archives!$BI$2:$BI$1048576,Archives!$T$2:$T$1048576,$X165)</f>
        <v>0</v>
      </c>
      <c r="AB165" s="54">
        <f>SUMIFS(Archives!$BJ$2:$BJ$1048576,Archives!$T$2:$T$1048576,$X165)</f>
        <v>0</v>
      </c>
      <c r="AC165" s="54">
        <f>SUMIFS(Archives!$BK$2:$BK$1048576,Archives!$T$2:$T$1048576,$X165)</f>
        <v>0</v>
      </c>
      <c r="AD165" s="54">
        <f>SUMIFS(Archives!$BL$2:$BL$1048576,Archives!$T$2:$T$1048576,$X165)</f>
        <v>0</v>
      </c>
      <c r="AE165" s="54">
        <f>SUMIFS(Archives!$BM$2:$BM$1048576,Archives!$T$2:$T$1048576,$X165)</f>
        <v>0</v>
      </c>
      <c r="AF165" s="54">
        <f>SUMIFS(Archives!$BN$2:$BN$1048576,Archives!$T$2:$T$1048576,$X165)</f>
        <v>0</v>
      </c>
      <c r="AG165" s="54">
        <f>SUMIFS(Archives!$BO$2:$BO$1048576,Archives!$T$2:$T$1048576,$X165)</f>
        <v>0</v>
      </c>
      <c r="AH165" s="54">
        <f>SUMIFS(Archives!$BP$2:$BP$1048576,Archives!$T$2:$T$1048576,$X165)</f>
        <v>0</v>
      </c>
      <c r="AI165" s="54">
        <f>SUMIFS(Archives!$BQ$2:$BQ$1048576,Archives!$T$2:$T$1048576,$X165)</f>
        <v>0</v>
      </c>
      <c r="AJ165" s="54">
        <f>SUMIFS(Archives!$BR$2:$BR$1048576,Archives!$T$2:$T$1048576,$X165)</f>
        <v>0</v>
      </c>
    </row>
    <row r="166" spans="1:36" x14ac:dyDescent="0.25">
      <c r="A166" s="144" t="s">
        <v>314</v>
      </c>
      <c r="B166" s="54">
        <f>SUMIFS(Archives!$J$2:$J$1048576,Archives!$T$2:$T$1048576,$A166)</f>
        <v>0</v>
      </c>
      <c r="C166" s="54">
        <f>SUMIFS(Archives!$BF$2:$BF$1048576,Archives!$T$2:$T$1048576,$A166)</f>
        <v>0</v>
      </c>
      <c r="D166" s="54"/>
      <c r="E166" s="54"/>
      <c r="F166" s="54"/>
      <c r="G166" s="54"/>
      <c r="K166" s="144" t="s">
        <v>314</v>
      </c>
      <c r="L166" s="54">
        <f>SUMIFS(Archives!$V$2:$V$1048576,Archives!$T$2:$T$1048576,$K166)</f>
        <v>0</v>
      </c>
      <c r="M166" s="54">
        <f>SUMIFS(Archives!$W$2:$W$1048576,Archives!$T$2:$T$1048576,$K166)</f>
        <v>0</v>
      </c>
      <c r="N166" s="54">
        <f>SUMIFS(Archives!$X$2:$X$1048576,Archives!$T$2:$T$1048576,$K166)</f>
        <v>0</v>
      </c>
      <c r="O166" s="54">
        <f>SUMIFS(Archives!$Y$2:$Y$1048576,Archives!$T$2:$T$1048576,$K166)</f>
        <v>0</v>
      </c>
      <c r="P166" s="54">
        <f>SUMIFS(Archives!$Z$2:$Z$1048576,Archives!$T$2:$T$1048576,$K166)</f>
        <v>0</v>
      </c>
      <c r="Q166" s="54">
        <f>SUMIFS(Archives!$AA$2:$AA$1048576,Archives!$T$2:$T$1048576,$K166)</f>
        <v>0</v>
      </c>
      <c r="R166" s="54">
        <f>SUMIFS(Archives!$AB$2:$AB$1048576,Archives!$T$2:$T$1048576,$K166)</f>
        <v>0</v>
      </c>
      <c r="S166" s="54">
        <f>SUMIFS(Archives!$AC$2:$AC$1048576,Archives!$T$2:$T$1048576,$K166)</f>
        <v>0</v>
      </c>
      <c r="T166" s="54">
        <f>SUMIFS(Archives!$AD$2:$AD$1048576,Archives!$T$2:$T$1048576,$K166)</f>
        <v>0</v>
      </c>
      <c r="U166" s="54">
        <f>SUMIFS(Archives!$AE$2:$AE$1048576,Archives!$T$2:$T$1048576,$K166)</f>
        <v>0</v>
      </c>
      <c r="V166" s="54">
        <f>SUMIFS(Archives!$AF$2:$AF$1048576,Archives!$T$2:$T$1048576,$K166)</f>
        <v>0</v>
      </c>
      <c r="W166" s="54">
        <f>SUMIFS(Archives!$AG$2:$AG$1048576,Archives!$T$2:$T$1048576,$K166)</f>
        <v>0</v>
      </c>
      <c r="X166" s="144" t="s">
        <v>314</v>
      </c>
      <c r="Y166" s="54">
        <f>SUMIFS(Archives!$BG$2:$BG$1048576,Archives!$T$2:$T$1048576,$X166)</f>
        <v>0</v>
      </c>
      <c r="Z166" s="54">
        <f>SUMIFS(Archives!$BH$2:$BH$1048576,Archives!$T$2:$T$1048576,$X166)</f>
        <v>0</v>
      </c>
      <c r="AA166" s="54">
        <f>SUMIFS(Archives!$BI$2:$BI$1048576,Archives!$T$2:$T$1048576,$X166)</f>
        <v>0</v>
      </c>
      <c r="AB166" s="54">
        <f>SUMIFS(Archives!$BJ$2:$BJ$1048576,Archives!$T$2:$T$1048576,$X166)</f>
        <v>0</v>
      </c>
      <c r="AC166" s="54">
        <f>SUMIFS(Archives!$BK$2:$BK$1048576,Archives!$T$2:$T$1048576,$X166)</f>
        <v>0</v>
      </c>
      <c r="AD166" s="54">
        <f>SUMIFS(Archives!$BL$2:$BL$1048576,Archives!$T$2:$T$1048576,$X166)</f>
        <v>0</v>
      </c>
      <c r="AE166" s="54">
        <f>SUMIFS(Archives!$BM$2:$BM$1048576,Archives!$T$2:$T$1048576,$X166)</f>
        <v>0</v>
      </c>
      <c r="AF166" s="54">
        <f>SUMIFS(Archives!$BN$2:$BN$1048576,Archives!$T$2:$T$1048576,$X166)</f>
        <v>0</v>
      </c>
      <c r="AG166" s="54">
        <f>SUMIFS(Archives!$BO$2:$BO$1048576,Archives!$T$2:$T$1048576,$X166)</f>
        <v>0</v>
      </c>
      <c r="AH166" s="54">
        <f>SUMIFS(Archives!$BP$2:$BP$1048576,Archives!$T$2:$T$1048576,$X166)</f>
        <v>0</v>
      </c>
      <c r="AI166" s="54">
        <f>SUMIFS(Archives!$BQ$2:$BQ$1048576,Archives!$T$2:$T$1048576,$X166)</f>
        <v>0</v>
      </c>
      <c r="AJ166" s="54">
        <f>SUMIFS(Archives!$BR$2:$BR$1048576,Archives!$T$2:$T$1048576,$X166)</f>
        <v>0</v>
      </c>
    </row>
    <row r="167" spans="1:36" x14ac:dyDescent="0.25">
      <c r="A167" s="144" t="s">
        <v>315</v>
      </c>
      <c r="B167" s="54">
        <f>SUMIFS(Archives!$J$2:$J$1048576,Archives!$T$2:$T$1048576,$A167)</f>
        <v>0</v>
      </c>
      <c r="C167" s="54">
        <f>SUMIFS(Archives!$BF$2:$BF$1048576,Archives!$T$2:$T$1048576,$A167)</f>
        <v>0</v>
      </c>
      <c r="D167" s="54"/>
      <c r="E167" s="54"/>
      <c r="F167" s="54"/>
      <c r="G167" s="54"/>
      <c r="K167" s="144" t="s">
        <v>315</v>
      </c>
      <c r="L167" s="54">
        <f>SUMIFS(Archives!$V$2:$V$1048576,Archives!$T$2:$T$1048576,$K167)</f>
        <v>0</v>
      </c>
      <c r="M167" s="54">
        <f>SUMIFS(Archives!$W$2:$W$1048576,Archives!$T$2:$T$1048576,$K167)</f>
        <v>0</v>
      </c>
      <c r="N167" s="54">
        <f>SUMIFS(Archives!$X$2:$X$1048576,Archives!$T$2:$T$1048576,$K167)</f>
        <v>0</v>
      </c>
      <c r="O167" s="54">
        <f>SUMIFS(Archives!$Y$2:$Y$1048576,Archives!$T$2:$T$1048576,$K167)</f>
        <v>0</v>
      </c>
      <c r="P167" s="54">
        <f>SUMIFS(Archives!$Z$2:$Z$1048576,Archives!$T$2:$T$1048576,$K167)</f>
        <v>0</v>
      </c>
      <c r="Q167" s="54">
        <f>SUMIFS(Archives!$AA$2:$AA$1048576,Archives!$T$2:$T$1048576,$K167)</f>
        <v>0</v>
      </c>
      <c r="R167" s="54">
        <f>SUMIFS(Archives!$AB$2:$AB$1048576,Archives!$T$2:$T$1048576,$K167)</f>
        <v>0</v>
      </c>
      <c r="S167" s="54">
        <f>SUMIFS(Archives!$AC$2:$AC$1048576,Archives!$T$2:$T$1048576,$K167)</f>
        <v>0</v>
      </c>
      <c r="T167" s="54">
        <f>SUMIFS(Archives!$AD$2:$AD$1048576,Archives!$T$2:$T$1048576,$K167)</f>
        <v>0</v>
      </c>
      <c r="U167" s="54">
        <f>SUMIFS(Archives!$AE$2:$AE$1048576,Archives!$T$2:$T$1048576,$K167)</f>
        <v>0</v>
      </c>
      <c r="V167" s="54">
        <f>SUMIFS(Archives!$AF$2:$AF$1048576,Archives!$T$2:$T$1048576,$K167)</f>
        <v>0</v>
      </c>
      <c r="W167" s="54">
        <f>SUMIFS(Archives!$AG$2:$AG$1048576,Archives!$T$2:$T$1048576,$K167)</f>
        <v>0</v>
      </c>
      <c r="X167" s="144" t="s">
        <v>315</v>
      </c>
      <c r="Y167" s="54">
        <f>SUMIFS(Archives!$BG$2:$BG$1048576,Archives!$T$2:$T$1048576,$X167)</f>
        <v>0</v>
      </c>
      <c r="Z167" s="54">
        <f>SUMIFS(Archives!$BH$2:$BH$1048576,Archives!$T$2:$T$1048576,$X167)</f>
        <v>0</v>
      </c>
      <c r="AA167" s="54">
        <f>SUMIFS(Archives!$BI$2:$BI$1048576,Archives!$T$2:$T$1048576,$X167)</f>
        <v>0</v>
      </c>
      <c r="AB167" s="54">
        <f>SUMIFS(Archives!$BJ$2:$BJ$1048576,Archives!$T$2:$T$1048576,$X167)</f>
        <v>0</v>
      </c>
      <c r="AC167" s="54">
        <f>SUMIFS(Archives!$BK$2:$BK$1048576,Archives!$T$2:$T$1048576,$X167)</f>
        <v>0</v>
      </c>
      <c r="AD167" s="54">
        <f>SUMIFS(Archives!$BL$2:$BL$1048576,Archives!$T$2:$T$1048576,$X167)</f>
        <v>0</v>
      </c>
      <c r="AE167" s="54">
        <f>SUMIFS(Archives!$BM$2:$BM$1048576,Archives!$T$2:$T$1048576,$X167)</f>
        <v>0</v>
      </c>
      <c r="AF167" s="54">
        <f>SUMIFS(Archives!$BN$2:$BN$1048576,Archives!$T$2:$T$1048576,$X167)</f>
        <v>0</v>
      </c>
      <c r="AG167" s="54">
        <f>SUMIFS(Archives!$BO$2:$BO$1048576,Archives!$T$2:$T$1048576,$X167)</f>
        <v>0</v>
      </c>
      <c r="AH167" s="54">
        <f>SUMIFS(Archives!$BP$2:$BP$1048576,Archives!$T$2:$T$1048576,$X167)</f>
        <v>0</v>
      </c>
      <c r="AI167" s="54">
        <f>SUMIFS(Archives!$BQ$2:$BQ$1048576,Archives!$T$2:$T$1048576,$X167)</f>
        <v>0</v>
      </c>
      <c r="AJ167" s="54">
        <f>SUMIFS(Archives!$BR$2:$BR$1048576,Archives!$T$2:$T$1048576,$X167)</f>
        <v>0</v>
      </c>
    </row>
    <row r="168" spans="1:36" x14ac:dyDescent="0.25">
      <c r="A168" s="144" t="s">
        <v>316</v>
      </c>
      <c r="B168" s="54">
        <f>SUMIFS(Archives!$J$2:$J$1048576,Archives!$T$2:$T$1048576,$A168)</f>
        <v>0</v>
      </c>
      <c r="C168" s="54">
        <f>SUMIFS(Archives!$BF$2:$BF$1048576,Archives!$T$2:$T$1048576,$A168)</f>
        <v>0</v>
      </c>
      <c r="D168" s="54"/>
      <c r="E168" s="54"/>
      <c r="F168" s="54"/>
      <c r="G168" s="54"/>
      <c r="K168" s="144" t="s">
        <v>316</v>
      </c>
      <c r="L168" s="54">
        <f>SUMIFS(Archives!$V$2:$V$1048576,Archives!$T$2:$T$1048576,$K168)</f>
        <v>0</v>
      </c>
      <c r="M168" s="54">
        <f>SUMIFS(Archives!$W$2:$W$1048576,Archives!$T$2:$T$1048576,$K168)</f>
        <v>0</v>
      </c>
      <c r="N168" s="54">
        <f>SUMIFS(Archives!$X$2:$X$1048576,Archives!$T$2:$T$1048576,$K168)</f>
        <v>0</v>
      </c>
      <c r="O168" s="54">
        <f>SUMIFS(Archives!$Y$2:$Y$1048576,Archives!$T$2:$T$1048576,$K168)</f>
        <v>0</v>
      </c>
      <c r="P168" s="54">
        <f>SUMIFS(Archives!$Z$2:$Z$1048576,Archives!$T$2:$T$1048576,$K168)</f>
        <v>0</v>
      </c>
      <c r="Q168" s="54">
        <f>SUMIFS(Archives!$AA$2:$AA$1048576,Archives!$T$2:$T$1048576,$K168)</f>
        <v>0</v>
      </c>
      <c r="R168" s="54">
        <f>SUMIFS(Archives!$AB$2:$AB$1048576,Archives!$T$2:$T$1048576,$K168)</f>
        <v>0</v>
      </c>
      <c r="S168" s="54">
        <f>SUMIFS(Archives!$AC$2:$AC$1048576,Archives!$T$2:$T$1048576,$K168)</f>
        <v>0</v>
      </c>
      <c r="T168" s="54">
        <f>SUMIFS(Archives!$AD$2:$AD$1048576,Archives!$T$2:$T$1048576,$K168)</f>
        <v>0</v>
      </c>
      <c r="U168" s="54">
        <f>SUMIFS(Archives!$AE$2:$AE$1048576,Archives!$T$2:$T$1048576,$K168)</f>
        <v>0</v>
      </c>
      <c r="V168" s="54">
        <f>SUMIFS(Archives!$AF$2:$AF$1048576,Archives!$T$2:$T$1048576,$K168)</f>
        <v>0</v>
      </c>
      <c r="W168" s="54">
        <f>SUMIFS(Archives!$AG$2:$AG$1048576,Archives!$T$2:$T$1048576,$K168)</f>
        <v>0</v>
      </c>
      <c r="X168" s="144" t="s">
        <v>316</v>
      </c>
      <c r="Y168" s="54">
        <f>SUMIFS(Archives!$BG$2:$BG$1048576,Archives!$T$2:$T$1048576,$X168)</f>
        <v>0</v>
      </c>
      <c r="Z168" s="54">
        <f>SUMIFS(Archives!$BH$2:$BH$1048576,Archives!$T$2:$T$1048576,$X168)</f>
        <v>0</v>
      </c>
      <c r="AA168" s="54">
        <f>SUMIFS(Archives!$BI$2:$BI$1048576,Archives!$T$2:$T$1048576,$X168)</f>
        <v>0</v>
      </c>
      <c r="AB168" s="54">
        <f>SUMIFS(Archives!$BJ$2:$BJ$1048576,Archives!$T$2:$T$1048576,$X168)</f>
        <v>0</v>
      </c>
      <c r="AC168" s="54">
        <f>SUMIFS(Archives!$BK$2:$BK$1048576,Archives!$T$2:$T$1048576,$X168)</f>
        <v>0</v>
      </c>
      <c r="AD168" s="54">
        <f>SUMIFS(Archives!$BL$2:$BL$1048576,Archives!$T$2:$T$1048576,$X168)</f>
        <v>0</v>
      </c>
      <c r="AE168" s="54">
        <f>SUMIFS(Archives!$BM$2:$BM$1048576,Archives!$T$2:$T$1048576,$X168)</f>
        <v>0</v>
      </c>
      <c r="AF168" s="54">
        <f>SUMIFS(Archives!$BN$2:$BN$1048576,Archives!$T$2:$T$1048576,$X168)</f>
        <v>0</v>
      </c>
      <c r="AG168" s="54">
        <f>SUMIFS(Archives!$BO$2:$BO$1048576,Archives!$T$2:$T$1048576,$X168)</f>
        <v>0</v>
      </c>
      <c r="AH168" s="54">
        <f>SUMIFS(Archives!$BP$2:$BP$1048576,Archives!$T$2:$T$1048576,$X168)</f>
        <v>0</v>
      </c>
      <c r="AI168" s="54">
        <f>SUMIFS(Archives!$BQ$2:$BQ$1048576,Archives!$T$2:$T$1048576,$X168)</f>
        <v>0</v>
      </c>
      <c r="AJ168" s="54">
        <f>SUMIFS(Archives!$BR$2:$BR$1048576,Archives!$T$2:$T$1048576,$X168)</f>
        <v>0</v>
      </c>
    </row>
    <row r="169" spans="1:36" ht="30" x14ac:dyDescent="0.25">
      <c r="A169" s="144" t="s">
        <v>317</v>
      </c>
      <c r="B169" s="54">
        <f>SUMIFS(Archives!$J$2:$J$1048576,Archives!$T$2:$T$1048576,$A169)</f>
        <v>0</v>
      </c>
      <c r="C169" s="54">
        <f>SUMIFS(Archives!$BF$2:$BF$1048576,Archives!$T$2:$T$1048576,$A169)</f>
        <v>0</v>
      </c>
      <c r="D169" s="54"/>
      <c r="E169" s="54"/>
      <c r="F169" s="54"/>
      <c r="G169" s="54"/>
      <c r="K169" s="144" t="s">
        <v>317</v>
      </c>
      <c r="L169" s="54">
        <f>SUMIFS(Archives!$V$2:$V$1048576,Archives!$T$2:$T$1048576,$K169)</f>
        <v>0</v>
      </c>
      <c r="M169" s="54">
        <f>SUMIFS(Archives!$W$2:$W$1048576,Archives!$T$2:$T$1048576,$K169)</f>
        <v>0</v>
      </c>
      <c r="N169" s="54">
        <f>SUMIFS(Archives!$X$2:$X$1048576,Archives!$T$2:$T$1048576,$K169)</f>
        <v>0</v>
      </c>
      <c r="O169" s="54">
        <f>SUMIFS(Archives!$Y$2:$Y$1048576,Archives!$T$2:$T$1048576,$K169)</f>
        <v>0</v>
      </c>
      <c r="P169" s="54">
        <f>SUMIFS(Archives!$Z$2:$Z$1048576,Archives!$T$2:$T$1048576,$K169)</f>
        <v>0</v>
      </c>
      <c r="Q169" s="54">
        <f>SUMIFS(Archives!$AA$2:$AA$1048576,Archives!$T$2:$T$1048576,$K169)</f>
        <v>0</v>
      </c>
      <c r="R169" s="54">
        <f>SUMIFS(Archives!$AB$2:$AB$1048576,Archives!$T$2:$T$1048576,$K169)</f>
        <v>0</v>
      </c>
      <c r="S169" s="54">
        <f>SUMIFS(Archives!$AC$2:$AC$1048576,Archives!$T$2:$T$1048576,$K169)</f>
        <v>0</v>
      </c>
      <c r="T169" s="54">
        <f>SUMIFS(Archives!$AD$2:$AD$1048576,Archives!$T$2:$T$1048576,$K169)</f>
        <v>0</v>
      </c>
      <c r="U169" s="54">
        <f>SUMIFS(Archives!$AE$2:$AE$1048576,Archives!$T$2:$T$1048576,$K169)</f>
        <v>0</v>
      </c>
      <c r="V169" s="54">
        <f>SUMIFS(Archives!$AF$2:$AF$1048576,Archives!$T$2:$T$1048576,$K169)</f>
        <v>0</v>
      </c>
      <c r="W169" s="54">
        <f>SUMIFS(Archives!$AG$2:$AG$1048576,Archives!$T$2:$T$1048576,$K169)</f>
        <v>0</v>
      </c>
      <c r="X169" s="144" t="s">
        <v>317</v>
      </c>
      <c r="Y169" s="54">
        <f>SUMIFS(Archives!$BG$2:$BG$1048576,Archives!$T$2:$T$1048576,$X169)</f>
        <v>0</v>
      </c>
      <c r="Z169" s="54">
        <f>SUMIFS(Archives!$BH$2:$BH$1048576,Archives!$T$2:$T$1048576,$X169)</f>
        <v>0</v>
      </c>
      <c r="AA169" s="54">
        <f>SUMIFS(Archives!$BI$2:$BI$1048576,Archives!$T$2:$T$1048576,$X169)</f>
        <v>0</v>
      </c>
      <c r="AB169" s="54">
        <f>SUMIFS(Archives!$BJ$2:$BJ$1048576,Archives!$T$2:$T$1048576,$X169)</f>
        <v>0</v>
      </c>
      <c r="AC169" s="54">
        <f>SUMIFS(Archives!$BK$2:$BK$1048576,Archives!$T$2:$T$1048576,$X169)</f>
        <v>0</v>
      </c>
      <c r="AD169" s="54">
        <f>SUMIFS(Archives!$BL$2:$BL$1048576,Archives!$T$2:$T$1048576,$X169)</f>
        <v>0</v>
      </c>
      <c r="AE169" s="54">
        <f>SUMIFS(Archives!$BM$2:$BM$1048576,Archives!$T$2:$T$1048576,$X169)</f>
        <v>0</v>
      </c>
      <c r="AF169" s="54">
        <f>SUMIFS(Archives!$BN$2:$BN$1048576,Archives!$T$2:$T$1048576,$X169)</f>
        <v>0</v>
      </c>
      <c r="AG169" s="54">
        <f>SUMIFS(Archives!$BO$2:$BO$1048576,Archives!$T$2:$T$1048576,$X169)</f>
        <v>0</v>
      </c>
      <c r="AH169" s="54">
        <f>SUMIFS(Archives!$BP$2:$BP$1048576,Archives!$T$2:$T$1048576,$X169)</f>
        <v>0</v>
      </c>
      <c r="AI169" s="54">
        <f>SUMIFS(Archives!$BQ$2:$BQ$1048576,Archives!$T$2:$T$1048576,$X169)</f>
        <v>0</v>
      </c>
      <c r="AJ169" s="54">
        <f>SUMIFS(Archives!$BR$2:$BR$1048576,Archives!$T$2:$T$1048576,$X169)</f>
        <v>0</v>
      </c>
    </row>
    <row r="170" spans="1:36" x14ac:dyDescent="0.25">
      <c r="A170" s="144" t="s">
        <v>318</v>
      </c>
      <c r="B170" s="54">
        <f>SUMIFS(Archives!$J$2:$J$1048576,Archives!$T$2:$T$1048576,$A170)</f>
        <v>0</v>
      </c>
      <c r="C170" s="54">
        <f>SUMIFS(Archives!$BF$2:$BF$1048576,Archives!$T$2:$T$1048576,$A170)</f>
        <v>0</v>
      </c>
      <c r="D170" s="54"/>
      <c r="E170" s="54"/>
      <c r="F170" s="54"/>
      <c r="G170" s="54"/>
      <c r="K170" s="144" t="s">
        <v>318</v>
      </c>
      <c r="L170" s="54">
        <f>SUMIFS(Archives!$V$2:$V$1048576,Archives!$T$2:$T$1048576,$K170)</f>
        <v>0</v>
      </c>
      <c r="M170" s="54">
        <f>SUMIFS(Archives!$W$2:$W$1048576,Archives!$T$2:$T$1048576,$K170)</f>
        <v>0</v>
      </c>
      <c r="N170" s="54">
        <f>SUMIFS(Archives!$X$2:$X$1048576,Archives!$T$2:$T$1048576,$K170)</f>
        <v>0</v>
      </c>
      <c r="O170" s="54">
        <f>SUMIFS(Archives!$Y$2:$Y$1048576,Archives!$T$2:$T$1048576,$K170)</f>
        <v>0</v>
      </c>
      <c r="P170" s="54">
        <f>SUMIFS(Archives!$Z$2:$Z$1048576,Archives!$T$2:$T$1048576,$K170)</f>
        <v>0</v>
      </c>
      <c r="Q170" s="54">
        <f>SUMIFS(Archives!$AA$2:$AA$1048576,Archives!$T$2:$T$1048576,$K170)</f>
        <v>0</v>
      </c>
      <c r="R170" s="54">
        <f>SUMIFS(Archives!$AB$2:$AB$1048576,Archives!$T$2:$T$1048576,$K170)</f>
        <v>0</v>
      </c>
      <c r="S170" s="54">
        <f>SUMIFS(Archives!$AC$2:$AC$1048576,Archives!$T$2:$T$1048576,$K170)</f>
        <v>0</v>
      </c>
      <c r="T170" s="54">
        <f>SUMIFS(Archives!$AD$2:$AD$1048576,Archives!$T$2:$T$1048576,$K170)</f>
        <v>0</v>
      </c>
      <c r="U170" s="54">
        <f>SUMIFS(Archives!$AE$2:$AE$1048576,Archives!$T$2:$T$1048576,$K170)</f>
        <v>0</v>
      </c>
      <c r="V170" s="54">
        <f>SUMIFS(Archives!$AF$2:$AF$1048576,Archives!$T$2:$T$1048576,$K170)</f>
        <v>0</v>
      </c>
      <c r="W170" s="54">
        <f>SUMIFS(Archives!$AG$2:$AG$1048576,Archives!$T$2:$T$1048576,$K170)</f>
        <v>0</v>
      </c>
      <c r="X170" s="144" t="s">
        <v>318</v>
      </c>
      <c r="Y170" s="54">
        <f>SUMIFS(Archives!$BG$2:$BG$1048576,Archives!$T$2:$T$1048576,$X170)</f>
        <v>0</v>
      </c>
      <c r="Z170" s="54">
        <f>SUMIFS(Archives!$BH$2:$BH$1048576,Archives!$T$2:$T$1048576,$X170)</f>
        <v>0</v>
      </c>
      <c r="AA170" s="54">
        <f>SUMIFS(Archives!$BI$2:$BI$1048576,Archives!$T$2:$T$1048576,$X170)</f>
        <v>0</v>
      </c>
      <c r="AB170" s="54">
        <f>SUMIFS(Archives!$BJ$2:$BJ$1048576,Archives!$T$2:$T$1048576,$X170)</f>
        <v>0</v>
      </c>
      <c r="AC170" s="54">
        <f>SUMIFS(Archives!$BK$2:$BK$1048576,Archives!$T$2:$T$1048576,$X170)</f>
        <v>0</v>
      </c>
      <c r="AD170" s="54">
        <f>SUMIFS(Archives!$BL$2:$BL$1048576,Archives!$T$2:$T$1048576,$X170)</f>
        <v>0</v>
      </c>
      <c r="AE170" s="54">
        <f>SUMIFS(Archives!$BM$2:$BM$1048576,Archives!$T$2:$T$1048576,$X170)</f>
        <v>0</v>
      </c>
      <c r="AF170" s="54">
        <f>SUMIFS(Archives!$BN$2:$BN$1048576,Archives!$T$2:$T$1048576,$X170)</f>
        <v>0</v>
      </c>
      <c r="AG170" s="54">
        <f>SUMIFS(Archives!$BO$2:$BO$1048576,Archives!$T$2:$T$1048576,$X170)</f>
        <v>0</v>
      </c>
      <c r="AH170" s="54">
        <f>SUMIFS(Archives!$BP$2:$BP$1048576,Archives!$T$2:$T$1048576,$X170)</f>
        <v>0</v>
      </c>
      <c r="AI170" s="54">
        <f>SUMIFS(Archives!$BQ$2:$BQ$1048576,Archives!$T$2:$T$1048576,$X170)</f>
        <v>0</v>
      </c>
      <c r="AJ170" s="54">
        <f>SUMIFS(Archives!$BR$2:$BR$1048576,Archives!$T$2:$T$1048576,$X170)</f>
        <v>0</v>
      </c>
    </row>
    <row r="171" spans="1:36" x14ac:dyDescent="0.25">
      <c r="A171" s="144" t="s">
        <v>319</v>
      </c>
      <c r="B171" s="54">
        <f>SUMIFS(Archives!$J$2:$J$1048576,Archives!$T$2:$T$1048576,$A171)</f>
        <v>0</v>
      </c>
      <c r="C171" s="54">
        <f>SUMIFS(Archives!$BF$2:$BF$1048576,Archives!$T$2:$T$1048576,$A171)</f>
        <v>0</v>
      </c>
      <c r="D171" s="54"/>
      <c r="E171" s="54"/>
      <c r="F171" s="54"/>
      <c r="G171" s="54"/>
      <c r="K171" s="144" t="s">
        <v>319</v>
      </c>
      <c r="L171" s="54">
        <f>SUMIFS(Archives!$V$2:$V$1048576,Archives!$T$2:$T$1048576,$K171)</f>
        <v>0</v>
      </c>
      <c r="M171" s="54">
        <f>SUMIFS(Archives!$W$2:$W$1048576,Archives!$T$2:$T$1048576,$K171)</f>
        <v>0</v>
      </c>
      <c r="N171" s="54">
        <f>SUMIFS(Archives!$X$2:$X$1048576,Archives!$T$2:$T$1048576,$K171)</f>
        <v>0</v>
      </c>
      <c r="O171" s="54">
        <f>SUMIFS(Archives!$Y$2:$Y$1048576,Archives!$T$2:$T$1048576,$K171)</f>
        <v>0</v>
      </c>
      <c r="P171" s="54">
        <f>SUMIFS(Archives!$Z$2:$Z$1048576,Archives!$T$2:$T$1048576,$K171)</f>
        <v>0</v>
      </c>
      <c r="Q171" s="54">
        <f>SUMIFS(Archives!$AA$2:$AA$1048576,Archives!$T$2:$T$1048576,$K171)</f>
        <v>0</v>
      </c>
      <c r="R171" s="54">
        <f>SUMIFS(Archives!$AB$2:$AB$1048576,Archives!$T$2:$T$1048576,$K171)</f>
        <v>0</v>
      </c>
      <c r="S171" s="54">
        <f>SUMIFS(Archives!$AC$2:$AC$1048576,Archives!$T$2:$T$1048576,$K171)</f>
        <v>0</v>
      </c>
      <c r="T171" s="54">
        <f>SUMIFS(Archives!$AD$2:$AD$1048576,Archives!$T$2:$T$1048576,$K171)</f>
        <v>0</v>
      </c>
      <c r="U171" s="54">
        <f>SUMIFS(Archives!$AE$2:$AE$1048576,Archives!$T$2:$T$1048576,$K171)</f>
        <v>0</v>
      </c>
      <c r="V171" s="54">
        <f>SUMIFS(Archives!$AF$2:$AF$1048576,Archives!$T$2:$T$1048576,$K171)</f>
        <v>0</v>
      </c>
      <c r="W171" s="54">
        <f>SUMIFS(Archives!$AG$2:$AG$1048576,Archives!$T$2:$T$1048576,$K171)</f>
        <v>0</v>
      </c>
      <c r="X171" s="144" t="s">
        <v>319</v>
      </c>
      <c r="Y171" s="54">
        <f>SUMIFS(Archives!$BG$2:$BG$1048576,Archives!$T$2:$T$1048576,$X171)</f>
        <v>0</v>
      </c>
      <c r="Z171" s="54">
        <f>SUMIFS(Archives!$BH$2:$BH$1048576,Archives!$T$2:$T$1048576,$X171)</f>
        <v>0</v>
      </c>
      <c r="AA171" s="54">
        <f>SUMIFS(Archives!$BI$2:$BI$1048576,Archives!$T$2:$T$1048576,$X171)</f>
        <v>0</v>
      </c>
      <c r="AB171" s="54">
        <f>SUMIFS(Archives!$BJ$2:$BJ$1048576,Archives!$T$2:$T$1048576,$X171)</f>
        <v>0</v>
      </c>
      <c r="AC171" s="54">
        <f>SUMIFS(Archives!$BK$2:$BK$1048576,Archives!$T$2:$T$1048576,$X171)</f>
        <v>0</v>
      </c>
      <c r="AD171" s="54">
        <f>SUMIFS(Archives!$BL$2:$BL$1048576,Archives!$T$2:$T$1048576,$X171)</f>
        <v>0</v>
      </c>
      <c r="AE171" s="54">
        <f>SUMIFS(Archives!$BM$2:$BM$1048576,Archives!$T$2:$T$1048576,$X171)</f>
        <v>0</v>
      </c>
      <c r="AF171" s="54">
        <f>SUMIFS(Archives!$BN$2:$BN$1048576,Archives!$T$2:$T$1048576,$X171)</f>
        <v>0</v>
      </c>
      <c r="AG171" s="54">
        <f>SUMIFS(Archives!$BO$2:$BO$1048576,Archives!$T$2:$T$1048576,$X171)</f>
        <v>0</v>
      </c>
      <c r="AH171" s="54">
        <f>SUMIFS(Archives!$BP$2:$BP$1048576,Archives!$T$2:$T$1048576,$X171)</f>
        <v>0</v>
      </c>
      <c r="AI171" s="54">
        <f>SUMIFS(Archives!$BQ$2:$BQ$1048576,Archives!$T$2:$T$1048576,$X171)</f>
        <v>0</v>
      </c>
      <c r="AJ171" s="54">
        <f>SUMIFS(Archives!$BR$2:$BR$1048576,Archives!$T$2:$T$1048576,$X171)</f>
        <v>0</v>
      </c>
    </row>
    <row r="172" spans="1:36" x14ac:dyDescent="0.25">
      <c r="A172" s="144" t="s">
        <v>320</v>
      </c>
      <c r="B172" s="54">
        <f>SUMIFS(Archives!$J$2:$J$1048576,Archives!$T$2:$T$1048576,$A172)</f>
        <v>0</v>
      </c>
      <c r="C172" s="54">
        <f>SUMIFS(Archives!$BF$2:$BF$1048576,Archives!$T$2:$T$1048576,$A172)</f>
        <v>0</v>
      </c>
      <c r="D172" s="54"/>
      <c r="E172" s="54"/>
      <c r="F172" s="54"/>
      <c r="G172" s="54"/>
      <c r="K172" s="144" t="s">
        <v>320</v>
      </c>
      <c r="L172" s="54">
        <f>SUMIFS(Archives!$V$2:$V$1048576,Archives!$T$2:$T$1048576,$K172)</f>
        <v>0</v>
      </c>
      <c r="M172" s="54">
        <f>SUMIFS(Archives!$W$2:$W$1048576,Archives!$T$2:$T$1048576,$K172)</f>
        <v>0</v>
      </c>
      <c r="N172" s="54">
        <f>SUMIFS(Archives!$X$2:$X$1048576,Archives!$T$2:$T$1048576,$K172)</f>
        <v>0</v>
      </c>
      <c r="O172" s="54">
        <f>SUMIFS(Archives!$Y$2:$Y$1048576,Archives!$T$2:$T$1048576,$K172)</f>
        <v>0</v>
      </c>
      <c r="P172" s="54">
        <f>SUMIFS(Archives!$Z$2:$Z$1048576,Archives!$T$2:$T$1048576,$K172)</f>
        <v>0</v>
      </c>
      <c r="Q172" s="54">
        <f>SUMIFS(Archives!$AA$2:$AA$1048576,Archives!$T$2:$T$1048576,$K172)</f>
        <v>0</v>
      </c>
      <c r="R172" s="54">
        <f>SUMIFS(Archives!$AB$2:$AB$1048576,Archives!$T$2:$T$1048576,$K172)</f>
        <v>0</v>
      </c>
      <c r="S172" s="54">
        <f>SUMIFS(Archives!$AC$2:$AC$1048576,Archives!$T$2:$T$1048576,$K172)</f>
        <v>0</v>
      </c>
      <c r="T172" s="54">
        <f>SUMIFS(Archives!$AD$2:$AD$1048576,Archives!$T$2:$T$1048576,$K172)</f>
        <v>0</v>
      </c>
      <c r="U172" s="54">
        <f>SUMIFS(Archives!$AE$2:$AE$1048576,Archives!$T$2:$T$1048576,$K172)</f>
        <v>0</v>
      </c>
      <c r="V172" s="54">
        <f>SUMIFS(Archives!$AF$2:$AF$1048576,Archives!$T$2:$T$1048576,$K172)</f>
        <v>0</v>
      </c>
      <c r="W172" s="54">
        <f>SUMIFS(Archives!$AG$2:$AG$1048576,Archives!$T$2:$T$1048576,$K172)</f>
        <v>0</v>
      </c>
      <c r="X172" s="144" t="s">
        <v>320</v>
      </c>
      <c r="Y172" s="54">
        <f>SUMIFS(Archives!$BG$2:$BG$1048576,Archives!$T$2:$T$1048576,$X172)</f>
        <v>0</v>
      </c>
      <c r="Z172" s="54">
        <f>SUMIFS(Archives!$BH$2:$BH$1048576,Archives!$T$2:$T$1048576,$X172)</f>
        <v>0</v>
      </c>
      <c r="AA172" s="54">
        <f>SUMIFS(Archives!$BI$2:$BI$1048576,Archives!$T$2:$T$1048576,$X172)</f>
        <v>0</v>
      </c>
      <c r="AB172" s="54">
        <f>SUMIFS(Archives!$BJ$2:$BJ$1048576,Archives!$T$2:$T$1048576,$X172)</f>
        <v>0</v>
      </c>
      <c r="AC172" s="54">
        <f>SUMIFS(Archives!$BK$2:$BK$1048576,Archives!$T$2:$T$1048576,$X172)</f>
        <v>0</v>
      </c>
      <c r="AD172" s="54">
        <f>SUMIFS(Archives!$BL$2:$BL$1048576,Archives!$T$2:$T$1048576,$X172)</f>
        <v>0</v>
      </c>
      <c r="AE172" s="54">
        <f>SUMIFS(Archives!$BM$2:$BM$1048576,Archives!$T$2:$T$1048576,$X172)</f>
        <v>0</v>
      </c>
      <c r="AF172" s="54">
        <f>SUMIFS(Archives!$BN$2:$BN$1048576,Archives!$T$2:$T$1048576,$X172)</f>
        <v>0</v>
      </c>
      <c r="AG172" s="54">
        <f>SUMIFS(Archives!$BO$2:$BO$1048576,Archives!$T$2:$T$1048576,$X172)</f>
        <v>0</v>
      </c>
      <c r="AH172" s="54">
        <f>SUMIFS(Archives!$BP$2:$BP$1048576,Archives!$T$2:$T$1048576,$X172)</f>
        <v>0</v>
      </c>
      <c r="AI172" s="54">
        <f>SUMIFS(Archives!$BQ$2:$BQ$1048576,Archives!$T$2:$T$1048576,$X172)</f>
        <v>0</v>
      </c>
      <c r="AJ172" s="54">
        <f>SUMIFS(Archives!$BR$2:$BR$1048576,Archives!$T$2:$T$1048576,$X172)</f>
        <v>0</v>
      </c>
    </row>
    <row r="173" spans="1:36" x14ac:dyDescent="0.25">
      <c r="A173" s="144" t="s">
        <v>321</v>
      </c>
      <c r="B173" s="54">
        <f>SUMIFS(Archives!$J$2:$J$1048576,Archives!$T$2:$T$1048576,$A173)</f>
        <v>0</v>
      </c>
      <c r="C173" s="54">
        <f>SUMIFS(Archives!$BF$2:$BF$1048576,Archives!$T$2:$T$1048576,$A173)</f>
        <v>0</v>
      </c>
      <c r="D173" s="54"/>
      <c r="E173" s="54"/>
      <c r="F173" s="54"/>
      <c r="G173" s="54"/>
      <c r="K173" s="144" t="s">
        <v>321</v>
      </c>
      <c r="L173" s="54">
        <f>SUMIFS(Archives!$V$2:$V$1048576,Archives!$T$2:$T$1048576,$K173)</f>
        <v>0</v>
      </c>
      <c r="M173" s="54">
        <f>SUMIFS(Archives!$W$2:$W$1048576,Archives!$T$2:$T$1048576,$K173)</f>
        <v>0</v>
      </c>
      <c r="N173" s="54">
        <f>SUMIFS(Archives!$X$2:$X$1048576,Archives!$T$2:$T$1048576,$K173)</f>
        <v>0</v>
      </c>
      <c r="O173" s="54">
        <f>SUMIFS(Archives!$Y$2:$Y$1048576,Archives!$T$2:$T$1048576,$K173)</f>
        <v>0</v>
      </c>
      <c r="P173" s="54">
        <f>SUMIFS(Archives!$Z$2:$Z$1048576,Archives!$T$2:$T$1048576,$K173)</f>
        <v>0</v>
      </c>
      <c r="Q173" s="54">
        <f>SUMIFS(Archives!$AA$2:$AA$1048576,Archives!$T$2:$T$1048576,$K173)</f>
        <v>0</v>
      </c>
      <c r="R173" s="54">
        <f>SUMIFS(Archives!$AB$2:$AB$1048576,Archives!$T$2:$T$1048576,$K173)</f>
        <v>0</v>
      </c>
      <c r="S173" s="54">
        <f>SUMIFS(Archives!$AC$2:$AC$1048576,Archives!$T$2:$T$1048576,$K173)</f>
        <v>0</v>
      </c>
      <c r="T173" s="54">
        <f>SUMIFS(Archives!$AD$2:$AD$1048576,Archives!$T$2:$T$1048576,$K173)</f>
        <v>0</v>
      </c>
      <c r="U173" s="54">
        <f>SUMIFS(Archives!$AE$2:$AE$1048576,Archives!$T$2:$T$1048576,$K173)</f>
        <v>0</v>
      </c>
      <c r="V173" s="54">
        <f>SUMIFS(Archives!$AF$2:$AF$1048576,Archives!$T$2:$T$1048576,$K173)</f>
        <v>0</v>
      </c>
      <c r="W173" s="54">
        <f>SUMIFS(Archives!$AG$2:$AG$1048576,Archives!$T$2:$T$1048576,$K173)</f>
        <v>0</v>
      </c>
      <c r="X173" s="144" t="s">
        <v>321</v>
      </c>
      <c r="Y173" s="54">
        <f>SUMIFS(Archives!$BG$2:$BG$1048576,Archives!$T$2:$T$1048576,$X173)</f>
        <v>0</v>
      </c>
      <c r="Z173" s="54">
        <f>SUMIFS(Archives!$BH$2:$BH$1048576,Archives!$T$2:$T$1048576,$X173)</f>
        <v>0</v>
      </c>
      <c r="AA173" s="54">
        <f>SUMIFS(Archives!$BI$2:$BI$1048576,Archives!$T$2:$T$1048576,$X173)</f>
        <v>0</v>
      </c>
      <c r="AB173" s="54">
        <f>SUMIFS(Archives!$BJ$2:$BJ$1048576,Archives!$T$2:$T$1048576,$X173)</f>
        <v>0</v>
      </c>
      <c r="AC173" s="54">
        <f>SUMIFS(Archives!$BK$2:$BK$1048576,Archives!$T$2:$T$1048576,$X173)</f>
        <v>0</v>
      </c>
      <c r="AD173" s="54">
        <f>SUMIFS(Archives!$BL$2:$BL$1048576,Archives!$T$2:$T$1048576,$X173)</f>
        <v>0</v>
      </c>
      <c r="AE173" s="54">
        <f>SUMIFS(Archives!$BM$2:$BM$1048576,Archives!$T$2:$T$1048576,$X173)</f>
        <v>0</v>
      </c>
      <c r="AF173" s="54">
        <f>SUMIFS(Archives!$BN$2:$BN$1048576,Archives!$T$2:$T$1048576,$X173)</f>
        <v>0</v>
      </c>
      <c r="AG173" s="54">
        <f>SUMIFS(Archives!$BO$2:$BO$1048576,Archives!$T$2:$T$1048576,$X173)</f>
        <v>0</v>
      </c>
      <c r="AH173" s="54">
        <f>SUMIFS(Archives!$BP$2:$BP$1048576,Archives!$T$2:$T$1048576,$X173)</f>
        <v>0</v>
      </c>
      <c r="AI173" s="54">
        <f>SUMIFS(Archives!$BQ$2:$BQ$1048576,Archives!$T$2:$T$1048576,$X173)</f>
        <v>0</v>
      </c>
      <c r="AJ173" s="54">
        <f>SUMIFS(Archives!$BR$2:$BR$1048576,Archives!$T$2:$T$1048576,$X173)</f>
        <v>0</v>
      </c>
    </row>
    <row r="174" spans="1:36" x14ac:dyDescent="0.25">
      <c r="A174" s="144" t="s">
        <v>322</v>
      </c>
      <c r="B174" s="54">
        <f>SUMIFS(Archives!$J$2:$J$1048576,Archives!$T$2:$T$1048576,$A174)</f>
        <v>0</v>
      </c>
      <c r="C174" s="54">
        <f>SUMIFS(Archives!$BF$2:$BF$1048576,Archives!$T$2:$T$1048576,$A174)</f>
        <v>0</v>
      </c>
      <c r="D174" s="54"/>
      <c r="E174" s="54"/>
      <c r="F174" s="54"/>
      <c r="G174" s="54"/>
      <c r="K174" s="144" t="s">
        <v>322</v>
      </c>
      <c r="L174" s="54">
        <f>SUMIFS(Archives!$V$2:$V$1048576,Archives!$T$2:$T$1048576,$K174)</f>
        <v>0</v>
      </c>
      <c r="M174" s="54">
        <f>SUMIFS(Archives!$W$2:$W$1048576,Archives!$T$2:$T$1048576,$K174)</f>
        <v>0</v>
      </c>
      <c r="N174" s="54">
        <f>SUMIFS(Archives!$X$2:$X$1048576,Archives!$T$2:$T$1048576,$K174)</f>
        <v>0</v>
      </c>
      <c r="O174" s="54">
        <f>SUMIFS(Archives!$Y$2:$Y$1048576,Archives!$T$2:$T$1048576,$K174)</f>
        <v>0</v>
      </c>
      <c r="P174" s="54">
        <f>SUMIFS(Archives!$Z$2:$Z$1048576,Archives!$T$2:$T$1048576,$K174)</f>
        <v>0</v>
      </c>
      <c r="Q174" s="54">
        <f>SUMIFS(Archives!$AA$2:$AA$1048576,Archives!$T$2:$T$1048576,$K174)</f>
        <v>0</v>
      </c>
      <c r="R174" s="54">
        <f>SUMIFS(Archives!$AB$2:$AB$1048576,Archives!$T$2:$T$1048576,$K174)</f>
        <v>0</v>
      </c>
      <c r="S174" s="54">
        <f>SUMIFS(Archives!$AC$2:$AC$1048576,Archives!$T$2:$T$1048576,$K174)</f>
        <v>0</v>
      </c>
      <c r="T174" s="54">
        <f>SUMIFS(Archives!$AD$2:$AD$1048576,Archives!$T$2:$T$1048576,$K174)</f>
        <v>0</v>
      </c>
      <c r="U174" s="54">
        <f>SUMIFS(Archives!$AE$2:$AE$1048576,Archives!$T$2:$T$1048576,$K174)</f>
        <v>0</v>
      </c>
      <c r="V174" s="54">
        <f>SUMIFS(Archives!$AF$2:$AF$1048576,Archives!$T$2:$T$1048576,$K174)</f>
        <v>0</v>
      </c>
      <c r="W174" s="54">
        <f>SUMIFS(Archives!$AG$2:$AG$1048576,Archives!$T$2:$T$1048576,$K174)</f>
        <v>0</v>
      </c>
      <c r="X174" s="144" t="s">
        <v>322</v>
      </c>
      <c r="Y174" s="54">
        <f>SUMIFS(Archives!$BG$2:$BG$1048576,Archives!$T$2:$T$1048576,$X174)</f>
        <v>0</v>
      </c>
      <c r="Z174" s="54">
        <f>SUMIFS(Archives!$BH$2:$BH$1048576,Archives!$T$2:$T$1048576,$X174)</f>
        <v>0</v>
      </c>
      <c r="AA174" s="54">
        <f>SUMIFS(Archives!$BI$2:$BI$1048576,Archives!$T$2:$T$1048576,$X174)</f>
        <v>0</v>
      </c>
      <c r="AB174" s="54">
        <f>SUMIFS(Archives!$BJ$2:$BJ$1048576,Archives!$T$2:$T$1048576,$X174)</f>
        <v>0</v>
      </c>
      <c r="AC174" s="54">
        <f>SUMIFS(Archives!$BK$2:$BK$1048576,Archives!$T$2:$T$1048576,$X174)</f>
        <v>0</v>
      </c>
      <c r="AD174" s="54">
        <f>SUMIFS(Archives!$BL$2:$BL$1048576,Archives!$T$2:$T$1048576,$X174)</f>
        <v>0</v>
      </c>
      <c r="AE174" s="54">
        <f>SUMIFS(Archives!$BM$2:$BM$1048576,Archives!$T$2:$T$1048576,$X174)</f>
        <v>0</v>
      </c>
      <c r="AF174" s="54">
        <f>SUMIFS(Archives!$BN$2:$BN$1048576,Archives!$T$2:$T$1048576,$X174)</f>
        <v>0</v>
      </c>
      <c r="AG174" s="54">
        <f>SUMIFS(Archives!$BO$2:$BO$1048576,Archives!$T$2:$T$1048576,$X174)</f>
        <v>0</v>
      </c>
      <c r="AH174" s="54">
        <f>SUMIFS(Archives!$BP$2:$BP$1048576,Archives!$T$2:$T$1048576,$X174)</f>
        <v>0</v>
      </c>
      <c r="AI174" s="54">
        <f>SUMIFS(Archives!$BQ$2:$BQ$1048576,Archives!$T$2:$T$1048576,$X174)</f>
        <v>0</v>
      </c>
      <c r="AJ174" s="54">
        <f>SUMIFS(Archives!$BR$2:$BR$1048576,Archives!$T$2:$T$1048576,$X174)</f>
        <v>0</v>
      </c>
    </row>
    <row r="175" spans="1:36" x14ac:dyDescent="0.25">
      <c r="A175" s="144" t="s">
        <v>323</v>
      </c>
      <c r="B175" s="54">
        <f>SUMIFS(Archives!$J$2:$J$1048576,Archives!$T$2:$T$1048576,$A175)</f>
        <v>0</v>
      </c>
      <c r="C175" s="54">
        <f>SUMIFS(Archives!$BF$2:$BF$1048576,Archives!$T$2:$T$1048576,$A175)</f>
        <v>0</v>
      </c>
      <c r="D175" s="54"/>
      <c r="E175" s="54"/>
      <c r="F175" s="54"/>
      <c r="G175" s="54"/>
      <c r="K175" s="144" t="s">
        <v>323</v>
      </c>
      <c r="L175" s="54">
        <f>SUMIFS(Archives!$V$2:$V$1048576,Archives!$T$2:$T$1048576,$K175)</f>
        <v>0</v>
      </c>
      <c r="M175" s="54">
        <f>SUMIFS(Archives!$W$2:$W$1048576,Archives!$T$2:$T$1048576,$K175)</f>
        <v>0</v>
      </c>
      <c r="N175" s="54">
        <f>SUMIFS(Archives!$X$2:$X$1048576,Archives!$T$2:$T$1048576,$K175)</f>
        <v>0</v>
      </c>
      <c r="O175" s="54">
        <f>SUMIFS(Archives!$Y$2:$Y$1048576,Archives!$T$2:$T$1048576,$K175)</f>
        <v>0</v>
      </c>
      <c r="P175" s="54">
        <f>SUMIFS(Archives!$Z$2:$Z$1048576,Archives!$T$2:$T$1048576,$K175)</f>
        <v>0</v>
      </c>
      <c r="Q175" s="54">
        <f>SUMIFS(Archives!$AA$2:$AA$1048576,Archives!$T$2:$T$1048576,$K175)</f>
        <v>0</v>
      </c>
      <c r="R175" s="54">
        <f>SUMIFS(Archives!$AB$2:$AB$1048576,Archives!$T$2:$T$1048576,$K175)</f>
        <v>0</v>
      </c>
      <c r="S175" s="54">
        <f>SUMIFS(Archives!$AC$2:$AC$1048576,Archives!$T$2:$T$1048576,$K175)</f>
        <v>0</v>
      </c>
      <c r="T175" s="54">
        <f>SUMIFS(Archives!$AD$2:$AD$1048576,Archives!$T$2:$T$1048576,$K175)</f>
        <v>0</v>
      </c>
      <c r="U175" s="54">
        <f>SUMIFS(Archives!$AE$2:$AE$1048576,Archives!$T$2:$T$1048576,$K175)</f>
        <v>0</v>
      </c>
      <c r="V175" s="54">
        <f>SUMIFS(Archives!$AF$2:$AF$1048576,Archives!$T$2:$T$1048576,$K175)</f>
        <v>0</v>
      </c>
      <c r="W175" s="54">
        <f>SUMIFS(Archives!$AG$2:$AG$1048576,Archives!$T$2:$T$1048576,$K175)</f>
        <v>0</v>
      </c>
      <c r="X175" s="144" t="s">
        <v>323</v>
      </c>
      <c r="Y175" s="54">
        <f>SUMIFS(Archives!$BG$2:$BG$1048576,Archives!$T$2:$T$1048576,$X175)</f>
        <v>0</v>
      </c>
      <c r="Z175" s="54">
        <f>SUMIFS(Archives!$BH$2:$BH$1048576,Archives!$T$2:$T$1048576,$X175)</f>
        <v>0</v>
      </c>
      <c r="AA175" s="54">
        <f>SUMIFS(Archives!$BI$2:$BI$1048576,Archives!$T$2:$T$1048576,$X175)</f>
        <v>0</v>
      </c>
      <c r="AB175" s="54">
        <f>SUMIFS(Archives!$BJ$2:$BJ$1048576,Archives!$T$2:$T$1048576,$X175)</f>
        <v>0</v>
      </c>
      <c r="AC175" s="54">
        <f>SUMIFS(Archives!$BK$2:$BK$1048576,Archives!$T$2:$T$1048576,$X175)</f>
        <v>0</v>
      </c>
      <c r="AD175" s="54">
        <f>SUMIFS(Archives!$BL$2:$BL$1048576,Archives!$T$2:$T$1048576,$X175)</f>
        <v>0</v>
      </c>
      <c r="AE175" s="54">
        <f>SUMIFS(Archives!$BM$2:$BM$1048576,Archives!$T$2:$T$1048576,$X175)</f>
        <v>0</v>
      </c>
      <c r="AF175" s="54">
        <f>SUMIFS(Archives!$BN$2:$BN$1048576,Archives!$T$2:$T$1048576,$X175)</f>
        <v>0</v>
      </c>
      <c r="AG175" s="54">
        <f>SUMIFS(Archives!$BO$2:$BO$1048576,Archives!$T$2:$T$1048576,$X175)</f>
        <v>0</v>
      </c>
      <c r="AH175" s="54">
        <f>SUMIFS(Archives!$BP$2:$BP$1048576,Archives!$T$2:$T$1048576,$X175)</f>
        <v>0</v>
      </c>
      <c r="AI175" s="54">
        <f>SUMIFS(Archives!$BQ$2:$BQ$1048576,Archives!$T$2:$T$1048576,$X175)</f>
        <v>0</v>
      </c>
      <c r="AJ175" s="54">
        <f>SUMIFS(Archives!$BR$2:$BR$1048576,Archives!$T$2:$T$1048576,$X175)</f>
        <v>0</v>
      </c>
    </row>
    <row r="176" spans="1:36" x14ac:dyDescent="0.25">
      <c r="A176" s="144" t="s">
        <v>324</v>
      </c>
      <c r="B176" s="54">
        <f>SUMIFS(Archives!$J$2:$J$1048576,Archives!$T$2:$T$1048576,$A176)</f>
        <v>0</v>
      </c>
      <c r="C176" s="54">
        <f>SUMIFS(Archives!$BF$2:$BF$1048576,Archives!$T$2:$T$1048576,$A176)</f>
        <v>0</v>
      </c>
      <c r="D176" s="54"/>
      <c r="E176" s="54"/>
      <c r="F176" s="54"/>
      <c r="G176" s="54"/>
      <c r="K176" s="144" t="s">
        <v>324</v>
      </c>
      <c r="L176" s="54">
        <f>SUMIFS(Archives!$V$2:$V$1048576,Archives!$T$2:$T$1048576,$K176)</f>
        <v>0</v>
      </c>
      <c r="M176" s="54">
        <f>SUMIFS(Archives!$W$2:$W$1048576,Archives!$T$2:$T$1048576,$K176)</f>
        <v>0</v>
      </c>
      <c r="N176" s="54">
        <f>SUMIFS(Archives!$X$2:$X$1048576,Archives!$T$2:$T$1048576,$K176)</f>
        <v>0</v>
      </c>
      <c r="O176" s="54">
        <f>SUMIFS(Archives!$Y$2:$Y$1048576,Archives!$T$2:$T$1048576,$K176)</f>
        <v>0</v>
      </c>
      <c r="P176" s="54">
        <f>SUMIFS(Archives!$Z$2:$Z$1048576,Archives!$T$2:$T$1048576,$K176)</f>
        <v>0</v>
      </c>
      <c r="Q176" s="54">
        <f>SUMIFS(Archives!$AA$2:$AA$1048576,Archives!$T$2:$T$1048576,$K176)</f>
        <v>0</v>
      </c>
      <c r="R176" s="54">
        <f>SUMIFS(Archives!$AB$2:$AB$1048576,Archives!$T$2:$T$1048576,$K176)</f>
        <v>0</v>
      </c>
      <c r="S176" s="54">
        <f>SUMIFS(Archives!$AC$2:$AC$1048576,Archives!$T$2:$T$1048576,$K176)</f>
        <v>0</v>
      </c>
      <c r="T176" s="54">
        <f>SUMIFS(Archives!$AD$2:$AD$1048576,Archives!$T$2:$T$1048576,$K176)</f>
        <v>0</v>
      </c>
      <c r="U176" s="54">
        <f>SUMIFS(Archives!$AE$2:$AE$1048576,Archives!$T$2:$T$1048576,$K176)</f>
        <v>0</v>
      </c>
      <c r="V176" s="54">
        <f>SUMIFS(Archives!$AF$2:$AF$1048576,Archives!$T$2:$T$1048576,$K176)</f>
        <v>0</v>
      </c>
      <c r="W176" s="54">
        <f>SUMIFS(Archives!$AG$2:$AG$1048576,Archives!$T$2:$T$1048576,$K176)</f>
        <v>0</v>
      </c>
      <c r="X176" s="144" t="s">
        <v>324</v>
      </c>
      <c r="Y176" s="54">
        <f>SUMIFS(Archives!$BG$2:$BG$1048576,Archives!$T$2:$T$1048576,$X176)</f>
        <v>0</v>
      </c>
      <c r="Z176" s="54">
        <f>SUMIFS(Archives!$BH$2:$BH$1048576,Archives!$T$2:$T$1048576,$X176)</f>
        <v>0</v>
      </c>
      <c r="AA176" s="54">
        <f>SUMIFS(Archives!$BI$2:$BI$1048576,Archives!$T$2:$T$1048576,$X176)</f>
        <v>0</v>
      </c>
      <c r="AB176" s="54">
        <f>SUMIFS(Archives!$BJ$2:$BJ$1048576,Archives!$T$2:$T$1048576,$X176)</f>
        <v>0</v>
      </c>
      <c r="AC176" s="54">
        <f>SUMIFS(Archives!$BK$2:$BK$1048576,Archives!$T$2:$T$1048576,$X176)</f>
        <v>0</v>
      </c>
      <c r="AD176" s="54">
        <f>SUMIFS(Archives!$BL$2:$BL$1048576,Archives!$T$2:$T$1048576,$X176)</f>
        <v>0</v>
      </c>
      <c r="AE176" s="54">
        <f>SUMIFS(Archives!$BM$2:$BM$1048576,Archives!$T$2:$T$1048576,$X176)</f>
        <v>0</v>
      </c>
      <c r="AF176" s="54">
        <f>SUMIFS(Archives!$BN$2:$BN$1048576,Archives!$T$2:$T$1048576,$X176)</f>
        <v>0</v>
      </c>
      <c r="AG176" s="54">
        <f>SUMIFS(Archives!$BO$2:$BO$1048576,Archives!$T$2:$T$1048576,$X176)</f>
        <v>0</v>
      </c>
      <c r="AH176" s="54">
        <f>SUMIFS(Archives!$BP$2:$BP$1048576,Archives!$T$2:$T$1048576,$X176)</f>
        <v>0</v>
      </c>
      <c r="AI176" s="54">
        <f>SUMIFS(Archives!$BQ$2:$BQ$1048576,Archives!$T$2:$T$1048576,$X176)</f>
        <v>0</v>
      </c>
      <c r="AJ176" s="54">
        <f>SUMIFS(Archives!$BR$2:$BR$1048576,Archives!$T$2:$T$1048576,$X176)</f>
        <v>0</v>
      </c>
    </row>
    <row r="177" spans="1:36" x14ac:dyDescent="0.25">
      <c r="A177" s="144" t="s">
        <v>325</v>
      </c>
      <c r="B177" s="54">
        <f>SUMIFS(Archives!$J$2:$J$1048576,Archives!$T$2:$T$1048576,$A177)</f>
        <v>0</v>
      </c>
      <c r="C177" s="54">
        <f>SUMIFS(Archives!$BF$2:$BF$1048576,Archives!$T$2:$T$1048576,$A177)</f>
        <v>0</v>
      </c>
      <c r="D177" s="54"/>
      <c r="E177" s="54"/>
      <c r="F177" s="54"/>
      <c r="G177" s="54"/>
      <c r="K177" s="144" t="s">
        <v>325</v>
      </c>
      <c r="L177" s="54">
        <f>SUMIFS(Archives!$V$2:$V$1048576,Archives!$T$2:$T$1048576,$K177)</f>
        <v>0</v>
      </c>
      <c r="M177" s="54">
        <f>SUMIFS(Archives!$W$2:$W$1048576,Archives!$T$2:$T$1048576,$K177)</f>
        <v>0</v>
      </c>
      <c r="N177" s="54">
        <f>SUMIFS(Archives!$X$2:$X$1048576,Archives!$T$2:$T$1048576,$K177)</f>
        <v>0</v>
      </c>
      <c r="O177" s="54">
        <f>SUMIFS(Archives!$Y$2:$Y$1048576,Archives!$T$2:$T$1048576,$K177)</f>
        <v>0</v>
      </c>
      <c r="P177" s="54">
        <f>SUMIFS(Archives!$Z$2:$Z$1048576,Archives!$T$2:$T$1048576,$K177)</f>
        <v>0</v>
      </c>
      <c r="Q177" s="54">
        <f>SUMIFS(Archives!$AA$2:$AA$1048576,Archives!$T$2:$T$1048576,$K177)</f>
        <v>0</v>
      </c>
      <c r="R177" s="54">
        <f>SUMIFS(Archives!$AB$2:$AB$1048576,Archives!$T$2:$T$1048576,$K177)</f>
        <v>0</v>
      </c>
      <c r="S177" s="54">
        <f>SUMIFS(Archives!$AC$2:$AC$1048576,Archives!$T$2:$T$1048576,$K177)</f>
        <v>0</v>
      </c>
      <c r="T177" s="54">
        <f>SUMIFS(Archives!$AD$2:$AD$1048576,Archives!$T$2:$T$1048576,$K177)</f>
        <v>0</v>
      </c>
      <c r="U177" s="54">
        <f>SUMIFS(Archives!$AE$2:$AE$1048576,Archives!$T$2:$T$1048576,$K177)</f>
        <v>0</v>
      </c>
      <c r="V177" s="54">
        <f>SUMIFS(Archives!$AF$2:$AF$1048576,Archives!$T$2:$T$1048576,$K177)</f>
        <v>0</v>
      </c>
      <c r="W177" s="54">
        <f>SUMIFS(Archives!$AG$2:$AG$1048576,Archives!$T$2:$T$1048576,$K177)</f>
        <v>0</v>
      </c>
      <c r="X177" s="144" t="s">
        <v>325</v>
      </c>
      <c r="Y177" s="54">
        <f>SUMIFS(Archives!$BG$2:$BG$1048576,Archives!$T$2:$T$1048576,$X177)</f>
        <v>0</v>
      </c>
      <c r="Z177" s="54">
        <f>SUMIFS(Archives!$BH$2:$BH$1048576,Archives!$T$2:$T$1048576,$X177)</f>
        <v>0</v>
      </c>
      <c r="AA177" s="54">
        <f>SUMIFS(Archives!$BI$2:$BI$1048576,Archives!$T$2:$T$1048576,$X177)</f>
        <v>0</v>
      </c>
      <c r="AB177" s="54">
        <f>SUMIFS(Archives!$BJ$2:$BJ$1048576,Archives!$T$2:$T$1048576,$X177)</f>
        <v>0</v>
      </c>
      <c r="AC177" s="54">
        <f>SUMIFS(Archives!$BK$2:$BK$1048576,Archives!$T$2:$T$1048576,$X177)</f>
        <v>0</v>
      </c>
      <c r="AD177" s="54">
        <f>SUMIFS(Archives!$BL$2:$BL$1048576,Archives!$T$2:$T$1048576,$X177)</f>
        <v>0</v>
      </c>
      <c r="AE177" s="54">
        <f>SUMIFS(Archives!$BM$2:$BM$1048576,Archives!$T$2:$T$1048576,$X177)</f>
        <v>0</v>
      </c>
      <c r="AF177" s="54">
        <f>SUMIFS(Archives!$BN$2:$BN$1048576,Archives!$T$2:$T$1048576,$X177)</f>
        <v>0</v>
      </c>
      <c r="AG177" s="54">
        <f>SUMIFS(Archives!$BO$2:$BO$1048576,Archives!$T$2:$T$1048576,$X177)</f>
        <v>0</v>
      </c>
      <c r="AH177" s="54">
        <f>SUMIFS(Archives!$BP$2:$BP$1048576,Archives!$T$2:$T$1048576,$X177)</f>
        <v>0</v>
      </c>
      <c r="AI177" s="54">
        <f>SUMIFS(Archives!$BQ$2:$BQ$1048576,Archives!$T$2:$T$1048576,$X177)</f>
        <v>0</v>
      </c>
      <c r="AJ177" s="54">
        <f>SUMIFS(Archives!$BR$2:$BR$1048576,Archives!$T$2:$T$1048576,$X177)</f>
        <v>0</v>
      </c>
    </row>
    <row r="178" spans="1:36" x14ac:dyDescent="0.25">
      <c r="A178" s="144" t="s">
        <v>326</v>
      </c>
      <c r="B178" s="54">
        <f>SUMIFS(Archives!$J$2:$J$1048576,Archives!$T$2:$T$1048576,$A178)</f>
        <v>0</v>
      </c>
      <c r="C178" s="54">
        <f>SUMIFS(Archives!$BF$2:$BF$1048576,Archives!$T$2:$T$1048576,$A178)</f>
        <v>0</v>
      </c>
      <c r="D178" s="54"/>
      <c r="E178" s="54"/>
      <c r="F178" s="54"/>
      <c r="G178" s="54"/>
      <c r="K178" s="144" t="s">
        <v>326</v>
      </c>
      <c r="L178" s="54">
        <f>SUMIFS(Archives!$V$2:$V$1048576,Archives!$T$2:$T$1048576,$K178)</f>
        <v>0</v>
      </c>
      <c r="M178" s="54">
        <f>SUMIFS(Archives!$W$2:$W$1048576,Archives!$T$2:$T$1048576,$K178)</f>
        <v>0</v>
      </c>
      <c r="N178" s="54">
        <f>SUMIFS(Archives!$X$2:$X$1048576,Archives!$T$2:$T$1048576,$K178)</f>
        <v>0</v>
      </c>
      <c r="O178" s="54">
        <f>SUMIFS(Archives!$Y$2:$Y$1048576,Archives!$T$2:$T$1048576,$K178)</f>
        <v>0</v>
      </c>
      <c r="P178" s="54">
        <f>SUMIFS(Archives!$Z$2:$Z$1048576,Archives!$T$2:$T$1048576,$K178)</f>
        <v>0</v>
      </c>
      <c r="Q178" s="54">
        <f>SUMIFS(Archives!$AA$2:$AA$1048576,Archives!$T$2:$T$1048576,$K178)</f>
        <v>0</v>
      </c>
      <c r="R178" s="54">
        <f>SUMIFS(Archives!$AB$2:$AB$1048576,Archives!$T$2:$T$1048576,$K178)</f>
        <v>0</v>
      </c>
      <c r="S178" s="54">
        <f>SUMIFS(Archives!$AC$2:$AC$1048576,Archives!$T$2:$T$1048576,$K178)</f>
        <v>0</v>
      </c>
      <c r="T178" s="54">
        <f>SUMIFS(Archives!$AD$2:$AD$1048576,Archives!$T$2:$T$1048576,$K178)</f>
        <v>0</v>
      </c>
      <c r="U178" s="54">
        <f>SUMIFS(Archives!$AE$2:$AE$1048576,Archives!$T$2:$T$1048576,$K178)</f>
        <v>0</v>
      </c>
      <c r="V178" s="54">
        <f>SUMIFS(Archives!$AF$2:$AF$1048576,Archives!$T$2:$T$1048576,$K178)</f>
        <v>0</v>
      </c>
      <c r="W178" s="54">
        <f>SUMIFS(Archives!$AG$2:$AG$1048576,Archives!$T$2:$T$1048576,$K178)</f>
        <v>0</v>
      </c>
      <c r="X178" s="144" t="s">
        <v>326</v>
      </c>
      <c r="Y178" s="54">
        <f>SUMIFS(Archives!$BG$2:$BG$1048576,Archives!$T$2:$T$1048576,$X178)</f>
        <v>0</v>
      </c>
      <c r="Z178" s="54">
        <f>SUMIFS(Archives!$BH$2:$BH$1048576,Archives!$T$2:$T$1048576,$X178)</f>
        <v>0</v>
      </c>
      <c r="AA178" s="54">
        <f>SUMIFS(Archives!$BI$2:$BI$1048576,Archives!$T$2:$T$1048576,$X178)</f>
        <v>0</v>
      </c>
      <c r="AB178" s="54">
        <f>SUMIFS(Archives!$BJ$2:$BJ$1048576,Archives!$T$2:$T$1048576,$X178)</f>
        <v>0</v>
      </c>
      <c r="AC178" s="54">
        <f>SUMIFS(Archives!$BK$2:$BK$1048576,Archives!$T$2:$T$1048576,$X178)</f>
        <v>0</v>
      </c>
      <c r="AD178" s="54">
        <f>SUMIFS(Archives!$BL$2:$BL$1048576,Archives!$T$2:$T$1048576,$X178)</f>
        <v>0</v>
      </c>
      <c r="AE178" s="54">
        <f>SUMIFS(Archives!$BM$2:$BM$1048576,Archives!$T$2:$T$1048576,$X178)</f>
        <v>0</v>
      </c>
      <c r="AF178" s="54">
        <f>SUMIFS(Archives!$BN$2:$BN$1048576,Archives!$T$2:$T$1048576,$X178)</f>
        <v>0</v>
      </c>
      <c r="AG178" s="54">
        <f>SUMIFS(Archives!$BO$2:$BO$1048576,Archives!$T$2:$T$1048576,$X178)</f>
        <v>0</v>
      </c>
      <c r="AH178" s="54">
        <f>SUMIFS(Archives!$BP$2:$BP$1048576,Archives!$T$2:$T$1048576,$X178)</f>
        <v>0</v>
      </c>
      <c r="AI178" s="54">
        <f>SUMIFS(Archives!$BQ$2:$BQ$1048576,Archives!$T$2:$T$1048576,$X178)</f>
        <v>0</v>
      </c>
      <c r="AJ178" s="54">
        <f>SUMIFS(Archives!$BR$2:$BR$1048576,Archives!$T$2:$T$1048576,$X178)</f>
        <v>0</v>
      </c>
    </row>
    <row r="179" spans="1:36" x14ac:dyDescent="0.25">
      <c r="A179" s="144" t="s">
        <v>327</v>
      </c>
      <c r="B179" s="54">
        <f>SUMIFS(Archives!$J$2:$J$1048576,Archives!$T$2:$T$1048576,$A179)</f>
        <v>0</v>
      </c>
      <c r="C179" s="54">
        <f>SUMIFS(Archives!$BF$2:$BF$1048576,Archives!$T$2:$T$1048576,$A179)</f>
        <v>0</v>
      </c>
      <c r="D179" s="54"/>
      <c r="E179" s="54"/>
      <c r="F179" s="54"/>
      <c r="G179" s="54"/>
      <c r="K179" s="144" t="s">
        <v>327</v>
      </c>
      <c r="L179" s="54">
        <f>SUMIFS(Archives!$V$2:$V$1048576,Archives!$T$2:$T$1048576,$K179)</f>
        <v>0</v>
      </c>
      <c r="M179" s="54">
        <f>SUMIFS(Archives!$W$2:$W$1048576,Archives!$T$2:$T$1048576,$K179)</f>
        <v>0</v>
      </c>
      <c r="N179" s="54">
        <f>SUMIFS(Archives!$X$2:$X$1048576,Archives!$T$2:$T$1048576,$K179)</f>
        <v>0</v>
      </c>
      <c r="O179" s="54">
        <f>SUMIFS(Archives!$Y$2:$Y$1048576,Archives!$T$2:$T$1048576,$K179)</f>
        <v>0</v>
      </c>
      <c r="P179" s="54">
        <f>SUMIFS(Archives!$Z$2:$Z$1048576,Archives!$T$2:$T$1048576,$K179)</f>
        <v>0</v>
      </c>
      <c r="Q179" s="54">
        <f>SUMIFS(Archives!$AA$2:$AA$1048576,Archives!$T$2:$T$1048576,$K179)</f>
        <v>0</v>
      </c>
      <c r="R179" s="54">
        <f>SUMIFS(Archives!$AB$2:$AB$1048576,Archives!$T$2:$T$1048576,$K179)</f>
        <v>0</v>
      </c>
      <c r="S179" s="54">
        <f>SUMIFS(Archives!$AC$2:$AC$1048576,Archives!$T$2:$T$1048576,$K179)</f>
        <v>0</v>
      </c>
      <c r="T179" s="54">
        <f>SUMIFS(Archives!$AD$2:$AD$1048576,Archives!$T$2:$T$1048576,$K179)</f>
        <v>0</v>
      </c>
      <c r="U179" s="54">
        <f>SUMIFS(Archives!$AE$2:$AE$1048576,Archives!$T$2:$T$1048576,$K179)</f>
        <v>0</v>
      </c>
      <c r="V179" s="54">
        <f>SUMIFS(Archives!$AF$2:$AF$1048576,Archives!$T$2:$T$1048576,$K179)</f>
        <v>0</v>
      </c>
      <c r="W179" s="54">
        <f>SUMIFS(Archives!$AG$2:$AG$1048576,Archives!$T$2:$T$1048576,$K179)</f>
        <v>0</v>
      </c>
      <c r="X179" s="144" t="s">
        <v>327</v>
      </c>
      <c r="Y179" s="54">
        <f>SUMIFS(Archives!$BG$2:$BG$1048576,Archives!$T$2:$T$1048576,$X179)</f>
        <v>0</v>
      </c>
      <c r="Z179" s="54">
        <f>SUMIFS(Archives!$BH$2:$BH$1048576,Archives!$T$2:$T$1048576,$X179)</f>
        <v>0</v>
      </c>
      <c r="AA179" s="54">
        <f>SUMIFS(Archives!$BI$2:$BI$1048576,Archives!$T$2:$T$1048576,$X179)</f>
        <v>0</v>
      </c>
      <c r="AB179" s="54">
        <f>SUMIFS(Archives!$BJ$2:$BJ$1048576,Archives!$T$2:$T$1048576,$X179)</f>
        <v>0</v>
      </c>
      <c r="AC179" s="54">
        <f>SUMIFS(Archives!$BK$2:$BK$1048576,Archives!$T$2:$T$1048576,$X179)</f>
        <v>0</v>
      </c>
      <c r="AD179" s="54">
        <f>SUMIFS(Archives!$BL$2:$BL$1048576,Archives!$T$2:$T$1048576,$X179)</f>
        <v>0</v>
      </c>
      <c r="AE179" s="54">
        <f>SUMIFS(Archives!$BM$2:$BM$1048576,Archives!$T$2:$T$1048576,$X179)</f>
        <v>0</v>
      </c>
      <c r="AF179" s="54">
        <f>SUMIFS(Archives!$BN$2:$BN$1048576,Archives!$T$2:$T$1048576,$X179)</f>
        <v>0</v>
      </c>
      <c r="AG179" s="54">
        <f>SUMIFS(Archives!$BO$2:$BO$1048576,Archives!$T$2:$T$1048576,$X179)</f>
        <v>0</v>
      </c>
      <c r="AH179" s="54">
        <f>SUMIFS(Archives!$BP$2:$BP$1048576,Archives!$T$2:$T$1048576,$X179)</f>
        <v>0</v>
      </c>
      <c r="AI179" s="54">
        <f>SUMIFS(Archives!$BQ$2:$BQ$1048576,Archives!$T$2:$T$1048576,$X179)</f>
        <v>0</v>
      </c>
      <c r="AJ179" s="54">
        <f>SUMIFS(Archives!$BR$2:$BR$1048576,Archives!$T$2:$T$1048576,$X179)</f>
        <v>0</v>
      </c>
    </row>
    <row r="180" spans="1:36" ht="30" x14ac:dyDescent="0.25">
      <c r="A180" s="144" t="s">
        <v>328</v>
      </c>
      <c r="B180" s="54">
        <f>SUMIFS(Archives!$J$2:$J$1048576,Archives!$T$2:$T$1048576,$A180)</f>
        <v>0</v>
      </c>
      <c r="C180" s="54">
        <f>SUMIFS(Archives!$BF$2:$BF$1048576,Archives!$T$2:$T$1048576,$A180)</f>
        <v>0</v>
      </c>
      <c r="D180" s="54"/>
      <c r="E180" s="54"/>
      <c r="F180" s="54"/>
      <c r="G180" s="54"/>
      <c r="K180" s="144" t="s">
        <v>328</v>
      </c>
      <c r="L180" s="54">
        <f>SUMIFS(Archives!$V$2:$V$1048576,Archives!$T$2:$T$1048576,$K180)</f>
        <v>0</v>
      </c>
      <c r="M180" s="54">
        <f>SUMIFS(Archives!$W$2:$W$1048576,Archives!$T$2:$T$1048576,$K180)</f>
        <v>0</v>
      </c>
      <c r="N180" s="54">
        <f>SUMIFS(Archives!$X$2:$X$1048576,Archives!$T$2:$T$1048576,$K180)</f>
        <v>0</v>
      </c>
      <c r="O180" s="54">
        <f>SUMIFS(Archives!$Y$2:$Y$1048576,Archives!$T$2:$T$1048576,$K180)</f>
        <v>0</v>
      </c>
      <c r="P180" s="54">
        <f>SUMIFS(Archives!$Z$2:$Z$1048576,Archives!$T$2:$T$1048576,$K180)</f>
        <v>0</v>
      </c>
      <c r="Q180" s="54">
        <f>SUMIFS(Archives!$AA$2:$AA$1048576,Archives!$T$2:$T$1048576,$K180)</f>
        <v>0</v>
      </c>
      <c r="R180" s="54">
        <f>SUMIFS(Archives!$AB$2:$AB$1048576,Archives!$T$2:$T$1048576,$K180)</f>
        <v>0</v>
      </c>
      <c r="S180" s="54">
        <f>SUMIFS(Archives!$AC$2:$AC$1048576,Archives!$T$2:$T$1048576,$K180)</f>
        <v>0</v>
      </c>
      <c r="T180" s="54">
        <f>SUMIFS(Archives!$AD$2:$AD$1048576,Archives!$T$2:$T$1048576,$K180)</f>
        <v>0</v>
      </c>
      <c r="U180" s="54">
        <f>SUMIFS(Archives!$AE$2:$AE$1048576,Archives!$T$2:$T$1048576,$K180)</f>
        <v>0</v>
      </c>
      <c r="V180" s="54">
        <f>SUMIFS(Archives!$AF$2:$AF$1048576,Archives!$T$2:$T$1048576,$K180)</f>
        <v>0</v>
      </c>
      <c r="W180" s="54">
        <f>SUMIFS(Archives!$AG$2:$AG$1048576,Archives!$T$2:$T$1048576,$K180)</f>
        <v>0</v>
      </c>
      <c r="X180" s="144" t="s">
        <v>328</v>
      </c>
      <c r="Y180" s="54">
        <f>SUMIFS(Archives!$BG$2:$BG$1048576,Archives!$T$2:$T$1048576,$X180)</f>
        <v>0</v>
      </c>
      <c r="Z180" s="54">
        <f>SUMIFS(Archives!$BH$2:$BH$1048576,Archives!$T$2:$T$1048576,$X180)</f>
        <v>0</v>
      </c>
      <c r="AA180" s="54">
        <f>SUMIFS(Archives!$BI$2:$BI$1048576,Archives!$T$2:$T$1048576,$X180)</f>
        <v>0</v>
      </c>
      <c r="AB180" s="54">
        <f>SUMIFS(Archives!$BJ$2:$BJ$1048576,Archives!$T$2:$T$1048576,$X180)</f>
        <v>0</v>
      </c>
      <c r="AC180" s="54">
        <f>SUMIFS(Archives!$BK$2:$BK$1048576,Archives!$T$2:$T$1048576,$X180)</f>
        <v>0</v>
      </c>
      <c r="AD180" s="54">
        <f>SUMIFS(Archives!$BL$2:$BL$1048576,Archives!$T$2:$T$1048576,$X180)</f>
        <v>0</v>
      </c>
      <c r="AE180" s="54">
        <f>SUMIFS(Archives!$BM$2:$BM$1048576,Archives!$T$2:$T$1048576,$X180)</f>
        <v>0</v>
      </c>
      <c r="AF180" s="54">
        <f>SUMIFS(Archives!$BN$2:$BN$1048576,Archives!$T$2:$T$1048576,$X180)</f>
        <v>0</v>
      </c>
      <c r="AG180" s="54">
        <f>SUMIFS(Archives!$BO$2:$BO$1048576,Archives!$T$2:$T$1048576,$X180)</f>
        <v>0</v>
      </c>
      <c r="AH180" s="54">
        <f>SUMIFS(Archives!$BP$2:$BP$1048576,Archives!$T$2:$T$1048576,$X180)</f>
        <v>0</v>
      </c>
      <c r="AI180" s="54">
        <f>SUMIFS(Archives!$BQ$2:$BQ$1048576,Archives!$T$2:$T$1048576,$X180)</f>
        <v>0</v>
      </c>
      <c r="AJ180" s="54">
        <f>SUMIFS(Archives!$BR$2:$BR$1048576,Archives!$T$2:$T$1048576,$X180)</f>
        <v>0</v>
      </c>
    </row>
    <row r="181" spans="1:36" x14ac:dyDescent="0.25">
      <c r="A181" s="144" t="s">
        <v>329</v>
      </c>
      <c r="B181" s="54">
        <f>SUMIFS(Archives!$J$2:$J$1048576,Archives!$T$2:$T$1048576,$A181)</f>
        <v>0</v>
      </c>
      <c r="C181" s="54">
        <f>SUMIFS(Archives!$BF$2:$BF$1048576,Archives!$T$2:$T$1048576,$A181)</f>
        <v>0</v>
      </c>
      <c r="D181" s="54"/>
      <c r="E181" s="54"/>
      <c r="F181" s="54"/>
      <c r="G181" s="54"/>
      <c r="K181" s="144" t="s">
        <v>329</v>
      </c>
      <c r="L181" s="54">
        <f>SUMIFS(Archives!$V$2:$V$1048576,Archives!$T$2:$T$1048576,$K181)</f>
        <v>0</v>
      </c>
      <c r="M181" s="54">
        <f>SUMIFS(Archives!$W$2:$W$1048576,Archives!$T$2:$T$1048576,$K181)</f>
        <v>0</v>
      </c>
      <c r="N181" s="54">
        <f>SUMIFS(Archives!$X$2:$X$1048576,Archives!$T$2:$T$1048576,$K181)</f>
        <v>0</v>
      </c>
      <c r="O181" s="54">
        <f>SUMIFS(Archives!$Y$2:$Y$1048576,Archives!$T$2:$T$1048576,$K181)</f>
        <v>0</v>
      </c>
      <c r="P181" s="54">
        <f>SUMIFS(Archives!$Z$2:$Z$1048576,Archives!$T$2:$T$1048576,$K181)</f>
        <v>0</v>
      </c>
      <c r="Q181" s="54">
        <f>SUMIFS(Archives!$AA$2:$AA$1048576,Archives!$T$2:$T$1048576,$K181)</f>
        <v>0</v>
      </c>
      <c r="R181" s="54">
        <f>SUMIFS(Archives!$AB$2:$AB$1048576,Archives!$T$2:$T$1048576,$K181)</f>
        <v>0</v>
      </c>
      <c r="S181" s="54">
        <f>SUMIFS(Archives!$AC$2:$AC$1048576,Archives!$T$2:$T$1048576,$K181)</f>
        <v>0</v>
      </c>
      <c r="T181" s="54">
        <f>SUMIFS(Archives!$AD$2:$AD$1048576,Archives!$T$2:$T$1048576,$K181)</f>
        <v>0</v>
      </c>
      <c r="U181" s="54">
        <f>SUMIFS(Archives!$AE$2:$AE$1048576,Archives!$T$2:$T$1048576,$K181)</f>
        <v>0</v>
      </c>
      <c r="V181" s="54">
        <f>SUMIFS(Archives!$AF$2:$AF$1048576,Archives!$T$2:$T$1048576,$K181)</f>
        <v>0</v>
      </c>
      <c r="W181" s="54">
        <f>SUMIFS(Archives!$AG$2:$AG$1048576,Archives!$T$2:$T$1048576,$K181)</f>
        <v>0</v>
      </c>
      <c r="X181" s="144" t="s">
        <v>329</v>
      </c>
      <c r="Y181" s="54">
        <f>SUMIFS(Archives!$BG$2:$BG$1048576,Archives!$T$2:$T$1048576,$X181)</f>
        <v>0</v>
      </c>
      <c r="Z181" s="54">
        <f>SUMIFS(Archives!$BH$2:$BH$1048576,Archives!$T$2:$T$1048576,$X181)</f>
        <v>0</v>
      </c>
      <c r="AA181" s="54">
        <f>SUMIFS(Archives!$BI$2:$BI$1048576,Archives!$T$2:$T$1048576,$X181)</f>
        <v>0</v>
      </c>
      <c r="AB181" s="54">
        <f>SUMIFS(Archives!$BJ$2:$BJ$1048576,Archives!$T$2:$T$1048576,$X181)</f>
        <v>0</v>
      </c>
      <c r="AC181" s="54">
        <f>SUMIFS(Archives!$BK$2:$BK$1048576,Archives!$T$2:$T$1048576,$X181)</f>
        <v>0</v>
      </c>
      <c r="AD181" s="54">
        <f>SUMIFS(Archives!$BL$2:$BL$1048576,Archives!$T$2:$T$1048576,$X181)</f>
        <v>0</v>
      </c>
      <c r="AE181" s="54">
        <f>SUMIFS(Archives!$BM$2:$BM$1048576,Archives!$T$2:$T$1048576,$X181)</f>
        <v>0</v>
      </c>
      <c r="AF181" s="54">
        <f>SUMIFS(Archives!$BN$2:$BN$1048576,Archives!$T$2:$T$1048576,$X181)</f>
        <v>0</v>
      </c>
      <c r="AG181" s="54">
        <f>SUMIFS(Archives!$BO$2:$BO$1048576,Archives!$T$2:$T$1048576,$X181)</f>
        <v>0</v>
      </c>
      <c r="AH181" s="54">
        <f>SUMIFS(Archives!$BP$2:$BP$1048576,Archives!$T$2:$T$1048576,$X181)</f>
        <v>0</v>
      </c>
      <c r="AI181" s="54">
        <f>SUMIFS(Archives!$BQ$2:$BQ$1048576,Archives!$T$2:$T$1048576,$X181)</f>
        <v>0</v>
      </c>
      <c r="AJ181" s="54">
        <f>SUMIFS(Archives!$BR$2:$BR$1048576,Archives!$T$2:$T$1048576,$X181)</f>
        <v>0</v>
      </c>
    </row>
    <row r="182" spans="1:36" x14ac:dyDescent="0.25">
      <c r="A182" s="144" t="s">
        <v>330</v>
      </c>
      <c r="B182" s="54">
        <f>SUMIFS(Archives!$J$2:$J$1048576,Archives!$T$2:$T$1048576,$A182)</f>
        <v>0</v>
      </c>
      <c r="C182" s="54">
        <f>SUMIFS(Archives!$BF$2:$BF$1048576,Archives!$T$2:$T$1048576,$A182)</f>
        <v>0</v>
      </c>
      <c r="D182" s="54"/>
      <c r="E182" s="54"/>
      <c r="F182" s="54"/>
      <c r="G182" s="54"/>
      <c r="K182" s="144" t="s">
        <v>330</v>
      </c>
      <c r="L182" s="54">
        <f>SUMIFS(Archives!$V$2:$V$1048576,Archives!$T$2:$T$1048576,$K182)</f>
        <v>0</v>
      </c>
      <c r="M182" s="54">
        <f>SUMIFS(Archives!$W$2:$W$1048576,Archives!$T$2:$T$1048576,$K182)</f>
        <v>0</v>
      </c>
      <c r="N182" s="54">
        <f>SUMIFS(Archives!$X$2:$X$1048576,Archives!$T$2:$T$1048576,$K182)</f>
        <v>0</v>
      </c>
      <c r="O182" s="54">
        <f>SUMIFS(Archives!$Y$2:$Y$1048576,Archives!$T$2:$T$1048576,$K182)</f>
        <v>0</v>
      </c>
      <c r="P182" s="54">
        <f>SUMIFS(Archives!$Z$2:$Z$1048576,Archives!$T$2:$T$1048576,$K182)</f>
        <v>0</v>
      </c>
      <c r="Q182" s="54">
        <f>SUMIFS(Archives!$AA$2:$AA$1048576,Archives!$T$2:$T$1048576,$K182)</f>
        <v>0</v>
      </c>
      <c r="R182" s="54">
        <f>SUMIFS(Archives!$AB$2:$AB$1048576,Archives!$T$2:$T$1048576,$K182)</f>
        <v>0</v>
      </c>
      <c r="S182" s="54">
        <f>SUMIFS(Archives!$AC$2:$AC$1048576,Archives!$T$2:$T$1048576,$K182)</f>
        <v>0</v>
      </c>
      <c r="T182" s="54">
        <f>SUMIFS(Archives!$AD$2:$AD$1048576,Archives!$T$2:$T$1048576,$K182)</f>
        <v>0</v>
      </c>
      <c r="U182" s="54">
        <f>SUMIFS(Archives!$AE$2:$AE$1048576,Archives!$T$2:$T$1048576,$K182)</f>
        <v>0</v>
      </c>
      <c r="V182" s="54">
        <f>SUMIFS(Archives!$AF$2:$AF$1048576,Archives!$T$2:$T$1048576,$K182)</f>
        <v>0</v>
      </c>
      <c r="W182" s="54">
        <f>SUMIFS(Archives!$AG$2:$AG$1048576,Archives!$T$2:$T$1048576,$K182)</f>
        <v>0</v>
      </c>
      <c r="X182" s="144" t="s">
        <v>330</v>
      </c>
      <c r="Y182" s="54">
        <f>SUMIFS(Archives!$BG$2:$BG$1048576,Archives!$T$2:$T$1048576,$X182)</f>
        <v>0</v>
      </c>
      <c r="Z182" s="54">
        <f>SUMIFS(Archives!$BH$2:$BH$1048576,Archives!$T$2:$T$1048576,$X182)</f>
        <v>0</v>
      </c>
      <c r="AA182" s="54">
        <f>SUMIFS(Archives!$BI$2:$BI$1048576,Archives!$T$2:$T$1048576,$X182)</f>
        <v>0</v>
      </c>
      <c r="AB182" s="54">
        <f>SUMIFS(Archives!$BJ$2:$BJ$1048576,Archives!$T$2:$T$1048576,$X182)</f>
        <v>0</v>
      </c>
      <c r="AC182" s="54">
        <f>SUMIFS(Archives!$BK$2:$BK$1048576,Archives!$T$2:$T$1048576,$X182)</f>
        <v>0</v>
      </c>
      <c r="AD182" s="54">
        <f>SUMIFS(Archives!$BL$2:$BL$1048576,Archives!$T$2:$T$1048576,$X182)</f>
        <v>0</v>
      </c>
      <c r="AE182" s="54">
        <f>SUMIFS(Archives!$BM$2:$BM$1048576,Archives!$T$2:$T$1048576,$X182)</f>
        <v>0</v>
      </c>
      <c r="AF182" s="54">
        <f>SUMIFS(Archives!$BN$2:$BN$1048576,Archives!$T$2:$T$1048576,$X182)</f>
        <v>0</v>
      </c>
      <c r="AG182" s="54">
        <f>SUMIFS(Archives!$BO$2:$BO$1048576,Archives!$T$2:$T$1048576,$X182)</f>
        <v>0</v>
      </c>
      <c r="AH182" s="54">
        <f>SUMIFS(Archives!$BP$2:$BP$1048576,Archives!$T$2:$T$1048576,$X182)</f>
        <v>0</v>
      </c>
      <c r="AI182" s="54">
        <f>SUMIFS(Archives!$BQ$2:$BQ$1048576,Archives!$T$2:$T$1048576,$X182)</f>
        <v>0</v>
      </c>
      <c r="AJ182" s="54">
        <f>SUMIFS(Archives!$BR$2:$BR$1048576,Archives!$T$2:$T$1048576,$X182)</f>
        <v>0</v>
      </c>
    </row>
    <row r="183" spans="1:36" x14ac:dyDescent="0.25">
      <c r="A183" s="144" t="s">
        <v>331</v>
      </c>
      <c r="B183" s="54">
        <f>SUMIFS(Archives!$J$2:$J$1048576,Archives!$T$2:$T$1048576,$A183)</f>
        <v>0</v>
      </c>
      <c r="C183" s="54">
        <f>SUMIFS(Archives!$BF$2:$BF$1048576,Archives!$T$2:$T$1048576,$A183)</f>
        <v>0</v>
      </c>
      <c r="D183" s="54"/>
      <c r="E183" s="54"/>
      <c r="F183" s="54"/>
      <c r="G183" s="54"/>
      <c r="K183" s="144" t="s">
        <v>331</v>
      </c>
      <c r="L183" s="54">
        <f>SUMIFS(Archives!$V$2:$V$1048576,Archives!$T$2:$T$1048576,$K183)</f>
        <v>0</v>
      </c>
      <c r="M183" s="54">
        <f>SUMIFS(Archives!$W$2:$W$1048576,Archives!$T$2:$T$1048576,$K183)</f>
        <v>0</v>
      </c>
      <c r="N183" s="54">
        <f>SUMIFS(Archives!$X$2:$X$1048576,Archives!$T$2:$T$1048576,$K183)</f>
        <v>0</v>
      </c>
      <c r="O183" s="54">
        <f>SUMIFS(Archives!$Y$2:$Y$1048576,Archives!$T$2:$T$1048576,$K183)</f>
        <v>0</v>
      </c>
      <c r="P183" s="54">
        <f>SUMIFS(Archives!$Z$2:$Z$1048576,Archives!$T$2:$T$1048576,$K183)</f>
        <v>0</v>
      </c>
      <c r="Q183" s="54">
        <f>SUMIFS(Archives!$AA$2:$AA$1048576,Archives!$T$2:$T$1048576,$K183)</f>
        <v>0</v>
      </c>
      <c r="R183" s="54">
        <f>SUMIFS(Archives!$AB$2:$AB$1048576,Archives!$T$2:$T$1048576,$K183)</f>
        <v>0</v>
      </c>
      <c r="S183" s="54">
        <f>SUMIFS(Archives!$AC$2:$AC$1048576,Archives!$T$2:$T$1048576,$K183)</f>
        <v>0</v>
      </c>
      <c r="T183" s="54">
        <f>SUMIFS(Archives!$AD$2:$AD$1048576,Archives!$T$2:$T$1048576,$K183)</f>
        <v>0</v>
      </c>
      <c r="U183" s="54">
        <f>SUMIFS(Archives!$AE$2:$AE$1048576,Archives!$T$2:$T$1048576,$K183)</f>
        <v>0</v>
      </c>
      <c r="V183" s="54">
        <f>SUMIFS(Archives!$AF$2:$AF$1048576,Archives!$T$2:$T$1048576,$K183)</f>
        <v>0</v>
      </c>
      <c r="W183" s="54">
        <f>SUMIFS(Archives!$AG$2:$AG$1048576,Archives!$T$2:$T$1048576,$K183)</f>
        <v>0</v>
      </c>
      <c r="X183" s="144" t="s">
        <v>331</v>
      </c>
      <c r="Y183" s="54">
        <f>SUMIFS(Archives!$BG$2:$BG$1048576,Archives!$T$2:$T$1048576,$X183)</f>
        <v>0</v>
      </c>
      <c r="Z183" s="54">
        <f>SUMIFS(Archives!$BH$2:$BH$1048576,Archives!$T$2:$T$1048576,$X183)</f>
        <v>0</v>
      </c>
      <c r="AA183" s="54">
        <f>SUMIFS(Archives!$BI$2:$BI$1048576,Archives!$T$2:$T$1048576,$X183)</f>
        <v>0</v>
      </c>
      <c r="AB183" s="54">
        <f>SUMIFS(Archives!$BJ$2:$BJ$1048576,Archives!$T$2:$T$1048576,$X183)</f>
        <v>0</v>
      </c>
      <c r="AC183" s="54">
        <f>SUMIFS(Archives!$BK$2:$BK$1048576,Archives!$T$2:$T$1048576,$X183)</f>
        <v>0</v>
      </c>
      <c r="AD183" s="54">
        <f>SUMIFS(Archives!$BL$2:$BL$1048576,Archives!$T$2:$T$1048576,$X183)</f>
        <v>0</v>
      </c>
      <c r="AE183" s="54">
        <f>SUMIFS(Archives!$BM$2:$BM$1048576,Archives!$T$2:$T$1048576,$X183)</f>
        <v>0</v>
      </c>
      <c r="AF183" s="54">
        <f>SUMIFS(Archives!$BN$2:$BN$1048576,Archives!$T$2:$T$1048576,$X183)</f>
        <v>0</v>
      </c>
      <c r="AG183" s="54">
        <f>SUMIFS(Archives!$BO$2:$BO$1048576,Archives!$T$2:$T$1048576,$X183)</f>
        <v>0</v>
      </c>
      <c r="AH183" s="54">
        <f>SUMIFS(Archives!$BP$2:$BP$1048576,Archives!$T$2:$T$1048576,$X183)</f>
        <v>0</v>
      </c>
      <c r="AI183" s="54">
        <f>SUMIFS(Archives!$BQ$2:$BQ$1048576,Archives!$T$2:$T$1048576,$X183)</f>
        <v>0</v>
      </c>
      <c r="AJ183" s="54">
        <f>SUMIFS(Archives!$BR$2:$BR$1048576,Archives!$T$2:$T$1048576,$X183)</f>
        <v>0</v>
      </c>
    </row>
    <row r="184" spans="1:36" ht="30" x14ac:dyDescent="0.25">
      <c r="A184" s="144" t="s">
        <v>332</v>
      </c>
      <c r="B184" s="54">
        <f>SUMIFS(Archives!$J$2:$J$1048576,Archives!$T$2:$T$1048576,$A184)</f>
        <v>0</v>
      </c>
      <c r="C184" s="54">
        <f>SUMIFS(Archives!$BF$2:$BF$1048576,Archives!$T$2:$T$1048576,$A184)</f>
        <v>0</v>
      </c>
      <c r="D184" s="54"/>
      <c r="E184" s="54"/>
      <c r="F184" s="54"/>
      <c r="G184" s="54"/>
      <c r="K184" s="144" t="s">
        <v>332</v>
      </c>
      <c r="L184" s="54">
        <f>SUMIFS(Archives!$V$2:$V$1048576,Archives!$T$2:$T$1048576,$K184)</f>
        <v>0</v>
      </c>
      <c r="M184" s="54">
        <f>SUMIFS(Archives!$W$2:$W$1048576,Archives!$T$2:$T$1048576,$K184)</f>
        <v>0</v>
      </c>
      <c r="N184" s="54">
        <f>SUMIFS(Archives!$X$2:$X$1048576,Archives!$T$2:$T$1048576,$K184)</f>
        <v>0</v>
      </c>
      <c r="O184" s="54">
        <f>SUMIFS(Archives!$Y$2:$Y$1048576,Archives!$T$2:$T$1048576,$K184)</f>
        <v>0</v>
      </c>
      <c r="P184" s="54">
        <f>SUMIFS(Archives!$Z$2:$Z$1048576,Archives!$T$2:$T$1048576,$K184)</f>
        <v>0</v>
      </c>
      <c r="Q184" s="54">
        <f>SUMIFS(Archives!$AA$2:$AA$1048576,Archives!$T$2:$T$1048576,$K184)</f>
        <v>0</v>
      </c>
      <c r="R184" s="54">
        <f>SUMIFS(Archives!$AB$2:$AB$1048576,Archives!$T$2:$T$1048576,$K184)</f>
        <v>0</v>
      </c>
      <c r="S184" s="54">
        <f>SUMIFS(Archives!$AC$2:$AC$1048576,Archives!$T$2:$T$1048576,$K184)</f>
        <v>0</v>
      </c>
      <c r="T184" s="54">
        <f>SUMIFS(Archives!$AD$2:$AD$1048576,Archives!$T$2:$T$1048576,$K184)</f>
        <v>0</v>
      </c>
      <c r="U184" s="54">
        <f>SUMIFS(Archives!$AE$2:$AE$1048576,Archives!$T$2:$T$1048576,$K184)</f>
        <v>0</v>
      </c>
      <c r="V184" s="54">
        <f>SUMIFS(Archives!$AF$2:$AF$1048576,Archives!$T$2:$T$1048576,$K184)</f>
        <v>0</v>
      </c>
      <c r="W184" s="54">
        <f>SUMIFS(Archives!$AG$2:$AG$1048576,Archives!$T$2:$T$1048576,$K184)</f>
        <v>0</v>
      </c>
      <c r="X184" s="144" t="s">
        <v>332</v>
      </c>
      <c r="Y184" s="54">
        <f>SUMIFS(Archives!$BG$2:$BG$1048576,Archives!$T$2:$T$1048576,$X184)</f>
        <v>0</v>
      </c>
      <c r="Z184" s="54">
        <f>SUMIFS(Archives!$BH$2:$BH$1048576,Archives!$T$2:$T$1048576,$X184)</f>
        <v>0</v>
      </c>
      <c r="AA184" s="54">
        <f>SUMIFS(Archives!$BI$2:$BI$1048576,Archives!$T$2:$T$1048576,$X184)</f>
        <v>0</v>
      </c>
      <c r="AB184" s="54">
        <f>SUMIFS(Archives!$BJ$2:$BJ$1048576,Archives!$T$2:$T$1048576,$X184)</f>
        <v>0</v>
      </c>
      <c r="AC184" s="54">
        <f>SUMIFS(Archives!$BK$2:$BK$1048576,Archives!$T$2:$T$1048576,$X184)</f>
        <v>0</v>
      </c>
      <c r="AD184" s="54">
        <f>SUMIFS(Archives!$BL$2:$BL$1048576,Archives!$T$2:$T$1048576,$X184)</f>
        <v>0</v>
      </c>
      <c r="AE184" s="54">
        <f>SUMIFS(Archives!$BM$2:$BM$1048576,Archives!$T$2:$T$1048576,$X184)</f>
        <v>0</v>
      </c>
      <c r="AF184" s="54">
        <f>SUMIFS(Archives!$BN$2:$BN$1048576,Archives!$T$2:$T$1048576,$X184)</f>
        <v>0</v>
      </c>
      <c r="AG184" s="54">
        <f>SUMIFS(Archives!$BO$2:$BO$1048576,Archives!$T$2:$T$1048576,$X184)</f>
        <v>0</v>
      </c>
      <c r="AH184" s="54">
        <f>SUMIFS(Archives!$BP$2:$BP$1048576,Archives!$T$2:$T$1048576,$X184)</f>
        <v>0</v>
      </c>
      <c r="AI184" s="54">
        <f>SUMIFS(Archives!$BQ$2:$BQ$1048576,Archives!$T$2:$T$1048576,$X184)</f>
        <v>0</v>
      </c>
      <c r="AJ184" s="54">
        <f>SUMIFS(Archives!$BR$2:$BR$1048576,Archives!$T$2:$T$1048576,$X184)</f>
        <v>0</v>
      </c>
    </row>
    <row r="185" spans="1:36" x14ac:dyDescent="0.25">
      <c r="A185" s="144" t="s">
        <v>333</v>
      </c>
      <c r="B185" s="54">
        <f>SUMIFS(Archives!$J$2:$J$1048576,Archives!$T$2:$T$1048576,$A185)</f>
        <v>0</v>
      </c>
      <c r="C185" s="54">
        <f>SUMIFS(Archives!$BF$2:$BF$1048576,Archives!$T$2:$T$1048576,$A185)</f>
        <v>0</v>
      </c>
      <c r="D185" s="54"/>
      <c r="E185" s="54"/>
      <c r="F185" s="54"/>
      <c r="G185" s="54"/>
      <c r="K185" s="144" t="s">
        <v>333</v>
      </c>
      <c r="L185" s="54">
        <f>SUMIFS(Archives!$V$2:$V$1048576,Archives!$T$2:$T$1048576,$K185)</f>
        <v>0</v>
      </c>
      <c r="M185" s="54">
        <f>SUMIFS(Archives!$W$2:$W$1048576,Archives!$T$2:$T$1048576,$K185)</f>
        <v>0</v>
      </c>
      <c r="N185" s="54">
        <f>SUMIFS(Archives!$X$2:$X$1048576,Archives!$T$2:$T$1048576,$K185)</f>
        <v>0</v>
      </c>
      <c r="O185" s="54">
        <f>SUMIFS(Archives!$Y$2:$Y$1048576,Archives!$T$2:$T$1048576,$K185)</f>
        <v>0</v>
      </c>
      <c r="P185" s="54">
        <f>SUMIFS(Archives!$Z$2:$Z$1048576,Archives!$T$2:$T$1048576,$K185)</f>
        <v>0</v>
      </c>
      <c r="Q185" s="54">
        <f>SUMIFS(Archives!$AA$2:$AA$1048576,Archives!$T$2:$T$1048576,$K185)</f>
        <v>0</v>
      </c>
      <c r="R185" s="54">
        <f>SUMIFS(Archives!$AB$2:$AB$1048576,Archives!$T$2:$T$1048576,$K185)</f>
        <v>0</v>
      </c>
      <c r="S185" s="54">
        <f>SUMIFS(Archives!$AC$2:$AC$1048576,Archives!$T$2:$T$1048576,$K185)</f>
        <v>0</v>
      </c>
      <c r="T185" s="54">
        <f>SUMIFS(Archives!$AD$2:$AD$1048576,Archives!$T$2:$T$1048576,$K185)</f>
        <v>0</v>
      </c>
      <c r="U185" s="54">
        <f>SUMIFS(Archives!$AE$2:$AE$1048576,Archives!$T$2:$T$1048576,$K185)</f>
        <v>0</v>
      </c>
      <c r="V185" s="54">
        <f>SUMIFS(Archives!$AF$2:$AF$1048576,Archives!$T$2:$T$1048576,$K185)</f>
        <v>0</v>
      </c>
      <c r="W185" s="54">
        <f>SUMIFS(Archives!$AG$2:$AG$1048576,Archives!$T$2:$T$1048576,$K185)</f>
        <v>0</v>
      </c>
      <c r="X185" s="144" t="s">
        <v>333</v>
      </c>
      <c r="Y185" s="54">
        <f>SUMIFS(Archives!$BG$2:$BG$1048576,Archives!$T$2:$T$1048576,$X185)</f>
        <v>0</v>
      </c>
      <c r="Z185" s="54">
        <f>SUMIFS(Archives!$BH$2:$BH$1048576,Archives!$T$2:$T$1048576,$X185)</f>
        <v>0</v>
      </c>
      <c r="AA185" s="54">
        <f>SUMIFS(Archives!$BI$2:$BI$1048576,Archives!$T$2:$T$1048576,$X185)</f>
        <v>0</v>
      </c>
      <c r="AB185" s="54">
        <f>SUMIFS(Archives!$BJ$2:$BJ$1048576,Archives!$T$2:$T$1048576,$X185)</f>
        <v>0</v>
      </c>
      <c r="AC185" s="54">
        <f>SUMIFS(Archives!$BK$2:$BK$1048576,Archives!$T$2:$T$1048576,$X185)</f>
        <v>0</v>
      </c>
      <c r="AD185" s="54">
        <f>SUMIFS(Archives!$BL$2:$BL$1048576,Archives!$T$2:$T$1048576,$X185)</f>
        <v>0</v>
      </c>
      <c r="AE185" s="54">
        <f>SUMIFS(Archives!$BM$2:$BM$1048576,Archives!$T$2:$T$1048576,$X185)</f>
        <v>0</v>
      </c>
      <c r="AF185" s="54">
        <f>SUMIFS(Archives!$BN$2:$BN$1048576,Archives!$T$2:$T$1048576,$X185)</f>
        <v>0</v>
      </c>
      <c r="AG185" s="54">
        <f>SUMIFS(Archives!$BO$2:$BO$1048576,Archives!$T$2:$T$1048576,$X185)</f>
        <v>0</v>
      </c>
      <c r="AH185" s="54">
        <f>SUMIFS(Archives!$BP$2:$BP$1048576,Archives!$T$2:$T$1048576,$X185)</f>
        <v>0</v>
      </c>
      <c r="AI185" s="54">
        <f>SUMIFS(Archives!$BQ$2:$BQ$1048576,Archives!$T$2:$T$1048576,$X185)</f>
        <v>0</v>
      </c>
      <c r="AJ185" s="54">
        <f>SUMIFS(Archives!$BR$2:$BR$1048576,Archives!$T$2:$T$1048576,$X185)</f>
        <v>0</v>
      </c>
    </row>
    <row r="186" spans="1:36" x14ac:dyDescent="0.25">
      <c r="A186" s="144" t="s">
        <v>334</v>
      </c>
      <c r="B186" s="54">
        <f>SUMIFS(Archives!$J$2:$J$1048576,Archives!$T$2:$T$1048576,$A186)</f>
        <v>0</v>
      </c>
      <c r="C186" s="54">
        <f>SUMIFS(Archives!$BF$2:$BF$1048576,Archives!$T$2:$T$1048576,$A186)</f>
        <v>0</v>
      </c>
      <c r="D186" s="54"/>
      <c r="E186" s="54"/>
      <c r="F186" s="54"/>
      <c r="G186" s="54"/>
      <c r="K186" s="144" t="s">
        <v>334</v>
      </c>
      <c r="L186" s="54">
        <f>SUMIFS(Archives!$V$2:$V$1048576,Archives!$T$2:$T$1048576,$K186)</f>
        <v>0</v>
      </c>
      <c r="M186" s="54">
        <f>SUMIFS(Archives!$W$2:$W$1048576,Archives!$T$2:$T$1048576,$K186)</f>
        <v>0</v>
      </c>
      <c r="N186" s="54">
        <f>SUMIFS(Archives!$X$2:$X$1048576,Archives!$T$2:$T$1048576,$K186)</f>
        <v>0</v>
      </c>
      <c r="O186" s="54">
        <f>SUMIFS(Archives!$Y$2:$Y$1048576,Archives!$T$2:$T$1048576,$K186)</f>
        <v>0</v>
      </c>
      <c r="P186" s="54">
        <f>SUMIFS(Archives!$Z$2:$Z$1048576,Archives!$T$2:$T$1048576,$K186)</f>
        <v>0</v>
      </c>
      <c r="Q186" s="54">
        <f>SUMIFS(Archives!$AA$2:$AA$1048576,Archives!$T$2:$T$1048576,$K186)</f>
        <v>0</v>
      </c>
      <c r="R186" s="54">
        <f>SUMIFS(Archives!$AB$2:$AB$1048576,Archives!$T$2:$T$1048576,$K186)</f>
        <v>0</v>
      </c>
      <c r="S186" s="54">
        <f>SUMIFS(Archives!$AC$2:$AC$1048576,Archives!$T$2:$T$1048576,$K186)</f>
        <v>0</v>
      </c>
      <c r="T186" s="54">
        <f>SUMIFS(Archives!$AD$2:$AD$1048576,Archives!$T$2:$T$1048576,$K186)</f>
        <v>0</v>
      </c>
      <c r="U186" s="54">
        <f>SUMIFS(Archives!$AE$2:$AE$1048576,Archives!$T$2:$T$1048576,$K186)</f>
        <v>0</v>
      </c>
      <c r="V186" s="54">
        <f>SUMIFS(Archives!$AF$2:$AF$1048576,Archives!$T$2:$T$1048576,$K186)</f>
        <v>0</v>
      </c>
      <c r="W186" s="54">
        <f>SUMIFS(Archives!$AG$2:$AG$1048576,Archives!$T$2:$T$1048576,$K186)</f>
        <v>0</v>
      </c>
      <c r="X186" s="144" t="s">
        <v>334</v>
      </c>
      <c r="Y186" s="54">
        <f>SUMIFS(Archives!$BG$2:$BG$1048576,Archives!$T$2:$T$1048576,$X186)</f>
        <v>0</v>
      </c>
      <c r="Z186" s="54">
        <f>SUMIFS(Archives!$BH$2:$BH$1048576,Archives!$T$2:$T$1048576,$X186)</f>
        <v>0</v>
      </c>
      <c r="AA186" s="54">
        <f>SUMIFS(Archives!$BI$2:$BI$1048576,Archives!$T$2:$T$1048576,$X186)</f>
        <v>0</v>
      </c>
      <c r="AB186" s="54">
        <f>SUMIFS(Archives!$BJ$2:$BJ$1048576,Archives!$T$2:$T$1048576,$X186)</f>
        <v>0</v>
      </c>
      <c r="AC186" s="54">
        <f>SUMIFS(Archives!$BK$2:$BK$1048576,Archives!$T$2:$T$1048576,$X186)</f>
        <v>0</v>
      </c>
      <c r="AD186" s="54">
        <f>SUMIFS(Archives!$BL$2:$BL$1048576,Archives!$T$2:$T$1048576,$X186)</f>
        <v>0</v>
      </c>
      <c r="AE186" s="54">
        <f>SUMIFS(Archives!$BM$2:$BM$1048576,Archives!$T$2:$T$1048576,$X186)</f>
        <v>0</v>
      </c>
      <c r="AF186" s="54">
        <f>SUMIFS(Archives!$BN$2:$BN$1048576,Archives!$T$2:$T$1048576,$X186)</f>
        <v>0</v>
      </c>
      <c r="AG186" s="54">
        <f>SUMIFS(Archives!$BO$2:$BO$1048576,Archives!$T$2:$T$1048576,$X186)</f>
        <v>0</v>
      </c>
      <c r="AH186" s="54">
        <f>SUMIFS(Archives!$BP$2:$BP$1048576,Archives!$T$2:$T$1048576,$X186)</f>
        <v>0</v>
      </c>
      <c r="AI186" s="54">
        <f>SUMIFS(Archives!$BQ$2:$BQ$1048576,Archives!$T$2:$T$1048576,$X186)</f>
        <v>0</v>
      </c>
      <c r="AJ186" s="54">
        <f>SUMIFS(Archives!$BR$2:$BR$1048576,Archives!$T$2:$T$1048576,$X186)</f>
        <v>0</v>
      </c>
    </row>
    <row r="187" spans="1:36" ht="30" x14ac:dyDescent="0.25">
      <c r="A187" s="144" t="s">
        <v>335</v>
      </c>
      <c r="B187" s="54">
        <f>SUMIFS(Archives!$J$2:$J$1048576,Archives!$T$2:$T$1048576,$A187)</f>
        <v>0</v>
      </c>
      <c r="C187" s="54">
        <f>SUMIFS(Archives!$BF$2:$BF$1048576,Archives!$T$2:$T$1048576,$A187)</f>
        <v>0</v>
      </c>
      <c r="D187" s="54"/>
      <c r="E187" s="54"/>
      <c r="F187" s="54"/>
      <c r="G187" s="54"/>
      <c r="K187" s="144" t="s">
        <v>335</v>
      </c>
      <c r="L187" s="54">
        <f>SUMIFS(Archives!$V$2:$V$1048576,Archives!$T$2:$T$1048576,$K187)</f>
        <v>0</v>
      </c>
      <c r="M187" s="54">
        <f>SUMIFS(Archives!$W$2:$W$1048576,Archives!$T$2:$T$1048576,$K187)</f>
        <v>0</v>
      </c>
      <c r="N187" s="54">
        <f>SUMIFS(Archives!$X$2:$X$1048576,Archives!$T$2:$T$1048576,$K187)</f>
        <v>0</v>
      </c>
      <c r="O187" s="54">
        <f>SUMIFS(Archives!$Y$2:$Y$1048576,Archives!$T$2:$T$1048576,$K187)</f>
        <v>0</v>
      </c>
      <c r="P187" s="54">
        <f>SUMIFS(Archives!$Z$2:$Z$1048576,Archives!$T$2:$T$1048576,$K187)</f>
        <v>0</v>
      </c>
      <c r="Q187" s="54">
        <f>SUMIFS(Archives!$AA$2:$AA$1048576,Archives!$T$2:$T$1048576,$K187)</f>
        <v>0</v>
      </c>
      <c r="R187" s="54">
        <f>SUMIFS(Archives!$AB$2:$AB$1048576,Archives!$T$2:$T$1048576,$K187)</f>
        <v>0</v>
      </c>
      <c r="S187" s="54">
        <f>SUMIFS(Archives!$AC$2:$AC$1048576,Archives!$T$2:$T$1048576,$K187)</f>
        <v>0</v>
      </c>
      <c r="T187" s="54">
        <f>SUMIFS(Archives!$AD$2:$AD$1048576,Archives!$T$2:$T$1048576,$K187)</f>
        <v>0</v>
      </c>
      <c r="U187" s="54">
        <f>SUMIFS(Archives!$AE$2:$AE$1048576,Archives!$T$2:$T$1048576,$K187)</f>
        <v>0</v>
      </c>
      <c r="V187" s="54">
        <f>SUMIFS(Archives!$AF$2:$AF$1048576,Archives!$T$2:$T$1048576,$K187)</f>
        <v>0</v>
      </c>
      <c r="W187" s="54">
        <f>SUMIFS(Archives!$AG$2:$AG$1048576,Archives!$T$2:$T$1048576,$K187)</f>
        <v>0</v>
      </c>
      <c r="X187" s="144" t="s">
        <v>335</v>
      </c>
      <c r="Y187" s="54">
        <f>SUMIFS(Archives!$BG$2:$BG$1048576,Archives!$T$2:$T$1048576,$X187)</f>
        <v>0</v>
      </c>
      <c r="Z187" s="54">
        <f>SUMIFS(Archives!$BH$2:$BH$1048576,Archives!$T$2:$T$1048576,$X187)</f>
        <v>0</v>
      </c>
      <c r="AA187" s="54">
        <f>SUMIFS(Archives!$BI$2:$BI$1048576,Archives!$T$2:$T$1048576,$X187)</f>
        <v>0</v>
      </c>
      <c r="AB187" s="54">
        <f>SUMIFS(Archives!$BJ$2:$BJ$1048576,Archives!$T$2:$T$1048576,$X187)</f>
        <v>0</v>
      </c>
      <c r="AC187" s="54">
        <f>SUMIFS(Archives!$BK$2:$BK$1048576,Archives!$T$2:$T$1048576,$X187)</f>
        <v>0</v>
      </c>
      <c r="AD187" s="54">
        <f>SUMIFS(Archives!$BL$2:$BL$1048576,Archives!$T$2:$T$1048576,$X187)</f>
        <v>0</v>
      </c>
      <c r="AE187" s="54">
        <f>SUMIFS(Archives!$BM$2:$BM$1048576,Archives!$T$2:$T$1048576,$X187)</f>
        <v>0</v>
      </c>
      <c r="AF187" s="54">
        <f>SUMIFS(Archives!$BN$2:$BN$1048576,Archives!$T$2:$T$1048576,$X187)</f>
        <v>0</v>
      </c>
      <c r="AG187" s="54">
        <f>SUMIFS(Archives!$BO$2:$BO$1048576,Archives!$T$2:$T$1048576,$X187)</f>
        <v>0</v>
      </c>
      <c r="AH187" s="54">
        <f>SUMIFS(Archives!$BP$2:$BP$1048576,Archives!$T$2:$T$1048576,$X187)</f>
        <v>0</v>
      </c>
      <c r="AI187" s="54">
        <f>SUMIFS(Archives!$BQ$2:$BQ$1048576,Archives!$T$2:$T$1048576,$X187)</f>
        <v>0</v>
      </c>
      <c r="AJ187" s="54">
        <f>SUMIFS(Archives!$BR$2:$BR$1048576,Archives!$T$2:$T$1048576,$X187)</f>
        <v>0</v>
      </c>
    </row>
    <row r="188" spans="1:36" x14ac:dyDescent="0.25">
      <c r="A188" s="144" t="s">
        <v>336</v>
      </c>
      <c r="B188" s="54">
        <f>SUMIFS(Archives!$J$2:$J$1048576,Archives!$T$2:$T$1048576,$A188)</f>
        <v>0</v>
      </c>
      <c r="C188" s="54">
        <f>SUMIFS(Archives!$BF$2:$BF$1048576,Archives!$T$2:$T$1048576,$A188)</f>
        <v>0</v>
      </c>
      <c r="D188" s="54"/>
      <c r="E188" s="54"/>
      <c r="F188" s="54"/>
      <c r="G188" s="54"/>
      <c r="K188" s="144" t="s">
        <v>336</v>
      </c>
      <c r="L188" s="54">
        <f>SUMIFS(Archives!$V$2:$V$1048576,Archives!$T$2:$T$1048576,$K188)</f>
        <v>0</v>
      </c>
      <c r="M188" s="54">
        <f>SUMIFS(Archives!$W$2:$W$1048576,Archives!$T$2:$T$1048576,$K188)</f>
        <v>0</v>
      </c>
      <c r="N188" s="54">
        <f>SUMIFS(Archives!$X$2:$X$1048576,Archives!$T$2:$T$1048576,$K188)</f>
        <v>0</v>
      </c>
      <c r="O188" s="54">
        <f>SUMIFS(Archives!$Y$2:$Y$1048576,Archives!$T$2:$T$1048576,$K188)</f>
        <v>0</v>
      </c>
      <c r="P188" s="54">
        <f>SUMIFS(Archives!$Z$2:$Z$1048576,Archives!$T$2:$T$1048576,$K188)</f>
        <v>0</v>
      </c>
      <c r="Q188" s="54">
        <f>SUMIFS(Archives!$AA$2:$AA$1048576,Archives!$T$2:$T$1048576,$K188)</f>
        <v>0</v>
      </c>
      <c r="R188" s="54">
        <f>SUMIFS(Archives!$AB$2:$AB$1048576,Archives!$T$2:$T$1048576,$K188)</f>
        <v>0</v>
      </c>
      <c r="S188" s="54">
        <f>SUMIFS(Archives!$AC$2:$AC$1048576,Archives!$T$2:$T$1048576,$K188)</f>
        <v>0</v>
      </c>
      <c r="T188" s="54">
        <f>SUMIFS(Archives!$AD$2:$AD$1048576,Archives!$T$2:$T$1048576,$K188)</f>
        <v>0</v>
      </c>
      <c r="U188" s="54">
        <f>SUMIFS(Archives!$AE$2:$AE$1048576,Archives!$T$2:$T$1048576,$K188)</f>
        <v>0</v>
      </c>
      <c r="V188" s="54">
        <f>SUMIFS(Archives!$AF$2:$AF$1048576,Archives!$T$2:$T$1048576,$K188)</f>
        <v>0</v>
      </c>
      <c r="W188" s="54">
        <f>SUMIFS(Archives!$AG$2:$AG$1048576,Archives!$T$2:$T$1048576,$K188)</f>
        <v>0</v>
      </c>
      <c r="X188" s="144" t="s">
        <v>336</v>
      </c>
      <c r="Y188" s="54">
        <f>SUMIFS(Archives!$BG$2:$BG$1048576,Archives!$T$2:$T$1048576,$X188)</f>
        <v>0</v>
      </c>
      <c r="Z188" s="54">
        <f>SUMIFS(Archives!$BH$2:$BH$1048576,Archives!$T$2:$T$1048576,$X188)</f>
        <v>0</v>
      </c>
      <c r="AA188" s="54">
        <f>SUMIFS(Archives!$BI$2:$BI$1048576,Archives!$T$2:$T$1048576,$X188)</f>
        <v>0</v>
      </c>
      <c r="AB188" s="54">
        <f>SUMIFS(Archives!$BJ$2:$BJ$1048576,Archives!$T$2:$T$1048576,$X188)</f>
        <v>0</v>
      </c>
      <c r="AC188" s="54">
        <f>SUMIFS(Archives!$BK$2:$BK$1048576,Archives!$T$2:$T$1048576,$X188)</f>
        <v>0</v>
      </c>
      <c r="AD188" s="54">
        <f>SUMIFS(Archives!$BL$2:$BL$1048576,Archives!$T$2:$T$1048576,$X188)</f>
        <v>0</v>
      </c>
      <c r="AE188" s="54">
        <f>SUMIFS(Archives!$BM$2:$BM$1048576,Archives!$T$2:$T$1048576,$X188)</f>
        <v>0</v>
      </c>
      <c r="AF188" s="54">
        <f>SUMIFS(Archives!$BN$2:$BN$1048576,Archives!$T$2:$T$1048576,$X188)</f>
        <v>0</v>
      </c>
      <c r="AG188" s="54">
        <f>SUMIFS(Archives!$BO$2:$BO$1048576,Archives!$T$2:$T$1048576,$X188)</f>
        <v>0</v>
      </c>
      <c r="AH188" s="54">
        <f>SUMIFS(Archives!$BP$2:$BP$1048576,Archives!$T$2:$T$1048576,$X188)</f>
        <v>0</v>
      </c>
      <c r="AI188" s="54">
        <f>SUMIFS(Archives!$BQ$2:$BQ$1048576,Archives!$T$2:$T$1048576,$X188)</f>
        <v>0</v>
      </c>
      <c r="AJ188" s="54">
        <f>SUMIFS(Archives!$BR$2:$BR$1048576,Archives!$T$2:$T$1048576,$X188)</f>
        <v>0</v>
      </c>
    </row>
    <row r="189" spans="1:36" x14ac:dyDescent="0.25">
      <c r="A189" s="144" t="s">
        <v>337</v>
      </c>
      <c r="B189" s="54">
        <f>SUMIFS(Archives!$J$2:$J$1048576,Archives!$T$2:$T$1048576,$A189)</f>
        <v>0</v>
      </c>
      <c r="C189" s="54">
        <f>SUMIFS(Archives!$BF$2:$BF$1048576,Archives!$T$2:$T$1048576,$A189)</f>
        <v>0</v>
      </c>
      <c r="D189" s="54"/>
      <c r="E189" s="54"/>
      <c r="F189" s="54"/>
      <c r="G189" s="54"/>
      <c r="K189" s="144" t="s">
        <v>337</v>
      </c>
      <c r="L189" s="54">
        <f>SUMIFS(Archives!$V$2:$V$1048576,Archives!$T$2:$T$1048576,$K189)</f>
        <v>0</v>
      </c>
      <c r="M189" s="54">
        <f>SUMIFS(Archives!$W$2:$W$1048576,Archives!$T$2:$T$1048576,$K189)</f>
        <v>0</v>
      </c>
      <c r="N189" s="54">
        <f>SUMIFS(Archives!$X$2:$X$1048576,Archives!$T$2:$T$1048576,$K189)</f>
        <v>0</v>
      </c>
      <c r="O189" s="54">
        <f>SUMIFS(Archives!$Y$2:$Y$1048576,Archives!$T$2:$T$1048576,$K189)</f>
        <v>0</v>
      </c>
      <c r="P189" s="54">
        <f>SUMIFS(Archives!$Z$2:$Z$1048576,Archives!$T$2:$T$1048576,$K189)</f>
        <v>0</v>
      </c>
      <c r="Q189" s="54">
        <f>SUMIFS(Archives!$AA$2:$AA$1048576,Archives!$T$2:$T$1048576,$K189)</f>
        <v>0</v>
      </c>
      <c r="R189" s="54">
        <f>SUMIFS(Archives!$AB$2:$AB$1048576,Archives!$T$2:$T$1048576,$K189)</f>
        <v>0</v>
      </c>
      <c r="S189" s="54">
        <f>SUMIFS(Archives!$AC$2:$AC$1048576,Archives!$T$2:$T$1048576,$K189)</f>
        <v>0</v>
      </c>
      <c r="T189" s="54">
        <f>SUMIFS(Archives!$AD$2:$AD$1048576,Archives!$T$2:$T$1048576,$K189)</f>
        <v>0</v>
      </c>
      <c r="U189" s="54">
        <f>SUMIFS(Archives!$AE$2:$AE$1048576,Archives!$T$2:$T$1048576,$K189)</f>
        <v>0</v>
      </c>
      <c r="V189" s="54">
        <f>SUMIFS(Archives!$AF$2:$AF$1048576,Archives!$T$2:$T$1048576,$K189)</f>
        <v>0</v>
      </c>
      <c r="W189" s="54">
        <f>SUMIFS(Archives!$AG$2:$AG$1048576,Archives!$T$2:$T$1048576,$K189)</f>
        <v>0</v>
      </c>
      <c r="X189" s="144" t="s">
        <v>337</v>
      </c>
      <c r="Y189" s="54">
        <f>SUMIFS(Archives!$BG$2:$BG$1048576,Archives!$T$2:$T$1048576,$X189)</f>
        <v>0</v>
      </c>
      <c r="Z189" s="54">
        <f>SUMIFS(Archives!$BH$2:$BH$1048576,Archives!$T$2:$T$1048576,$X189)</f>
        <v>0</v>
      </c>
      <c r="AA189" s="54">
        <f>SUMIFS(Archives!$BI$2:$BI$1048576,Archives!$T$2:$T$1048576,$X189)</f>
        <v>0</v>
      </c>
      <c r="AB189" s="54">
        <f>SUMIFS(Archives!$BJ$2:$BJ$1048576,Archives!$T$2:$T$1048576,$X189)</f>
        <v>0</v>
      </c>
      <c r="AC189" s="54">
        <f>SUMIFS(Archives!$BK$2:$BK$1048576,Archives!$T$2:$T$1048576,$X189)</f>
        <v>0</v>
      </c>
      <c r="AD189" s="54">
        <f>SUMIFS(Archives!$BL$2:$BL$1048576,Archives!$T$2:$T$1048576,$X189)</f>
        <v>0</v>
      </c>
      <c r="AE189" s="54">
        <f>SUMIFS(Archives!$BM$2:$BM$1048576,Archives!$T$2:$T$1048576,$X189)</f>
        <v>0</v>
      </c>
      <c r="AF189" s="54">
        <f>SUMIFS(Archives!$BN$2:$BN$1048576,Archives!$T$2:$T$1048576,$X189)</f>
        <v>0</v>
      </c>
      <c r="AG189" s="54">
        <f>SUMIFS(Archives!$BO$2:$BO$1048576,Archives!$T$2:$T$1048576,$X189)</f>
        <v>0</v>
      </c>
      <c r="AH189" s="54">
        <f>SUMIFS(Archives!$BP$2:$BP$1048576,Archives!$T$2:$T$1048576,$X189)</f>
        <v>0</v>
      </c>
      <c r="AI189" s="54">
        <f>SUMIFS(Archives!$BQ$2:$BQ$1048576,Archives!$T$2:$T$1048576,$X189)</f>
        <v>0</v>
      </c>
      <c r="AJ189" s="54">
        <f>SUMIFS(Archives!$BR$2:$BR$1048576,Archives!$T$2:$T$1048576,$X189)</f>
        <v>0</v>
      </c>
    </row>
    <row r="190" spans="1:36" x14ac:dyDescent="0.25">
      <c r="A190" s="144" t="s">
        <v>338</v>
      </c>
      <c r="B190" s="54">
        <f>SUMIFS(Archives!$J$2:$J$1048576,Archives!$T$2:$T$1048576,$A190)</f>
        <v>0</v>
      </c>
      <c r="C190" s="54">
        <f>SUMIFS(Archives!$BF$2:$BF$1048576,Archives!$T$2:$T$1048576,$A190)</f>
        <v>0</v>
      </c>
      <c r="D190" s="54"/>
      <c r="E190" s="54"/>
      <c r="F190" s="54"/>
      <c r="G190" s="54"/>
      <c r="K190" s="144" t="s">
        <v>338</v>
      </c>
      <c r="L190" s="54">
        <f>SUMIFS(Archives!$V$2:$V$1048576,Archives!$T$2:$T$1048576,$K190)</f>
        <v>0</v>
      </c>
      <c r="M190" s="54">
        <f>SUMIFS(Archives!$W$2:$W$1048576,Archives!$T$2:$T$1048576,$K190)</f>
        <v>0</v>
      </c>
      <c r="N190" s="54">
        <f>SUMIFS(Archives!$X$2:$X$1048576,Archives!$T$2:$T$1048576,$K190)</f>
        <v>0</v>
      </c>
      <c r="O190" s="54">
        <f>SUMIFS(Archives!$Y$2:$Y$1048576,Archives!$T$2:$T$1048576,$K190)</f>
        <v>0</v>
      </c>
      <c r="P190" s="54">
        <f>SUMIFS(Archives!$Z$2:$Z$1048576,Archives!$T$2:$T$1048576,$K190)</f>
        <v>0</v>
      </c>
      <c r="Q190" s="54">
        <f>SUMIFS(Archives!$AA$2:$AA$1048576,Archives!$T$2:$T$1048576,$K190)</f>
        <v>0</v>
      </c>
      <c r="R190" s="54">
        <f>SUMIFS(Archives!$AB$2:$AB$1048576,Archives!$T$2:$T$1048576,$K190)</f>
        <v>0</v>
      </c>
      <c r="S190" s="54">
        <f>SUMIFS(Archives!$AC$2:$AC$1048576,Archives!$T$2:$T$1048576,$K190)</f>
        <v>0</v>
      </c>
      <c r="T190" s="54">
        <f>SUMIFS(Archives!$AD$2:$AD$1048576,Archives!$T$2:$T$1048576,$K190)</f>
        <v>0</v>
      </c>
      <c r="U190" s="54">
        <f>SUMIFS(Archives!$AE$2:$AE$1048576,Archives!$T$2:$T$1048576,$K190)</f>
        <v>0</v>
      </c>
      <c r="V190" s="54">
        <f>SUMIFS(Archives!$AF$2:$AF$1048576,Archives!$T$2:$T$1048576,$K190)</f>
        <v>0</v>
      </c>
      <c r="W190" s="54">
        <f>SUMIFS(Archives!$AG$2:$AG$1048576,Archives!$T$2:$T$1048576,$K190)</f>
        <v>0</v>
      </c>
      <c r="X190" s="144" t="s">
        <v>338</v>
      </c>
      <c r="Y190" s="54">
        <f>SUMIFS(Archives!$BG$2:$BG$1048576,Archives!$T$2:$T$1048576,$X190)</f>
        <v>0</v>
      </c>
      <c r="Z190" s="54">
        <f>SUMIFS(Archives!$BH$2:$BH$1048576,Archives!$T$2:$T$1048576,$X190)</f>
        <v>0</v>
      </c>
      <c r="AA190" s="54">
        <f>SUMIFS(Archives!$BI$2:$BI$1048576,Archives!$T$2:$T$1048576,$X190)</f>
        <v>0</v>
      </c>
      <c r="AB190" s="54">
        <f>SUMIFS(Archives!$BJ$2:$BJ$1048576,Archives!$T$2:$T$1048576,$X190)</f>
        <v>0</v>
      </c>
      <c r="AC190" s="54">
        <f>SUMIFS(Archives!$BK$2:$BK$1048576,Archives!$T$2:$T$1048576,$X190)</f>
        <v>0</v>
      </c>
      <c r="AD190" s="54">
        <f>SUMIFS(Archives!$BL$2:$BL$1048576,Archives!$T$2:$T$1048576,$X190)</f>
        <v>0</v>
      </c>
      <c r="AE190" s="54">
        <f>SUMIFS(Archives!$BM$2:$BM$1048576,Archives!$T$2:$T$1048576,$X190)</f>
        <v>0</v>
      </c>
      <c r="AF190" s="54">
        <f>SUMIFS(Archives!$BN$2:$BN$1048576,Archives!$T$2:$T$1048576,$X190)</f>
        <v>0</v>
      </c>
      <c r="AG190" s="54">
        <f>SUMIFS(Archives!$BO$2:$BO$1048576,Archives!$T$2:$T$1048576,$X190)</f>
        <v>0</v>
      </c>
      <c r="AH190" s="54">
        <f>SUMIFS(Archives!$BP$2:$BP$1048576,Archives!$T$2:$T$1048576,$X190)</f>
        <v>0</v>
      </c>
      <c r="AI190" s="54">
        <f>SUMIFS(Archives!$BQ$2:$BQ$1048576,Archives!$T$2:$T$1048576,$X190)</f>
        <v>0</v>
      </c>
      <c r="AJ190" s="54">
        <f>SUMIFS(Archives!$BR$2:$BR$1048576,Archives!$T$2:$T$1048576,$X190)</f>
        <v>0</v>
      </c>
    </row>
    <row r="191" spans="1:36" x14ac:dyDescent="0.25">
      <c r="A191" s="144" t="s">
        <v>339</v>
      </c>
      <c r="B191" s="54">
        <f>SUMIFS(Archives!$J$2:$J$1048576,Archives!$T$2:$T$1048576,$A191)</f>
        <v>0</v>
      </c>
      <c r="C191" s="54">
        <f>SUMIFS(Archives!$BF$2:$BF$1048576,Archives!$T$2:$T$1048576,$A191)</f>
        <v>0</v>
      </c>
      <c r="D191" s="54"/>
      <c r="E191" s="54"/>
      <c r="F191" s="54"/>
      <c r="G191" s="54"/>
      <c r="K191" s="144" t="s">
        <v>339</v>
      </c>
      <c r="L191" s="54">
        <f>SUMIFS(Archives!$V$2:$V$1048576,Archives!$T$2:$T$1048576,$K191)</f>
        <v>0</v>
      </c>
      <c r="M191" s="54">
        <f>SUMIFS(Archives!$W$2:$W$1048576,Archives!$T$2:$T$1048576,$K191)</f>
        <v>0</v>
      </c>
      <c r="N191" s="54">
        <f>SUMIFS(Archives!$X$2:$X$1048576,Archives!$T$2:$T$1048576,$K191)</f>
        <v>0</v>
      </c>
      <c r="O191" s="54">
        <f>SUMIFS(Archives!$Y$2:$Y$1048576,Archives!$T$2:$T$1048576,$K191)</f>
        <v>0</v>
      </c>
      <c r="P191" s="54">
        <f>SUMIFS(Archives!$Z$2:$Z$1048576,Archives!$T$2:$T$1048576,$K191)</f>
        <v>0</v>
      </c>
      <c r="Q191" s="54">
        <f>SUMIFS(Archives!$AA$2:$AA$1048576,Archives!$T$2:$T$1048576,$K191)</f>
        <v>0</v>
      </c>
      <c r="R191" s="54">
        <f>SUMIFS(Archives!$AB$2:$AB$1048576,Archives!$T$2:$T$1048576,$K191)</f>
        <v>0</v>
      </c>
      <c r="S191" s="54">
        <f>SUMIFS(Archives!$AC$2:$AC$1048576,Archives!$T$2:$T$1048576,$K191)</f>
        <v>0</v>
      </c>
      <c r="T191" s="54">
        <f>SUMIFS(Archives!$AD$2:$AD$1048576,Archives!$T$2:$T$1048576,$K191)</f>
        <v>0</v>
      </c>
      <c r="U191" s="54">
        <f>SUMIFS(Archives!$AE$2:$AE$1048576,Archives!$T$2:$T$1048576,$K191)</f>
        <v>0</v>
      </c>
      <c r="V191" s="54">
        <f>SUMIFS(Archives!$AF$2:$AF$1048576,Archives!$T$2:$T$1048576,$K191)</f>
        <v>0</v>
      </c>
      <c r="W191" s="54">
        <f>SUMIFS(Archives!$AG$2:$AG$1048576,Archives!$T$2:$T$1048576,$K191)</f>
        <v>0</v>
      </c>
      <c r="X191" s="144" t="s">
        <v>339</v>
      </c>
      <c r="Y191" s="54">
        <f>SUMIFS(Archives!$BG$2:$BG$1048576,Archives!$T$2:$T$1048576,$X191)</f>
        <v>0</v>
      </c>
      <c r="Z191" s="54">
        <f>SUMIFS(Archives!$BH$2:$BH$1048576,Archives!$T$2:$T$1048576,$X191)</f>
        <v>0</v>
      </c>
      <c r="AA191" s="54">
        <f>SUMIFS(Archives!$BI$2:$BI$1048576,Archives!$T$2:$T$1048576,$X191)</f>
        <v>0</v>
      </c>
      <c r="AB191" s="54">
        <f>SUMIFS(Archives!$BJ$2:$BJ$1048576,Archives!$T$2:$T$1048576,$X191)</f>
        <v>0</v>
      </c>
      <c r="AC191" s="54">
        <f>SUMIFS(Archives!$BK$2:$BK$1048576,Archives!$T$2:$T$1048576,$X191)</f>
        <v>0</v>
      </c>
      <c r="AD191" s="54">
        <f>SUMIFS(Archives!$BL$2:$BL$1048576,Archives!$T$2:$T$1048576,$X191)</f>
        <v>0</v>
      </c>
      <c r="AE191" s="54">
        <f>SUMIFS(Archives!$BM$2:$BM$1048576,Archives!$T$2:$T$1048576,$X191)</f>
        <v>0</v>
      </c>
      <c r="AF191" s="54">
        <f>SUMIFS(Archives!$BN$2:$BN$1048576,Archives!$T$2:$T$1048576,$X191)</f>
        <v>0</v>
      </c>
      <c r="AG191" s="54">
        <f>SUMIFS(Archives!$BO$2:$BO$1048576,Archives!$T$2:$T$1048576,$X191)</f>
        <v>0</v>
      </c>
      <c r="AH191" s="54">
        <f>SUMIFS(Archives!$BP$2:$BP$1048576,Archives!$T$2:$T$1048576,$X191)</f>
        <v>0</v>
      </c>
      <c r="AI191" s="54">
        <f>SUMIFS(Archives!$BQ$2:$BQ$1048576,Archives!$T$2:$T$1048576,$X191)</f>
        <v>0</v>
      </c>
      <c r="AJ191" s="54">
        <f>SUMIFS(Archives!$BR$2:$BR$1048576,Archives!$T$2:$T$1048576,$X191)</f>
        <v>0</v>
      </c>
    </row>
    <row r="192" spans="1:36" x14ac:dyDescent="0.25">
      <c r="A192" s="144" t="s">
        <v>340</v>
      </c>
      <c r="B192" s="54">
        <f>SUMIFS(Archives!$J$2:$J$1048576,Archives!$T$2:$T$1048576,$A192)</f>
        <v>0</v>
      </c>
      <c r="C192" s="54">
        <f>SUMIFS(Archives!$BF$2:$BF$1048576,Archives!$T$2:$T$1048576,$A192)</f>
        <v>0</v>
      </c>
      <c r="D192" s="54"/>
      <c r="E192" s="54"/>
      <c r="F192" s="54"/>
      <c r="G192" s="54"/>
      <c r="K192" s="144" t="s">
        <v>340</v>
      </c>
      <c r="L192" s="54">
        <f>SUMIFS(Archives!$V$2:$V$1048576,Archives!$T$2:$T$1048576,$K192)</f>
        <v>0</v>
      </c>
      <c r="M192" s="54">
        <f>SUMIFS(Archives!$W$2:$W$1048576,Archives!$T$2:$T$1048576,$K192)</f>
        <v>0</v>
      </c>
      <c r="N192" s="54">
        <f>SUMIFS(Archives!$X$2:$X$1048576,Archives!$T$2:$T$1048576,$K192)</f>
        <v>0</v>
      </c>
      <c r="O192" s="54">
        <f>SUMIFS(Archives!$Y$2:$Y$1048576,Archives!$T$2:$T$1048576,$K192)</f>
        <v>0</v>
      </c>
      <c r="P192" s="54">
        <f>SUMIFS(Archives!$Z$2:$Z$1048576,Archives!$T$2:$T$1048576,$K192)</f>
        <v>0</v>
      </c>
      <c r="Q192" s="54">
        <f>SUMIFS(Archives!$AA$2:$AA$1048576,Archives!$T$2:$T$1048576,$K192)</f>
        <v>0</v>
      </c>
      <c r="R192" s="54">
        <f>SUMIFS(Archives!$AB$2:$AB$1048576,Archives!$T$2:$T$1048576,$K192)</f>
        <v>0</v>
      </c>
      <c r="S192" s="54">
        <f>SUMIFS(Archives!$AC$2:$AC$1048576,Archives!$T$2:$T$1048576,$K192)</f>
        <v>0</v>
      </c>
      <c r="T192" s="54">
        <f>SUMIFS(Archives!$AD$2:$AD$1048576,Archives!$T$2:$T$1048576,$K192)</f>
        <v>0</v>
      </c>
      <c r="U192" s="54">
        <f>SUMIFS(Archives!$AE$2:$AE$1048576,Archives!$T$2:$T$1048576,$K192)</f>
        <v>0</v>
      </c>
      <c r="V192" s="54">
        <f>SUMIFS(Archives!$AF$2:$AF$1048576,Archives!$T$2:$T$1048576,$K192)</f>
        <v>0</v>
      </c>
      <c r="W192" s="54">
        <f>SUMIFS(Archives!$AG$2:$AG$1048576,Archives!$T$2:$T$1048576,$K192)</f>
        <v>0</v>
      </c>
      <c r="X192" s="144" t="s">
        <v>340</v>
      </c>
      <c r="Y192" s="54">
        <f>SUMIFS(Archives!$BG$2:$BG$1048576,Archives!$T$2:$T$1048576,$X192)</f>
        <v>0</v>
      </c>
      <c r="Z192" s="54">
        <f>SUMIFS(Archives!$BH$2:$BH$1048576,Archives!$T$2:$T$1048576,$X192)</f>
        <v>0</v>
      </c>
      <c r="AA192" s="54">
        <f>SUMIFS(Archives!$BI$2:$BI$1048576,Archives!$T$2:$T$1048576,$X192)</f>
        <v>0</v>
      </c>
      <c r="AB192" s="54">
        <f>SUMIFS(Archives!$BJ$2:$BJ$1048576,Archives!$T$2:$T$1048576,$X192)</f>
        <v>0</v>
      </c>
      <c r="AC192" s="54">
        <f>SUMIFS(Archives!$BK$2:$BK$1048576,Archives!$T$2:$T$1048576,$X192)</f>
        <v>0</v>
      </c>
      <c r="AD192" s="54">
        <f>SUMIFS(Archives!$BL$2:$BL$1048576,Archives!$T$2:$T$1048576,$X192)</f>
        <v>0</v>
      </c>
      <c r="AE192" s="54">
        <f>SUMIFS(Archives!$BM$2:$BM$1048576,Archives!$T$2:$T$1048576,$X192)</f>
        <v>0</v>
      </c>
      <c r="AF192" s="54">
        <f>SUMIFS(Archives!$BN$2:$BN$1048576,Archives!$T$2:$T$1048576,$X192)</f>
        <v>0</v>
      </c>
      <c r="AG192" s="54">
        <f>SUMIFS(Archives!$BO$2:$BO$1048576,Archives!$T$2:$T$1048576,$X192)</f>
        <v>0</v>
      </c>
      <c r="AH192" s="54">
        <f>SUMIFS(Archives!$BP$2:$BP$1048576,Archives!$T$2:$T$1048576,$X192)</f>
        <v>0</v>
      </c>
      <c r="AI192" s="54">
        <f>SUMIFS(Archives!$BQ$2:$BQ$1048576,Archives!$T$2:$T$1048576,$X192)</f>
        <v>0</v>
      </c>
      <c r="AJ192" s="54">
        <f>SUMIFS(Archives!$BR$2:$BR$1048576,Archives!$T$2:$T$1048576,$X192)</f>
        <v>0</v>
      </c>
    </row>
    <row r="193" spans="1:36" x14ac:dyDescent="0.25">
      <c r="A193" s="144" t="s">
        <v>341</v>
      </c>
      <c r="B193" s="54">
        <f>SUMIFS(Archives!$J$2:$J$1048576,Archives!$T$2:$T$1048576,$A193)</f>
        <v>0</v>
      </c>
      <c r="C193" s="54">
        <f>SUMIFS(Archives!$BF$2:$BF$1048576,Archives!$T$2:$T$1048576,$A193)</f>
        <v>0</v>
      </c>
      <c r="D193" s="54"/>
      <c r="E193" s="54"/>
      <c r="F193" s="54"/>
      <c r="G193" s="54"/>
      <c r="K193" s="144" t="s">
        <v>341</v>
      </c>
      <c r="L193" s="54">
        <f>SUMIFS(Archives!$V$2:$V$1048576,Archives!$T$2:$T$1048576,$K193)</f>
        <v>0</v>
      </c>
      <c r="M193" s="54">
        <f>SUMIFS(Archives!$W$2:$W$1048576,Archives!$T$2:$T$1048576,$K193)</f>
        <v>0</v>
      </c>
      <c r="N193" s="54">
        <f>SUMIFS(Archives!$X$2:$X$1048576,Archives!$T$2:$T$1048576,$K193)</f>
        <v>0</v>
      </c>
      <c r="O193" s="54">
        <f>SUMIFS(Archives!$Y$2:$Y$1048576,Archives!$T$2:$T$1048576,$K193)</f>
        <v>0</v>
      </c>
      <c r="P193" s="54">
        <f>SUMIFS(Archives!$Z$2:$Z$1048576,Archives!$T$2:$T$1048576,$K193)</f>
        <v>0</v>
      </c>
      <c r="Q193" s="54">
        <f>SUMIFS(Archives!$AA$2:$AA$1048576,Archives!$T$2:$T$1048576,$K193)</f>
        <v>0</v>
      </c>
      <c r="R193" s="54">
        <f>SUMIFS(Archives!$AB$2:$AB$1048576,Archives!$T$2:$T$1048576,$K193)</f>
        <v>0</v>
      </c>
      <c r="S193" s="54">
        <f>SUMIFS(Archives!$AC$2:$AC$1048576,Archives!$T$2:$T$1048576,$K193)</f>
        <v>0</v>
      </c>
      <c r="T193" s="54">
        <f>SUMIFS(Archives!$AD$2:$AD$1048576,Archives!$T$2:$T$1048576,$K193)</f>
        <v>0</v>
      </c>
      <c r="U193" s="54">
        <f>SUMIFS(Archives!$AE$2:$AE$1048576,Archives!$T$2:$T$1048576,$K193)</f>
        <v>0</v>
      </c>
      <c r="V193" s="54">
        <f>SUMIFS(Archives!$AF$2:$AF$1048576,Archives!$T$2:$T$1048576,$K193)</f>
        <v>0</v>
      </c>
      <c r="W193" s="54">
        <f>SUMIFS(Archives!$AG$2:$AG$1048576,Archives!$T$2:$T$1048576,$K193)</f>
        <v>0</v>
      </c>
      <c r="X193" s="144" t="s">
        <v>341</v>
      </c>
      <c r="Y193" s="54">
        <f>SUMIFS(Archives!$BG$2:$BG$1048576,Archives!$T$2:$T$1048576,$X193)</f>
        <v>0</v>
      </c>
      <c r="Z193" s="54">
        <f>SUMIFS(Archives!$BH$2:$BH$1048576,Archives!$T$2:$T$1048576,$X193)</f>
        <v>0</v>
      </c>
      <c r="AA193" s="54">
        <f>SUMIFS(Archives!$BI$2:$BI$1048576,Archives!$T$2:$T$1048576,$X193)</f>
        <v>0</v>
      </c>
      <c r="AB193" s="54">
        <f>SUMIFS(Archives!$BJ$2:$BJ$1048576,Archives!$T$2:$T$1048576,$X193)</f>
        <v>0</v>
      </c>
      <c r="AC193" s="54">
        <f>SUMIFS(Archives!$BK$2:$BK$1048576,Archives!$T$2:$T$1048576,$X193)</f>
        <v>0</v>
      </c>
      <c r="AD193" s="54">
        <f>SUMIFS(Archives!$BL$2:$BL$1048576,Archives!$T$2:$T$1048576,$X193)</f>
        <v>0</v>
      </c>
      <c r="AE193" s="54">
        <f>SUMIFS(Archives!$BM$2:$BM$1048576,Archives!$T$2:$T$1048576,$X193)</f>
        <v>0</v>
      </c>
      <c r="AF193" s="54">
        <f>SUMIFS(Archives!$BN$2:$BN$1048576,Archives!$T$2:$T$1048576,$X193)</f>
        <v>0</v>
      </c>
      <c r="AG193" s="54">
        <f>SUMIFS(Archives!$BO$2:$BO$1048576,Archives!$T$2:$T$1048576,$X193)</f>
        <v>0</v>
      </c>
      <c r="AH193" s="54">
        <f>SUMIFS(Archives!$BP$2:$BP$1048576,Archives!$T$2:$T$1048576,$X193)</f>
        <v>0</v>
      </c>
      <c r="AI193" s="54">
        <f>SUMIFS(Archives!$BQ$2:$BQ$1048576,Archives!$T$2:$T$1048576,$X193)</f>
        <v>0</v>
      </c>
      <c r="AJ193" s="54">
        <f>SUMIFS(Archives!$BR$2:$BR$1048576,Archives!$T$2:$T$1048576,$X193)</f>
        <v>0</v>
      </c>
    </row>
    <row r="194" spans="1:36" x14ac:dyDescent="0.25">
      <c r="A194" s="144" t="s">
        <v>342</v>
      </c>
      <c r="B194" s="54">
        <f>SUMIFS(Archives!$J$2:$J$1048576,Archives!$T$2:$T$1048576,$A194)</f>
        <v>0</v>
      </c>
      <c r="C194" s="54">
        <f>SUMIFS(Archives!$BF$2:$BF$1048576,Archives!$T$2:$T$1048576,$A194)</f>
        <v>0</v>
      </c>
      <c r="D194" s="54"/>
      <c r="E194" s="54"/>
      <c r="F194" s="54"/>
      <c r="G194" s="54"/>
      <c r="K194" s="144" t="s">
        <v>342</v>
      </c>
      <c r="L194" s="54">
        <f>SUMIFS(Archives!$V$2:$V$1048576,Archives!$T$2:$T$1048576,$K194)</f>
        <v>0</v>
      </c>
      <c r="M194" s="54">
        <f>SUMIFS(Archives!$W$2:$W$1048576,Archives!$T$2:$T$1048576,$K194)</f>
        <v>0</v>
      </c>
      <c r="N194" s="54">
        <f>SUMIFS(Archives!$X$2:$X$1048576,Archives!$T$2:$T$1048576,$K194)</f>
        <v>0</v>
      </c>
      <c r="O194" s="54">
        <f>SUMIFS(Archives!$Y$2:$Y$1048576,Archives!$T$2:$T$1048576,$K194)</f>
        <v>0</v>
      </c>
      <c r="P194" s="54">
        <f>SUMIFS(Archives!$Z$2:$Z$1048576,Archives!$T$2:$T$1048576,$K194)</f>
        <v>0</v>
      </c>
      <c r="Q194" s="54">
        <f>SUMIFS(Archives!$AA$2:$AA$1048576,Archives!$T$2:$T$1048576,$K194)</f>
        <v>0</v>
      </c>
      <c r="R194" s="54">
        <f>SUMIFS(Archives!$AB$2:$AB$1048576,Archives!$T$2:$T$1048576,$K194)</f>
        <v>0</v>
      </c>
      <c r="S194" s="54">
        <f>SUMIFS(Archives!$AC$2:$AC$1048576,Archives!$T$2:$T$1048576,$K194)</f>
        <v>0</v>
      </c>
      <c r="T194" s="54">
        <f>SUMIFS(Archives!$AD$2:$AD$1048576,Archives!$T$2:$T$1048576,$K194)</f>
        <v>0</v>
      </c>
      <c r="U194" s="54">
        <f>SUMIFS(Archives!$AE$2:$AE$1048576,Archives!$T$2:$T$1048576,$K194)</f>
        <v>0</v>
      </c>
      <c r="V194" s="54">
        <f>SUMIFS(Archives!$AF$2:$AF$1048576,Archives!$T$2:$T$1048576,$K194)</f>
        <v>0</v>
      </c>
      <c r="W194" s="54">
        <f>SUMIFS(Archives!$AG$2:$AG$1048576,Archives!$T$2:$T$1048576,$K194)</f>
        <v>0</v>
      </c>
      <c r="X194" s="144" t="s">
        <v>342</v>
      </c>
      <c r="Y194" s="54">
        <f>SUMIFS(Archives!$BG$2:$BG$1048576,Archives!$T$2:$T$1048576,$X194)</f>
        <v>0</v>
      </c>
      <c r="Z194" s="54">
        <f>SUMIFS(Archives!$BH$2:$BH$1048576,Archives!$T$2:$T$1048576,$X194)</f>
        <v>0</v>
      </c>
      <c r="AA194" s="54">
        <f>SUMIFS(Archives!$BI$2:$BI$1048576,Archives!$T$2:$T$1048576,$X194)</f>
        <v>0</v>
      </c>
      <c r="AB194" s="54">
        <f>SUMIFS(Archives!$BJ$2:$BJ$1048576,Archives!$T$2:$T$1048576,$X194)</f>
        <v>0</v>
      </c>
      <c r="AC194" s="54">
        <f>SUMIFS(Archives!$BK$2:$BK$1048576,Archives!$T$2:$T$1048576,$X194)</f>
        <v>0</v>
      </c>
      <c r="AD194" s="54">
        <f>SUMIFS(Archives!$BL$2:$BL$1048576,Archives!$T$2:$T$1048576,$X194)</f>
        <v>0</v>
      </c>
      <c r="AE194" s="54">
        <f>SUMIFS(Archives!$BM$2:$BM$1048576,Archives!$T$2:$T$1048576,$X194)</f>
        <v>0</v>
      </c>
      <c r="AF194" s="54">
        <f>SUMIFS(Archives!$BN$2:$BN$1048576,Archives!$T$2:$T$1048576,$X194)</f>
        <v>0</v>
      </c>
      <c r="AG194" s="54">
        <f>SUMIFS(Archives!$BO$2:$BO$1048576,Archives!$T$2:$T$1048576,$X194)</f>
        <v>0</v>
      </c>
      <c r="AH194" s="54">
        <f>SUMIFS(Archives!$BP$2:$BP$1048576,Archives!$T$2:$T$1048576,$X194)</f>
        <v>0</v>
      </c>
      <c r="AI194" s="54">
        <f>SUMIFS(Archives!$BQ$2:$BQ$1048576,Archives!$T$2:$T$1048576,$X194)</f>
        <v>0</v>
      </c>
      <c r="AJ194" s="54">
        <f>SUMIFS(Archives!$BR$2:$BR$1048576,Archives!$T$2:$T$1048576,$X194)</f>
        <v>0</v>
      </c>
    </row>
    <row r="195" spans="1:36" x14ac:dyDescent="0.25">
      <c r="A195" s="144" t="s">
        <v>343</v>
      </c>
      <c r="B195" s="54">
        <f>SUMIFS(Archives!$J$2:$J$1048576,Archives!$T$2:$T$1048576,$A195)</f>
        <v>0</v>
      </c>
      <c r="C195" s="54">
        <f>SUMIFS(Archives!$BF$2:$BF$1048576,Archives!$T$2:$T$1048576,$A195)</f>
        <v>0</v>
      </c>
      <c r="D195" s="54"/>
      <c r="E195" s="54"/>
      <c r="F195" s="54"/>
      <c r="G195" s="54"/>
      <c r="K195" s="144" t="s">
        <v>343</v>
      </c>
      <c r="L195" s="54">
        <f>SUMIFS(Archives!$V$2:$V$1048576,Archives!$T$2:$T$1048576,$K195)</f>
        <v>0</v>
      </c>
      <c r="M195" s="54">
        <f>SUMIFS(Archives!$W$2:$W$1048576,Archives!$T$2:$T$1048576,$K195)</f>
        <v>0</v>
      </c>
      <c r="N195" s="54">
        <f>SUMIFS(Archives!$X$2:$X$1048576,Archives!$T$2:$T$1048576,$K195)</f>
        <v>0</v>
      </c>
      <c r="O195" s="54">
        <f>SUMIFS(Archives!$Y$2:$Y$1048576,Archives!$T$2:$T$1048576,$K195)</f>
        <v>0</v>
      </c>
      <c r="P195" s="54">
        <f>SUMIFS(Archives!$Z$2:$Z$1048576,Archives!$T$2:$T$1048576,$K195)</f>
        <v>0</v>
      </c>
      <c r="Q195" s="54">
        <f>SUMIFS(Archives!$AA$2:$AA$1048576,Archives!$T$2:$T$1048576,$K195)</f>
        <v>0</v>
      </c>
      <c r="R195" s="54">
        <f>SUMIFS(Archives!$AB$2:$AB$1048576,Archives!$T$2:$T$1048576,$K195)</f>
        <v>0</v>
      </c>
      <c r="S195" s="54">
        <f>SUMIFS(Archives!$AC$2:$AC$1048576,Archives!$T$2:$T$1048576,$K195)</f>
        <v>0</v>
      </c>
      <c r="T195" s="54">
        <f>SUMIFS(Archives!$AD$2:$AD$1048576,Archives!$T$2:$T$1048576,$K195)</f>
        <v>0</v>
      </c>
      <c r="U195" s="54">
        <f>SUMIFS(Archives!$AE$2:$AE$1048576,Archives!$T$2:$T$1048576,$K195)</f>
        <v>0</v>
      </c>
      <c r="V195" s="54">
        <f>SUMIFS(Archives!$AF$2:$AF$1048576,Archives!$T$2:$T$1048576,$K195)</f>
        <v>0</v>
      </c>
      <c r="W195" s="54">
        <f>SUMIFS(Archives!$AG$2:$AG$1048576,Archives!$T$2:$T$1048576,$K195)</f>
        <v>0</v>
      </c>
      <c r="X195" s="144" t="s">
        <v>343</v>
      </c>
      <c r="Y195" s="54">
        <f>SUMIFS(Archives!$BG$2:$BG$1048576,Archives!$T$2:$T$1048576,$X195)</f>
        <v>0</v>
      </c>
      <c r="Z195" s="54">
        <f>SUMIFS(Archives!$BH$2:$BH$1048576,Archives!$T$2:$T$1048576,$X195)</f>
        <v>0</v>
      </c>
      <c r="AA195" s="54">
        <f>SUMIFS(Archives!$BI$2:$BI$1048576,Archives!$T$2:$T$1048576,$X195)</f>
        <v>0</v>
      </c>
      <c r="AB195" s="54">
        <f>SUMIFS(Archives!$BJ$2:$BJ$1048576,Archives!$T$2:$T$1048576,$X195)</f>
        <v>0</v>
      </c>
      <c r="AC195" s="54">
        <f>SUMIFS(Archives!$BK$2:$BK$1048576,Archives!$T$2:$T$1048576,$X195)</f>
        <v>0</v>
      </c>
      <c r="AD195" s="54">
        <f>SUMIFS(Archives!$BL$2:$BL$1048576,Archives!$T$2:$T$1048576,$X195)</f>
        <v>0</v>
      </c>
      <c r="AE195" s="54">
        <f>SUMIFS(Archives!$BM$2:$BM$1048576,Archives!$T$2:$T$1048576,$X195)</f>
        <v>0</v>
      </c>
      <c r="AF195" s="54">
        <f>SUMIFS(Archives!$BN$2:$BN$1048576,Archives!$T$2:$T$1048576,$X195)</f>
        <v>0</v>
      </c>
      <c r="AG195" s="54">
        <f>SUMIFS(Archives!$BO$2:$BO$1048576,Archives!$T$2:$T$1048576,$X195)</f>
        <v>0</v>
      </c>
      <c r="AH195" s="54">
        <f>SUMIFS(Archives!$BP$2:$BP$1048576,Archives!$T$2:$T$1048576,$X195)</f>
        <v>0</v>
      </c>
      <c r="AI195" s="54">
        <f>SUMIFS(Archives!$BQ$2:$BQ$1048576,Archives!$T$2:$T$1048576,$X195)</f>
        <v>0</v>
      </c>
      <c r="AJ195" s="54">
        <f>SUMIFS(Archives!$BR$2:$BR$1048576,Archives!$T$2:$T$1048576,$X195)</f>
        <v>0</v>
      </c>
    </row>
    <row r="196" spans="1:36" x14ac:dyDescent="0.25">
      <c r="A196" s="144" t="s">
        <v>344</v>
      </c>
      <c r="B196" s="54">
        <f>SUMIFS(Archives!$J$2:$J$1048576,Archives!$T$2:$T$1048576,$A196)</f>
        <v>0</v>
      </c>
      <c r="C196" s="54">
        <f>SUMIFS(Archives!$BF$2:$BF$1048576,Archives!$T$2:$T$1048576,$A196)</f>
        <v>0</v>
      </c>
      <c r="D196" s="54"/>
      <c r="E196" s="54"/>
      <c r="F196" s="54"/>
      <c r="G196" s="54"/>
      <c r="K196" s="144" t="s">
        <v>344</v>
      </c>
      <c r="L196" s="54">
        <f>SUMIFS(Archives!$V$2:$V$1048576,Archives!$T$2:$T$1048576,$K196)</f>
        <v>0</v>
      </c>
      <c r="M196" s="54">
        <f>SUMIFS(Archives!$W$2:$W$1048576,Archives!$T$2:$T$1048576,$K196)</f>
        <v>0</v>
      </c>
      <c r="N196" s="54">
        <f>SUMIFS(Archives!$X$2:$X$1048576,Archives!$T$2:$T$1048576,$K196)</f>
        <v>0</v>
      </c>
      <c r="O196" s="54">
        <f>SUMIFS(Archives!$Y$2:$Y$1048576,Archives!$T$2:$T$1048576,$K196)</f>
        <v>0</v>
      </c>
      <c r="P196" s="54">
        <f>SUMIFS(Archives!$Z$2:$Z$1048576,Archives!$T$2:$T$1048576,$K196)</f>
        <v>0</v>
      </c>
      <c r="Q196" s="54">
        <f>SUMIFS(Archives!$AA$2:$AA$1048576,Archives!$T$2:$T$1048576,$K196)</f>
        <v>0</v>
      </c>
      <c r="R196" s="54">
        <f>SUMIFS(Archives!$AB$2:$AB$1048576,Archives!$T$2:$T$1048576,$K196)</f>
        <v>0</v>
      </c>
      <c r="S196" s="54">
        <f>SUMIFS(Archives!$AC$2:$AC$1048576,Archives!$T$2:$T$1048576,$K196)</f>
        <v>0</v>
      </c>
      <c r="T196" s="54">
        <f>SUMIFS(Archives!$AD$2:$AD$1048576,Archives!$T$2:$T$1048576,$K196)</f>
        <v>0</v>
      </c>
      <c r="U196" s="54">
        <f>SUMIFS(Archives!$AE$2:$AE$1048576,Archives!$T$2:$T$1048576,$K196)</f>
        <v>0</v>
      </c>
      <c r="V196" s="54">
        <f>SUMIFS(Archives!$AF$2:$AF$1048576,Archives!$T$2:$T$1048576,$K196)</f>
        <v>0</v>
      </c>
      <c r="W196" s="54">
        <f>SUMIFS(Archives!$AG$2:$AG$1048576,Archives!$T$2:$T$1048576,$K196)</f>
        <v>0</v>
      </c>
      <c r="X196" s="144" t="s">
        <v>344</v>
      </c>
      <c r="Y196" s="54">
        <f>SUMIFS(Archives!$BG$2:$BG$1048576,Archives!$T$2:$T$1048576,$X196)</f>
        <v>0</v>
      </c>
      <c r="Z196" s="54">
        <f>SUMIFS(Archives!$BH$2:$BH$1048576,Archives!$T$2:$T$1048576,$X196)</f>
        <v>0</v>
      </c>
      <c r="AA196" s="54">
        <f>SUMIFS(Archives!$BI$2:$BI$1048576,Archives!$T$2:$T$1048576,$X196)</f>
        <v>0</v>
      </c>
      <c r="AB196" s="54">
        <f>SUMIFS(Archives!$BJ$2:$BJ$1048576,Archives!$T$2:$T$1048576,$X196)</f>
        <v>0</v>
      </c>
      <c r="AC196" s="54">
        <f>SUMIFS(Archives!$BK$2:$BK$1048576,Archives!$T$2:$T$1048576,$X196)</f>
        <v>0</v>
      </c>
      <c r="AD196" s="54">
        <f>SUMIFS(Archives!$BL$2:$BL$1048576,Archives!$T$2:$T$1048576,$X196)</f>
        <v>0</v>
      </c>
      <c r="AE196" s="54">
        <f>SUMIFS(Archives!$BM$2:$BM$1048576,Archives!$T$2:$T$1048576,$X196)</f>
        <v>0</v>
      </c>
      <c r="AF196" s="54">
        <f>SUMIFS(Archives!$BN$2:$BN$1048576,Archives!$T$2:$T$1048576,$X196)</f>
        <v>0</v>
      </c>
      <c r="AG196" s="54">
        <f>SUMIFS(Archives!$BO$2:$BO$1048576,Archives!$T$2:$T$1048576,$X196)</f>
        <v>0</v>
      </c>
      <c r="AH196" s="54">
        <f>SUMIFS(Archives!$BP$2:$BP$1048576,Archives!$T$2:$T$1048576,$X196)</f>
        <v>0</v>
      </c>
      <c r="AI196" s="54">
        <f>SUMIFS(Archives!$BQ$2:$BQ$1048576,Archives!$T$2:$T$1048576,$X196)</f>
        <v>0</v>
      </c>
      <c r="AJ196" s="54">
        <f>SUMIFS(Archives!$BR$2:$BR$1048576,Archives!$T$2:$T$1048576,$X196)</f>
        <v>0</v>
      </c>
    </row>
    <row r="197" spans="1:36" x14ac:dyDescent="0.25">
      <c r="A197" s="144" t="s">
        <v>345</v>
      </c>
      <c r="B197" s="54">
        <f>SUMIFS(Archives!$J$2:$J$1048576,Archives!$T$2:$T$1048576,$A197)</f>
        <v>0</v>
      </c>
      <c r="C197" s="54">
        <f>SUMIFS(Archives!$BF$2:$BF$1048576,Archives!$T$2:$T$1048576,$A197)</f>
        <v>0</v>
      </c>
      <c r="D197" s="54"/>
      <c r="E197" s="54"/>
      <c r="F197" s="54"/>
      <c r="G197" s="54"/>
      <c r="K197" s="144" t="s">
        <v>345</v>
      </c>
      <c r="L197" s="54">
        <f>SUMIFS(Archives!$V$2:$V$1048576,Archives!$T$2:$T$1048576,$K197)</f>
        <v>0</v>
      </c>
      <c r="M197" s="54">
        <f>SUMIFS(Archives!$W$2:$W$1048576,Archives!$T$2:$T$1048576,$K197)</f>
        <v>0</v>
      </c>
      <c r="N197" s="54">
        <f>SUMIFS(Archives!$X$2:$X$1048576,Archives!$T$2:$T$1048576,$K197)</f>
        <v>0</v>
      </c>
      <c r="O197" s="54">
        <f>SUMIFS(Archives!$Y$2:$Y$1048576,Archives!$T$2:$T$1048576,$K197)</f>
        <v>0</v>
      </c>
      <c r="P197" s="54">
        <f>SUMIFS(Archives!$Z$2:$Z$1048576,Archives!$T$2:$T$1048576,$K197)</f>
        <v>0</v>
      </c>
      <c r="Q197" s="54">
        <f>SUMIFS(Archives!$AA$2:$AA$1048576,Archives!$T$2:$T$1048576,$K197)</f>
        <v>0</v>
      </c>
      <c r="R197" s="54">
        <f>SUMIFS(Archives!$AB$2:$AB$1048576,Archives!$T$2:$T$1048576,$K197)</f>
        <v>0</v>
      </c>
      <c r="S197" s="54">
        <f>SUMIFS(Archives!$AC$2:$AC$1048576,Archives!$T$2:$T$1048576,$K197)</f>
        <v>0</v>
      </c>
      <c r="T197" s="54">
        <f>SUMIFS(Archives!$AD$2:$AD$1048576,Archives!$T$2:$T$1048576,$K197)</f>
        <v>0</v>
      </c>
      <c r="U197" s="54">
        <f>SUMIFS(Archives!$AE$2:$AE$1048576,Archives!$T$2:$T$1048576,$K197)</f>
        <v>0</v>
      </c>
      <c r="V197" s="54">
        <f>SUMIFS(Archives!$AF$2:$AF$1048576,Archives!$T$2:$T$1048576,$K197)</f>
        <v>0</v>
      </c>
      <c r="W197" s="54">
        <f>SUMIFS(Archives!$AG$2:$AG$1048576,Archives!$T$2:$T$1048576,$K197)</f>
        <v>0</v>
      </c>
      <c r="X197" s="144" t="s">
        <v>345</v>
      </c>
      <c r="Y197" s="54">
        <f>SUMIFS(Archives!$BG$2:$BG$1048576,Archives!$T$2:$T$1048576,$X197)</f>
        <v>0</v>
      </c>
      <c r="Z197" s="54">
        <f>SUMIFS(Archives!$BH$2:$BH$1048576,Archives!$T$2:$T$1048576,$X197)</f>
        <v>0</v>
      </c>
      <c r="AA197" s="54">
        <f>SUMIFS(Archives!$BI$2:$BI$1048576,Archives!$T$2:$T$1048576,$X197)</f>
        <v>0</v>
      </c>
      <c r="AB197" s="54">
        <f>SUMIFS(Archives!$BJ$2:$BJ$1048576,Archives!$T$2:$T$1048576,$X197)</f>
        <v>0</v>
      </c>
      <c r="AC197" s="54">
        <f>SUMIFS(Archives!$BK$2:$BK$1048576,Archives!$T$2:$T$1048576,$X197)</f>
        <v>0</v>
      </c>
      <c r="AD197" s="54">
        <f>SUMIFS(Archives!$BL$2:$BL$1048576,Archives!$T$2:$T$1048576,$X197)</f>
        <v>0</v>
      </c>
      <c r="AE197" s="54">
        <f>SUMIFS(Archives!$BM$2:$BM$1048576,Archives!$T$2:$T$1048576,$X197)</f>
        <v>0</v>
      </c>
      <c r="AF197" s="54">
        <f>SUMIFS(Archives!$BN$2:$BN$1048576,Archives!$T$2:$T$1048576,$X197)</f>
        <v>0</v>
      </c>
      <c r="AG197" s="54">
        <f>SUMIFS(Archives!$BO$2:$BO$1048576,Archives!$T$2:$T$1048576,$X197)</f>
        <v>0</v>
      </c>
      <c r="AH197" s="54">
        <f>SUMIFS(Archives!$BP$2:$BP$1048576,Archives!$T$2:$T$1048576,$X197)</f>
        <v>0</v>
      </c>
      <c r="AI197" s="54">
        <f>SUMIFS(Archives!$BQ$2:$BQ$1048576,Archives!$T$2:$T$1048576,$X197)</f>
        <v>0</v>
      </c>
      <c r="AJ197" s="54">
        <f>SUMIFS(Archives!$BR$2:$BR$1048576,Archives!$T$2:$T$1048576,$X197)</f>
        <v>0</v>
      </c>
    </row>
    <row r="198" spans="1:36" ht="45" x14ac:dyDescent="0.25">
      <c r="A198" s="144" t="s">
        <v>346</v>
      </c>
      <c r="B198" s="54">
        <f>SUMIFS(Archives!$J$2:$J$1048576,Archives!$T$2:$T$1048576,$A198)</f>
        <v>0</v>
      </c>
      <c r="C198" s="54">
        <f>SUMIFS(Archives!$BF$2:$BF$1048576,Archives!$T$2:$T$1048576,$A198)</f>
        <v>0</v>
      </c>
      <c r="D198" s="54"/>
      <c r="E198" s="54"/>
      <c r="F198" s="54"/>
      <c r="G198" s="54"/>
      <c r="K198" s="144" t="s">
        <v>346</v>
      </c>
      <c r="L198" s="54">
        <f>SUMIFS(Archives!$V$2:$V$1048576,Archives!$T$2:$T$1048576,$K198)</f>
        <v>0</v>
      </c>
      <c r="M198" s="54">
        <f>SUMIFS(Archives!$W$2:$W$1048576,Archives!$T$2:$T$1048576,$K198)</f>
        <v>0</v>
      </c>
      <c r="N198" s="54">
        <f>SUMIFS(Archives!$X$2:$X$1048576,Archives!$T$2:$T$1048576,$K198)</f>
        <v>0</v>
      </c>
      <c r="O198" s="54">
        <f>SUMIFS(Archives!$Y$2:$Y$1048576,Archives!$T$2:$T$1048576,$K198)</f>
        <v>0</v>
      </c>
      <c r="P198" s="54">
        <f>SUMIFS(Archives!$Z$2:$Z$1048576,Archives!$T$2:$T$1048576,$K198)</f>
        <v>0</v>
      </c>
      <c r="Q198" s="54">
        <f>SUMIFS(Archives!$AA$2:$AA$1048576,Archives!$T$2:$T$1048576,$K198)</f>
        <v>0</v>
      </c>
      <c r="R198" s="54">
        <f>SUMIFS(Archives!$AB$2:$AB$1048576,Archives!$T$2:$T$1048576,$K198)</f>
        <v>0</v>
      </c>
      <c r="S198" s="54">
        <f>SUMIFS(Archives!$AC$2:$AC$1048576,Archives!$T$2:$T$1048576,$K198)</f>
        <v>0</v>
      </c>
      <c r="T198" s="54">
        <f>SUMIFS(Archives!$AD$2:$AD$1048576,Archives!$T$2:$T$1048576,$K198)</f>
        <v>0</v>
      </c>
      <c r="U198" s="54">
        <f>SUMIFS(Archives!$AE$2:$AE$1048576,Archives!$T$2:$T$1048576,$K198)</f>
        <v>0</v>
      </c>
      <c r="V198" s="54">
        <f>SUMIFS(Archives!$AF$2:$AF$1048576,Archives!$T$2:$T$1048576,$K198)</f>
        <v>0</v>
      </c>
      <c r="W198" s="54">
        <f>SUMIFS(Archives!$AG$2:$AG$1048576,Archives!$T$2:$T$1048576,$K198)</f>
        <v>0</v>
      </c>
      <c r="X198" s="144" t="s">
        <v>346</v>
      </c>
      <c r="Y198" s="54">
        <f>SUMIFS(Archives!$BG$2:$BG$1048576,Archives!$T$2:$T$1048576,$X198)</f>
        <v>0</v>
      </c>
      <c r="Z198" s="54">
        <f>SUMIFS(Archives!$BH$2:$BH$1048576,Archives!$T$2:$T$1048576,$X198)</f>
        <v>0</v>
      </c>
      <c r="AA198" s="54">
        <f>SUMIFS(Archives!$BI$2:$BI$1048576,Archives!$T$2:$T$1048576,$X198)</f>
        <v>0</v>
      </c>
      <c r="AB198" s="54">
        <f>SUMIFS(Archives!$BJ$2:$BJ$1048576,Archives!$T$2:$T$1048576,$X198)</f>
        <v>0</v>
      </c>
      <c r="AC198" s="54">
        <f>SUMIFS(Archives!$BK$2:$BK$1048576,Archives!$T$2:$T$1048576,$X198)</f>
        <v>0</v>
      </c>
      <c r="AD198" s="54">
        <f>SUMIFS(Archives!$BL$2:$BL$1048576,Archives!$T$2:$T$1048576,$X198)</f>
        <v>0</v>
      </c>
      <c r="AE198" s="54">
        <f>SUMIFS(Archives!$BM$2:$BM$1048576,Archives!$T$2:$T$1048576,$X198)</f>
        <v>0</v>
      </c>
      <c r="AF198" s="54">
        <f>SUMIFS(Archives!$BN$2:$BN$1048576,Archives!$T$2:$T$1048576,$X198)</f>
        <v>0</v>
      </c>
      <c r="AG198" s="54">
        <f>SUMIFS(Archives!$BO$2:$BO$1048576,Archives!$T$2:$T$1048576,$X198)</f>
        <v>0</v>
      </c>
      <c r="AH198" s="54">
        <f>SUMIFS(Archives!$BP$2:$BP$1048576,Archives!$T$2:$T$1048576,$X198)</f>
        <v>0</v>
      </c>
      <c r="AI198" s="54">
        <f>SUMIFS(Archives!$BQ$2:$BQ$1048576,Archives!$T$2:$T$1048576,$X198)</f>
        <v>0</v>
      </c>
      <c r="AJ198" s="54">
        <f>SUMIFS(Archives!$BR$2:$BR$1048576,Archives!$T$2:$T$1048576,$X198)</f>
        <v>0</v>
      </c>
    </row>
    <row r="199" spans="1:36" x14ac:dyDescent="0.25">
      <c r="A199" s="144" t="s">
        <v>347</v>
      </c>
      <c r="B199" s="54">
        <f>SUMIFS(Archives!$J$2:$J$1048576,Archives!$T$2:$T$1048576,$A199)</f>
        <v>0</v>
      </c>
      <c r="C199" s="54">
        <f>SUMIFS(Archives!$BF$2:$BF$1048576,Archives!$T$2:$T$1048576,$A199)</f>
        <v>0</v>
      </c>
      <c r="D199" s="54"/>
      <c r="E199" s="54"/>
      <c r="F199" s="54"/>
      <c r="G199" s="54"/>
      <c r="K199" s="144" t="s">
        <v>347</v>
      </c>
      <c r="L199" s="54">
        <f>SUMIFS(Archives!$V$2:$V$1048576,Archives!$T$2:$T$1048576,$K199)</f>
        <v>0</v>
      </c>
      <c r="M199" s="54">
        <f>SUMIFS(Archives!$W$2:$W$1048576,Archives!$T$2:$T$1048576,$K199)</f>
        <v>0</v>
      </c>
      <c r="N199" s="54">
        <f>SUMIFS(Archives!$X$2:$X$1048576,Archives!$T$2:$T$1048576,$K199)</f>
        <v>0</v>
      </c>
      <c r="O199" s="54">
        <f>SUMIFS(Archives!$Y$2:$Y$1048576,Archives!$T$2:$T$1048576,$K199)</f>
        <v>0</v>
      </c>
      <c r="P199" s="54">
        <f>SUMIFS(Archives!$Z$2:$Z$1048576,Archives!$T$2:$T$1048576,$K199)</f>
        <v>0</v>
      </c>
      <c r="Q199" s="54">
        <f>SUMIFS(Archives!$AA$2:$AA$1048576,Archives!$T$2:$T$1048576,$K199)</f>
        <v>0</v>
      </c>
      <c r="R199" s="54">
        <f>SUMIFS(Archives!$AB$2:$AB$1048576,Archives!$T$2:$T$1048576,$K199)</f>
        <v>0</v>
      </c>
      <c r="S199" s="54">
        <f>SUMIFS(Archives!$AC$2:$AC$1048576,Archives!$T$2:$T$1048576,$K199)</f>
        <v>0</v>
      </c>
      <c r="T199" s="54">
        <f>SUMIFS(Archives!$AD$2:$AD$1048576,Archives!$T$2:$T$1048576,$K199)</f>
        <v>0</v>
      </c>
      <c r="U199" s="54">
        <f>SUMIFS(Archives!$AE$2:$AE$1048576,Archives!$T$2:$T$1048576,$K199)</f>
        <v>0</v>
      </c>
      <c r="V199" s="54">
        <f>SUMIFS(Archives!$AF$2:$AF$1048576,Archives!$T$2:$T$1048576,$K199)</f>
        <v>0</v>
      </c>
      <c r="W199" s="54">
        <f>SUMIFS(Archives!$AG$2:$AG$1048576,Archives!$T$2:$T$1048576,$K199)</f>
        <v>0</v>
      </c>
      <c r="X199" s="144" t="s">
        <v>347</v>
      </c>
      <c r="Y199" s="54">
        <f>SUMIFS(Archives!$BG$2:$BG$1048576,Archives!$T$2:$T$1048576,$X199)</f>
        <v>0</v>
      </c>
      <c r="Z199" s="54">
        <f>SUMIFS(Archives!$BH$2:$BH$1048576,Archives!$T$2:$T$1048576,$X199)</f>
        <v>0</v>
      </c>
      <c r="AA199" s="54">
        <f>SUMIFS(Archives!$BI$2:$BI$1048576,Archives!$T$2:$T$1048576,$X199)</f>
        <v>0</v>
      </c>
      <c r="AB199" s="54">
        <f>SUMIFS(Archives!$BJ$2:$BJ$1048576,Archives!$T$2:$T$1048576,$X199)</f>
        <v>0</v>
      </c>
      <c r="AC199" s="54">
        <f>SUMIFS(Archives!$BK$2:$BK$1048576,Archives!$T$2:$T$1048576,$X199)</f>
        <v>0</v>
      </c>
      <c r="AD199" s="54">
        <f>SUMIFS(Archives!$BL$2:$BL$1048576,Archives!$T$2:$T$1048576,$X199)</f>
        <v>0</v>
      </c>
      <c r="AE199" s="54">
        <f>SUMIFS(Archives!$BM$2:$BM$1048576,Archives!$T$2:$T$1048576,$X199)</f>
        <v>0</v>
      </c>
      <c r="AF199" s="54">
        <f>SUMIFS(Archives!$BN$2:$BN$1048576,Archives!$T$2:$T$1048576,$X199)</f>
        <v>0</v>
      </c>
      <c r="AG199" s="54">
        <f>SUMIFS(Archives!$BO$2:$BO$1048576,Archives!$T$2:$T$1048576,$X199)</f>
        <v>0</v>
      </c>
      <c r="AH199" s="54">
        <f>SUMIFS(Archives!$BP$2:$BP$1048576,Archives!$T$2:$T$1048576,$X199)</f>
        <v>0</v>
      </c>
      <c r="AI199" s="54">
        <f>SUMIFS(Archives!$BQ$2:$BQ$1048576,Archives!$T$2:$T$1048576,$X199)</f>
        <v>0</v>
      </c>
      <c r="AJ199" s="54">
        <f>SUMIFS(Archives!$BR$2:$BR$1048576,Archives!$T$2:$T$1048576,$X199)</f>
        <v>0</v>
      </c>
    </row>
    <row r="200" spans="1:36" x14ac:dyDescent="0.25">
      <c r="A200" s="144" t="s">
        <v>348</v>
      </c>
      <c r="B200" s="54">
        <f>SUMIFS(Archives!$J$2:$J$1048576,Archives!$T$2:$T$1048576,$A200)</f>
        <v>0</v>
      </c>
      <c r="C200" s="54">
        <f>SUMIFS(Archives!$BF$2:$BF$1048576,Archives!$T$2:$T$1048576,$A200)</f>
        <v>0</v>
      </c>
      <c r="D200" s="54"/>
      <c r="E200" s="54"/>
      <c r="F200" s="54"/>
      <c r="G200" s="54"/>
      <c r="K200" s="144" t="s">
        <v>348</v>
      </c>
      <c r="L200" s="54">
        <f>SUMIFS(Archives!$V$2:$V$1048576,Archives!$T$2:$T$1048576,$K200)</f>
        <v>0</v>
      </c>
      <c r="M200" s="54">
        <f>SUMIFS(Archives!$W$2:$W$1048576,Archives!$T$2:$T$1048576,$K200)</f>
        <v>0</v>
      </c>
      <c r="N200" s="54">
        <f>SUMIFS(Archives!$X$2:$X$1048576,Archives!$T$2:$T$1048576,$K200)</f>
        <v>0</v>
      </c>
      <c r="O200" s="54">
        <f>SUMIFS(Archives!$Y$2:$Y$1048576,Archives!$T$2:$T$1048576,$K200)</f>
        <v>0</v>
      </c>
      <c r="P200" s="54">
        <f>SUMIFS(Archives!$Z$2:$Z$1048576,Archives!$T$2:$T$1048576,$K200)</f>
        <v>0</v>
      </c>
      <c r="Q200" s="54">
        <f>SUMIFS(Archives!$AA$2:$AA$1048576,Archives!$T$2:$T$1048576,$K200)</f>
        <v>0</v>
      </c>
      <c r="R200" s="54">
        <f>SUMIFS(Archives!$AB$2:$AB$1048576,Archives!$T$2:$T$1048576,$K200)</f>
        <v>0</v>
      </c>
      <c r="S200" s="54">
        <f>SUMIFS(Archives!$AC$2:$AC$1048576,Archives!$T$2:$T$1048576,$K200)</f>
        <v>0</v>
      </c>
      <c r="T200" s="54">
        <f>SUMIFS(Archives!$AD$2:$AD$1048576,Archives!$T$2:$T$1048576,$K200)</f>
        <v>0</v>
      </c>
      <c r="U200" s="54">
        <f>SUMIFS(Archives!$AE$2:$AE$1048576,Archives!$T$2:$T$1048576,$K200)</f>
        <v>0</v>
      </c>
      <c r="V200" s="54">
        <f>SUMIFS(Archives!$AF$2:$AF$1048576,Archives!$T$2:$T$1048576,$K200)</f>
        <v>0</v>
      </c>
      <c r="W200" s="54">
        <f>SUMIFS(Archives!$AG$2:$AG$1048576,Archives!$T$2:$T$1048576,$K200)</f>
        <v>0</v>
      </c>
      <c r="X200" s="144" t="s">
        <v>348</v>
      </c>
      <c r="Y200" s="54">
        <f>SUMIFS(Archives!$BG$2:$BG$1048576,Archives!$T$2:$T$1048576,$X200)</f>
        <v>0</v>
      </c>
      <c r="Z200" s="54">
        <f>SUMIFS(Archives!$BH$2:$BH$1048576,Archives!$T$2:$T$1048576,$X200)</f>
        <v>0</v>
      </c>
      <c r="AA200" s="54">
        <f>SUMIFS(Archives!$BI$2:$BI$1048576,Archives!$T$2:$T$1048576,$X200)</f>
        <v>0</v>
      </c>
      <c r="AB200" s="54">
        <f>SUMIFS(Archives!$BJ$2:$BJ$1048576,Archives!$T$2:$T$1048576,$X200)</f>
        <v>0</v>
      </c>
      <c r="AC200" s="54">
        <f>SUMIFS(Archives!$BK$2:$BK$1048576,Archives!$T$2:$T$1048576,$X200)</f>
        <v>0</v>
      </c>
      <c r="AD200" s="54">
        <f>SUMIFS(Archives!$BL$2:$BL$1048576,Archives!$T$2:$T$1048576,$X200)</f>
        <v>0</v>
      </c>
      <c r="AE200" s="54">
        <f>SUMIFS(Archives!$BM$2:$BM$1048576,Archives!$T$2:$T$1048576,$X200)</f>
        <v>0</v>
      </c>
      <c r="AF200" s="54">
        <f>SUMIFS(Archives!$BN$2:$BN$1048576,Archives!$T$2:$T$1048576,$X200)</f>
        <v>0</v>
      </c>
      <c r="AG200" s="54">
        <f>SUMIFS(Archives!$BO$2:$BO$1048576,Archives!$T$2:$T$1048576,$X200)</f>
        <v>0</v>
      </c>
      <c r="AH200" s="54">
        <f>SUMIFS(Archives!$BP$2:$BP$1048576,Archives!$T$2:$T$1048576,$X200)</f>
        <v>0</v>
      </c>
      <c r="AI200" s="54">
        <f>SUMIFS(Archives!$BQ$2:$BQ$1048576,Archives!$T$2:$T$1048576,$X200)</f>
        <v>0</v>
      </c>
      <c r="AJ200" s="54">
        <f>SUMIFS(Archives!$BR$2:$BR$1048576,Archives!$T$2:$T$1048576,$X200)</f>
        <v>0</v>
      </c>
    </row>
    <row r="201" spans="1:36" x14ac:dyDescent="0.25">
      <c r="A201" s="144" t="s">
        <v>349</v>
      </c>
      <c r="B201" s="54">
        <f>SUMIFS(Archives!$J$2:$J$1048576,Archives!$T$2:$T$1048576,$A201)</f>
        <v>0</v>
      </c>
      <c r="C201" s="54">
        <f>SUMIFS(Archives!$BF$2:$BF$1048576,Archives!$T$2:$T$1048576,$A201)</f>
        <v>0</v>
      </c>
      <c r="D201" s="54"/>
      <c r="E201" s="54"/>
      <c r="F201" s="54"/>
      <c r="G201" s="54"/>
      <c r="K201" s="144" t="s">
        <v>349</v>
      </c>
      <c r="L201" s="54">
        <f>SUMIFS(Archives!$V$2:$V$1048576,Archives!$T$2:$T$1048576,$K201)</f>
        <v>0</v>
      </c>
      <c r="M201" s="54">
        <f>SUMIFS(Archives!$W$2:$W$1048576,Archives!$T$2:$T$1048576,$K201)</f>
        <v>0</v>
      </c>
      <c r="N201" s="54">
        <f>SUMIFS(Archives!$X$2:$X$1048576,Archives!$T$2:$T$1048576,$K201)</f>
        <v>0</v>
      </c>
      <c r="O201" s="54">
        <f>SUMIFS(Archives!$Y$2:$Y$1048576,Archives!$T$2:$T$1048576,$K201)</f>
        <v>0</v>
      </c>
      <c r="P201" s="54">
        <f>SUMIFS(Archives!$Z$2:$Z$1048576,Archives!$T$2:$T$1048576,$K201)</f>
        <v>0</v>
      </c>
      <c r="Q201" s="54">
        <f>SUMIFS(Archives!$AA$2:$AA$1048576,Archives!$T$2:$T$1048576,$K201)</f>
        <v>0</v>
      </c>
      <c r="R201" s="54">
        <f>SUMIFS(Archives!$AB$2:$AB$1048576,Archives!$T$2:$T$1048576,$K201)</f>
        <v>0</v>
      </c>
      <c r="S201" s="54">
        <f>SUMIFS(Archives!$AC$2:$AC$1048576,Archives!$T$2:$T$1048576,$K201)</f>
        <v>0</v>
      </c>
      <c r="T201" s="54">
        <f>SUMIFS(Archives!$AD$2:$AD$1048576,Archives!$T$2:$T$1048576,$K201)</f>
        <v>0</v>
      </c>
      <c r="U201" s="54">
        <f>SUMIFS(Archives!$AE$2:$AE$1048576,Archives!$T$2:$T$1048576,$K201)</f>
        <v>0</v>
      </c>
      <c r="V201" s="54">
        <f>SUMIFS(Archives!$AF$2:$AF$1048576,Archives!$T$2:$T$1048576,$K201)</f>
        <v>0</v>
      </c>
      <c r="W201" s="54">
        <f>SUMIFS(Archives!$AG$2:$AG$1048576,Archives!$T$2:$T$1048576,$K201)</f>
        <v>0</v>
      </c>
      <c r="X201" s="144" t="s">
        <v>349</v>
      </c>
      <c r="Y201" s="54">
        <f>SUMIFS(Archives!$BG$2:$BG$1048576,Archives!$T$2:$T$1048576,$X201)</f>
        <v>0</v>
      </c>
      <c r="Z201" s="54">
        <f>SUMIFS(Archives!$BH$2:$BH$1048576,Archives!$T$2:$T$1048576,$X201)</f>
        <v>0</v>
      </c>
      <c r="AA201" s="54">
        <f>SUMIFS(Archives!$BI$2:$BI$1048576,Archives!$T$2:$T$1048576,$X201)</f>
        <v>0</v>
      </c>
      <c r="AB201" s="54">
        <f>SUMIFS(Archives!$BJ$2:$BJ$1048576,Archives!$T$2:$T$1048576,$X201)</f>
        <v>0</v>
      </c>
      <c r="AC201" s="54">
        <f>SUMIFS(Archives!$BK$2:$BK$1048576,Archives!$T$2:$T$1048576,$X201)</f>
        <v>0</v>
      </c>
      <c r="AD201" s="54">
        <f>SUMIFS(Archives!$BL$2:$BL$1048576,Archives!$T$2:$T$1048576,$X201)</f>
        <v>0</v>
      </c>
      <c r="AE201" s="54">
        <f>SUMIFS(Archives!$BM$2:$BM$1048576,Archives!$T$2:$T$1048576,$X201)</f>
        <v>0</v>
      </c>
      <c r="AF201" s="54">
        <f>SUMIFS(Archives!$BN$2:$BN$1048576,Archives!$T$2:$T$1048576,$X201)</f>
        <v>0</v>
      </c>
      <c r="AG201" s="54">
        <f>SUMIFS(Archives!$BO$2:$BO$1048576,Archives!$T$2:$T$1048576,$X201)</f>
        <v>0</v>
      </c>
      <c r="AH201" s="54">
        <f>SUMIFS(Archives!$BP$2:$BP$1048576,Archives!$T$2:$T$1048576,$X201)</f>
        <v>0</v>
      </c>
      <c r="AI201" s="54">
        <f>SUMIFS(Archives!$BQ$2:$BQ$1048576,Archives!$T$2:$T$1048576,$X201)</f>
        <v>0</v>
      </c>
      <c r="AJ201" s="54">
        <f>SUMIFS(Archives!$BR$2:$BR$1048576,Archives!$T$2:$T$1048576,$X201)</f>
        <v>0</v>
      </c>
    </row>
    <row r="202" spans="1:36" ht="30" x14ac:dyDescent="0.25">
      <c r="A202" s="144" t="s">
        <v>350</v>
      </c>
      <c r="B202" s="54">
        <f>SUMIFS(Archives!$J$2:$J$1048576,Archives!$T$2:$T$1048576,$A202)</f>
        <v>0</v>
      </c>
      <c r="C202" s="54">
        <f>SUMIFS(Archives!$BF$2:$BF$1048576,Archives!$T$2:$T$1048576,$A202)</f>
        <v>0</v>
      </c>
      <c r="D202" s="54"/>
      <c r="E202" s="54"/>
      <c r="F202" s="54"/>
      <c r="G202" s="54"/>
      <c r="K202" s="144" t="s">
        <v>350</v>
      </c>
      <c r="L202" s="54">
        <f>SUMIFS(Archives!$V$2:$V$1048576,Archives!$T$2:$T$1048576,$K202)</f>
        <v>0</v>
      </c>
      <c r="M202" s="54">
        <f>SUMIFS(Archives!$W$2:$W$1048576,Archives!$T$2:$T$1048576,$K202)</f>
        <v>0</v>
      </c>
      <c r="N202" s="54">
        <f>SUMIFS(Archives!$X$2:$X$1048576,Archives!$T$2:$T$1048576,$K202)</f>
        <v>0</v>
      </c>
      <c r="O202" s="54">
        <f>SUMIFS(Archives!$Y$2:$Y$1048576,Archives!$T$2:$T$1048576,$K202)</f>
        <v>0</v>
      </c>
      <c r="P202" s="54">
        <f>SUMIFS(Archives!$Z$2:$Z$1048576,Archives!$T$2:$T$1048576,$K202)</f>
        <v>0</v>
      </c>
      <c r="Q202" s="54">
        <f>SUMIFS(Archives!$AA$2:$AA$1048576,Archives!$T$2:$T$1048576,$K202)</f>
        <v>0</v>
      </c>
      <c r="R202" s="54">
        <f>SUMIFS(Archives!$AB$2:$AB$1048576,Archives!$T$2:$T$1048576,$K202)</f>
        <v>0</v>
      </c>
      <c r="S202" s="54">
        <f>SUMIFS(Archives!$AC$2:$AC$1048576,Archives!$T$2:$T$1048576,$K202)</f>
        <v>0</v>
      </c>
      <c r="T202" s="54">
        <f>SUMIFS(Archives!$AD$2:$AD$1048576,Archives!$T$2:$T$1048576,$K202)</f>
        <v>0</v>
      </c>
      <c r="U202" s="54">
        <f>SUMIFS(Archives!$AE$2:$AE$1048576,Archives!$T$2:$T$1048576,$K202)</f>
        <v>0</v>
      </c>
      <c r="V202" s="54">
        <f>SUMIFS(Archives!$AF$2:$AF$1048576,Archives!$T$2:$T$1048576,$K202)</f>
        <v>0</v>
      </c>
      <c r="W202" s="54">
        <f>SUMIFS(Archives!$AG$2:$AG$1048576,Archives!$T$2:$T$1048576,$K202)</f>
        <v>0</v>
      </c>
      <c r="X202" s="144" t="s">
        <v>350</v>
      </c>
      <c r="Y202" s="54">
        <f>SUMIFS(Archives!$BG$2:$BG$1048576,Archives!$T$2:$T$1048576,$X202)</f>
        <v>0</v>
      </c>
      <c r="Z202" s="54">
        <f>SUMIFS(Archives!$BH$2:$BH$1048576,Archives!$T$2:$T$1048576,$X202)</f>
        <v>0</v>
      </c>
      <c r="AA202" s="54">
        <f>SUMIFS(Archives!$BI$2:$BI$1048576,Archives!$T$2:$T$1048576,$X202)</f>
        <v>0</v>
      </c>
      <c r="AB202" s="54">
        <f>SUMIFS(Archives!$BJ$2:$BJ$1048576,Archives!$T$2:$T$1048576,$X202)</f>
        <v>0</v>
      </c>
      <c r="AC202" s="54">
        <f>SUMIFS(Archives!$BK$2:$BK$1048576,Archives!$T$2:$T$1048576,$X202)</f>
        <v>0</v>
      </c>
      <c r="AD202" s="54">
        <f>SUMIFS(Archives!$BL$2:$BL$1048576,Archives!$T$2:$T$1048576,$X202)</f>
        <v>0</v>
      </c>
      <c r="AE202" s="54">
        <f>SUMIFS(Archives!$BM$2:$BM$1048576,Archives!$T$2:$T$1048576,$X202)</f>
        <v>0</v>
      </c>
      <c r="AF202" s="54">
        <f>SUMIFS(Archives!$BN$2:$BN$1048576,Archives!$T$2:$T$1048576,$X202)</f>
        <v>0</v>
      </c>
      <c r="AG202" s="54">
        <f>SUMIFS(Archives!$BO$2:$BO$1048576,Archives!$T$2:$T$1048576,$X202)</f>
        <v>0</v>
      </c>
      <c r="AH202" s="54">
        <f>SUMIFS(Archives!$BP$2:$BP$1048576,Archives!$T$2:$T$1048576,$X202)</f>
        <v>0</v>
      </c>
      <c r="AI202" s="54">
        <f>SUMIFS(Archives!$BQ$2:$BQ$1048576,Archives!$T$2:$T$1048576,$X202)</f>
        <v>0</v>
      </c>
      <c r="AJ202" s="54">
        <f>SUMIFS(Archives!$BR$2:$BR$1048576,Archives!$T$2:$T$1048576,$X202)</f>
        <v>0</v>
      </c>
    </row>
    <row r="203" spans="1:36" x14ac:dyDescent="0.25">
      <c r="A203" s="144" t="s">
        <v>351</v>
      </c>
      <c r="B203" s="54">
        <f>SUMIFS(Archives!$J$2:$J$1048576,Archives!$T$2:$T$1048576,$A203)</f>
        <v>0</v>
      </c>
      <c r="C203" s="54">
        <f>SUMIFS(Archives!$BF$2:$BF$1048576,Archives!$T$2:$T$1048576,$A203)</f>
        <v>0</v>
      </c>
      <c r="D203" s="54"/>
      <c r="E203" s="54"/>
      <c r="F203" s="54"/>
      <c r="G203" s="54"/>
      <c r="K203" s="144" t="s">
        <v>351</v>
      </c>
      <c r="L203" s="54">
        <f>SUMIFS(Archives!$V$2:$V$1048576,Archives!$T$2:$T$1048576,$K203)</f>
        <v>0</v>
      </c>
      <c r="M203" s="54">
        <f>SUMIFS(Archives!$W$2:$W$1048576,Archives!$T$2:$T$1048576,$K203)</f>
        <v>0</v>
      </c>
      <c r="N203" s="54">
        <f>SUMIFS(Archives!$X$2:$X$1048576,Archives!$T$2:$T$1048576,$K203)</f>
        <v>0</v>
      </c>
      <c r="O203" s="54">
        <f>SUMIFS(Archives!$Y$2:$Y$1048576,Archives!$T$2:$T$1048576,$K203)</f>
        <v>0</v>
      </c>
      <c r="P203" s="54">
        <f>SUMIFS(Archives!$Z$2:$Z$1048576,Archives!$T$2:$T$1048576,$K203)</f>
        <v>0</v>
      </c>
      <c r="Q203" s="54">
        <f>SUMIFS(Archives!$AA$2:$AA$1048576,Archives!$T$2:$T$1048576,$K203)</f>
        <v>0</v>
      </c>
      <c r="R203" s="54">
        <f>SUMIFS(Archives!$AB$2:$AB$1048576,Archives!$T$2:$T$1048576,$K203)</f>
        <v>0</v>
      </c>
      <c r="S203" s="54">
        <f>SUMIFS(Archives!$AC$2:$AC$1048576,Archives!$T$2:$T$1048576,$K203)</f>
        <v>0</v>
      </c>
      <c r="T203" s="54">
        <f>SUMIFS(Archives!$AD$2:$AD$1048576,Archives!$T$2:$T$1048576,$K203)</f>
        <v>0</v>
      </c>
      <c r="U203" s="54">
        <f>SUMIFS(Archives!$AE$2:$AE$1048576,Archives!$T$2:$T$1048576,$K203)</f>
        <v>0</v>
      </c>
      <c r="V203" s="54">
        <f>SUMIFS(Archives!$AF$2:$AF$1048576,Archives!$T$2:$T$1048576,$K203)</f>
        <v>0</v>
      </c>
      <c r="W203" s="54">
        <f>SUMIFS(Archives!$AG$2:$AG$1048576,Archives!$T$2:$T$1048576,$K203)</f>
        <v>0</v>
      </c>
      <c r="X203" s="144" t="s">
        <v>351</v>
      </c>
      <c r="Y203" s="54">
        <f>SUMIFS(Archives!$BG$2:$BG$1048576,Archives!$T$2:$T$1048576,$X203)</f>
        <v>0</v>
      </c>
      <c r="Z203" s="54">
        <f>SUMIFS(Archives!$BH$2:$BH$1048576,Archives!$T$2:$T$1048576,$X203)</f>
        <v>0</v>
      </c>
      <c r="AA203" s="54">
        <f>SUMIFS(Archives!$BI$2:$BI$1048576,Archives!$T$2:$T$1048576,$X203)</f>
        <v>0</v>
      </c>
      <c r="AB203" s="54">
        <f>SUMIFS(Archives!$BJ$2:$BJ$1048576,Archives!$T$2:$T$1048576,$X203)</f>
        <v>0</v>
      </c>
      <c r="AC203" s="54">
        <f>SUMIFS(Archives!$BK$2:$BK$1048576,Archives!$T$2:$T$1048576,$X203)</f>
        <v>0</v>
      </c>
      <c r="AD203" s="54">
        <f>SUMIFS(Archives!$BL$2:$BL$1048576,Archives!$T$2:$T$1048576,$X203)</f>
        <v>0</v>
      </c>
      <c r="AE203" s="54">
        <f>SUMIFS(Archives!$BM$2:$BM$1048576,Archives!$T$2:$T$1048576,$X203)</f>
        <v>0</v>
      </c>
      <c r="AF203" s="54">
        <f>SUMIFS(Archives!$BN$2:$BN$1048576,Archives!$T$2:$T$1048576,$X203)</f>
        <v>0</v>
      </c>
      <c r="AG203" s="54">
        <f>SUMIFS(Archives!$BO$2:$BO$1048576,Archives!$T$2:$T$1048576,$X203)</f>
        <v>0</v>
      </c>
      <c r="AH203" s="54">
        <f>SUMIFS(Archives!$BP$2:$BP$1048576,Archives!$T$2:$T$1048576,$X203)</f>
        <v>0</v>
      </c>
      <c r="AI203" s="54">
        <f>SUMIFS(Archives!$BQ$2:$BQ$1048576,Archives!$T$2:$T$1048576,$X203)</f>
        <v>0</v>
      </c>
      <c r="AJ203" s="54">
        <f>SUMIFS(Archives!$BR$2:$BR$1048576,Archives!$T$2:$T$1048576,$X203)</f>
        <v>0</v>
      </c>
    </row>
    <row r="204" spans="1:36" x14ac:dyDescent="0.25">
      <c r="A204" s="144" t="s">
        <v>352</v>
      </c>
      <c r="B204" s="54">
        <f>SUMIFS(Archives!$J$2:$J$1048576,Archives!$T$2:$T$1048576,$A204)</f>
        <v>0</v>
      </c>
      <c r="C204" s="54">
        <f>SUMIFS(Archives!$BF$2:$BF$1048576,Archives!$T$2:$T$1048576,$A204)</f>
        <v>0</v>
      </c>
      <c r="D204" s="54"/>
      <c r="E204" s="54"/>
      <c r="F204" s="54"/>
      <c r="G204" s="54"/>
      <c r="K204" s="144" t="s">
        <v>352</v>
      </c>
      <c r="L204" s="54">
        <f>SUMIFS(Archives!$V$2:$V$1048576,Archives!$T$2:$T$1048576,$K204)</f>
        <v>0</v>
      </c>
      <c r="M204" s="54">
        <f>SUMIFS(Archives!$W$2:$W$1048576,Archives!$T$2:$T$1048576,$K204)</f>
        <v>0</v>
      </c>
      <c r="N204" s="54">
        <f>SUMIFS(Archives!$X$2:$X$1048576,Archives!$T$2:$T$1048576,$K204)</f>
        <v>0</v>
      </c>
      <c r="O204" s="54">
        <f>SUMIFS(Archives!$Y$2:$Y$1048576,Archives!$T$2:$T$1048576,$K204)</f>
        <v>0</v>
      </c>
      <c r="P204" s="54">
        <f>SUMIFS(Archives!$Z$2:$Z$1048576,Archives!$T$2:$T$1048576,$K204)</f>
        <v>0</v>
      </c>
      <c r="Q204" s="54">
        <f>SUMIFS(Archives!$AA$2:$AA$1048576,Archives!$T$2:$T$1048576,$K204)</f>
        <v>0</v>
      </c>
      <c r="R204" s="54">
        <f>SUMIFS(Archives!$AB$2:$AB$1048576,Archives!$T$2:$T$1048576,$K204)</f>
        <v>0</v>
      </c>
      <c r="S204" s="54">
        <f>SUMIFS(Archives!$AC$2:$AC$1048576,Archives!$T$2:$T$1048576,$K204)</f>
        <v>0</v>
      </c>
      <c r="T204" s="54">
        <f>SUMIFS(Archives!$AD$2:$AD$1048576,Archives!$T$2:$T$1048576,$K204)</f>
        <v>0</v>
      </c>
      <c r="U204" s="54">
        <f>SUMIFS(Archives!$AE$2:$AE$1048576,Archives!$T$2:$T$1048576,$K204)</f>
        <v>0</v>
      </c>
      <c r="V204" s="54">
        <f>SUMIFS(Archives!$AF$2:$AF$1048576,Archives!$T$2:$T$1048576,$K204)</f>
        <v>0</v>
      </c>
      <c r="W204" s="54">
        <f>SUMIFS(Archives!$AG$2:$AG$1048576,Archives!$T$2:$T$1048576,$K204)</f>
        <v>0</v>
      </c>
      <c r="X204" s="144" t="s">
        <v>352</v>
      </c>
      <c r="Y204" s="54">
        <f>SUMIFS(Archives!$BG$2:$BG$1048576,Archives!$T$2:$T$1048576,$X204)</f>
        <v>0</v>
      </c>
      <c r="Z204" s="54">
        <f>SUMIFS(Archives!$BH$2:$BH$1048576,Archives!$T$2:$T$1048576,$X204)</f>
        <v>0</v>
      </c>
      <c r="AA204" s="54">
        <f>SUMIFS(Archives!$BI$2:$BI$1048576,Archives!$T$2:$T$1048576,$X204)</f>
        <v>0</v>
      </c>
      <c r="AB204" s="54">
        <f>SUMIFS(Archives!$BJ$2:$BJ$1048576,Archives!$T$2:$T$1048576,$X204)</f>
        <v>0</v>
      </c>
      <c r="AC204" s="54">
        <f>SUMIFS(Archives!$BK$2:$BK$1048576,Archives!$T$2:$T$1048576,$X204)</f>
        <v>0</v>
      </c>
      <c r="AD204" s="54">
        <f>SUMIFS(Archives!$BL$2:$BL$1048576,Archives!$T$2:$T$1048576,$X204)</f>
        <v>0</v>
      </c>
      <c r="AE204" s="54">
        <f>SUMIFS(Archives!$BM$2:$BM$1048576,Archives!$T$2:$T$1048576,$X204)</f>
        <v>0</v>
      </c>
      <c r="AF204" s="54">
        <f>SUMIFS(Archives!$BN$2:$BN$1048576,Archives!$T$2:$T$1048576,$X204)</f>
        <v>0</v>
      </c>
      <c r="AG204" s="54">
        <f>SUMIFS(Archives!$BO$2:$BO$1048576,Archives!$T$2:$T$1048576,$X204)</f>
        <v>0</v>
      </c>
      <c r="AH204" s="54">
        <f>SUMIFS(Archives!$BP$2:$BP$1048576,Archives!$T$2:$T$1048576,$X204)</f>
        <v>0</v>
      </c>
      <c r="AI204" s="54">
        <f>SUMIFS(Archives!$BQ$2:$BQ$1048576,Archives!$T$2:$T$1048576,$X204)</f>
        <v>0</v>
      </c>
      <c r="AJ204" s="54">
        <f>SUMIFS(Archives!$BR$2:$BR$1048576,Archives!$T$2:$T$1048576,$X204)</f>
        <v>0</v>
      </c>
    </row>
    <row r="205" spans="1:36" ht="30" x14ac:dyDescent="0.25">
      <c r="A205" s="144" t="s">
        <v>353</v>
      </c>
      <c r="B205" s="54">
        <f>SUMIFS(Archives!$J$2:$J$1048576,Archives!$T$2:$T$1048576,$A205)</f>
        <v>0</v>
      </c>
      <c r="C205" s="54">
        <f>SUMIFS(Archives!$BF$2:$BF$1048576,Archives!$T$2:$T$1048576,$A205)</f>
        <v>0</v>
      </c>
      <c r="D205" s="54"/>
      <c r="E205" s="54"/>
      <c r="F205" s="54"/>
      <c r="G205" s="54"/>
      <c r="K205" s="144" t="s">
        <v>353</v>
      </c>
      <c r="L205" s="54">
        <f>SUMIFS(Archives!$V$2:$V$1048576,Archives!$T$2:$T$1048576,$K205)</f>
        <v>0</v>
      </c>
      <c r="M205" s="54">
        <f>SUMIFS(Archives!$W$2:$W$1048576,Archives!$T$2:$T$1048576,$K205)</f>
        <v>0</v>
      </c>
      <c r="N205" s="54">
        <f>SUMIFS(Archives!$X$2:$X$1048576,Archives!$T$2:$T$1048576,$K205)</f>
        <v>0</v>
      </c>
      <c r="O205" s="54">
        <f>SUMIFS(Archives!$Y$2:$Y$1048576,Archives!$T$2:$T$1048576,$K205)</f>
        <v>0</v>
      </c>
      <c r="P205" s="54">
        <f>SUMIFS(Archives!$Z$2:$Z$1048576,Archives!$T$2:$T$1048576,$K205)</f>
        <v>0</v>
      </c>
      <c r="Q205" s="54">
        <f>SUMIFS(Archives!$AA$2:$AA$1048576,Archives!$T$2:$T$1048576,$K205)</f>
        <v>0</v>
      </c>
      <c r="R205" s="54">
        <f>SUMIFS(Archives!$AB$2:$AB$1048576,Archives!$T$2:$T$1048576,$K205)</f>
        <v>0</v>
      </c>
      <c r="S205" s="54">
        <f>SUMIFS(Archives!$AC$2:$AC$1048576,Archives!$T$2:$T$1048576,$K205)</f>
        <v>0</v>
      </c>
      <c r="T205" s="54">
        <f>SUMIFS(Archives!$AD$2:$AD$1048576,Archives!$T$2:$T$1048576,$K205)</f>
        <v>0</v>
      </c>
      <c r="U205" s="54">
        <f>SUMIFS(Archives!$AE$2:$AE$1048576,Archives!$T$2:$T$1048576,$K205)</f>
        <v>0</v>
      </c>
      <c r="V205" s="54">
        <f>SUMIFS(Archives!$AF$2:$AF$1048576,Archives!$T$2:$T$1048576,$K205)</f>
        <v>0</v>
      </c>
      <c r="W205" s="54">
        <f>SUMIFS(Archives!$AG$2:$AG$1048576,Archives!$T$2:$T$1048576,$K205)</f>
        <v>0</v>
      </c>
      <c r="X205" s="144" t="s">
        <v>353</v>
      </c>
      <c r="Y205" s="54">
        <f>SUMIFS(Archives!$BG$2:$BG$1048576,Archives!$T$2:$T$1048576,$X205)</f>
        <v>0</v>
      </c>
      <c r="Z205" s="54">
        <f>SUMIFS(Archives!$BH$2:$BH$1048576,Archives!$T$2:$T$1048576,$X205)</f>
        <v>0</v>
      </c>
      <c r="AA205" s="54">
        <f>SUMIFS(Archives!$BI$2:$BI$1048576,Archives!$T$2:$T$1048576,$X205)</f>
        <v>0</v>
      </c>
      <c r="AB205" s="54">
        <f>SUMIFS(Archives!$BJ$2:$BJ$1048576,Archives!$T$2:$T$1048576,$X205)</f>
        <v>0</v>
      </c>
      <c r="AC205" s="54">
        <f>SUMIFS(Archives!$BK$2:$BK$1048576,Archives!$T$2:$T$1048576,$X205)</f>
        <v>0</v>
      </c>
      <c r="AD205" s="54">
        <f>SUMIFS(Archives!$BL$2:$BL$1048576,Archives!$T$2:$T$1048576,$X205)</f>
        <v>0</v>
      </c>
      <c r="AE205" s="54">
        <f>SUMIFS(Archives!$BM$2:$BM$1048576,Archives!$T$2:$T$1048576,$X205)</f>
        <v>0</v>
      </c>
      <c r="AF205" s="54">
        <f>SUMIFS(Archives!$BN$2:$BN$1048576,Archives!$T$2:$T$1048576,$X205)</f>
        <v>0</v>
      </c>
      <c r="AG205" s="54">
        <f>SUMIFS(Archives!$BO$2:$BO$1048576,Archives!$T$2:$T$1048576,$X205)</f>
        <v>0</v>
      </c>
      <c r="AH205" s="54">
        <f>SUMIFS(Archives!$BP$2:$BP$1048576,Archives!$T$2:$T$1048576,$X205)</f>
        <v>0</v>
      </c>
      <c r="AI205" s="54">
        <f>SUMIFS(Archives!$BQ$2:$BQ$1048576,Archives!$T$2:$T$1048576,$X205)</f>
        <v>0</v>
      </c>
      <c r="AJ205" s="54">
        <f>SUMIFS(Archives!$BR$2:$BR$1048576,Archives!$T$2:$T$1048576,$X205)</f>
        <v>0</v>
      </c>
    </row>
    <row r="206" spans="1:36" x14ac:dyDescent="0.25">
      <c r="A206" s="144" t="s">
        <v>354</v>
      </c>
      <c r="B206" s="54">
        <f>SUMIFS(Archives!$J$2:$J$1048576,Archives!$T$2:$T$1048576,$A206)</f>
        <v>0</v>
      </c>
      <c r="C206" s="54">
        <f>SUMIFS(Archives!$BF$2:$BF$1048576,Archives!$T$2:$T$1048576,$A206)</f>
        <v>0</v>
      </c>
      <c r="D206" s="54"/>
      <c r="E206" s="54"/>
      <c r="F206" s="54"/>
      <c r="G206" s="54"/>
      <c r="K206" s="144" t="s">
        <v>354</v>
      </c>
      <c r="L206" s="54">
        <f>SUMIFS(Archives!$V$2:$V$1048576,Archives!$T$2:$T$1048576,$K206)</f>
        <v>0</v>
      </c>
      <c r="M206" s="54">
        <f>SUMIFS(Archives!$W$2:$W$1048576,Archives!$T$2:$T$1048576,$K206)</f>
        <v>0</v>
      </c>
      <c r="N206" s="54">
        <f>SUMIFS(Archives!$X$2:$X$1048576,Archives!$T$2:$T$1048576,$K206)</f>
        <v>0</v>
      </c>
      <c r="O206" s="54">
        <f>SUMIFS(Archives!$Y$2:$Y$1048576,Archives!$T$2:$T$1048576,$K206)</f>
        <v>0</v>
      </c>
      <c r="P206" s="54">
        <f>SUMIFS(Archives!$Z$2:$Z$1048576,Archives!$T$2:$T$1048576,$K206)</f>
        <v>0</v>
      </c>
      <c r="Q206" s="54">
        <f>SUMIFS(Archives!$AA$2:$AA$1048576,Archives!$T$2:$T$1048576,$K206)</f>
        <v>0</v>
      </c>
      <c r="R206" s="54">
        <f>SUMIFS(Archives!$AB$2:$AB$1048576,Archives!$T$2:$T$1048576,$K206)</f>
        <v>0</v>
      </c>
      <c r="S206" s="54">
        <f>SUMIFS(Archives!$AC$2:$AC$1048576,Archives!$T$2:$T$1048576,$K206)</f>
        <v>0</v>
      </c>
      <c r="T206" s="54">
        <f>SUMIFS(Archives!$AD$2:$AD$1048576,Archives!$T$2:$T$1048576,$K206)</f>
        <v>0</v>
      </c>
      <c r="U206" s="54">
        <f>SUMIFS(Archives!$AE$2:$AE$1048576,Archives!$T$2:$T$1048576,$K206)</f>
        <v>0</v>
      </c>
      <c r="V206" s="54">
        <f>SUMIFS(Archives!$AF$2:$AF$1048576,Archives!$T$2:$T$1048576,$K206)</f>
        <v>0</v>
      </c>
      <c r="W206" s="54">
        <f>SUMIFS(Archives!$AG$2:$AG$1048576,Archives!$T$2:$T$1048576,$K206)</f>
        <v>0</v>
      </c>
      <c r="X206" s="144" t="s">
        <v>354</v>
      </c>
      <c r="Y206" s="54">
        <f>SUMIFS(Archives!$BG$2:$BG$1048576,Archives!$T$2:$T$1048576,$X206)</f>
        <v>0</v>
      </c>
      <c r="Z206" s="54">
        <f>SUMIFS(Archives!$BH$2:$BH$1048576,Archives!$T$2:$T$1048576,$X206)</f>
        <v>0</v>
      </c>
      <c r="AA206" s="54">
        <f>SUMIFS(Archives!$BI$2:$BI$1048576,Archives!$T$2:$T$1048576,$X206)</f>
        <v>0</v>
      </c>
      <c r="AB206" s="54">
        <f>SUMIFS(Archives!$BJ$2:$BJ$1048576,Archives!$T$2:$T$1048576,$X206)</f>
        <v>0</v>
      </c>
      <c r="AC206" s="54">
        <f>SUMIFS(Archives!$BK$2:$BK$1048576,Archives!$T$2:$T$1048576,$X206)</f>
        <v>0</v>
      </c>
      <c r="AD206" s="54">
        <f>SUMIFS(Archives!$BL$2:$BL$1048576,Archives!$T$2:$T$1048576,$X206)</f>
        <v>0</v>
      </c>
      <c r="AE206" s="54">
        <f>SUMIFS(Archives!$BM$2:$BM$1048576,Archives!$T$2:$T$1048576,$X206)</f>
        <v>0</v>
      </c>
      <c r="AF206" s="54">
        <f>SUMIFS(Archives!$BN$2:$BN$1048576,Archives!$T$2:$T$1048576,$X206)</f>
        <v>0</v>
      </c>
      <c r="AG206" s="54">
        <f>SUMIFS(Archives!$BO$2:$BO$1048576,Archives!$T$2:$T$1048576,$X206)</f>
        <v>0</v>
      </c>
      <c r="AH206" s="54">
        <f>SUMIFS(Archives!$BP$2:$BP$1048576,Archives!$T$2:$T$1048576,$X206)</f>
        <v>0</v>
      </c>
      <c r="AI206" s="54">
        <f>SUMIFS(Archives!$BQ$2:$BQ$1048576,Archives!$T$2:$T$1048576,$X206)</f>
        <v>0</v>
      </c>
      <c r="AJ206" s="54">
        <f>SUMIFS(Archives!$BR$2:$BR$1048576,Archives!$T$2:$T$1048576,$X206)</f>
        <v>0</v>
      </c>
    </row>
    <row r="207" spans="1:36" x14ac:dyDescent="0.25">
      <c r="A207" s="144" t="s">
        <v>355</v>
      </c>
      <c r="B207" s="54">
        <f>SUMIFS(Archives!$J$2:$J$1048576,Archives!$T$2:$T$1048576,$A207)</f>
        <v>0</v>
      </c>
      <c r="C207" s="54">
        <f>SUMIFS(Archives!$BF$2:$BF$1048576,Archives!$T$2:$T$1048576,$A207)</f>
        <v>0</v>
      </c>
      <c r="D207" s="54"/>
      <c r="E207" s="54"/>
      <c r="F207" s="54"/>
      <c r="G207" s="54"/>
      <c r="K207" s="144" t="s">
        <v>355</v>
      </c>
      <c r="L207" s="54">
        <f>SUMIFS(Archives!$V$2:$V$1048576,Archives!$T$2:$T$1048576,$K207)</f>
        <v>0</v>
      </c>
      <c r="M207" s="54">
        <f>SUMIFS(Archives!$W$2:$W$1048576,Archives!$T$2:$T$1048576,$K207)</f>
        <v>0</v>
      </c>
      <c r="N207" s="54">
        <f>SUMIFS(Archives!$X$2:$X$1048576,Archives!$T$2:$T$1048576,$K207)</f>
        <v>0</v>
      </c>
      <c r="O207" s="54">
        <f>SUMIFS(Archives!$Y$2:$Y$1048576,Archives!$T$2:$T$1048576,$K207)</f>
        <v>0</v>
      </c>
      <c r="P207" s="54">
        <f>SUMIFS(Archives!$Z$2:$Z$1048576,Archives!$T$2:$T$1048576,$K207)</f>
        <v>0</v>
      </c>
      <c r="Q207" s="54">
        <f>SUMIFS(Archives!$AA$2:$AA$1048576,Archives!$T$2:$T$1048576,$K207)</f>
        <v>0</v>
      </c>
      <c r="R207" s="54">
        <f>SUMIFS(Archives!$AB$2:$AB$1048576,Archives!$T$2:$T$1048576,$K207)</f>
        <v>0</v>
      </c>
      <c r="S207" s="54">
        <f>SUMIFS(Archives!$AC$2:$AC$1048576,Archives!$T$2:$T$1048576,$K207)</f>
        <v>0</v>
      </c>
      <c r="T207" s="54">
        <f>SUMIFS(Archives!$AD$2:$AD$1048576,Archives!$T$2:$T$1048576,$K207)</f>
        <v>0</v>
      </c>
      <c r="U207" s="54">
        <f>SUMIFS(Archives!$AE$2:$AE$1048576,Archives!$T$2:$T$1048576,$K207)</f>
        <v>0</v>
      </c>
      <c r="V207" s="54">
        <f>SUMIFS(Archives!$AF$2:$AF$1048576,Archives!$T$2:$T$1048576,$K207)</f>
        <v>0</v>
      </c>
      <c r="W207" s="54">
        <f>SUMIFS(Archives!$AG$2:$AG$1048576,Archives!$T$2:$T$1048576,$K207)</f>
        <v>0</v>
      </c>
      <c r="X207" s="144" t="s">
        <v>355</v>
      </c>
      <c r="Y207" s="54">
        <f>SUMIFS(Archives!$BG$2:$BG$1048576,Archives!$T$2:$T$1048576,$X207)</f>
        <v>0</v>
      </c>
      <c r="Z207" s="54">
        <f>SUMIFS(Archives!$BH$2:$BH$1048576,Archives!$T$2:$T$1048576,$X207)</f>
        <v>0</v>
      </c>
      <c r="AA207" s="54">
        <f>SUMIFS(Archives!$BI$2:$BI$1048576,Archives!$T$2:$T$1048576,$X207)</f>
        <v>0</v>
      </c>
      <c r="AB207" s="54">
        <f>SUMIFS(Archives!$BJ$2:$BJ$1048576,Archives!$T$2:$T$1048576,$X207)</f>
        <v>0</v>
      </c>
      <c r="AC207" s="54">
        <f>SUMIFS(Archives!$BK$2:$BK$1048576,Archives!$T$2:$T$1048576,$X207)</f>
        <v>0</v>
      </c>
      <c r="AD207" s="54">
        <f>SUMIFS(Archives!$BL$2:$BL$1048576,Archives!$T$2:$T$1048576,$X207)</f>
        <v>0</v>
      </c>
      <c r="AE207" s="54">
        <f>SUMIFS(Archives!$BM$2:$BM$1048576,Archives!$T$2:$T$1048576,$X207)</f>
        <v>0</v>
      </c>
      <c r="AF207" s="54">
        <f>SUMIFS(Archives!$BN$2:$BN$1048576,Archives!$T$2:$T$1048576,$X207)</f>
        <v>0</v>
      </c>
      <c r="AG207" s="54">
        <f>SUMIFS(Archives!$BO$2:$BO$1048576,Archives!$T$2:$T$1048576,$X207)</f>
        <v>0</v>
      </c>
      <c r="AH207" s="54">
        <f>SUMIFS(Archives!$BP$2:$BP$1048576,Archives!$T$2:$T$1048576,$X207)</f>
        <v>0</v>
      </c>
      <c r="AI207" s="54">
        <f>SUMIFS(Archives!$BQ$2:$BQ$1048576,Archives!$T$2:$T$1048576,$X207)</f>
        <v>0</v>
      </c>
      <c r="AJ207" s="54">
        <f>SUMIFS(Archives!$BR$2:$BR$1048576,Archives!$T$2:$T$1048576,$X207)</f>
        <v>0</v>
      </c>
    </row>
    <row r="208" spans="1:36" x14ac:dyDescent="0.25">
      <c r="A208" s="144" t="s">
        <v>356</v>
      </c>
      <c r="B208" s="54">
        <f>SUMIFS(Archives!$J$2:$J$1048576,Archives!$T$2:$T$1048576,$A208)</f>
        <v>0</v>
      </c>
      <c r="C208" s="54">
        <f>SUMIFS(Archives!$BF$2:$BF$1048576,Archives!$T$2:$T$1048576,$A208)</f>
        <v>0</v>
      </c>
      <c r="D208" s="54"/>
      <c r="E208" s="54"/>
      <c r="F208" s="54"/>
      <c r="G208" s="54"/>
      <c r="K208" s="144" t="s">
        <v>356</v>
      </c>
      <c r="L208" s="54">
        <f>SUMIFS(Archives!$V$2:$V$1048576,Archives!$T$2:$T$1048576,$K208)</f>
        <v>0</v>
      </c>
      <c r="M208" s="54">
        <f>SUMIFS(Archives!$W$2:$W$1048576,Archives!$T$2:$T$1048576,$K208)</f>
        <v>0</v>
      </c>
      <c r="N208" s="54">
        <f>SUMIFS(Archives!$X$2:$X$1048576,Archives!$T$2:$T$1048576,$K208)</f>
        <v>0</v>
      </c>
      <c r="O208" s="54">
        <f>SUMIFS(Archives!$Y$2:$Y$1048576,Archives!$T$2:$T$1048576,$K208)</f>
        <v>0</v>
      </c>
      <c r="P208" s="54">
        <f>SUMIFS(Archives!$Z$2:$Z$1048576,Archives!$T$2:$T$1048576,$K208)</f>
        <v>0</v>
      </c>
      <c r="Q208" s="54">
        <f>SUMIFS(Archives!$AA$2:$AA$1048576,Archives!$T$2:$T$1048576,$K208)</f>
        <v>0</v>
      </c>
      <c r="R208" s="54">
        <f>SUMIFS(Archives!$AB$2:$AB$1048576,Archives!$T$2:$T$1048576,$K208)</f>
        <v>0</v>
      </c>
      <c r="S208" s="54">
        <f>SUMIFS(Archives!$AC$2:$AC$1048576,Archives!$T$2:$T$1048576,$K208)</f>
        <v>0</v>
      </c>
      <c r="T208" s="54">
        <f>SUMIFS(Archives!$AD$2:$AD$1048576,Archives!$T$2:$T$1048576,$K208)</f>
        <v>0</v>
      </c>
      <c r="U208" s="54">
        <f>SUMIFS(Archives!$AE$2:$AE$1048576,Archives!$T$2:$T$1048576,$K208)</f>
        <v>0</v>
      </c>
      <c r="V208" s="54">
        <f>SUMIFS(Archives!$AF$2:$AF$1048576,Archives!$T$2:$T$1048576,$K208)</f>
        <v>0</v>
      </c>
      <c r="W208" s="54">
        <f>SUMIFS(Archives!$AG$2:$AG$1048576,Archives!$T$2:$T$1048576,$K208)</f>
        <v>0</v>
      </c>
      <c r="X208" s="144" t="s">
        <v>356</v>
      </c>
      <c r="Y208" s="54">
        <f>SUMIFS(Archives!$BG$2:$BG$1048576,Archives!$T$2:$T$1048576,$X208)</f>
        <v>0</v>
      </c>
      <c r="Z208" s="54">
        <f>SUMIFS(Archives!$BH$2:$BH$1048576,Archives!$T$2:$T$1048576,$X208)</f>
        <v>0</v>
      </c>
      <c r="AA208" s="54">
        <f>SUMIFS(Archives!$BI$2:$BI$1048576,Archives!$T$2:$T$1048576,$X208)</f>
        <v>0</v>
      </c>
      <c r="AB208" s="54">
        <f>SUMIFS(Archives!$BJ$2:$BJ$1048576,Archives!$T$2:$T$1048576,$X208)</f>
        <v>0</v>
      </c>
      <c r="AC208" s="54">
        <f>SUMIFS(Archives!$BK$2:$BK$1048576,Archives!$T$2:$T$1048576,$X208)</f>
        <v>0</v>
      </c>
      <c r="AD208" s="54">
        <f>SUMIFS(Archives!$BL$2:$BL$1048576,Archives!$T$2:$T$1048576,$X208)</f>
        <v>0</v>
      </c>
      <c r="AE208" s="54">
        <f>SUMIFS(Archives!$BM$2:$BM$1048576,Archives!$T$2:$T$1048576,$X208)</f>
        <v>0</v>
      </c>
      <c r="AF208" s="54">
        <f>SUMIFS(Archives!$BN$2:$BN$1048576,Archives!$T$2:$T$1048576,$X208)</f>
        <v>0</v>
      </c>
      <c r="AG208" s="54">
        <f>SUMIFS(Archives!$BO$2:$BO$1048576,Archives!$T$2:$T$1048576,$X208)</f>
        <v>0</v>
      </c>
      <c r="AH208" s="54">
        <f>SUMIFS(Archives!$BP$2:$BP$1048576,Archives!$T$2:$T$1048576,$X208)</f>
        <v>0</v>
      </c>
      <c r="AI208" s="54">
        <f>SUMIFS(Archives!$BQ$2:$BQ$1048576,Archives!$T$2:$T$1048576,$X208)</f>
        <v>0</v>
      </c>
      <c r="AJ208" s="54">
        <f>SUMIFS(Archives!$BR$2:$BR$1048576,Archives!$T$2:$T$1048576,$X208)</f>
        <v>0</v>
      </c>
    </row>
    <row r="209" spans="1:36" ht="30" x14ac:dyDescent="0.25">
      <c r="A209" s="144" t="s">
        <v>357</v>
      </c>
      <c r="B209" s="54">
        <f>SUMIFS(Archives!$J$2:$J$1048576,Archives!$T$2:$T$1048576,$A209)</f>
        <v>0</v>
      </c>
      <c r="C209" s="54">
        <f>SUMIFS(Archives!$BF$2:$BF$1048576,Archives!$T$2:$T$1048576,$A209)</f>
        <v>0</v>
      </c>
      <c r="D209" s="54"/>
      <c r="E209" s="54"/>
      <c r="F209" s="54"/>
      <c r="G209" s="54"/>
      <c r="K209" s="144" t="s">
        <v>357</v>
      </c>
      <c r="L209" s="54">
        <f>SUMIFS(Archives!$V$2:$V$1048576,Archives!$T$2:$T$1048576,$K209)</f>
        <v>0</v>
      </c>
      <c r="M209" s="54">
        <f>SUMIFS(Archives!$W$2:$W$1048576,Archives!$T$2:$T$1048576,$K209)</f>
        <v>0</v>
      </c>
      <c r="N209" s="54">
        <f>SUMIFS(Archives!$X$2:$X$1048576,Archives!$T$2:$T$1048576,$K209)</f>
        <v>0</v>
      </c>
      <c r="O209" s="54">
        <f>SUMIFS(Archives!$Y$2:$Y$1048576,Archives!$T$2:$T$1048576,$K209)</f>
        <v>0</v>
      </c>
      <c r="P209" s="54">
        <f>SUMIFS(Archives!$Z$2:$Z$1048576,Archives!$T$2:$T$1048576,$K209)</f>
        <v>0</v>
      </c>
      <c r="Q209" s="54">
        <f>SUMIFS(Archives!$AA$2:$AA$1048576,Archives!$T$2:$T$1048576,$K209)</f>
        <v>0</v>
      </c>
      <c r="R209" s="54">
        <f>SUMIFS(Archives!$AB$2:$AB$1048576,Archives!$T$2:$T$1048576,$K209)</f>
        <v>0</v>
      </c>
      <c r="S209" s="54">
        <f>SUMIFS(Archives!$AC$2:$AC$1048576,Archives!$T$2:$T$1048576,$K209)</f>
        <v>0</v>
      </c>
      <c r="T209" s="54">
        <f>SUMIFS(Archives!$AD$2:$AD$1048576,Archives!$T$2:$T$1048576,$K209)</f>
        <v>0</v>
      </c>
      <c r="U209" s="54">
        <f>SUMIFS(Archives!$AE$2:$AE$1048576,Archives!$T$2:$T$1048576,$K209)</f>
        <v>0</v>
      </c>
      <c r="V209" s="54">
        <f>SUMIFS(Archives!$AF$2:$AF$1048576,Archives!$T$2:$T$1048576,$K209)</f>
        <v>0</v>
      </c>
      <c r="W209" s="54">
        <f>SUMIFS(Archives!$AG$2:$AG$1048576,Archives!$T$2:$T$1048576,$K209)</f>
        <v>0</v>
      </c>
      <c r="X209" s="144" t="s">
        <v>357</v>
      </c>
      <c r="Y209" s="54">
        <f>SUMIFS(Archives!$BG$2:$BG$1048576,Archives!$T$2:$T$1048576,$X209)</f>
        <v>0</v>
      </c>
      <c r="Z209" s="54">
        <f>SUMIFS(Archives!$BH$2:$BH$1048576,Archives!$T$2:$T$1048576,$X209)</f>
        <v>0</v>
      </c>
      <c r="AA209" s="54">
        <f>SUMIFS(Archives!$BI$2:$BI$1048576,Archives!$T$2:$T$1048576,$X209)</f>
        <v>0</v>
      </c>
      <c r="AB209" s="54">
        <f>SUMIFS(Archives!$BJ$2:$BJ$1048576,Archives!$T$2:$T$1048576,$X209)</f>
        <v>0</v>
      </c>
      <c r="AC209" s="54">
        <f>SUMIFS(Archives!$BK$2:$BK$1048576,Archives!$T$2:$T$1048576,$X209)</f>
        <v>0</v>
      </c>
      <c r="AD209" s="54">
        <f>SUMIFS(Archives!$BL$2:$BL$1048576,Archives!$T$2:$T$1048576,$X209)</f>
        <v>0</v>
      </c>
      <c r="AE209" s="54">
        <f>SUMIFS(Archives!$BM$2:$BM$1048576,Archives!$T$2:$T$1048576,$X209)</f>
        <v>0</v>
      </c>
      <c r="AF209" s="54">
        <f>SUMIFS(Archives!$BN$2:$BN$1048576,Archives!$T$2:$T$1048576,$X209)</f>
        <v>0</v>
      </c>
      <c r="AG209" s="54">
        <f>SUMIFS(Archives!$BO$2:$BO$1048576,Archives!$T$2:$T$1048576,$X209)</f>
        <v>0</v>
      </c>
      <c r="AH209" s="54">
        <f>SUMIFS(Archives!$BP$2:$BP$1048576,Archives!$T$2:$T$1048576,$X209)</f>
        <v>0</v>
      </c>
      <c r="AI209" s="54">
        <f>SUMIFS(Archives!$BQ$2:$BQ$1048576,Archives!$T$2:$T$1048576,$X209)</f>
        <v>0</v>
      </c>
      <c r="AJ209" s="54">
        <f>SUMIFS(Archives!$BR$2:$BR$1048576,Archives!$T$2:$T$1048576,$X209)</f>
        <v>0</v>
      </c>
    </row>
    <row r="210" spans="1:36" x14ac:dyDescent="0.25">
      <c r="A210" s="144" t="s">
        <v>358</v>
      </c>
      <c r="B210" s="54">
        <f>SUMIFS(Archives!$J$2:$J$1048576,Archives!$T$2:$T$1048576,$A210)</f>
        <v>0</v>
      </c>
      <c r="C210" s="54">
        <f>SUMIFS(Archives!$BF$2:$BF$1048576,Archives!$T$2:$T$1048576,$A210)</f>
        <v>0</v>
      </c>
      <c r="D210" s="54"/>
      <c r="E210" s="54"/>
      <c r="F210" s="54"/>
      <c r="G210" s="54"/>
      <c r="K210" s="144" t="s">
        <v>358</v>
      </c>
      <c r="L210" s="54">
        <f>SUMIFS(Archives!$V$2:$V$1048576,Archives!$T$2:$T$1048576,$K210)</f>
        <v>0</v>
      </c>
      <c r="M210" s="54">
        <f>SUMIFS(Archives!$W$2:$W$1048576,Archives!$T$2:$T$1048576,$K210)</f>
        <v>0</v>
      </c>
      <c r="N210" s="54">
        <f>SUMIFS(Archives!$X$2:$X$1048576,Archives!$T$2:$T$1048576,$K210)</f>
        <v>0</v>
      </c>
      <c r="O210" s="54">
        <f>SUMIFS(Archives!$Y$2:$Y$1048576,Archives!$T$2:$T$1048576,$K210)</f>
        <v>0</v>
      </c>
      <c r="P210" s="54">
        <f>SUMIFS(Archives!$Z$2:$Z$1048576,Archives!$T$2:$T$1048576,$K210)</f>
        <v>0</v>
      </c>
      <c r="Q210" s="54">
        <f>SUMIFS(Archives!$AA$2:$AA$1048576,Archives!$T$2:$T$1048576,$K210)</f>
        <v>0</v>
      </c>
      <c r="R210" s="54">
        <f>SUMIFS(Archives!$AB$2:$AB$1048576,Archives!$T$2:$T$1048576,$K210)</f>
        <v>0</v>
      </c>
      <c r="S210" s="54">
        <f>SUMIFS(Archives!$AC$2:$AC$1048576,Archives!$T$2:$T$1048576,$K210)</f>
        <v>0</v>
      </c>
      <c r="T210" s="54">
        <f>SUMIFS(Archives!$AD$2:$AD$1048576,Archives!$T$2:$T$1048576,$K210)</f>
        <v>0</v>
      </c>
      <c r="U210" s="54">
        <f>SUMIFS(Archives!$AE$2:$AE$1048576,Archives!$T$2:$T$1048576,$K210)</f>
        <v>0</v>
      </c>
      <c r="V210" s="54">
        <f>SUMIFS(Archives!$AF$2:$AF$1048576,Archives!$T$2:$T$1048576,$K210)</f>
        <v>0</v>
      </c>
      <c r="W210" s="54">
        <f>SUMIFS(Archives!$AG$2:$AG$1048576,Archives!$T$2:$T$1048576,$K210)</f>
        <v>0</v>
      </c>
      <c r="X210" s="144" t="s">
        <v>358</v>
      </c>
      <c r="Y210" s="54">
        <f>SUMIFS(Archives!$BG$2:$BG$1048576,Archives!$T$2:$T$1048576,$X210)</f>
        <v>0</v>
      </c>
      <c r="Z210" s="54">
        <f>SUMIFS(Archives!$BH$2:$BH$1048576,Archives!$T$2:$T$1048576,$X210)</f>
        <v>0</v>
      </c>
      <c r="AA210" s="54">
        <f>SUMIFS(Archives!$BI$2:$BI$1048576,Archives!$T$2:$T$1048576,$X210)</f>
        <v>0</v>
      </c>
      <c r="AB210" s="54">
        <f>SUMIFS(Archives!$BJ$2:$BJ$1048576,Archives!$T$2:$T$1048576,$X210)</f>
        <v>0</v>
      </c>
      <c r="AC210" s="54">
        <f>SUMIFS(Archives!$BK$2:$BK$1048576,Archives!$T$2:$T$1048576,$X210)</f>
        <v>0</v>
      </c>
      <c r="AD210" s="54">
        <f>SUMIFS(Archives!$BL$2:$BL$1048576,Archives!$T$2:$T$1048576,$X210)</f>
        <v>0</v>
      </c>
      <c r="AE210" s="54">
        <f>SUMIFS(Archives!$BM$2:$BM$1048576,Archives!$T$2:$T$1048576,$X210)</f>
        <v>0</v>
      </c>
      <c r="AF210" s="54">
        <f>SUMIFS(Archives!$BN$2:$BN$1048576,Archives!$T$2:$T$1048576,$X210)</f>
        <v>0</v>
      </c>
      <c r="AG210" s="54">
        <f>SUMIFS(Archives!$BO$2:$BO$1048576,Archives!$T$2:$T$1048576,$X210)</f>
        <v>0</v>
      </c>
      <c r="AH210" s="54">
        <f>SUMIFS(Archives!$BP$2:$BP$1048576,Archives!$T$2:$T$1048576,$X210)</f>
        <v>0</v>
      </c>
      <c r="AI210" s="54">
        <f>SUMIFS(Archives!$BQ$2:$BQ$1048576,Archives!$T$2:$T$1048576,$X210)</f>
        <v>0</v>
      </c>
      <c r="AJ210" s="54">
        <f>SUMIFS(Archives!$BR$2:$BR$1048576,Archives!$T$2:$T$1048576,$X210)</f>
        <v>0</v>
      </c>
    </row>
    <row r="211" spans="1:36" x14ac:dyDescent="0.25">
      <c r="A211" s="144" t="s">
        <v>359</v>
      </c>
      <c r="B211" s="54">
        <f>SUMIFS(Archives!$J$2:$J$1048576,Archives!$T$2:$T$1048576,$A211)</f>
        <v>0</v>
      </c>
      <c r="C211" s="54">
        <f>SUMIFS(Archives!$BF$2:$BF$1048576,Archives!$T$2:$T$1048576,$A211)</f>
        <v>0</v>
      </c>
      <c r="D211" s="54"/>
      <c r="E211" s="54"/>
      <c r="F211" s="54"/>
      <c r="G211" s="54"/>
      <c r="K211" s="144" t="s">
        <v>359</v>
      </c>
      <c r="L211" s="54">
        <f>SUMIFS(Archives!$V$2:$V$1048576,Archives!$T$2:$T$1048576,$K211)</f>
        <v>0</v>
      </c>
      <c r="M211" s="54">
        <f>SUMIFS(Archives!$W$2:$W$1048576,Archives!$T$2:$T$1048576,$K211)</f>
        <v>0</v>
      </c>
      <c r="N211" s="54">
        <f>SUMIFS(Archives!$X$2:$X$1048576,Archives!$T$2:$T$1048576,$K211)</f>
        <v>0</v>
      </c>
      <c r="O211" s="54">
        <f>SUMIFS(Archives!$Y$2:$Y$1048576,Archives!$T$2:$T$1048576,$K211)</f>
        <v>0</v>
      </c>
      <c r="P211" s="54">
        <f>SUMIFS(Archives!$Z$2:$Z$1048576,Archives!$T$2:$T$1048576,$K211)</f>
        <v>0</v>
      </c>
      <c r="Q211" s="54">
        <f>SUMIFS(Archives!$AA$2:$AA$1048576,Archives!$T$2:$T$1048576,$K211)</f>
        <v>0</v>
      </c>
      <c r="R211" s="54">
        <f>SUMIFS(Archives!$AB$2:$AB$1048576,Archives!$T$2:$T$1048576,$K211)</f>
        <v>0</v>
      </c>
      <c r="S211" s="54">
        <f>SUMIFS(Archives!$AC$2:$AC$1048576,Archives!$T$2:$T$1048576,$K211)</f>
        <v>0</v>
      </c>
      <c r="T211" s="54">
        <f>SUMIFS(Archives!$AD$2:$AD$1048576,Archives!$T$2:$T$1048576,$K211)</f>
        <v>0</v>
      </c>
      <c r="U211" s="54">
        <f>SUMIFS(Archives!$AE$2:$AE$1048576,Archives!$T$2:$T$1048576,$K211)</f>
        <v>0</v>
      </c>
      <c r="V211" s="54">
        <f>SUMIFS(Archives!$AF$2:$AF$1048576,Archives!$T$2:$T$1048576,$K211)</f>
        <v>0</v>
      </c>
      <c r="W211" s="54">
        <f>SUMIFS(Archives!$AG$2:$AG$1048576,Archives!$T$2:$T$1048576,$K211)</f>
        <v>0</v>
      </c>
      <c r="X211" s="144" t="s">
        <v>359</v>
      </c>
      <c r="Y211" s="54">
        <f>SUMIFS(Archives!$BG$2:$BG$1048576,Archives!$T$2:$T$1048576,$X211)</f>
        <v>0</v>
      </c>
      <c r="Z211" s="54">
        <f>SUMIFS(Archives!$BH$2:$BH$1048576,Archives!$T$2:$T$1048576,$X211)</f>
        <v>0</v>
      </c>
      <c r="AA211" s="54">
        <f>SUMIFS(Archives!$BI$2:$BI$1048576,Archives!$T$2:$T$1048576,$X211)</f>
        <v>0</v>
      </c>
      <c r="AB211" s="54">
        <f>SUMIFS(Archives!$BJ$2:$BJ$1048576,Archives!$T$2:$T$1048576,$X211)</f>
        <v>0</v>
      </c>
      <c r="AC211" s="54">
        <f>SUMIFS(Archives!$BK$2:$BK$1048576,Archives!$T$2:$T$1048576,$X211)</f>
        <v>0</v>
      </c>
      <c r="AD211" s="54">
        <f>SUMIFS(Archives!$BL$2:$BL$1048576,Archives!$T$2:$T$1048576,$X211)</f>
        <v>0</v>
      </c>
      <c r="AE211" s="54">
        <f>SUMIFS(Archives!$BM$2:$BM$1048576,Archives!$T$2:$T$1048576,$X211)</f>
        <v>0</v>
      </c>
      <c r="AF211" s="54">
        <f>SUMIFS(Archives!$BN$2:$BN$1048576,Archives!$T$2:$T$1048576,$X211)</f>
        <v>0</v>
      </c>
      <c r="AG211" s="54">
        <f>SUMIFS(Archives!$BO$2:$BO$1048576,Archives!$T$2:$T$1048576,$X211)</f>
        <v>0</v>
      </c>
      <c r="AH211" s="54">
        <f>SUMIFS(Archives!$BP$2:$BP$1048576,Archives!$T$2:$T$1048576,$X211)</f>
        <v>0</v>
      </c>
      <c r="AI211" s="54">
        <f>SUMIFS(Archives!$BQ$2:$BQ$1048576,Archives!$T$2:$T$1048576,$X211)</f>
        <v>0</v>
      </c>
      <c r="AJ211" s="54">
        <f>SUMIFS(Archives!$BR$2:$BR$1048576,Archives!$T$2:$T$1048576,$X211)</f>
        <v>0</v>
      </c>
    </row>
    <row r="212" spans="1:36" x14ac:dyDescent="0.25">
      <c r="A212" s="144" t="s">
        <v>360</v>
      </c>
      <c r="B212" s="54">
        <f>SUMIFS(Archives!$J$2:$J$1048576,Archives!$T$2:$T$1048576,$A212)</f>
        <v>0</v>
      </c>
      <c r="C212" s="54">
        <f>SUMIFS(Archives!$BF$2:$BF$1048576,Archives!$T$2:$T$1048576,$A212)</f>
        <v>0</v>
      </c>
      <c r="D212" s="54"/>
      <c r="E212" s="54"/>
      <c r="F212" s="54"/>
      <c r="G212" s="54"/>
      <c r="K212" s="144" t="s">
        <v>360</v>
      </c>
      <c r="L212" s="54">
        <f>SUMIFS(Archives!$V$2:$V$1048576,Archives!$T$2:$T$1048576,$K212)</f>
        <v>0</v>
      </c>
      <c r="M212" s="54">
        <f>SUMIFS(Archives!$W$2:$W$1048576,Archives!$T$2:$T$1048576,$K212)</f>
        <v>0</v>
      </c>
      <c r="N212" s="54">
        <f>SUMIFS(Archives!$X$2:$X$1048576,Archives!$T$2:$T$1048576,$K212)</f>
        <v>0</v>
      </c>
      <c r="O212" s="54">
        <f>SUMIFS(Archives!$Y$2:$Y$1048576,Archives!$T$2:$T$1048576,$K212)</f>
        <v>0</v>
      </c>
      <c r="P212" s="54">
        <f>SUMIFS(Archives!$Z$2:$Z$1048576,Archives!$T$2:$T$1048576,$K212)</f>
        <v>0</v>
      </c>
      <c r="Q212" s="54">
        <f>SUMIFS(Archives!$AA$2:$AA$1048576,Archives!$T$2:$T$1048576,$K212)</f>
        <v>0</v>
      </c>
      <c r="R212" s="54">
        <f>SUMIFS(Archives!$AB$2:$AB$1048576,Archives!$T$2:$T$1048576,$K212)</f>
        <v>0</v>
      </c>
      <c r="S212" s="54">
        <f>SUMIFS(Archives!$AC$2:$AC$1048576,Archives!$T$2:$T$1048576,$K212)</f>
        <v>0</v>
      </c>
      <c r="T212" s="54">
        <f>SUMIFS(Archives!$AD$2:$AD$1048576,Archives!$T$2:$T$1048576,$K212)</f>
        <v>0</v>
      </c>
      <c r="U212" s="54">
        <f>SUMIFS(Archives!$AE$2:$AE$1048576,Archives!$T$2:$T$1048576,$K212)</f>
        <v>0</v>
      </c>
      <c r="V212" s="54">
        <f>SUMIFS(Archives!$AF$2:$AF$1048576,Archives!$T$2:$T$1048576,$K212)</f>
        <v>0</v>
      </c>
      <c r="W212" s="54">
        <f>SUMIFS(Archives!$AG$2:$AG$1048576,Archives!$T$2:$T$1048576,$K212)</f>
        <v>0</v>
      </c>
      <c r="X212" s="144" t="s">
        <v>360</v>
      </c>
      <c r="Y212" s="54">
        <f>SUMIFS(Archives!$BG$2:$BG$1048576,Archives!$T$2:$T$1048576,$X212)</f>
        <v>0</v>
      </c>
      <c r="Z212" s="54">
        <f>SUMIFS(Archives!$BH$2:$BH$1048576,Archives!$T$2:$T$1048576,$X212)</f>
        <v>0</v>
      </c>
      <c r="AA212" s="54">
        <f>SUMIFS(Archives!$BI$2:$BI$1048576,Archives!$T$2:$T$1048576,$X212)</f>
        <v>0</v>
      </c>
      <c r="AB212" s="54">
        <f>SUMIFS(Archives!$BJ$2:$BJ$1048576,Archives!$T$2:$T$1048576,$X212)</f>
        <v>0</v>
      </c>
      <c r="AC212" s="54">
        <f>SUMIFS(Archives!$BK$2:$BK$1048576,Archives!$T$2:$T$1048576,$X212)</f>
        <v>0</v>
      </c>
      <c r="AD212" s="54">
        <f>SUMIFS(Archives!$BL$2:$BL$1048576,Archives!$T$2:$T$1048576,$X212)</f>
        <v>0</v>
      </c>
      <c r="AE212" s="54">
        <f>SUMIFS(Archives!$BM$2:$BM$1048576,Archives!$T$2:$T$1048576,$X212)</f>
        <v>0</v>
      </c>
      <c r="AF212" s="54">
        <f>SUMIFS(Archives!$BN$2:$BN$1048576,Archives!$T$2:$T$1048576,$X212)</f>
        <v>0</v>
      </c>
      <c r="AG212" s="54">
        <f>SUMIFS(Archives!$BO$2:$BO$1048576,Archives!$T$2:$T$1048576,$X212)</f>
        <v>0</v>
      </c>
      <c r="AH212" s="54">
        <f>SUMIFS(Archives!$BP$2:$BP$1048576,Archives!$T$2:$T$1048576,$X212)</f>
        <v>0</v>
      </c>
      <c r="AI212" s="54">
        <f>SUMIFS(Archives!$BQ$2:$BQ$1048576,Archives!$T$2:$T$1048576,$X212)</f>
        <v>0</v>
      </c>
      <c r="AJ212" s="54">
        <f>SUMIFS(Archives!$BR$2:$BR$1048576,Archives!$T$2:$T$1048576,$X212)</f>
        <v>0</v>
      </c>
    </row>
    <row r="213" spans="1:36" x14ac:dyDescent="0.25">
      <c r="A213" s="144" t="s">
        <v>361</v>
      </c>
      <c r="B213" s="54">
        <f>SUMIFS(Archives!$J$2:$J$1048576,Archives!$T$2:$T$1048576,$A213)</f>
        <v>0</v>
      </c>
      <c r="C213" s="54">
        <f>SUMIFS(Archives!$BF$2:$BF$1048576,Archives!$T$2:$T$1048576,$A213)</f>
        <v>0</v>
      </c>
      <c r="D213" s="54"/>
      <c r="E213" s="54"/>
      <c r="F213" s="54"/>
      <c r="G213" s="54"/>
      <c r="K213" s="144" t="s">
        <v>361</v>
      </c>
      <c r="L213" s="54">
        <f>SUMIFS(Archives!$V$2:$V$1048576,Archives!$T$2:$T$1048576,$K213)</f>
        <v>0</v>
      </c>
      <c r="M213" s="54">
        <f>SUMIFS(Archives!$W$2:$W$1048576,Archives!$T$2:$T$1048576,$K213)</f>
        <v>0</v>
      </c>
      <c r="N213" s="54">
        <f>SUMIFS(Archives!$X$2:$X$1048576,Archives!$T$2:$T$1048576,$K213)</f>
        <v>0</v>
      </c>
      <c r="O213" s="54">
        <f>SUMIFS(Archives!$Y$2:$Y$1048576,Archives!$T$2:$T$1048576,$K213)</f>
        <v>0</v>
      </c>
      <c r="P213" s="54">
        <f>SUMIFS(Archives!$Z$2:$Z$1048576,Archives!$T$2:$T$1048576,$K213)</f>
        <v>0</v>
      </c>
      <c r="Q213" s="54">
        <f>SUMIFS(Archives!$AA$2:$AA$1048576,Archives!$T$2:$T$1048576,$K213)</f>
        <v>0</v>
      </c>
      <c r="R213" s="54">
        <f>SUMIFS(Archives!$AB$2:$AB$1048576,Archives!$T$2:$T$1048576,$K213)</f>
        <v>0</v>
      </c>
      <c r="S213" s="54">
        <f>SUMIFS(Archives!$AC$2:$AC$1048576,Archives!$T$2:$T$1048576,$K213)</f>
        <v>0</v>
      </c>
      <c r="T213" s="54">
        <f>SUMIFS(Archives!$AD$2:$AD$1048576,Archives!$T$2:$T$1048576,$K213)</f>
        <v>0</v>
      </c>
      <c r="U213" s="54">
        <f>SUMIFS(Archives!$AE$2:$AE$1048576,Archives!$T$2:$T$1048576,$K213)</f>
        <v>0</v>
      </c>
      <c r="V213" s="54">
        <f>SUMIFS(Archives!$AF$2:$AF$1048576,Archives!$T$2:$T$1048576,$K213)</f>
        <v>0</v>
      </c>
      <c r="W213" s="54">
        <f>SUMIFS(Archives!$AG$2:$AG$1048576,Archives!$T$2:$T$1048576,$K213)</f>
        <v>0</v>
      </c>
      <c r="X213" s="144" t="s">
        <v>361</v>
      </c>
      <c r="Y213" s="54">
        <f>SUMIFS(Archives!$BG$2:$BG$1048576,Archives!$T$2:$T$1048576,$X213)</f>
        <v>0</v>
      </c>
      <c r="Z213" s="54">
        <f>SUMIFS(Archives!$BH$2:$BH$1048576,Archives!$T$2:$T$1048576,$X213)</f>
        <v>0</v>
      </c>
      <c r="AA213" s="54">
        <f>SUMIFS(Archives!$BI$2:$BI$1048576,Archives!$T$2:$T$1048576,$X213)</f>
        <v>0</v>
      </c>
      <c r="AB213" s="54">
        <f>SUMIFS(Archives!$BJ$2:$BJ$1048576,Archives!$T$2:$T$1048576,$X213)</f>
        <v>0</v>
      </c>
      <c r="AC213" s="54">
        <f>SUMIFS(Archives!$BK$2:$BK$1048576,Archives!$T$2:$T$1048576,$X213)</f>
        <v>0</v>
      </c>
      <c r="AD213" s="54">
        <f>SUMIFS(Archives!$BL$2:$BL$1048576,Archives!$T$2:$T$1048576,$X213)</f>
        <v>0</v>
      </c>
      <c r="AE213" s="54">
        <f>SUMIFS(Archives!$BM$2:$BM$1048576,Archives!$T$2:$T$1048576,$X213)</f>
        <v>0</v>
      </c>
      <c r="AF213" s="54">
        <f>SUMIFS(Archives!$BN$2:$BN$1048576,Archives!$T$2:$T$1048576,$X213)</f>
        <v>0</v>
      </c>
      <c r="AG213" s="54">
        <f>SUMIFS(Archives!$BO$2:$BO$1048576,Archives!$T$2:$T$1048576,$X213)</f>
        <v>0</v>
      </c>
      <c r="AH213" s="54">
        <f>SUMIFS(Archives!$BP$2:$BP$1048576,Archives!$T$2:$T$1048576,$X213)</f>
        <v>0</v>
      </c>
      <c r="AI213" s="54">
        <f>SUMIFS(Archives!$BQ$2:$BQ$1048576,Archives!$T$2:$T$1048576,$X213)</f>
        <v>0</v>
      </c>
      <c r="AJ213" s="54">
        <f>SUMIFS(Archives!$BR$2:$BR$1048576,Archives!$T$2:$T$1048576,$X213)</f>
        <v>0</v>
      </c>
    </row>
    <row r="214" spans="1:36" x14ac:dyDescent="0.25">
      <c r="A214" s="144" t="s">
        <v>362</v>
      </c>
      <c r="B214" s="54">
        <f>SUMIFS(Archives!$J$2:$J$1048576,Archives!$T$2:$T$1048576,$A214)</f>
        <v>0</v>
      </c>
      <c r="C214" s="54">
        <f>SUMIFS(Archives!$BF$2:$BF$1048576,Archives!$T$2:$T$1048576,$A214)</f>
        <v>0</v>
      </c>
      <c r="D214" s="54"/>
      <c r="E214" s="54"/>
      <c r="F214" s="54"/>
      <c r="G214" s="54"/>
      <c r="K214" s="144" t="s">
        <v>362</v>
      </c>
      <c r="L214" s="54">
        <f>SUMIFS(Archives!$V$2:$V$1048576,Archives!$T$2:$T$1048576,$K214)</f>
        <v>0</v>
      </c>
      <c r="M214" s="54">
        <f>SUMIFS(Archives!$W$2:$W$1048576,Archives!$T$2:$T$1048576,$K214)</f>
        <v>0</v>
      </c>
      <c r="N214" s="54">
        <f>SUMIFS(Archives!$X$2:$X$1048576,Archives!$T$2:$T$1048576,$K214)</f>
        <v>0</v>
      </c>
      <c r="O214" s="54">
        <f>SUMIFS(Archives!$Y$2:$Y$1048576,Archives!$T$2:$T$1048576,$K214)</f>
        <v>0</v>
      </c>
      <c r="P214" s="54">
        <f>SUMIFS(Archives!$Z$2:$Z$1048576,Archives!$T$2:$T$1048576,$K214)</f>
        <v>0</v>
      </c>
      <c r="Q214" s="54">
        <f>SUMIFS(Archives!$AA$2:$AA$1048576,Archives!$T$2:$T$1048576,$K214)</f>
        <v>0</v>
      </c>
      <c r="R214" s="54">
        <f>SUMIFS(Archives!$AB$2:$AB$1048576,Archives!$T$2:$T$1048576,$K214)</f>
        <v>0</v>
      </c>
      <c r="S214" s="54">
        <f>SUMIFS(Archives!$AC$2:$AC$1048576,Archives!$T$2:$T$1048576,$K214)</f>
        <v>0</v>
      </c>
      <c r="T214" s="54">
        <f>SUMIFS(Archives!$AD$2:$AD$1048576,Archives!$T$2:$T$1048576,$K214)</f>
        <v>0</v>
      </c>
      <c r="U214" s="54">
        <f>SUMIFS(Archives!$AE$2:$AE$1048576,Archives!$T$2:$T$1048576,$K214)</f>
        <v>0</v>
      </c>
      <c r="V214" s="54">
        <f>SUMIFS(Archives!$AF$2:$AF$1048576,Archives!$T$2:$T$1048576,$K214)</f>
        <v>0</v>
      </c>
      <c r="W214" s="54">
        <f>SUMIFS(Archives!$AG$2:$AG$1048576,Archives!$T$2:$T$1048576,$K214)</f>
        <v>0</v>
      </c>
      <c r="X214" s="144" t="s">
        <v>362</v>
      </c>
      <c r="Y214" s="54">
        <f>SUMIFS(Archives!$BG$2:$BG$1048576,Archives!$T$2:$T$1048576,$X214)</f>
        <v>0</v>
      </c>
      <c r="Z214" s="54">
        <f>SUMIFS(Archives!$BH$2:$BH$1048576,Archives!$T$2:$T$1048576,$X214)</f>
        <v>0</v>
      </c>
      <c r="AA214" s="54">
        <f>SUMIFS(Archives!$BI$2:$BI$1048576,Archives!$T$2:$T$1048576,$X214)</f>
        <v>0</v>
      </c>
      <c r="AB214" s="54">
        <f>SUMIFS(Archives!$BJ$2:$BJ$1048576,Archives!$T$2:$T$1048576,$X214)</f>
        <v>0</v>
      </c>
      <c r="AC214" s="54">
        <f>SUMIFS(Archives!$BK$2:$BK$1048576,Archives!$T$2:$T$1048576,$X214)</f>
        <v>0</v>
      </c>
      <c r="AD214" s="54">
        <f>SUMIFS(Archives!$BL$2:$BL$1048576,Archives!$T$2:$T$1048576,$X214)</f>
        <v>0</v>
      </c>
      <c r="AE214" s="54">
        <f>SUMIFS(Archives!$BM$2:$BM$1048576,Archives!$T$2:$T$1048576,$X214)</f>
        <v>0</v>
      </c>
      <c r="AF214" s="54">
        <f>SUMIFS(Archives!$BN$2:$BN$1048576,Archives!$T$2:$T$1048576,$X214)</f>
        <v>0</v>
      </c>
      <c r="AG214" s="54">
        <f>SUMIFS(Archives!$BO$2:$BO$1048576,Archives!$T$2:$T$1048576,$X214)</f>
        <v>0</v>
      </c>
      <c r="AH214" s="54">
        <f>SUMIFS(Archives!$BP$2:$BP$1048576,Archives!$T$2:$T$1048576,$X214)</f>
        <v>0</v>
      </c>
      <c r="AI214" s="54">
        <f>SUMIFS(Archives!$BQ$2:$BQ$1048576,Archives!$T$2:$T$1048576,$X214)</f>
        <v>0</v>
      </c>
      <c r="AJ214" s="54">
        <f>SUMIFS(Archives!$BR$2:$BR$1048576,Archives!$T$2:$T$1048576,$X214)</f>
        <v>0</v>
      </c>
    </row>
    <row r="215" spans="1:36" x14ac:dyDescent="0.25">
      <c r="A215" s="144" t="s">
        <v>363</v>
      </c>
      <c r="B215" s="54">
        <f>SUMIFS(Archives!$J$2:$J$1048576,Archives!$T$2:$T$1048576,$A215)</f>
        <v>0</v>
      </c>
      <c r="C215" s="54">
        <f>SUMIFS(Archives!$BF$2:$BF$1048576,Archives!$T$2:$T$1048576,$A215)</f>
        <v>0</v>
      </c>
      <c r="D215" s="54"/>
      <c r="E215" s="54"/>
      <c r="F215" s="54"/>
      <c r="G215" s="54"/>
      <c r="K215" s="144" t="s">
        <v>363</v>
      </c>
      <c r="L215" s="54">
        <f>SUMIFS(Archives!$V$2:$V$1048576,Archives!$T$2:$T$1048576,$K215)</f>
        <v>0</v>
      </c>
      <c r="M215" s="54">
        <f>SUMIFS(Archives!$W$2:$W$1048576,Archives!$T$2:$T$1048576,$K215)</f>
        <v>0</v>
      </c>
      <c r="N215" s="54">
        <f>SUMIFS(Archives!$X$2:$X$1048576,Archives!$T$2:$T$1048576,$K215)</f>
        <v>0</v>
      </c>
      <c r="O215" s="54">
        <f>SUMIFS(Archives!$Y$2:$Y$1048576,Archives!$T$2:$T$1048576,$K215)</f>
        <v>0</v>
      </c>
      <c r="P215" s="54">
        <f>SUMIFS(Archives!$Z$2:$Z$1048576,Archives!$T$2:$T$1048576,$K215)</f>
        <v>0</v>
      </c>
      <c r="Q215" s="54">
        <f>SUMIFS(Archives!$AA$2:$AA$1048576,Archives!$T$2:$T$1048576,$K215)</f>
        <v>0</v>
      </c>
      <c r="R215" s="54">
        <f>SUMIFS(Archives!$AB$2:$AB$1048576,Archives!$T$2:$T$1048576,$K215)</f>
        <v>0</v>
      </c>
      <c r="S215" s="54">
        <f>SUMIFS(Archives!$AC$2:$AC$1048576,Archives!$T$2:$T$1048576,$K215)</f>
        <v>0</v>
      </c>
      <c r="T215" s="54">
        <f>SUMIFS(Archives!$AD$2:$AD$1048576,Archives!$T$2:$T$1048576,$K215)</f>
        <v>0</v>
      </c>
      <c r="U215" s="54">
        <f>SUMIFS(Archives!$AE$2:$AE$1048576,Archives!$T$2:$T$1048576,$K215)</f>
        <v>0</v>
      </c>
      <c r="V215" s="54">
        <f>SUMIFS(Archives!$AF$2:$AF$1048576,Archives!$T$2:$T$1048576,$K215)</f>
        <v>0</v>
      </c>
      <c r="W215" s="54">
        <f>SUMIFS(Archives!$AG$2:$AG$1048576,Archives!$T$2:$T$1048576,$K215)</f>
        <v>0</v>
      </c>
      <c r="X215" s="144" t="s">
        <v>363</v>
      </c>
      <c r="Y215" s="54">
        <f>SUMIFS(Archives!$BG$2:$BG$1048576,Archives!$T$2:$T$1048576,$X215)</f>
        <v>0</v>
      </c>
      <c r="Z215" s="54">
        <f>SUMIFS(Archives!$BH$2:$BH$1048576,Archives!$T$2:$T$1048576,$X215)</f>
        <v>0</v>
      </c>
      <c r="AA215" s="54">
        <f>SUMIFS(Archives!$BI$2:$BI$1048576,Archives!$T$2:$T$1048576,$X215)</f>
        <v>0</v>
      </c>
      <c r="AB215" s="54">
        <f>SUMIFS(Archives!$BJ$2:$BJ$1048576,Archives!$T$2:$T$1048576,$X215)</f>
        <v>0</v>
      </c>
      <c r="AC215" s="54">
        <f>SUMIFS(Archives!$BK$2:$BK$1048576,Archives!$T$2:$T$1048576,$X215)</f>
        <v>0</v>
      </c>
      <c r="AD215" s="54">
        <f>SUMIFS(Archives!$BL$2:$BL$1048576,Archives!$T$2:$T$1048576,$X215)</f>
        <v>0</v>
      </c>
      <c r="AE215" s="54">
        <f>SUMIFS(Archives!$BM$2:$BM$1048576,Archives!$T$2:$T$1048576,$X215)</f>
        <v>0</v>
      </c>
      <c r="AF215" s="54">
        <f>SUMIFS(Archives!$BN$2:$BN$1048576,Archives!$T$2:$T$1048576,$X215)</f>
        <v>0</v>
      </c>
      <c r="AG215" s="54">
        <f>SUMIFS(Archives!$BO$2:$BO$1048576,Archives!$T$2:$T$1048576,$X215)</f>
        <v>0</v>
      </c>
      <c r="AH215" s="54">
        <f>SUMIFS(Archives!$BP$2:$BP$1048576,Archives!$T$2:$T$1048576,$X215)</f>
        <v>0</v>
      </c>
      <c r="AI215" s="54">
        <f>SUMIFS(Archives!$BQ$2:$BQ$1048576,Archives!$T$2:$T$1048576,$X215)</f>
        <v>0</v>
      </c>
      <c r="AJ215" s="54">
        <f>SUMIFS(Archives!$BR$2:$BR$1048576,Archives!$T$2:$T$1048576,$X215)</f>
        <v>0</v>
      </c>
    </row>
    <row r="216" spans="1:36" x14ac:dyDescent="0.25">
      <c r="A216" s="144" t="s">
        <v>364</v>
      </c>
      <c r="B216" s="54">
        <f>SUMIFS(Archives!$J$2:$J$1048576,Archives!$T$2:$T$1048576,$A216)</f>
        <v>0</v>
      </c>
      <c r="C216" s="54">
        <f>SUMIFS(Archives!$BF$2:$BF$1048576,Archives!$T$2:$T$1048576,$A216)</f>
        <v>0</v>
      </c>
      <c r="D216" s="54"/>
      <c r="E216" s="54"/>
      <c r="F216" s="54"/>
      <c r="G216" s="54"/>
      <c r="K216" s="144" t="s">
        <v>364</v>
      </c>
      <c r="L216" s="54">
        <f>SUMIFS(Archives!$V$2:$V$1048576,Archives!$T$2:$T$1048576,$K216)</f>
        <v>0</v>
      </c>
      <c r="M216" s="54">
        <f>SUMIFS(Archives!$W$2:$W$1048576,Archives!$T$2:$T$1048576,$K216)</f>
        <v>0</v>
      </c>
      <c r="N216" s="54">
        <f>SUMIFS(Archives!$X$2:$X$1048576,Archives!$T$2:$T$1048576,$K216)</f>
        <v>0</v>
      </c>
      <c r="O216" s="54">
        <f>SUMIFS(Archives!$Y$2:$Y$1048576,Archives!$T$2:$T$1048576,$K216)</f>
        <v>0</v>
      </c>
      <c r="P216" s="54">
        <f>SUMIFS(Archives!$Z$2:$Z$1048576,Archives!$T$2:$T$1048576,$K216)</f>
        <v>0</v>
      </c>
      <c r="Q216" s="54">
        <f>SUMIFS(Archives!$AA$2:$AA$1048576,Archives!$T$2:$T$1048576,$K216)</f>
        <v>0</v>
      </c>
      <c r="R216" s="54">
        <f>SUMIFS(Archives!$AB$2:$AB$1048576,Archives!$T$2:$T$1048576,$K216)</f>
        <v>0</v>
      </c>
      <c r="S216" s="54">
        <f>SUMIFS(Archives!$AC$2:$AC$1048576,Archives!$T$2:$T$1048576,$K216)</f>
        <v>0</v>
      </c>
      <c r="T216" s="54">
        <f>SUMIFS(Archives!$AD$2:$AD$1048576,Archives!$T$2:$T$1048576,$K216)</f>
        <v>0</v>
      </c>
      <c r="U216" s="54">
        <f>SUMIFS(Archives!$AE$2:$AE$1048576,Archives!$T$2:$T$1048576,$K216)</f>
        <v>0</v>
      </c>
      <c r="V216" s="54">
        <f>SUMIFS(Archives!$AF$2:$AF$1048576,Archives!$T$2:$T$1048576,$K216)</f>
        <v>0</v>
      </c>
      <c r="W216" s="54">
        <f>SUMIFS(Archives!$AG$2:$AG$1048576,Archives!$T$2:$T$1048576,$K216)</f>
        <v>0</v>
      </c>
      <c r="X216" s="144" t="s">
        <v>364</v>
      </c>
      <c r="Y216" s="54">
        <f>SUMIFS(Archives!$BG$2:$BG$1048576,Archives!$T$2:$T$1048576,$X216)</f>
        <v>0</v>
      </c>
      <c r="Z216" s="54">
        <f>SUMIFS(Archives!$BH$2:$BH$1048576,Archives!$T$2:$T$1048576,$X216)</f>
        <v>0</v>
      </c>
      <c r="AA216" s="54">
        <f>SUMIFS(Archives!$BI$2:$BI$1048576,Archives!$T$2:$T$1048576,$X216)</f>
        <v>0</v>
      </c>
      <c r="AB216" s="54">
        <f>SUMIFS(Archives!$BJ$2:$BJ$1048576,Archives!$T$2:$T$1048576,$X216)</f>
        <v>0</v>
      </c>
      <c r="AC216" s="54">
        <f>SUMIFS(Archives!$BK$2:$BK$1048576,Archives!$T$2:$T$1048576,$X216)</f>
        <v>0</v>
      </c>
      <c r="AD216" s="54">
        <f>SUMIFS(Archives!$BL$2:$BL$1048576,Archives!$T$2:$T$1048576,$X216)</f>
        <v>0</v>
      </c>
      <c r="AE216" s="54">
        <f>SUMIFS(Archives!$BM$2:$BM$1048576,Archives!$T$2:$T$1048576,$X216)</f>
        <v>0</v>
      </c>
      <c r="AF216" s="54">
        <f>SUMIFS(Archives!$BN$2:$BN$1048576,Archives!$T$2:$T$1048576,$X216)</f>
        <v>0</v>
      </c>
      <c r="AG216" s="54">
        <f>SUMIFS(Archives!$BO$2:$BO$1048576,Archives!$T$2:$T$1048576,$X216)</f>
        <v>0</v>
      </c>
      <c r="AH216" s="54">
        <f>SUMIFS(Archives!$BP$2:$BP$1048576,Archives!$T$2:$T$1048576,$X216)</f>
        <v>0</v>
      </c>
      <c r="AI216" s="54">
        <f>SUMIFS(Archives!$BQ$2:$BQ$1048576,Archives!$T$2:$T$1048576,$X216)</f>
        <v>0</v>
      </c>
      <c r="AJ216" s="54">
        <f>SUMIFS(Archives!$BR$2:$BR$1048576,Archives!$T$2:$T$1048576,$X216)</f>
        <v>0</v>
      </c>
    </row>
    <row r="217" spans="1:36" x14ac:dyDescent="0.25">
      <c r="A217" s="144" t="s">
        <v>365</v>
      </c>
      <c r="B217" s="54">
        <f>SUMIFS(Archives!$J$2:$J$1048576,Archives!$T$2:$T$1048576,$A217)</f>
        <v>0</v>
      </c>
      <c r="C217" s="54">
        <f>SUMIFS(Archives!$BF$2:$BF$1048576,Archives!$T$2:$T$1048576,$A217)</f>
        <v>0</v>
      </c>
      <c r="D217" s="54"/>
      <c r="E217" s="54"/>
      <c r="F217" s="54"/>
      <c r="G217" s="54"/>
      <c r="K217" s="144" t="s">
        <v>365</v>
      </c>
      <c r="L217" s="54">
        <f>SUMIFS(Archives!$V$2:$V$1048576,Archives!$T$2:$T$1048576,$K217)</f>
        <v>0</v>
      </c>
      <c r="M217" s="54">
        <f>SUMIFS(Archives!$W$2:$W$1048576,Archives!$T$2:$T$1048576,$K217)</f>
        <v>0</v>
      </c>
      <c r="N217" s="54">
        <f>SUMIFS(Archives!$X$2:$X$1048576,Archives!$T$2:$T$1048576,$K217)</f>
        <v>0</v>
      </c>
      <c r="O217" s="54">
        <f>SUMIFS(Archives!$Y$2:$Y$1048576,Archives!$T$2:$T$1048576,$K217)</f>
        <v>0</v>
      </c>
      <c r="P217" s="54">
        <f>SUMIFS(Archives!$Z$2:$Z$1048576,Archives!$T$2:$T$1048576,$K217)</f>
        <v>0</v>
      </c>
      <c r="Q217" s="54">
        <f>SUMIFS(Archives!$AA$2:$AA$1048576,Archives!$T$2:$T$1048576,$K217)</f>
        <v>0</v>
      </c>
      <c r="R217" s="54">
        <f>SUMIFS(Archives!$AB$2:$AB$1048576,Archives!$T$2:$T$1048576,$K217)</f>
        <v>0</v>
      </c>
      <c r="S217" s="54">
        <f>SUMIFS(Archives!$AC$2:$AC$1048576,Archives!$T$2:$T$1048576,$K217)</f>
        <v>0</v>
      </c>
      <c r="T217" s="54">
        <f>SUMIFS(Archives!$AD$2:$AD$1048576,Archives!$T$2:$T$1048576,$K217)</f>
        <v>0</v>
      </c>
      <c r="U217" s="54">
        <f>SUMIFS(Archives!$AE$2:$AE$1048576,Archives!$T$2:$T$1048576,$K217)</f>
        <v>0</v>
      </c>
      <c r="V217" s="54">
        <f>SUMIFS(Archives!$AF$2:$AF$1048576,Archives!$T$2:$T$1048576,$K217)</f>
        <v>0</v>
      </c>
      <c r="W217" s="54">
        <f>SUMIFS(Archives!$AG$2:$AG$1048576,Archives!$T$2:$T$1048576,$K217)</f>
        <v>0</v>
      </c>
      <c r="X217" s="144" t="s">
        <v>365</v>
      </c>
      <c r="Y217" s="54">
        <f>SUMIFS(Archives!$BG$2:$BG$1048576,Archives!$T$2:$T$1048576,$X217)</f>
        <v>0</v>
      </c>
      <c r="Z217" s="54">
        <f>SUMIFS(Archives!$BH$2:$BH$1048576,Archives!$T$2:$T$1048576,$X217)</f>
        <v>0</v>
      </c>
      <c r="AA217" s="54">
        <f>SUMIFS(Archives!$BI$2:$BI$1048576,Archives!$T$2:$T$1048576,$X217)</f>
        <v>0</v>
      </c>
      <c r="AB217" s="54">
        <f>SUMIFS(Archives!$BJ$2:$BJ$1048576,Archives!$T$2:$T$1048576,$X217)</f>
        <v>0</v>
      </c>
      <c r="AC217" s="54">
        <f>SUMIFS(Archives!$BK$2:$BK$1048576,Archives!$T$2:$T$1048576,$X217)</f>
        <v>0</v>
      </c>
      <c r="AD217" s="54">
        <f>SUMIFS(Archives!$BL$2:$BL$1048576,Archives!$T$2:$T$1048576,$X217)</f>
        <v>0</v>
      </c>
      <c r="AE217" s="54">
        <f>SUMIFS(Archives!$BM$2:$BM$1048576,Archives!$T$2:$T$1048576,$X217)</f>
        <v>0</v>
      </c>
      <c r="AF217" s="54">
        <f>SUMIFS(Archives!$BN$2:$BN$1048576,Archives!$T$2:$T$1048576,$X217)</f>
        <v>0</v>
      </c>
      <c r="AG217" s="54">
        <f>SUMIFS(Archives!$BO$2:$BO$1048576,Archives!$T$2:$T$1048576,$X217)</f>
        <v>0</v>
      </c>
      <c r="AH217" s="54">
        <f>SUMIFS(Archives!$BP$2:$BP$1048576,Archives!$T$2:$T$1048576,$X217)</f>
        <v>0</v>
      </c>
      <c r="AI217" s="54">
        <f>SUMIFS(Archives!$BQ$2:$BQ$1048576,Archives!$T$2:$T$1048576,$X217)</f>
        <v>0</v>
      </c>
      <c r="AJ217" s="54">
        <f>SUMIFS(Archives!$BR$2:$BR$1048576,Archives!$T$2:$T$1048576,$X217)</f>
        <v>0</v>
      </c>
    </row>
    <row r="218" spans="1:36" x14ac:dyDescent="0.25">
      <c r="A218" s="144" t="s">
        <v>366</v>
      </c>
      <c r="B218" s="54">
        <f>SUMIFS(Archives!$J$2:$J$1048576,Archives!$T$2:$T$1048576,$A218)</f>
        <v>0</v>
      </c>
      <c r="C218" s="54">
        <f>SUMIFS(Archives!$BF$2:$BF$1048576,Archives!$T$2:$T$1048576,$A218)</f>
        <v>0</v>
      </c>
      <c r="D218" s="54"/>
      <c r="E218" s="54"/>
      <c r="F218" s="54"/>
      <c r="G218" s="54"/>
      <c r="K218" s="144" t="s">
        <v>366</v>
      </c>
      <c r="L218" s="54">
        <f>SUMIFS(Archives!$V$2:$V$1048576,Archives!$T$2:$T$1048576,$K218)</f>
        <v>0</v>
      </c>
      <c r="M218" s="54">
        <f>SUMIFS(Archives!$W$2:$W$1048576,Archives!$T$2:$T$1048576,$K218)</f>
        <v>0</v>
      </c>
      <c r="N218" s="54">
        <f>SUMIFS(Archives!$X$2:$X$1048576,Archives!$T$2:$T$1048576,$K218)</f>
        <v>0</v>
      </c>
      <c r="O218" s="54">
        <f>SUMIFS(Archives!$Y$2:$Y$1048576,Archives!$T$2:$T$1048576,$K218)</f>
        <v>0</v>
      </c>
      <c r="P218" s="54">
        <f>SUMIFS(Archives!$Z$2:$Z$1048576,Archives!$T$2:$T$1048576,$K218)</f>
        <v>0</v>
      </c>
      <c r="Q218" s="54">
        <f>SUMIFS(Archives!$AA$2:$AA$1048576,Archives!$T$2:$T$1048576,$K218)</f>
        <v>0</v>
      </c>
      <c r="R218" s="54">
        <f>SUMIFS(Archives!$AB$2:$AB$1048576,Archives!$T$2:$T$1048576,$K218)</f>
        <v>0</v>
      </c>
      <c r="S218" s="54">
        <f>SUMIFS(Archives!$AC$2:$AC$1048576,Archives!$T$2:$T$1048576,$K218)</f>
        <v>0</v>
      </c>
      <c r="T218" s="54">
        <f>SUMIFS(Archives!$AD$2:$AD$1048576,Archives!$T$2:$T$1048576,$K218)</f>
        <v>0</v>
      </c>
      <c r="U218" s="54">
        <f>SUMIFS(Archives!$AE$2:$AE$1048576,Archives!$T$2:$T$1048576,$K218)</f>
        <v>0</v>
      </c>
      <c r="V218" s="54">
        <f>SUMIFS(Archives!$AF$2:$AF$1048576,Archives!$T$2:$T$1048576,$K218)</f>
        <v>0</v>
      </c>
      <c r="W218" s="54">
        <f>SUMIFS(Archives!$AG$2:$AG$1048576,Archives!$T$2:$T$1048576,$K218)</f>
        <v>0</v>
      </c>
      <c r="X218" s="144" t="s">
        <v>366</v>
      </c>
      <c r="Y218" s="54">
        <f>SUMIFS(Archives!$BG$2:$BG$1048576,Archives!$T$2:$T$1048576,$X218)</f>
        <v>0</v>
      </c>
      <c r="Z218" s="54">
        <f>SUMIFS(Archives!$BH$2:$BH$1048576,Archives!$T$2:$T$1048576,$X218)</f>
        <v>0</v>
      </c>
      <c r="AA218" s="54">
        <f>SUMIFS(Archives!$BI$2:$BI$1048576,Archives!$T$2:$T$1048576,$X218)</f>
        <v>0</v>
      </c>
      <c r="AB218" s="54">
        <f>SUMIFS(Archives!$BJ$2:$BJ$1048576,Archives!$T$2:$T$1048576,$X218)</f>
        <v>0</v>
      </c>
      <c r="AC218" s="54">
        <f>SUMIFS(Archives!$BK$2:$BK$1048576,Archives!$T$2:$T$1048576,$X218)</f>
        <v>0</v>
      </c>
      <c r="AD218" s="54">
        <f>SUMIFS(Archives!$BL$2:$BL$1048576,Archives!$T$2:$T$1048576,$X218)</f>
        <v>0</v>
      </c>
      <c r="AE218" s="54">
        <f>SUMIFS(Archives!$BM$2:$BM$1048576,Archives!$T$2:$T$1048576,$X218)</f>
        <v>0</v>
      </c>
      <c r="AF218" s="54">
        <f>SUMIFS(Archives!$BN$2:$BN$1048576,Archives!$T$2:$T$1048576,$X218)</f>
        <v>0</v>
      </c>
      <c r="AG218" s="54">
        <f>SUMIFS(Archives!$BO$2:$BO$1048576,Archives!$T$2:$T$1048576,$X218)</f>
        <v>0</v>
      </c>
      <c r="AH218" s="54">
        <f>SUMIFS(Archives!$BP$2:$BP$1048576,Archives!$T$2:$T$1048576,$X218)</f>
        <v>0</v>
      </c>
      <c r="AI218" s="54">
        <f>SUMIFS(Archives!$BQ$2:$BQ$1048576,Archives!$T$2:$T$1048576,$X218)</f>
        <v>0</v>
      </c>
      <c r="AJ218" s="54">
        <f>SUMIFS(Archives!$BR$2:$BR$1048576,Archives!$T$2:$T$1048576,$X218)</f>
        <v>0</v>
      </c>
    </row>
    <row r="219" spans="1:36" x14ac:dyDescent="0.25">
      <c r="A219" s="144" t="s">
        <v>367</v>
      </c>
      <c r="B219" s="54">
        <f>SUMIFS(Archives!$J$2:$J$1048576,Archives!$T$2:$T$1048576,$A219)</f>
        <v>0</v>
      </c>
      <c r="C219" s="54">
        <f>SUMIFS(Archives!$BF$2:$BF$1048576,Archives!$T$2:$T$1048576,$A219)</f>
        <v>0</v>
      </c>
      <c r="D219" s="54"/>
      <c r="E219" s="54"/>
      <c r="F219" s="54"/>
      <c r="G219" s="54"/>
      <c r="K219" s="144" t="s">
        <v>367</v>
      </c>
      <c r="L219" s="54">
        <f>SUMIFS(Archives!$V$2:$V$1048576,Archives!$T$2:$T$1048576,$K219)</f>
        <v>0</v>
      </c>
      <c r="M219" s="54">
        <f>SUMIFS(Archives!$W$2:$W$1048576,Archives!$T$2:$T$1048576,$K219)</f>
        <v>0</v>
      </c>
      <c r="N219" s="54">
        <f>SUMIFS(Archives!$X$2:$X$1048576,Archives!$T$2:$T$1048576,$K219)</f>
        <v>0</v>
      </c>
      <c r="O219" s="54">
        <f>SUMIFS(Archives!$Y$2:$Y$1048576,Archives!$T$2:$T$1048576,$K219)</f>
        <v>0</v>
      </c>
      <c r="P219" s="54">
        <f>SUMIFS(Archives!$Z$2:$Z$1048576,Archives!$T$2:$T$1048576,$K219)</f>
        <v>0</v>
      </c>
      <c r="Q219" s="54">
        <f>SUMIFS(Archives!$AA$2:$AA$1048576,Archives!$T$2:$T$1048576,$K219)</f>
        <v>0</v>
      </c>
      <c r="R219" s="54">
        <f>SUMIFS(Archives!$AB$2:$AB$1048576,Archives!$T$2:$T$1048576,$K219)</f>
        <v>0</v>
      </c>
      <c r="S219" s="54">
        <f>SUMIFS(Archives!$AC$2:$AC$1048576,Archives!$T$2:$T$1048576,$K219)</f>
        <v>0</v>
      </c>
      <c r="T219" s="54">
        <f>SUMIFS(Archives!$AD$2:$AD$1048576,Archives!$T$2:$T$1048576,$K219)</f>
        <v>0</v>
      </c>
      <c r="U219" s="54">
        <f>SUMIFS(Archives!$AE$2:$AE$1048576,Archives!$T$2:$T$1048576,$K219)</f>
        <v>0</v>
      </c>
      <c r="V219" s="54">
        <f>SUMIFS(Archives!$AF$2:$AF$1048576,Archives!$T$2:$T$1048576,$K219)</f>
        <v>0</v>
      </c>
      <c r="W219" s="54">
        <f>SUMIFS(Archives!$AG$2:$AG$1048576,Archives!$T$2:$T$1048576,$K219)</f>
        <v>0</v>
      </c>
      <c r="X219" s="144" t="s">
        <v>367</v>
      </c>
      <c r="Y219" s="54">
        <f>SUMIFS(Archives!$BG$2:$BG$1048576,Archives!$T$2:$T$1048576,$X219)</f>
        <v>0</v>
      </c>
      <c r="Z219" s="54">
        <f>SUMIFS(Archives!$BH$2:$BH$1048576,Archives!$T$2:$T$1048576,$X219)</f>
        <v>0</v>
      </c>
      <c r="AA219" s="54">
        <f>SUMIFS(Archives!$BI$2:$BI$1048576,Archives!$T$2:$T$1048576,$X219)</f>
        <v>0</v>
      </c>
      <c r="AB219" s="54">
        <f>SUMIFS(Archives!$BJ$2:$BJ$1048576,Archives!$T$2:$T$1048576,$X219)</f>
        <v>0</v>
      </c>
      <c r="AC219" s="54">
        <f>SUMIFS(Archives!$BK$2:$BK$1048576,Archives!$T$2:$T$1048576,$X219)</f>
        <v>0</v>
      </c>
      <c r="AD219" s="54">
        <f>SUMIFS(Archives!$BL$2:$BL$1048576,Archives!$T$2:$T$1048576,$X219)</f>
        <v>0</v>
      </c>
      <c r="AE219" s="54">
        <f>SUMIFS(Archives!$BM$2:$BM$1048576,Archives!$T$2:$T$1048576,$X219)</f>
        <v>0</v>
      </c>
      <c r="AF219" s="54">
        <f>SUMIFS(Archives!$BN$2:$BN$1048576,Archives!$T$2:$T$1048576,$X219)</f>
        <v>0</v>
      </c>
      <c r="AG219" s="54">
        <f>SUMIFS(Archives!$BO$2:$BO$1048576,Archives!$T$2:$T$1048576,$X219)</f>
        <v>0</v>
      </c>
      <c r="AH219" s="54">
        <f>SUMIFS(Archives!$BP$2:$BP$1048576,Archives!$T$2:$T$1048576,$X219)</f>
        <v>0</v>
      </c>
      <c r="AI219" s="54">
        <f>SUMIFS(Archives!$BQ$2:$BQ$1048576,Archives!$T$2:$T$1048576,$X219)</f>
        <v>0</v>
      </c>
      <c r="AJ219" s="54">
        <f>SUMIFS(Archives!$BR$2:$BR$1048576,Archives!$T$2:$T$1048576,$X219)</f>
        <v>0</v>
      </c>
    </row>
    <row r="220" spans="1:36" x14ac:dyDescent="0.25">
      <c r="A220" s="144" t="s">
        <v>368</v>
      </c>
      <c r="B220" s="54">
        <f>SUMIFS(Archives!$J$2:$J$1048576,Archives!$T$2:$T$1048576,$A220)</f>
        <v>0</v>
      </c>
      <c r="C220" s="54">
        <f>SUMIFS(Archives!$BF$2:$BF$1048576,Archives!$T$2:$T$1048576,$A220)</f>
        <v>0</v>
      </c>
      <c r="D220" s="54"/>
      <c r="E220" s="54"/>
      <c r="F220" s="54"/>
      <c r="G220" s="54"/>
      <c r="K220" s="144" t="s">
        <v>368</v>
      </c>
      <c r="L220" s="54">
        <f>SUMIFS(Archives!$V$2:$V$1048576,Archives!$T$2:$T$1048576,$K220)</f>
        <v>0</v>
      </c>
      <c r="M220" s="54">
        <f>SUMIFS(Archives!$W$2:$W$1048576,Archives!$T$2:$T$1048576,$K220)</f>
        <v>0</v>
      </c>
      <c r="N220" s="54">
        <f>SUMIFS(Archives!$X$2:$X$1048576,Archives!$T$2:$T$1048576,$K220)</f>
        <v>0</v>
      </c>
      <c r="O220" s="54">
        <f>SUMIFS(Archives!$Y$2:$Y$1048576,Archives!$T$2:$T$1048576,$K220)</f>
        <v>0</v>
      </c>
      <c r="P220" s="54">
        <f>SUMIFS(Archives!$Z$2:$Z$1048576,Archives!$T$2:$T$1048576,$K220)</f>
        <v>0</v>
      </c>
      <c r="Q220" s="54">
        <f>SUMIFS(Archives!$AA$2:$AA$1048576,Archives!$T$2:$T$1048576,$K220)</f>
        <v>0</v>
      </c>
      <c r="R220" s="54">
        <f>SUMIFS(Archives!$AB$2:$AB$1048576,Archives!$T$2:$T$1048576,$K220)</f>
        <v>0</v>
      </c>
      <c r="S220" s="54">
        <f>SUMIFS(Archives!$AC$2:$AC$1048576,Archives!$T$2:$T$1048576,$K220)</f>
        <v>0</v>
      </c>
      <c r="T220" s="54">
        <f>SUMIFS(Archives!$AD$2:$AD$1048576,Archives!$T$2:$T$1048576,$K220)</f>
        <v>0</v>
      </c>
      <c r="U220" s="54">
        <f>SUMIFS(Archives!$AE$2:$AE$1048576,Archives!$T$2:$T$1048576,$K220)</f>
        <v>0</v>
      </c>
      <c r="V220" s="54">
        <f>SUMIFS(Archives!$AF$2:$AF$1048576,Archives!$T$2:$T$1048576,$K220)</f>
        <v>0</v>
      </c>
      <c r="W220" s="54">
        <f>SUMIFS(Archives!$AG$2:$AG$1048576,Archives!$T$2:$T$1048576,$K220)</f>
        <v>0</v>
      </c>
      <c r="X220" s="144" t="s">
        <v>368</v>
      </c>
      <c r="Y220" s="54">
        <f>SUMIFS(Archives!$BG$2:$BG$1048576,Archives!$T$2:$T$1048576,$X220)</f>
        <v>0</v>
      </c>
      <c r="Z220" s="54">
        <f>SUMIFS(Archives!$BH$2:$BH$1048576,Archives!$T$2:$T$1048576,$X220)</f>
        <v>0</v>
      </c>
      <c r="AA220" s="54">
        <f>SUMIFS(Archives!$BI$2:$BI$1048576,Archives!$T$2:$T$1048576,$X220)</f>
        <v>0</v>
      </c>
      <c r="AB220" s="54">
        <f>SUMIFS(Archives!$BJ$2:$BJ$1048576,Archives!$T$2:$T$1048576,$X220)</f>
        <v>0</v>
      </c>
      <c r="AC220" s="54">
        <f>SUMIFS(Archives!$BK$2:$BK$1048576,Archives!$T$2:$T$1048576,$X220)</f>
        <v>0</v>
      </c>
      <c r="AD220" s="54">
        <f>SUMIFS(Archives!$BL$2:$BL$1048576,Archives!$T$2:$T$1048576,$X220)</f>
        <v>0</v>
      </c>
      <c r="AE220" s="54">
        <f>SUMIFS(Archives!$BM$2:$BM$1048576,Archives!$T$2:$T$1048576,$X220)</f>
        <v>0</v>
      </c>
      <c r="AF220" s="54">
        <f>SUMIFS(Archives!$BN$2:$BN$1048576,Archives!$T$2:$T$1048576,$X220)</f>
        <v>0</v>
      </c>
      <c r="AG220" s="54">
        <f>SUMIFS(Archives!$BO$2:$BO$1048576,Archives!$T$2:$T$1048576,$X220)</f>
        <v>0</v>
      </c>
      <c r="AH220" s="54">
        <f>SUMIFS(Archives!$BP$2:$BP$1048576,Archives!$T$2:$T$1048576,$X220)</f>
        <v>0</v>
      </c>
      <c r="AI220" s="54">
        <f>SUMIFS(Archives!$BQ$2:$BQ$1048576,Archives!$T$2:$T$1048576,$X220)</f>
        <v>0</v>
      </c>
      <c r="AJ220" s="54">
        <f>SUMIFS(Archives!$BR$2:$BR$1048576,Archives!$T$2:$T$1048576,$X220)</f>
        <v>0</v>
      </c>
    </row>
    <row r="221" spans="1:36" x14ac:dyDescent="0.25">
      <c r="A221" s="144" t="s">
        <v>369</v>
      </c>
      <c r="B221" s="54">
        <f>SUMIFS(Archives!$J$2:$J$1048576,Archives!$T$2:$T$1048576,$A221)</f>
        <v>0</v>
      </c>
      <c r="C221" s="54">
        <f>SUMIFS(Archives!$BF$2:$BF$1048576,Archives!$T$2:$T$1048576,$A221)</f>
        <v>0</v>
      </c>
      <c r="D221" s="54"/>
      <c r="E221" s="54"/>
      <c r="F221" s="54"/>
      <c r="G221" s="54"/>
      <c r="K221" s="144" t="s">
        <v>369</v>
      </c>
      <c r="L221" s="54">
        <f>SUMIFS(Archives!$V$2:$V$1048576,Archives!$T$2:$T$1048576,$K221)</f>
        <v>0</v>
      </c>
      <c r="M221" s="54">
        <f>SUMIFS(Archives!$W$2:$W$1048576,Archives!$T$2:$T$1048576,$K221)</f>
        <v>0</v>
      </c>
      <c r="N221" s="54">
        <f>SUMIFS(Archives!$X$2:$X$1048576,Archives!$T$2:$T$1048576,$K221)</f>
        <v>0</v>
      </c>
      <c r="O221" s="54">
        <f>SUMIFS(Archives!$Y$2:$Y$1048576,Archives!$T$2:$T$1048576,$K221)</f>
        <v>0</v>
      </c>
      <c r="P221" s="54">
        <f>SUMIFS(Archives!$Z$2:$Z$1048576,Archives!$T$2:$T$1048576,$K221)</f>
        <v>0</v>
      </c>
      <c r="Q221" s="54">
        <f>SUMIFS(Archives!$AA$2:$AA$1048576,Archives!$T$2:$T$1048576,$K221)</f>
        <v>0</v>
      </c>
      <c r="R221" s="54">
        <f>SUMIFS(Archives!$AB$2:$AB$1048576,Archives!$T$2:$T$1048576,$K221)</f>
        <v>0</v>
      </c>
      <c r="S221" s="54">
        <f>SUMIFS(Archives!$AC$2:$AC$1048576,Archives!$T$2:$T$1048576,$K221)</f>
        <v>0</v>
      </c>
      <c r="T221" s="54">
        <f>SUMIFS(Archives!$AD$2:$AD$1048576,Archives!$T$2:$T$1048576,$K221)</f>
        <v>0</v>
      </c>
      <c r="U221" s="54">
        <f>SUMIFS(Archives!$AE$2:$AE$1048576,Archives!$T$2:$T$1048576,$K221)</f>
        <v>0</v>
      </c>
      <c r="V221" s="54">
        <f>SUMIFS(Archives!$AF$2:$AF$1048576,Archives!$T$2:$T$1048576,$K221)</f>
        <v>0</v>
      </c>
      <c r="W221" s="54">
        <f>SUMIFS(Archives!$AG$2:$AG$1048576,Archives!$T$2:$T$1048576,$K221)</f>
        <v>0</v>
      </c>
      <c r="X221" s="144" t="s">
        <v>369</v>
      </c>
      <c r="Y221" s="54">
        <f>SUMIFS(Archives!$BG$2:$BG$1048576,Archives!$T$2:$T$1048576,$X221)</f>
        <v>0</v>
      </c>
      <c r="Z221" s="54">
        <f>SUMIFS(Archives!$BH$2:$BH$1048576,Archives!$T$2:$T$1048576,$X221)</f>
        <v>0</v>
      </c>
      <c r="AA221" s="54">
        <f>SUMIFS(Archives!$BI$2:$BI$1048576,Archives!$T$2:$T$1048576,$X221)</f>
        <v>0</v>
      </c>
      <c r="AB221" s="54">
        <f>SUMIFS(Archives!$BJ$2:$BJ$1048576,Archives!$T$2:$T$1048576,$X221)</f>
        <v>0</v>
      </c>
      <c r="AC221" s="54">
        <f>SUMIFS(Archives!$BK$2:$BK$1048576,Archives!$T$2:$T$1048576,$X221)</f>
        <v>0</v>
      </c>
      <c r="AD221" s="54">
        <f>SUMIFS(Archives!$BL$2:$BL$1048576,Archives!$T$2:$T$1048576,$X221)</f>
        <v>0</v>
      </c>
      <c r="AE221" s="54">
        <f>SUMIFS(Archives!$BM$2:$BM$1048576,Archives!$T$2:$T$1048576,$X221)</f>
        <v>0</v>
      </c>
      <c r="AF221" s="54">
        <f>SUMIFS(Archives!$BN$2:$BN$1048576,Archives!$T$2:$T$1048576,$X221)</f>
        <v>0</v>
      </c>
      <c r="AG221" s="54">
        <f>SUMIFS(Archives!$BO$2:$BO$1048576,Archives!$T$2:$T$1048576,$X221)</f>
        <v>0</v>
      </c>
      <c r="AH221" s="54">
        <f>SUMIFS(Archives!$BP$2:$BP$1048576,Archives!$T$2:$T$1048576,$X221)</f>
        <v>0</v>
      </c>
      <c r="AI221" s="54">
        <f>SUMIFS(Archives!$BQ$2:$BQ$1048576,Archives!$T$2:$T$1048576,$X221)</f>
        <v>0</v>
      </c>
      <c r="AJ221" s="54">
        <f>SUMIFS(Archives!$BR$2:$BR$1048576,Archives!$T$2:$T$1048576,$X221)</f>
        <v>0</v>
      </c>
    </row>
    <row r="222" spans="1:36" x14ac:dyDescent="0.25">
      <c r="A222" s="144" t="s">
        <v>370</v>
      </c>
      <c r="B222" s="54">
        <f>SUMIFS(Archives!$J$2:$J$1048576,Archives!$T$2:$T$1048576,$A222)</f>
        <v>0</v>
      </c>
      <c r="C222" s="54">
        <f>SUMIFS(Archives!$BF$2:$BF$1048576,Archives!$T$2:$T$1048576,$A222)</f>
        <v>0</v>
      </c>
      <c r="D222" s="54"/>
      <c r="E222" s="54"/>
      <c r="F222" s="54"/>
      <c r="G222" s="54"/>
      <c r="K222" s="144" t="s">
        <v>370</v>
      </c>
      <c r="L222" s="54">
        <f>SUMIFS(Archives!$V$2:$V$1048576,Archives!$T$2:$T$1048576,$K222)</f>
        <v>0</v>
      </c>
      <c r="M222" s="54">
        <f>SUMIFS(Archives!$W$2:$W$1048576,Archives!$T$2:$T$1048576,$K222)</f>
        <v>0</v>
      </c>
      <c r="N222" s="54">
        <f>SUMIFS(Archives!$X$2:$X$1048576,Archives!$T$2:$T$1048576,$K222)</f>
        <v>0</v>
      </c>
      <c r="O222" s="54">
        <f>SUMIFS(Archives!$Y$2:$Y$1048576,Archives!$T$2:$T$1048576,$K222)</f>
        <v>0</v>
      </c>
      <c r="P222" s="54">
        <f>SUMIFS(Archives!$Z$2:$Z$1048576,Archives!$T$2:$T$1048576,$K222)</f>
        <v>0</v>
      </c>
      <c r="Q222" s="54">
        <f>SUMIFS(Archives!$AA$2:$AA$1048576,Archives!$T$2:$T$1048576,$K222)</f>
        <v>0</v>
      </c>
      <c r="R222" s="54">
        <f>SUMIFS(Archives!$AB$2:$AB$1048576,Archives!$T$2:$T$1048576,$K222)</f>
        <v>0</v>
      </c>
      <c r="S222" s="54">
        <f>SUMIFS(Archives!$AC$2:$AC$1048576,Archives!$T$2:$T$1048576,$K222)</f>
        <v>0</v>
      </c>
      <c r="T222" s="54">
        <f>SUMIFS(Archives!$AD$2:$AD$1048576,Archives!$T$2:$T$1048576,$K222)</f>
        <v>0</v>
      </c>
      <c r="U222" s="54">
        <f>SUMIFS(Archives!$AE$2:$AE$1048576,Archives!$T$2:$T$1048576,$K222)</f>
        <v>0</v>
      </c>
      <c r="V222" s="54">
        <f>SUMIFS(Archives!$AF$2:$AF$1048576,Archives!$T$2:$T$1048576,$K222)</f>
        <v>0</v>
      </c>
      <c r="W222" s="54">
        <f>SUMIFS(Archives!$AG$2:$AG$1048576,Archives!$T$2:$T$1048576,$K222)</f>
        <v>0</v>
      </c>
      <c r="X222" s="144" t="s">
        <v>370</v>
      </c>
      <c r="Y222" s="54">
        <f>SUMIFS(Archives!$BG$2:$BG$1048576,Archives!$T$2:$T$1048576,$X222)</f>
        <v>0</v>
      </c>
      <c r="Z222" s="54">
        <f>SUMIFS(Archives!$BH$2:$BH$1048576,Archives!$T$2:$T$1048576,$X222)</f>
        <v>0</v>
      </c>
      <c r="AA222" s="54">
        <f>SUMIFS(Archives!$BI$2:$BI$1048576,Archives!$T$2:$T$1048576,$X222)</f>
        <v>0</v>
      </c>
      <c r="AB222" s="54">
        <f>SUMIFS(Archives!$BJ$2:$BJ$1048576,Archives!$T$2:$T$1048576,$X222)</f>
        <v>0</v>
      </c>
      <c r="AC222" s="54">
        <f>SUMIFS(Archives!$BK$2:$BK$1048576,Archives!$T$2:$T$1048576,$X222)</f>
        <v>0</v>
      </c>
      <c r="AD222" s="54">
        <f>SUMIFS(Archives!$BL$2:$BL$1048576,Archives!$T$2:$T$1048576,$X222)</f>
        <v>0</v>
      </c>
      <c r="AE222" s="54">
        <f>SUMIFS(Archives!$BM$2:$BM$1048576,Archives!$T$2:$T$1048576,$X222)</f>
        <v>0</v>
      </c>
      <c r="AF222" s="54">
        <f>SUMIFS(Archives!$BN$2:$BN$1048576,Archives!$T$2:$T$1048576,$X222)</f>
        <v>0</v>
      </c>
      <c r="AG222" s="54">
        <f>SUMIFS(Archives!$BO$2:$BO$1048576,Archives!$T$2:$T$1048576,$X222)</f>
        <v>0</v>
      </c>
      <c r="AH222" s="54">
        <f>SUMIFS(Archives!$BP$2:$BP$1048576,Archives!$T$2:$T$1048576,$X222)</f>
        <v>0</v>
      </c>
      <c r="AI222" s="54">
        <f>SUMIFS(Archives!$BQ$2:$BQ$1048576,Archives!$T$2:$T$1048576,$X222)</f>
        <v>0</v>
      </c>
      <c r="AJ222" s="54">
        <f>SUMIFS(Archives!$BR$2:$BR$1048576,Archives!$T$2:$T$1048576,$X222)</f>
        <v>0</v>
      </c>
    </row>
    <row r="223" spans="1:36" x14ac:dyDescent="0.25">
      <c r="A223" s="144" t="s">
        <v>371</v>
      </c>
      <c r="B223" s="54">
        <f>SUMIFS(Archives!$J$2:$J$1048576,Archives!$T$2:$T$1048576,$A223)</f>
        <v>0</v>
      </c>
      <c r="C223" s="54">
        <f>SUMIFS(Archives!$BF$2:$BF$1048576,Archives!$T$2:$T$1048576,$A223)</f>
        <v>0</v>
      </c>
      <c r="D223" s="54"/>
      <c r="E223" s="54"/>
      <c r="F223" s="54"/>
      <c r="G223" s="54"/>
      <c r="K223" s="144" t="s">
        <v>371</v>
      </c>
      <c r="L223" s="54">
        <f>SUMIFS(Archives!$V$2:$V$1048576,Archives!$T$2:$T$1048576,$K223)</f>
        <v>0</v>
      </c>
      <c r="M223" s="54">
        <f>SUMIFS(Archives!$W$2:$W$1048576,Archives!$T$2:$T$1048576,$K223)</f>
        <v>0</v>
      </c>
      <c r="N223" s="54">
        <f>SUMIFS(Archives!$X$2:$X$1048576,Archives!$T$2:$T$1048576,$K223)</f>
        <v>0</v>
      </c>
      <c r="O223" s="54">
        <f>SUMIFS(Archives!$Y$2:$Y$1048576,Archives!$T$2:$T$1048576,$K223)</f>
        <v>0</v>
      </c>
      <c r="P223" s="54">
        <f>SUMIFS(Archives!$Z$2:$Z$1048576,Archives!$T$2:$T$1048576,$K223)</f>
        <v>0</v>
      </c>
      <c r="Q223" s="54">
        <f>SUMIFS(Archives!$AA$2:$AA$1048576,Archives!$T$2:$T$1048576,$K223)</f>
        <v>0</v>
      </c>
      <c r="R223" s="54">
        <f>SUMIFS(Archives!$AB$2:$AB$1048576,Archives!$T$2:$T$1048576,$K223)</f>
        <v>0</v>
      </c>
      <c r="S223" s="54">
        <f>SUMIFS(Archives!$AC$2:$AC$1048576,Archives!$T$2:$T$1048576,$K223)</f>
        <v>0</v>
      </c>
      <c r="T223" s="54">
        <f>SUMIFS(Archives!$AD$2:$AD$1048576,Archives!$T$2:$T$1048576,$K223)</f>
        <v>0</v>
      </c>
      <c r="U223" s="54">
        <f>SUMIFS(Archives!$AE$2:$AE$1048576,Archives!$T$2:$T$1048576,$K223)</f>
        <v>0</v>
      </c>
      <c r="V223" s="54">
        <f>SUMIFS(Archives!$AF$2:$AF$1048576,Archives!$T$2:$T$1048576,$K223)</f>
        <v>0</v>
      </c>
      <c r="W223" s="54">
        <f>SUMIFS(Archives!$AG$2:$AG$1048576,Archives!$T$2:$T$1048576,$K223)</f>
        <v>0</v>
      </c>
      <c r="X223" s="144" t="s">
        <v>371</v>
      </c>
      <c r="Y223" s="54">
        <f>SUMIFS(Archives!$BG$2:$BG$1048576,Archives!$T$2:$T$1048576,$X223)</f>
        <v>0</v>
      </c>
      <c r="Z223" s="54">
        <f>SUMIFS(Archives!$BH$2:$BH$1048576,Archives!$T$2:$T$1048576,$X223)</f>
        <v>0</v>
      </c>
      <c r="AA223" s="54">
        <f>SUMIFS(Archives!$BI$2:$BI$1048576,Archives!$T$2:$T$1048576,$X223)</f>
        <v>0</v>
      </c>
      <c r="AB223" s="54">
        <f>SUMIFS(Archives!$BJ$2:$BJ$1048576,Archives!$T$2:$T$1048576,$X223)</f>
        <v>0</v>
      </c>
      <c r="AC223" s="54">
        <f>SUMIFS(Archives!$BK$2:$BK$1048576,Archives!$T$2:$T$1048576,$X223)</f>
        <v>0</v>
      </c>
      <c r="AD223" s="54">
        <f>SUMIFS(Archives!$BL$2:$BL$1048576,Archives!$T$2:$T$1048576,$X223)</f>
        <v>0</v>
      </c>
      <c r="AE223" s="54">
        <f>SUMIFS(Archives!$BM$2:$BM$1048576,Archives!$T$2:$T$1048576,$X223)</f>
        <v>0</v>
      </c>
      <c r="AF223" s="54">
        <f>SUMIFS(Archives!$BN$2:$BN$1048576,Archives!$T$2:$T$1048576,$X223)</f>
        <v>0</v>
      </c>
      <c r="AG223" s="54">
        <f>SUMIFS(Archives!$BO$2:$BO$1048576,Archives!$T$2:$T$1048576,$X223)</f>
        <v>0</v>
      </c>
      <c r="AH223" s="54">
        <f>SUMIFS(Archives!$BP$2:$BP$1048576,Archives!$T$2:$T$1048576,$X223)</f>
        <v>0</v>
      </c>
      <c r="AI223" s="54">
        <f>SUMIFS(Archives!$BQ$2:$BQ$1048576,Archives!$T$2:$T$1048576,$X223)</f>
        <v>0</v>
      </c>
      <c r="AJ223" s="54">
        <f>SUMIFS(Archives!$BR$2:$BR$1048576,Archives!$T$2:$T$1048576,$X223)</f>
        <v>0</v>
      </c>
    </row>
    <row r="224" spans="1:36" x14ac:dyDescent="0.25">
      <c r="A224" s="144" t="s">
        <v>372</v>
      </c>
      <c r="B224" s="54">
        <f>SUMIFS(Archives!$J$2:$J$1048576,Archives!$T$2:$T$1048576,$A224)</f>
        <v>0</v>
      </c>
      <c r="C224" s="54">
        <f>SUMIFS(Archives!$BF$2:$BF$1048576,Archives!$T$2:$T$1048576,$A224)</f>
        <v>0</v>
      </c>
      <c r="D224" s="54"/>
      <c r="E224" s="54"/>
      <c r="F224" s="54"/>
      <c r="G224" s="54"/>
      <c r="K224" s="144" t="s">
        <v>372</v>
      </c>
      <c r="L224" s="54">
        <f>SUMIFS(Archives!$V$2:$V$1048576,Archives!$T$2:$T$1048576,$K224)</f>
        <v>0</v>
      </c>
      <c r="M224" s="54">
        <f>SUMIFS(Archives!$W$2:$W$1048576,Archives!$T$2:$T$1048576,$K224)</f>
        <v>0</v>
      </c>
      <c r="N224" s="54">
        <f>SUMIFS(Archives!$X$2:$X$1048576,Archives!$T$2:$T$1048576,$K224)</f>
        <v>0</v>
      </c>
      <c r="O224" s="54">
        <f>SUMIFS(Archives!$Y$2:$Y$1048576,Archives!$T$2:$T$1048576,$K224)</f>
        <v>0</v>
      </c>
      <c r="P224" s="54">
        <f>SUMIFS(Archives!$Z$2:$Z$1048576,Archives!$T$2:$T$1048576,$K224)</f>
        <v>0</v>
      </c>
      <c r="Q224" s="54">
        <f>SUMIFS(Archives!$AA$2:$AA$1048576,Archives!$T$2:$T$1048576,$K224)</f>
        <v>0</v>
      </c>
      <c r="R224" s="54">
        <f>SUMIFS(Archives!$AB$2:$AB$1048576,Archives!$T$2:$T$1048576,$K224)</f>
        <v>0</v>
      </c>
      <c r="S224" s="54">
        <f>SUMIFS(Archives!$AC$2:$AC$1048576,Archives!$T$2:$T$1048576,$K224)</f>
        <v>0</v>
      </c>
      <c r="T224" s="54">
        <f>SUMIFS(Archives!$AD$2:$AD$1048576,Archives!$T$2:$T$1048576,$K224)</f>
        <v>0</v>
      </c>
      <c r="U224" s="54">
        <f>SUMIFS(Archives!$AE$2:$AE$1048576,Archives!$T$2:$T$1048576,$K224)</f>
        <v>0</v>
      </c>
      <c r="V224" s="54">
        <f>SUMIFS(Archives!$AF$2:$AF$1048576,Archives!$T$2:$T$1048576,$K224)</f>
        <v>0</v>
      </c>
      <c r="W224" s="54">
        <f>SUMIFS(Archives!$AG$2:$AG$1048576,Archives!$T$2:$T$1048576,$K224)</f>
        <v>0</v>
      </c>
      <c r="X224" s="144" t="s">
        <v>372</v>
      </c>
      <c r="Y224" s="54">
        <f>SUMIFS(Archives!$BG$2:$BG$1048576,Archives!$T$2:$T$1048576,$X224)</f>
        <v>0</v>
      </c>
      <c r="Z224" s="54">
        <f>SUMIFS(Archives!$BH$2:$BH$1048576,Archives!$T$2:$T$1048576,$X224)</f>
        <v>0</v>
      </c>
      <c r="AA224" s="54">
        <f>SUMIFS(Archives!$BI$2:$BI$1048576,Archives!$T$2:$T$1048576,$X224)</f>
        <v>0</v>
      </c>
      <c r="AB224" s="54">
        <f>SUMIFS(Archives!$BJ$2:$BJ$1048576,Archives!$T$2:$T$1048576,$X224)</f>
        <v>0</v>
      </c>
      <c r="AC224" s="54">
        <f>SUMIFS(Archives!$BK$2:$BK$1048576,Archives!$T$2:$T$1048576,$X224)</f>
        <v>0</v>
      </c>
      <c r="AD224" s="54">
        <f>SUMIFS(Archives!$BL$2:$BL$1048576,Archives!$T$2:$T$1048576,$X224)</f>
        <v>0</v>
      </c>
      <c r="AE224" s="54">
        <f>SUMIFS(Archives!$BM$2:$BM$1048576,Archives!$T$2:$T$1048576,$X224)</f>
        <v>0</v>
      </c>
      <c r="AF224" s="54">
        <f>SUMIFS(Archives!$BN$2:$BN$1048576,Archives!$T$2:$T$1048576,$X224)</f>
        <v>0</v>
      </c>
      <c r="AG224" s="54">
        <f>SUMIFS(Archives!$BO$2:$BO$1048576,Archives!$T$2:$T$1048576,$X224)</f>
        <v>0</v>
      </c>
      <c r="AH224" s="54">
        <f>SUMIFS(Archives!$BP$2:$BP$1048576,Archives!$T$2:$T$1048576,$X224)</f>
        <v>0</v>
      </c>
      <c r="AI224" s="54">
        <f>SUMIFS(Archives!$BQ$2:$BQ$1048576,Archives!$T$2:$T$1048576,$X224)</f>
        <v>0</v>
      </c>
      <c r="AJ224" s="54">
        <f>SUMIFS(Archives!$BR$2:$BR$1048576,Archives!$T$2:$T$1048576,$X224)</f>
        <v>0</v>
      </c>
    </row>
    <row r="225" spans="1:36" x14ac:dyDescent="0.25">
      <c r="A225" s="144" t="s">
        <v>373</v>
      </c>
      <c r="B225" s="54">
        <f>SUMIFS(Archives!$J$2:$J$1048576,Archives!$T$2:$T$1048576,$A225)</f>
        <v>0</v>
      </c>
      <c r="C225" s="54">
        <f>SUMIFS(Archives!$BF$2:$BF$1048576,Archives!$T$2:$T$1048576,$A225)</f>
        <v>0</v>
      </c>
      <c r="D225" s="54"/>
      <c r="E225" s="54"/>
      <c r="F225" s="54"/>
      <c r="G225" s="54"/>
      <c r="K225" s="144" t="s">
        <v>373</v>
      </c>
      <c r="L225" s="54">
        <f>SUMIFS(Archives!$V$2:$V$1048576,Archives!$T$2:$T$1048576,$K225)</f>
        <v>0</v>
      </c>
      <c r="M225" s="54">
        <f>SUMIFS(Archives!$W$2:$W$1048576,Archives!$T$2:$T$1048576,$K225)</f>
        <v>0</v>
      </c>
      <c r="N225" s="54">
        <f>SUMIFS(Archives!$X$2:$X$1048576,Archives!$T$2:$T$1048576,$K225)</f>
        <v>0</v>
      </c>
      <c r="O225" s="54">
        <f>SUMIFS(Archives!$Y$2:$Y$1048576,Archives!$T$2:$T$1048576,$K225)</f>
        <v>0</v>
      </c>
      <c r="P225" s="54">
        <f>SUMIFS(Archives!$Z$2:$Z$1048576,Archives!$T$2:$T$1048576,$K225)</f>
        <v>0</v>
      </c>
      <c r="Q225" s="54">
        <f>SUMIFS(Archives!$AA$2:$AA$1048576,Archives!$T$2:$T$1048576,$K225)</f>
        <v>0</v>
      </c>
      <c r="R225" s="54">
        <f>SUMIFS(Archives!$AB$2:$AB$1048576,Archives!$T$2:$T$1048576,$K225)</f>
        <v>0</v>
      </c>
      <c r="S225" s="54">
        <f>SUMIFS(Archives!$AC$2:$AC$1048576,Archives!$T$2:$T$1048576,$K225)</f>
        <v>0</v>
      </c>
      <c r="T225" s="54">
        <f>SUMIFS(Archives!$AD$2:$AD$1048576,Archives!$T$2:$T$1048576,$K225)</f>
        <v>0</v>
      </c>
      <c r="U225" s="54">
        <f>SUMIFS(Archives!$AE$2:$AE$1048576,Archives!$T$2:$T$1048576,$K225)</f>
        <v>0</v>
      </c>
      <c r="V225" s="54">
        <f>SUMIFS(Archives!$AF$2:$AF$1048576,Archives!$T$2:$T$1048576,$K225)</f>
        <v>0</v>
      </c>
      <c r="W225" s="54">
        <f>SUMIFS(Archives!$AG$2:$AG$1048576,Archives!$T$2:$T$1048576,$K225)</f>
        <v>0</v>
      </c>
      <c r="X225" s="144" t="s">
        <v>373</v>
      </c>
      <c r="Y225" s="54">
        <f>SUMIFS(Archives!$BG$2:$BG$1048576,Archives!$T$2:$T$1048576,$X225)</f>
        <v>0</v>
      </c>
      <c r="Z225" s="54">
        <f>SUMIFS(Archives!$BH$2:$BH$1048576,Archives!$T$2:$T$1048576,$X225)</f>
        <v>0</v>
      </c>
      <c r="AA225" s="54">
        <f>SUMIFS(Archives!$BI$2:$BI$1048576,Archives!$T$2:$T$1048576,$X225)</f>
        <v>0</v>
      </c>
      <c r="AB225" s="54">
        <f>SUMIFS(Archives!$BJ$2:$BJ$1048576,Archives!$T$2:$T$1048576,$X225)</f>
        <v>0</v>
      </c>
      <c r="AC225" s="54">
        <f>SUMIFS(Archives!$BK$2:$BK$1048576,Archives!$T$2:$T$1048576,$X225)</f>
        <v>0</v>
      </c>
      <c r="AD225" s="54">
        <f>SUMIFS(Archives!$BL$2:$BL$1048576,Archives!$T$2:$T$1048576,$X225)</f>
        <v>0</v>
      </c>
      <c r="AE225" s="54">
        <f>SUMIFS(Archives!$BM$2:$BM$1048576,Archives!$T$2:$T$1048576,$X225)</f>
        <v>0</v>
      </c>
      <c r="AF225" s="54">
        <f>SUMIFS(Archives!$BN$2:$BN$1048576,Archives!$T$2:$T$1048576,$X225)</f>
        <v>0</v>
      </c>
      <c r="AG225" s="54">
        <f>SUMIFS(Archives!$BO$2:$BO$1048576,Archives!$T$2:$T$1048576,$X225)</f>
        <v>0</v>
      </c>
      <c r="AH225" s="54">
        <f>SUMIFS(Archives!$BP$2:$BP$1048576,Archives!$T$2:$T$1048576,$X225)</f>
        <v>0</v>
      </c>
      <c r="AI225" s="54">
        <f>SUMIFS(Archives!$BQ$2:$BQ$1048576,Archives!$T$2:$T$1048576,$X225)</f>
        <v>0</v>
      </c>
      <c r="AJ225" s="54">
        <f>SUMIFS(Archives!$BR$2:$BR$1048576,Archives!$T$2:$T$1048576,$X225)</f>
        <v>0</v>
      </c>
    </row>
    <row r="226" spans="1:36" x14ac:dyDescent="0.25">
      <c r="A226" s="144" t="s">
        <v>374</v>
      </c>
      <c r="B226" s="54">
        <f>SUMIFS(Archives!$J$2:$J$1048576,Archives!$T$2:$T$1048576,$A226)</f>
        <v>0</v>
      </c>
      <c r="C226" s="54">
        <f>SUMIFS(Archives!$BF$2:$BF$1048576,Archives!$T$2:$T$1048576,$A226)</f>
        <v>0</v>
      </c>
      <c r="D226" s="54"/>
      <c r="E226" s="54"/>
      <c r="F226" s="54"/>
      <c r="G226" s="54"/>
      <c r="K226" s="144" t="s">
        <v>374</v>
      </c>
      <c r="L226" s="54">
        <f>SUMIFS(Archives!$V$2:$V$1048576,Archives!$T$2:$T$1048576,$K226)</f>
        <v>0</v>
      </c>
      <c r="M226" s="54">
        <f>SUMIFS(Archives!$W$2:$W$1048576,Archives!$T$2:$T$1048576,$K226)</f>
        <v>0</v>
      </c>
      <c r="N226" s="54">
        <f>SUMIFS(Archives!$X$2:$X$1048576,Archives!$T$2:$T$1048576,$K226)</f>
        <v>0</v>
      </c>
      <c r="O226" s="54">
        <f>SUMIFS(Archives!$Y$2:$Y$1048576,Archives!$T$2:$T$1048576,$K226)</f>
        <v>0</v>
      </c>
      <c r="P226" s="54">
        <f>SUMIFS(Archives!$Z$2:$Z$1048576,Archives!$T$2:$T$1048576,$K226)</f>
        <v>0</v>
      </c>
      <c r="Q226" s="54">
        <f>SUMIFS(Archives!$AA$2:$AA$1048576,Archives!$T$2:$T$1048576,$K226)</f>
        <v>0</v>
      </c>
      <c r="R226" s="54">
        <f>SUMIFS(Archives!$AB$2:$AB$1048576,Archives!$T$2:$T$1048576,$K226)</f>
        <v>0</v>
      </c>
      <c r="S226" s="54">
        <f>SUMIFS(Archives!$AC$2:$AC$1048576,Archives!$T$2:$T$1048576,$K226)</f>
        <v>0</v>
      </c>
      <c r="T226" s="54">
        <f>SUMIFS(Archives!$AD$2:$AD$1048576,Archives!$T$2:$T$1048576,$K226)</f>
        <v>0</v>
      </c>
      <c r="U226" s="54">
        <f>SUMIFS(Archives!$AE$2:$AE$1048576,Archives!$T$2:$T$1048576,$K226)</f>
        <v>0</v>
      </c>
      <c r="V226" s="54">
        <f>SUMIFS(Archives!$AF$2:$AF$1048576,Archives!$T$2:$T$1048576,$K226)</f>
        <v>0</v>
      </c>
      <c r="W226" s="54">
        <f>SUMIFS(Archives!$AG$2:$AG$1048576,Archives!$T$2:$T$1048576,$K226)</f>
        <v>0</v>
      </c>
      <c r="X226" s="144" t="s">
        <v>374</v>
      </c>
      <c r="Y226" s="54">
        <f>SUMIFS(Archives!$BG$2:$BG$1048576,Archives!$T$2:$T$1048576,$X226)</f>
        <v>0</v>
      </c>
      <c r="Z226" s="54">
        <f>SUMIFS(Archives!$BH$2:$BH$1048576,Archives!$T$2:$T$1048576,$X226)</f>
        <v>0</v>
      </c>
      <c r="AA226" s="54">
        <f>SUMIFS(Archives!$BI$2:$BI$1048576,Archives!$T$2:$T$1048576,$X226)</f>
        <v>0</v>
      </c>
      <c r="AB226" s="54">
        <f>SUMIFS(Archives!$BJ$2:$BJ$1048576,Archives!$T$2:$T$1048576,$X226)</f>
        <v>0</v>
      </c>
      <c r="AC226" s="54">
        <f>SUMIFS(Archives!$BK$2:$BK$1048576,Archives!$T$2:$T$1048576,$X226)</f>
        <v>0</v>
      </c>
      <c r="AD226" s="54">
        <f>SUMIFS(Archives!$BL$2:$BL$1048576,Archives!$T$2:$T$1048576,$X226)</f>
        <v>0</v>
      </c>
      <c r="AE226" s="54">
        <f>SUMIFS(Archives!$BM$2:$BM$1048576,Archives!$T$2:$T$1048576,$X226)</f>
        <v>0</v>
      </c>
      <c r="AF226" s="54">
        <f>SUMIFS(Archives!$BN$2:$BN$1048576,Archives!$T$2:$T$1048576,$X226)</f>
        <v>0</v>
      </c>
      <c r="AG226" s="54">
        <f>SUMIFS(Archives!$BO$2:$BO$1048576,Archives!$T$2:$T$1048576,$X226)</f>
        <v>0</v>
      </c>
      <c r="AH226" s="54">
        <f>SUMIFS(Archives!$BP$2:$BP$1048576,Archives!$T$2:$T$1048576,$X226)</f>
        <v>0</v>
      </c>
      <c r="AI226" s="54">
        <f>SUMIFS(Archives!$BQ$2:$BQ$1048576,Archives!$T$2:$T$1048576,$X226)</f>
        <v>0</v>
      </c>
      <c r="AJ226" s="54">
        <f>SUMIFS(Archives!$BR$2:$BR$1048576,Archives!$T$2:$T$1048576,$X226)</f>
        <v>0</v>
      </c>
    </row>
    <row r="227" spans="1:36" ht="30" x14ac:dyDescent="0.25">
      <c r="A227" s="144" t="s">
        <v>375</v>
      </c>
      <c r="B227" s="54">
        <f>SUMIFS(Archives!$J$2:$J$1048576,Archives!$T$2:$T$1048576,$A227)</f>
        <v>0</v>
      </c>
      <c r="C227" s="54">
        <f>SUMIFS(Archives!$BF$2:$BF$1048576,Archives!$T$2:$T$1048576,$A227)</f>
        <v>0</v>
      </c>
      <c r="D227" s="54"/>
      <c r="E227" s="54"/>
      <c r="F227" s="54"/>
      <c r="G227" s="54"/>
      <c r="K227" s="144" t="s">
        <v>375</v>
      </c>
      <c r="L227" s="54">
        <f>SUMIFS(Archives!$V$2:$V$1048576,Archives!$T$2:$T$1048576,$K227)</f>
        <v>0</v>
      </c>
      <c r="M227" s="54">
        <f>SUMIFS(Archives!$W$2:$W$1048576,Archives!$T$2:$T$1048576,$K227)</f>
        <v>0</v>
      </c>
      <c r="N227" s="54">
        <f>SUMIFS(Archives!$X$2:$X$1048576,Archives!$T$2:$T$1048576,$K227)</f>
        <v>0</v>
      </c>
      <c r="O227" s="54">
        <f>SUMIFS(Archives!$Y$2:$Y$1048576,Archives!$T$2:$T$1048576,$K227)</f>
        <v>0</v>
      </c>
      <c r="P227" s="54">
        <f>SUMIFS(Archives!$Z$2:$Z$1048576,Archives!$T$2:$T$1048576,$K227)</f>
        <v>0</v>
      </c>
      <c r="Q227" s="54">
        <f>SUMIFS(Archives!$AA$2:$AA$1048576,Archives!$T$2:$T$1048576,$K227)</f>
        <v>0</v>
      </c>
      <c r="R227" s="54">
        <f>SUMIFS(Archives!$AB$2:$AB$1048576,Archives!$T$2:$T$1048576,$K227)</f>
        <v>0</v>
      </c>
      <c r="S227" s="54">
        <f>SUMIFS(Archives!$AC$2:$AC$1048576,Archives!$T$2:$T$1048576,$K227)</f>
        <v>0</v>
      </c>
      <c r="T227" s="54">
        <f>SUMIFS(Archives!$AD$2:$AD$1048576,Archives!$T$2:$T$1048576,$K227)</f>
        <v>0</v>
      </c>
      <c r="U227" s="54">
        <f>SUMIFS(Archives!$AE$2:$AE$1048576,Archives!$T$2:$T$1048576,$K227)</f>
        <v>0</v>
      </c>
      <c r="V227" s="54">
        <f>SUMIFS(Archives!$AF$2:$AF$1048576,Archives!$T$2:$T$1048576,$K227)</f>
        <v>0</v>
      </c>
      <c r="W227" s="54">
        <f>SUMIFS(Archives!$AG$2:$AG$1048576,Archives!$T$2:$T$1048576,$K227)</f>
        <v>0</v>
      </c>
      <c r="X227" s="144" t="s">
        <v>375</v>
      </c>
      <c r="Y227" s="54">
        <f>SUMIFS(Archives!$BG$2:$BG$1048576,Archives!$T$2:$T$1048576,$X227)</f>
        <v>0</v>
      </c>
      <c r="Z227" s="54">
        <f>SUMIFS(Archives!$BH$2:$BH$1048576,Archives!$T$2:$T$1048576,$X227)</f>
        <v>0</v>
      </c>
      <c r="AA227" s="54">
        <f>SUMIFS(Archives!$BI$2:$BI$1048576,Archives!$T$2:$T$1048576,$X227)</f>
        <v>0</v>
      </c>
      <c r="AB227" s="54">
        <f>SUMIFS(Archives!$BJ$2:$BJ$1048576,Archives!$T$2:$T$1048576,$X227)</f>
        <v>0</v>
      </c>
      <c r="AC227" s="54">
        <f>SUMIFS(Archives!$BK$2:$BK$1048576,Archives!$T$2:$T$1048576,$X227)</f>
        <v>0</v>
      </c>
      <c r="AD227" s="54">
        <f>SUMIFS(Archives!$BL$2:$BL$1048576,Archives!$T$2:$T$1048576,$X227)</f>
        <v>0</v>
      </c>
      <c r="AE227" s="54">
        <f>SUMIFS(Archives!$BM$2:$BM$1048576,Archives!$T$2:$T$1048576,$X227)</f>
        <v>0</v>
      </c>
      <c r="AF227" s="54">
        <f>SUMIFS(Archives!$BN$2:$BN$1048576,Archives!$T$2:$T$1048576,$X227)</f>
        <v>0</v>
      </c>
      <c r="AG227" s="54">
        <f>SUMIFS(Archives!$BO$2:$BO$1048576,Archives!$T$2:$T$1048576,$X227)</f>
        <v>0</v>
      </c>
      <c r="AH227" s="54">
        <f>SUMIFS(Archives!$BP$2:$BP$1048576,Archives!$T$2:$T$1048576,$X227)</f>
        <v>0</v>
      </c>
      <c r="AI227" s="54">
        <f>SUMIFS(Archives!$BQ$2:$BQ$1048576,Archives!$T$2:$T$1048576,$X227)</f>
        <v>0</v>
      </c>
      <c r="AJ227" s="54">
        <f>SUMIFS(Archives!$BR$2:$BR$1048576,Archives!$T$2:$T$1048576,$X227)</f>
        <v>0</v>
      </c>
    </row>
    <row r="228" spans="1:36" ht="45" x14ac:dyDescent="0.25">
      <c r="A228" s="144" t="s">
        <v>376</v>
      </c>
      <c r="B228" s="54">
        <f>SUMIFS(Archives!$J$2:$J$1048576,Archives!$T$2:$T$1048576,$A228)</f>
        <v>0</v>
      </c>
      <c r="C228" s="54">
        <f>SUMIFS(Archives!$BF$2:$BF$1048576,Archives!$T$2:$T$1048576,$A228)</f>
        <v>0</v>
      </c>
      <c r="D228" s="54"/>
      <c r="E228" s="54"/>
      <c r="F228" s="54"/>
      <c r="G228" s="54"/>
      <c r="K228" s="144" t="s">
        <v>376</v>
      </c>
      <c r="L228" s="54">
        <f>SUMIFS(Archives!$V$2:$V$1048576,Archives!$T$2:$T$1048576,$K228)</f>
        <v>0</v>
      </c>
      <c r="M228" s="54">
        <f>SUMIFS(Archives!$W$2:$W$1048576,Archives!$T$2:$T$1048576,$K228)</f>
        <v>0</v>
      </c>
      <c r="N228" s="54">
        <f>SUMIFS(Archives!$X$2:$X$1048576,Archives!$T$2:$T$1048576,$K228)</f>
        <v>0</v>
      </c>
      <c r="O228" s="54">
        <f>SUMIFS(Archives!$Y$2:$Y$1048576,Archives!$T$2:$T$1048576,$K228)</f>
        <v>0</v>
      </c>
      <c r="P228" s="54">
        <f>SUMIFS(Archives!$Z$2:$Z$1048576,Archives!$T$2:$T$1048576,$K228)</f>
        <v>0</v>
      </c>
      <c r="Q228" s="54">
        <f>SUMIFS(Archives!$AA$2:$AA$1048576,Archives!$T$2:$T$1048576,$K228)</f>
        <v>0</v>
      </c>
      <c r="R228" s="54">
        <f>SUMIFS(Archives!$AB$2:$AB$1048576,Archives!$T$2:$T$1048576,$K228)</f>
        <v>0</v>
      </c>
      <c r="S228" s="54">
        <f>SUMIFS(Archives!$AC$2:$AC$1048576,Archives!$T$2:$T$1048576,$K228)</f>
        <v>0</v>
      </c>
      <c r="T228" s="54">
        <f>SUMIFS(Archives!$AD$2:$AD$1048576,Archives!$T$2:$T$1048576,$K228)</f>
        <v>0</v>
      </c>
      <c r="U228" s="54">
        <f>SUMIFS(Archives!$AE$2:$AE$1048576,Archives!$T$2:$T$1048576,$K228)</f>
        <v>0</v>
      </c>
      <c r="V228" s="54">
        <f>SUMIFS(Archives!$AF$2:$AF$1048576,Archives!$T$2:$T$1048576,$K228)</f>
        <v>0</v>
      </c>
      <c r="W228" s="54">
        <f>SUMIFS(Archives!$AG$2:$AG$1048576,Archives!$T$2:$T$1048576,$K228)</f>
        <v>0</v>
      </c>
      <c r="X228" s="144" t="s">
        <v>376</v>
      </c>
      <c r="Y228" s="54">
        <f>SUMIFS(Archives!$BG$2:$BG$1048576,Archives!$T$2:$T$1048576,$X228)</f>
        <v>0</v>
      </c>
      <c r="Z228" s="54">
        <f>SUMIFS(Archives!$BH$2:$BH$1048576,Archives!$T$2:$T$1048576,$X228)</f>
        <v>0</v>
      </c>
      <c r="AA228" s="54">
        <f>SUMIFS(Archives!$BI$2:$BI$1048576,Archives!$T$2:$T$1048576,$X228)</f>
        <v>0</v>
      </c>
      <c r="AB228" s="54">
        <f>SUMIFS(Archives!$BJ$2:$BJ$1048576,Archives!$T$2:$T$1048576,$X228)</f>
        <v>0</v>
      </c>
      <c r="AC228" s="54">
        <f>SUMIFS(Archives!$BK$2:$BK$1048576,Archives!$T$2:$T$1048576,$X228)</f>
        <v>0</v>
      </c>
      <c r="AD228" s="54">
        <f>SUMIFS(Archives!$BL$2:$BL$1048576,Archives!$T$2:$T$1048576,$X228)</f>
        <v>0</v>
      </c>
      <c r="AE228" s="54">
        <f>SUMIFS(Archives!$BM$2:$BM$1048576,Archives!$T$2:$T$1048576,$X228)</f>
        <v>0</v>
      </c>
      <c r="AF228" s="54">
        <f>SUMIFS(Archives!$BN$2:$BN$1048576,Archives!$T$2:$T$1048576,$X228)</f>
        <v>0</v>
      </c>
      <c r="AG228" s="54">
        <f>SUMIFS(Archives!$BO$2:$BO$1048576,Archives!$T$2:$T$1048576,$X228)</f>
        <v>0</v>
      </c>
      <c r="AH228" s="54">
        <f>SUMIFS(Archives!$BP$2:$BP$1048576,Archives!$T$2:$T$1048576,$X228)</f>
        <v>0</v>
      </c>
      <c r="AI228" s="54">
        <f>SUMIFS(Archives!$BQ$2:$BQ$1048576,Archives!$T$2:$T$1048576,$X228)</f>
        <v>0</v>
      </c>
      <c r="AJ228" s="54">
        <f>SUMIFS(Archives!$BR$2:$BR$1048576,Archives!$T$2:$T$1048576,$X228)</f>
        <v>0</v>
      </c>
    </row>
    <row r="229" spans="1:36" x14ac:dyDescent="0.25">
      <c r="A229" s="144" t="s">
        <v>377</v>
      </c>
      <c r="B229" s="54">
        <f>SUMIFS(Archives!$J$2:$J$1048576,Archives!$T$2:$T$1048576,$A229)</f>
        <v>0</v>
      </c>
      <c r="C229" s="54">
        <f>SUMIFS(Archives!$BF$2:$BF$1048576,Archives!$T$2:$T$1048576,$A229)</f>
        <v>0</v>
      </c>
      <c r="D229" s="54"/>
      <c r="E229" s="54"/>
      <c r="F229" s="54"/>
      <c r="G229" s="54"/>
      <c r="K229" s="144" t="s">
        <v>377</v>
      </c>
      <c r="L229" s="54">
        <f>SUMIFS(Archives!$V$2:$V$1048576,Archives!$T$2:$T$1048576,$K229)</f>
        <v>0</v>
      </c>
      <c r="M229" s="54">
        <f>SUMIFS(Archives!$W$2:$W$1048576,Archives!$T$2:$T$1048576,$K229)</f>
        <v>0</v>
      </c>
      <c r="N229" s="54">
        <f>SUMIFS(Archives!$X$2:$X$1048576,Archives!$T$2:$T$1048576,$K229)</f>
        <v>0</v>
      </c>
      <c r="O229" s="54">
        <f>SUMIFS(Archives!$Y$2:$Y$1048576,Archives!$T$2:$T$1048576,$K229)</f>
        <v>0</v>
      </c>
      <c r="P229" s="54">
        <f>SUMIFS(Archives!$Z$2:$Z$1048576,Archives!$T$2:$T$1048576,$K229)</f>
        <v>0</v>
      </c>
      <c r="Q229" s="54">
        <f>SUMIFS(Archives!$AA$2:$AA$1048576,Archives!$T$2:$T$1048576,$K229)</f>
        <v>0</v>
      </c>
      <c r="R229" s="54">
        <f>SUMIFS(Archives!$AB$2:$AB$1048576,Archives!$T$2:$T$1048576,$K229)</f>
        <v>0</v>
      </c>
      <c r="S229" s="54">
        <f>SUMIFS(Archives!$AC$2:$AC$1048576,Archives!$T$2:$T$1048576,$K229)</f>
        <v>0</v>
      </c>
      <c r="T229" s="54">
        <f>SUMIFS(Archives!$AD$2:$AD$1048576,Archives!$T$2:$T$1048576,$K229)</f>
        <v>0</v>
      </c>
      <c r="U229" s="54">
        <f>SUMIFS(Archives!$AE$2:$AE$1048576,Archives!$T$2:$T$1048576,$K229)</f>
        <v>0</v>
      </c>
      <c r="V229" s="54">
        <f>SUMIFS(Archives!$AF$2:$AF$1048576,Archives!$T$2:$T$1048576,$K229)</f>
        <v>0</v>
      </c>
      <c r="W229" s="54">
        <f>SUMIFS(Archives!$AG$2:$AG$1048576,Archives!$T$2:$T$1048576,$K229)</f>
        <v>0</v>
      </c>
      <c r="X229" s="144" t="s">
        <v>377</v>
      </c>
      <c r="Y229" s="54">
        <f>SUMIFS(Archives!$BG$2:$BG$1048576,Archives!$T$2:$T$1048576,$X229)</f>
        <v>0</v>
      </c>
      <c r="Z229" s="54">
        <f>SUMIFS(Archives!$BH$2:$BH$1048576,Archives!$T$2:$T$1048576,$X229)</f>
        <v>0</v>
      </c>
      <c r="AA229" s="54">
        <f>SUMIFS(Archives!$BI$2:$BI$1048576,Archives!$T$2:$T$1048576,$X229)</f>
        <v>0</v>
      </c>
      <c r="AB229" s="54">
        <f>SUMIFS(Archives!$BJ$2:$BJ$1048576,Archives!$T$2:$T$1048576,$X229)</f>
        <v>0</v>
      </c>
      <c r="AC229" s="54">
        <f>SUMIFS(Archives!$BK$2:$BK$1048576,Archives!$T$2:$T$1048576,$X229)</f>
        <v>0</v>
      </c>
      <c r="AD229" s="54">
        <f>SUMIFS(Archives!$BL$2:$BL$1048576,Archives!$T$2:$T$1048576,$X229)</f>
        <v>0</v>
      </c>
      <c r="AE229" s="54">
        <f>SUMIFS(Archives!$BM$2:$BM$1048576,Archives!$T$2:$T$1048576,$X229)</f>
        <v>0</v>
      </c>
      <c r="AF229" s="54">
        <f>SUMIFS(Archives!$BN$2:$BN$1048576,Archives!$T$2:$T$1048576,$X229)</f>
        <v>0</v>
      </c>
      <c r="AG229" s="54">
        <f>SUMIFS(Archives!$BO$2:$BO$1048576,Archives!$T$2:$T$1048576,$X229)</f>
        <v>0</v>
      </c>
      <c r="AH229" s="54">
        <f>SUMIFS(Archives!$BP$2:$BP$1048576,Archives!$T$2:$T$1048576,$X229)</f>
        <v>0</v>
      </c>
      <c r="AI229" s="54">
        <f>SUMIFS(Archives!$BQ$2:$BQ$1048576,Archives!$T$2:$T$1048576,$X229)</f>
        <v>0</v>
      </c>
      <c r="AJ229" s="54">
        <f>SUMIFS(Archives!$BR$2:$BR$1048576,Archives!$T$2:$T$1048576,$X229)</f>
        <v>0</v>
      </c>
    </row>
    <row r="230" spans="1:36" x14ac:dyDescent="0.25">
      <c r="A230" s="144" t="s">
        <v>378</v>
      </c>
      <c r="B230" s="54">
        <f>SUMIFS(Archives!$J$2:$J$1048576,Archives!$T$2:$T$1048576,$A230)</f>
        <v>0</v>
      </c>
      <c r="C230" s="54">
        <f>SUMIFS(Archives!$BF$2:$BF$1048576,Archives!$T$2:$T$1048576,$A230)</f>
        <v>0</v>
      </c>
      <c r="D230" s="54"/>
      <c r="E230" s="54"/>
      <c r="F230" s="54"/>
      <c r="G230" s="54"/>
      <c r="K230" s="144" t="s">
        <v>378</v>
      </c>
      <c r="L230" s="54">
        <f>SUMIFS(Archives!$V$2:$V$1048576,Archives!$T$2:$T$1048576,$K230)</f>
        <v>0</v>
      </c>
      <c r="M230" s="54">
        <f>SUMIFS(Archives!$W$2:$W$1048576,Archives!$T$2:$T$1048576,$K230)</f>
        <v>0</v>
      </c>
      <c r="N230" s="54">
        <f>SUMIFS(Archives!$X$2:$X$1048576,Archives!$T$2:$T$1048576,$K230)</f>
        <v>0</v>
      </c>
      <c r="O230" s="54">
        <f>SUMIFS(Archives!$Y$2:$Y$1048576,Archives!$T$2:$T$1048576,$K230)</f>
        <v>0</v>
      </c>
      <c r="P230" s="54">
        <f>SUMIFS(Archives!$Z$2:$Z$1048576,Archives!$T$2:$T$1048576,$K230)</f>
        <v>0</v>
      </c>
      <c r="Q230" s="54">
        <f>SUMIFS(Archives!$AA$2:$AA$1048576,Archives!$T$2:$T$1048576,$K230)</f>
        <v>0</v>
      </c>
      <c r="R230" s="54">
        <f>SUMIFS(Archives!$AB$2:$AB$1048576,Archives!$T$2:$T$1048576,$K230)</f>
        <v>0</v>
      </c>
      <c r="S230" s="54">
        <f>SUMIFS(Archives!$AC$2:$AC$1048576,Archives!$T$2:$T$1048576,$K230)</f>
        <v>0</v>
      </c>
      <c r="T230" s="54">
        <f>SUMIFS(Archives!$AD$2:$AD$1048576,Archives!$T$2:$T$1048576,$K230)</f>
        <v>0</v>
      </c>
      <c r="U230" s="54">
        <f>SUMIFS(Archives!$AE$2:$AE$1048576,Archives!$T$2:$T$1048576,$K230)</f>
        <v>0</v>
      </c>
      <c r="V230" s="54">
        <f>SUMIFS(Archives!$AF$2:$AF$1048576,Archives!$T$2:$T$1048576,$K230)</f>
        <v>0</v>
      </c>
      <c r="W230" s="54">
        <f>SUMIFS(Archives!$AG$2:$AG$1048576,Archives!$T$2:$T$1048576,$K230)</f>
        <v>0</v>
      </c>
      <c r="X230" s="144" t="s">
        <v>378</v>
      </c>
      <c r="Y230" s="54">
        <f>SUMIFS(Archives!$BG$2:$BG$1048576,Archives!$T$2:$T$1048576,$X230)</f>
        <v>0</v>
      </c>
      <c r="Z230" s="54">
        <f>SUMIFS(Archives!$BH$2:$BH$1048576,Archives!$T$2:$T$1048576,$X230)</f>
        <v>0</v>
      </c>
      <c r="AA230" s="54">
        <f>SUMIFS(Archives!$BI$2:$BI$1048576,Archives!$T$2:$T$1048576,$X230)</f>
        <v>0</v>
      </c>
      <c r="AB230" s="54">
        <f>SUMIFS(Archives!$BJ$2:$BJ$1048576,Archives!$T$2:$T$1048576,$X230)</f>
        <v>0</v>
      </c>
      <c r="AC230" s="54">
        <f>SUMIFS(Archives!$BK$2:$BK$1048576,Archives!$T$2:$T$1048576,$X230)</f>
        <v>0</v>
      </c>
      <c r="AD230" s="54">
        <f>SUMIFS(Archives!$BL$2:$BL$1048576,Archives!$T$2:$T$1048576,$X230)</f>
        <v>0</v>
      </c>
      <c r="AE230" s="54">
        <f>SUMIFS(Archives!$BM$2:$BM$1048576,Archives!$T$2:$T$1048576,$X230)</f>
        <v>0</v>
      </c>
      <c r="AF230" s="54">
        <f>SUMIFS(Archives!$BN$2:$BN$1048576,Archives!$T$2:$T$1048576,$X230)</f>
        <v>0</v>
      </c>
      <c r="AG230" s="54">
        <f>SUMIFS(Archives!$BO$2:$BO$1048576,Archives!$T$2:$T$1048576,$X230)</f>
        <v>0</v>
      </c>
      <c r="AH230" s="54">
        <f>SUMIFS(Archives!$BP$2:$BP$1048576,Archives!$T$2:$T$1048576,$X230)</f>
        <v>0</v>
      </c>
      <c r="AI230" s="54">
        <f>SUMIFS(Archives!$BQ$2:$BQ$1048576,Archives!$T$2:$T$1048576,$X230)</f>
        <v>0</v>
      </c>
      <c r="AJ230" s="54">
        <f>SUMIFS(Archives!$BR$2:$BR$1048576,Archives!$T$2:$T$1048576,$X230)</f>
        <v>0</v>
      </c>
    </row>
    <row r="231" spans="1:36" x14ac:dyDescent="0.25">
      <c r="A231" s="144" t="s">
        <v>379</v>
      </c>
      <c r="B231" s="54">
        <f>SUMIFS(Archives!$J$2:$J$1048576,Archives!$T$2:$T$1048576,$A231)</f>
        <v>0</v>
      </c>
      <c r="C231" s="54">
        <f>SUMIFS(Archives!$BF$2:$BF$1048576,Archives!$T$2:$T$1048576,$A231)</f>
        <v>0</v>
      </c>
      <c r="D231" s="54"/>
      <c r="E231" s="54"/>
      <c r="F231" s="54"/>
      <c r="G231" s="54"/>
      <c r="K231" s="144" t="s">
        <v>379</v>
      </c>
      <c r="L231" s="54">
        <f>SUMIFS(Archives!$V$2:$V$1048576,Archives!$T$2:$T$1048576,$K231)</f>
        <v>0</v>
      </c>
      <c r="M231" s="54">
        <f>SUMIFS(Archives!$W$2:$W$1048576,Archives!$T$2:$T$1048576,$K231)</f>
        <v>0</v>
      </c>
      <c r="N231" s="54">
        <f>SUMIFS(Archives!$X$2:$X$1048576,Archives!$T$2:$T$1048576,$K231)</f>
        <v>0</v>
      </c>
      <c r="O231" s="54">
        <f>SUMIFS(Archives!$Y$2:$Y$1048576,Archives!$T$2:$T$1048576,$K231)</f>
        <v>0</v>
      </c>
      <c r="P231" s="54">
        <f>SUMIFS(Archives!$Z$2:$Z$1048576,Archives!$T$2:$T$1048576,$K231)</f>
        <v>0</v>
      </c>
      <c r="Q231" s="54">
        <f>SUMIFS(Archives!$AA$2:$AA$1048576,Archives!$T$2:$T$1048576,$K231)</f>
        <v>0</v>
      </c>
      <c r="R231" s="54">
        <f>SUMIFS(Archives!$AB$2:$AB$1048576,Archives!$T$2:$T$1048576,$K231)</f>
        <v>0</v>
      </c>
      <c r="S231" s="54">
        <f>SUMIFS(Archives!$AC$2:$AC$1048576,Archives!$T$2:$T$1048576,$K231)</f>
        <v>0</v>
      </c>
      <c r="T231" s="54">
        <f>SUMIFS(Archives!$AD$2:$AD$1048576,Archives!$T$2:$T$1048576,$K231)</f>
        <v>0</v>
      </c>
      <c r="U231" s="54">
        <f>SUMIFS(Archives!$AE$2:$AE$1048576,Archives!$T$2:$T$1048576,$K231)</f>
        <v>0</v>
      </c>
      <c r="V231" s="54">
        <f>SUMIFS(Archives!$AF$2:$AF$1048576,Archives!$T$2:$T$1048576,$K231)</f>
        <v>0</v>
      </c>
      <c r="W231" s="54">
        <f>SUMIFS(Archives!$AG$2:$AG$1048576,Archives!$T$2:$T$1048576,$K231)</f>
        <v>0</v>
      </c>
      <c r="X231" s="144" t="s">
        <v>379</v>
      </c>
      <c r="Y231" s="54">
        <f>SUMIFS(Archives!$BG$2:$BG$1048576,Archives!$T$2:$T$1048576,$X231)</f>
        <v>0</v>
      </c>
      <c r="Z231" s="54">
        <f>SUMIFS(Archives!$BH$2:$BH$1048576,Archives!$T$2:$T$1048576,$X231)</f>
        <v>0</v>
      </c>
      <c r="AA231" s="54">
        <f>SUMIFS(Archives!$BI$2:$BI$1048576,Archives!$T$2:$T$1048576,$X231)</f>
        <v>0</v>
      </c>
      <c r="AB231" s="54">
        <f>SUMIFS(Archives!$BJ$2:$BJ$1048576,Archives!$T$2:$T$1048576,$X231)</f>
        <v>0</v>
      </c>
      <c r="AC231" s="54">
        <f>SUMIFS(Archives!$BK$2:$BK$1048576,Archives!$T$2:$T$1048576,$X231)</f>
        <v>0</v>
      </c>
      <c r="AD231" s="54">
        <f>SUMIFS(Archives!$BL$2:$BL$1048576,Archives!$T$2:$T$1048576,$X231)</f>
        <v>0</v>
      </c>
      <c r="AE231" s="54">
        <f>SUMIFS(Archives!$BM$2:$BM$1048576,Archives!$T$2:$T$1048576,$X231)</f>
        <v>0</v>
      </c>
      <c r="AF231" s="54">
        <f>SUMIFS(Archives!$BN$2:$BN$1048576,Archives!$T$2:$T$1048576,$X231)</f>
        <v>0</v>
      </c>
      <c r="AG231" s="54">
        <f>SUMIFS(Archives!$BO$2:$BO$1048576,Archives!$T$2:$T$1048576,$X231)</f>
        <v>0</v>
      </c>
      <c r="AH231" s="54">
        <f>SUMIFS(Archives!$BP$2:$BP$1048576,Archives!$T$2:$T$1048576,$X231)</f>
        <v>0</v>
      </c>
      <c r="AI231" s="54">
        <f>SUMIFS(Archives!$BQ$2:$BQ$1048576,Archives!$T$2:$T$1048576,$X231)</f>
        <v>0</v>
      </c>
      <c r="AJ231" s="54">
        <f>SUMIFS(Archives!$BR$2:$BR$1048576,Archives!$T$2:$T$1048576,$X231)</f>
        <v>0</v>
      </c>
    </row>
    <row r="232" spans="1:36" x14ac:dyDescent="0.25">
      <c r="A232" s="144" t="s">
        <v>380</v>
      </c>
      <c r="B232" s="54">
        <f>SUMIFS(Archives!$J$2:$J$1048576,Archives!$T$2:$T$1048576,$A232)</f>
        <v>0</v>
      </c>
      <c r="C232" s="54">
        <f>SUMIFS(Archives!$BF$2:$BF$1048576,Archives!$T$2:$T$1048576,$A232)</f>
        <v>0</v>
      </c>
      <c r="D232" s="54"/>
      <c r="E232" s="54"/>
      <c r="F232" s="54"/>
      <c r="G232" s="54"/>
      <c r="K232" s="144" t="s">
        <v>380</v>
      </c>
      <c r="L232" s="54">
        <f>SUMIFS(Archives!$V$2:$V$1048576,Archives!$T$2:$T$1048576,$K232)</f>
        <v>0</v>
      </c>
      <c r="M232" s="54">
        <f>SUMIFS(Archives!$W$2:$W$1048576,Archives!$T$2:$T$1048576,$K232)</f>
        <v>0</v>
      </c>
      <c r="N232" s="54">
        <f>SUMIFS(Archives!$X$2:$X$1048576,Archives!$T$2:$T$1048576,$K232)</f>
        <v>0</v>
      </c>
      <c r="O232" s="54">
        <f>SUMIFS(Archives!$Y$2:$Y$1048576,Archives!$T$2:$T$1048576,$K232)</f>
        <v>0</v>
      </c>
      <c r="P232" s="54">
        <f>SUMIFS(Archives!$Z$2:$Z$1048576,Archives!$T$2:$T$1048576,$K232)</f>
        <v>0</v>
      </c>
      <c r="Q232" s="54">
        <f>SUMIFS(Archives!$AA$2:$AA$1048576,Archives!$T$2:$T$1048576,$K232)</f>
        <v>0</v>
      </c>
      <c r="R232" s="54">
        <f>SUMIFS(Archives!$AB$2:$AB$1048576,Archives!$T$2:$T$1048576,$K232)</f>
        <v>0</v>
      </c>
      <c r="S232" s="54">
        <f>SUMIFS(Archives!$AC$2:$AC$1048576,Archives!$T$2:$T$1048576,$K232)</f>
        <v>0</v>
      </c>
      <c r="T232" s="54">
        <f>SUMIFS(Archives!$AD$2:$AD$1048576,Archives!$T$2:$T$1048576,$K232)</f>
        <v>0</v>
      </c>
      <c r="U232" s="54">
        <f>SUMIFS(Archives!$AE$2:$AE$1048576,Archives!$T$2:$T$1048576,$K232)</f>
        <v>0</v>
      </c>
      <c r="V232" s="54">
        <f>SUMIFS(Archives!$AF$2:$AF$1048576,Archives!$T$2:$T$1048576,$K232)</f>
        <v>0</v>
      </c>
      <c r="W232" s="54">
        <f>SUMIFS(Archives!$AG$2:$AG$1048576,Archives!$T$2:$T$1048576,$K232)</f>
        <v>0</v>
      </c>
      <c r="X232" s="144" t="s">
        <v>380</v>
      </c>
      <c r="Y232" s="54">
        <f>SUMIFS(Archives!$BG$2:$BG$1048576,Archives!$T$2:$T$1048576,$X232)</f>
        <v>0</v>
      </c>
      <c r="Z232" s="54">
        <f>SUMIFS(Archives!$BH$2:$BH$1048576,Archives!$T$2:$T$1048576,$X232)</f>
        <v>0</v>
      </c>
      <c r="AA232" s="54">
        <f>SUMIFS(Archives!$BI$2:$BI$1048576,Archives!$T$2:$T$1048576,$X232)</f>
        <v>0</v>
      </c>
      <c r="AB232" s="54">
        <f>SUMIFS(Archives!$BJ$2:$BJ$1048576,Archives!$T$2:$T$1048576,$X232)</f>
        <v>0</v>
      </c>
      <c r="AC232" s="54">
        <f>SUMIFS(Archives!$BK$2:$BK$1048576,Archives!$T$2:$T$1048576,$X232)</f>
        <v>0</v>
      </c>
      <c r="AD232" s="54">
        <f>SUMIFS(Archives!$BL$2:$BL$1048576,Archives!$T$2:$T$1048576,$X232)</f>
        <v>0</v>
      </c>
      <c r="AE232" s="54">
        <f>SUMIFS(Archives!$BM$2:$BM$1048576,Archives!$T$2:$T$1048576,$X232)</f>
        <v>0</v>
      </c>
      <c r="AF232" s="54">
        <f>SUMIFS(Archives!$BN$2:$BN$1048576,Archives!$T$2:$T$1048576,$X232)</f>
        <v>0</v>
      </c>
      <c r="AG232" s="54">
        <f>SUMIFS(Archives!$BO$2:$BO$1048576,Archives!$T$2:$T$1048576,$X232)</f>
        <v>0</v>
      </c>
      <c r="AH232" s="54">
        <f>SUMIFS(Archives!$BP$2:$BP$1048576,Archives!$T$2:$T$1048576,$X232)</f>
        <v>0</v>
      </c>
      <c r="AI232" s="54">
        <f>SUMIFS(Archives!$BQ$2:$BQ$1048576,Archives!$T$2:$T$1048576,$X232)</f>
        <v>0</v>
      </c>
      <c r="AJ232" s="54">
        <f>SUMIFS(Archives!$BR$2:$BR$1048576,Archives!$T$2:$T$1048576,$X232)</f>
        <v>0</v>
      </c>
    </row>
    <row r="233" spans="1:36" x14ac:dyDescent="0.25">
      <c r="A233" s="144" t="s">
        <v>381</v>
      </c>
      <c r="B233" s="54">
        <f>SUMIFS(Archives!$J$2:$J$1048576,Archives!$T$2:$T$1048576,$A233)</f>
        <v>0</v>
      </c>
      <c r="C233" s="54">
        <f>SUMIFS(Archives!$BF$2:$BF$1048576,Archives!$T$2:$T$1048576,$A233)</f>
        <v>0</v>
      </c>
      <c r="D233" s="54"/>
      <c r="E233" s="54"/>
      <c r="F233" s="54"/>
      <c r="G233" s="54"/>
      <c r="K233" s="144" t="s">
        <v>381</v>
      </c>
      <c r="L233" s="54">
        <f>SUMIFS(Archives!$V$2:$V$1048576,Archives!$T$2:$T$1048576,$K233)</f>
        <v>0</v>
      </c>
      <c r="M233" s="54">
        <f>SUMIFS(Archives!$W$2:$W$1048576,Archives!$T$2:$T$1048576,$K233)</f>
        <v>0</v>
      </c>
      <c r="N233" s="54">
        <f>SUMIFS(Archives!$X$2:$X$1048576,Archives!$T$2:$T$1048576,$K233)</f>
        <v>0</v>
      </c>
      <c r="O233" s="54">
        <f>SUMIFS(Archives!$Y$2:$Y$1048576,Archives!$T$2:$T$1048576,$K233)</f>
        <v>0</v>
      </c>
      <c r="P233" s="54">
        <f>SUMIFS(Archives!$Z$2:$Z$1048576,Archives!$T$2:$T$1048576,$K233)</f>
        <v>0</v>
      </c>
      <c r="Q233" s="54">
        <f>SUMIFS(Archives!$AA$2:$AA$1048576,Archives!$T$2:$T$1048576,$K233)</f>
        <v>0</v>
      </c>
      <c r="R233" s="54">
        <f>SUMIFS(Archives!$AB$2:$AB$1048576,Archives!$T$2:$T$1048576,$K233)</f>
        <v>0</v>
      </c>
      <c r="S233" s="54">
        <f>SUMIFS(Archives!$AC$2:$AC$1048576,Archives!$T$2:$T$1048576,$K233)</f>
        <v>0</v>
      </c>
      <c r="T233" s="54">
        <f>SUMIFS(Archives!$AD$2:$AD$1048576,Archives!$T$2:$T$1048576,$K233)</f>
        <v>0</v>
      </c>
      <c r="U233" s="54">
        <f>SUMIFS(Archives!$AE$2:$AE$1048576,Archives!$T$2:$T$1048576,$K233)</f>
        <v>0</v>
      </c>
      <c r="V233" s="54">
        <f>SUMIFS(Archives!$AF$2:$AF$1048576,Archives!$T$2:$T$1048576,$K233)</f>
        <v>0</v>
      </c>
      <c r="W233" s="54">
        <f>SUMIFS(Archives!$AG$2:$AG$1048576,Archives!$T$2:$T$1048576,$K233)</f>
        <v>0</v>
      </c>
      <c r="X233" s="144" t="s">
        <v>381</v>
      </c>
      <c r="Y233" s="54">
        <f>SUMIFS(Archives!$BG$2:$BG$1048576,Archives!$T$2:$T$1048576,$X233)</f>
        <v>0</v>
      </c>
      <c r="Z233" s="54">
        <f>SUMIFS(Archives!$BH$2:$BH$1048576,Archives!$T$2:$T$1048576,$X233)</f>
        <v>0</v>
      </c>
      <c r="AA233" s="54">
        <f>SUMIFS(Archives!$BI$2:$BI$1048576,Archives!$T$2:$T$1048576,$X233)</f>
        <v>0</v>
      </c>
      <c r="AB233" s="54">
        <f>SUMIFS(Archives!$BJ$2:$BJ$1048576,Archives!$T$2:$T$1048576,$X233)</f>
        <v>0</v>
      </c>
      <c r="AC233" s="54">
        <f>SUMIFS(Archives!$BK$2:$BK$1048576,Archives!$T$2:$T$1048576,$X233)</f>
        <v>0</v>
      </c>
      <c r="AD233" s="54">
        <f>SUMIFS(Archives!$BL$2:$BL$1048576,Archives!$T$2:$T$1048576,$X233)</f>
        <v>0</v>
      </c>
      <c r="AE233" s="54">
        <f>SUMIFS(Archives!$BM$2:$BM$1048576,Archives!$T$2:$T$1048576,$X233)</f>
        <v>0</v>
      </c>
      <c r="AF233" s="54">
        <f>SUMIFS(Archives!$BN$2:$BN$1048576,Archives!$T$2:$T$1048576,$X233)</f>
        <v>0</v>
      </c>
      <c r="AG233" s="54">
        <f>SUMIFS(Archives!$BO$2:$BO$1048576,Archives!$T$2:$T$1048576,$X233)</f>
        <v>0</v>
      </c>
      <c r="AH233" s="54">
        <f>SUMIFS(Archives!$BP$2:$BP$1048576,Archives!$T$2:$T$1048576,$X233)</f>
        <v>0</v>
      </c>
      <c r="AI233" s="54">
        <f>SUMIFS(Archives!$BQ$2:$BQ$1048576,Archives!$T$2:$T$1048576,$X233)</f>
        <v>0</v>
      </c>
      <c r="AJ233" s="54">
        <f>SUMIFS(Archives!$BR$2:$BR$1048576,Archives!$T$2:$T$1048576,$X233)</f>
        <v>0</v>
      </c>
    </row>
    <row r="234" spans="1:36" x14ac:dyDescent="0.25">
      <c r="A234" s="144" t="s">
        <v>382</v>
      </c>
      <c r="B234" s="54">
        <f>SUMIFS(Archives!$J$2:$J$1048576,Archives!$T$2:$T$1048576,$A234)</f>
        <v>0</v>
      </c>
      <c r="C234" s="54">
        <f>SUMIFS(Archives!$BF$2:$BF$1048576,Archives!$T$2:$T$1048576,$A234)</f>
        <v>0</v>
      </c>
      <c r="D234" s="54"/>
      <c r="E234" s="54"/>
      <c r="F234" s="54"/>
      <c r="G234" s="54"/>
      <c r="K234" s="144" t="s">
        <v>382</v>
      </c>
      <c r="L234" s="54">
        <f>SUMIFS(Archives!$V$2:$V$1048576,Archives!$T$2:$T$1048576,$K234)</f>
        <v>0</v>
      </c>
      <c r="M234" s="54">
        <f>SUMIFS(Archives!$W$2:$W$1048576,Archives!$T$2:$T$1048576,$K234)</f>
        <v>0</v>
      </c>
      <c r="N234" s="54">
        <f>SUMIFS(Archives!$X$2:$X$1048576,Archives!$T$2:$T$1048576,$K234)</f>
        <v>0</v>
      </c>
      <c r="O234" s="54">
        <f>SUMIFS(Archives!$Y$2:$Y$1048576,Archives!$T$2:$T$1048576,$K234)</f>
        <v>0</v>
      </c>
      <c r="P234" s="54">
        <f>SUMIFS(Archives!$Z$2:$Z$1048576,Archives!$T$2:$T$1048576,$K234)</f>
        <v>0</v>
      </c>
      <c r="Q234" s="54">
        <f>SUMIFS(Archives!$AA$2:$AA$1048576,Archives!$T$2:$T$1048576,$K234)</f>
        <v>0</v>
      </c>
      <c r="R234" s="54">
        <f>SUMIFS(Archives!$AB$2:$AB$1048576,Archives!$T$2:$T$1048576,$K234)</f>
        <v>0</v>
      </c>
      <c r="S234" s="54">
        <f>SUMIFS(Archives!$AC$2:$AC$1048576,Archives!$T$2:$T$1048576,$K234)</f>
        <v>0</v>
      </c>
      <c r="T234" s="54">
        <f>SUMIFS(Archives!$AD$2:$AD$1048576,Archives!$T$2:$T$1048576,$K234)</f>
        <v>0</v>
      </c>
      <c r="U234" s="54">
        <f>SUMIFS(Archives!$AE$2:$AE$1048576,Archives!$T$2:$T$1048576,$K234)</f>
        <v>0</v>
      </c>
      <c r="V234" s="54">
        <f>SUMIFS(Archives!$AF$2:$AF$1048576,Archives!$T$2:$T$1048576,$K234)</f>
        <v>0</v>
      </c>
      <c r="W234" s="54">
        <f>SUMIFS(Archives!$AG$2:$AG$1048576,Archives!$T$2:$T$1048576,$K234)</f>
        <v>0</v>
      </c>
      <c r="X234" s="144" t="s">
        <v>382</v>
      </c>
      <c r="Y234" s="54">
        <f>SUMIFS(Archives!$BG$2:$BG$1048576,Archives!$T$2:$T$1048576,$X234)</f>
        <v>0</v>
      </c>
      <c r="Z234" s="54">
        <f>SUMIFS(Archives!$BH$2:$BH$1048576,Archives!$T$2:$T$1048576,$X234)</f>
        <v>0</v>
      </c>
      <c r="AA234" s="54">
        <f>SUMIFS(Archives!$BI$2:$BI$1048576,Archives!$T$2:$T$1048576,$X234)</f>
        <v>0</v>
      </c>
      <c r="AB234" s="54">
        <f>SUMIFS(Archives!$BJ$2:$BJ$1048576,Archives!$T$2:$T$1048576,$X234)</f>
        <v>0</v>
      </c>
      <c r="AC234" s="54">
        <f>SUMIFS(Archives!$BK$2:$BK$1048576,Archives!$T$2:$T$1048576,$X234)</f>
        <v>0</v>
      </c>
      <c r="AD234" s="54">
        <f>SUMIFS(Archives!$BL$2:$BL$1048576,Archives!$T$2:$T$1048576,$X234)</f>
        <v>0</v>
      </c>
      <c r="AE234" s="54">
        <f>SUMIFS(Archives!$BM$2:$BM$1048576,Archives!$T$2:$T$1048576,$X234)</f>
        <v>0</v>
      </c>
      <c r="AF234" s="54">
        <f>SUMIFS(Archives!$BN$2:$BN$1048576,Archives!$T$2:$T$1048576,$X234)</f>
        <v>0</v>
      </c>
      <c r="AG234" s="54">
        <f>SUMIFS(Archives!$BO$2:$BO$1048576,Archives!$T$2:$T$1048576,$X234)</f>
        <v>0</v>
      </c>
      <c r="AH234" s="54">
        <f>SUMIFS(Archives!$BP$2:$BP$1048576,Archives!$T$2:$T$1048576,$X234)</f>
        <v>0</v>
      </c>
      <c r="AI234" s="54">
        <f>SUMIFS(Archives!$BQ$2:$BQ$1048576,Archives!$T$2:$T$1048576,$X234)</f>
        <v>0</v>
      </c>
      <c r="AJ234" s="54">
        <f>SUMIFS(Archives!$BR$2:$BR$1048576,Archives!$T$2:$T$1048576,$X234)</f>
        <v>0</v>
      </c>
    </row>
    <row r="235" spans="1:36" x14ac:dyDescent="0.25">
      <c r="A235" s="144" t="s">
        <v>383</v>
      </c>
      <c r="B235" s="54">
        <f>SUMIFS(Archives!$J$2:$J$1048576,Archives!$T$2:$T$1048576,$A235)</f>
        <v>0</v>
      </c>
      <c r="C235" s="54">
        <f>SUMIFS(Archives!$BF$2:$BF$1048576,Archives!$T$2:$T$1048576,$A235)</f>
        <v>0</v>
      </c>
      <c r="D235" s="54"/>
      <c r="E235" s="54"/>
      <c r="F235" s="54"/>
      <c r="G235" s="54"/>
      <c r="K235" s="144" t="s">
        <v>383</v>
      </c>
      <c r="L235" s="54">
        <f>SUMIFS(Archives!$V$2:$V$1048576,Archives!$T$2:$T$1048576,$K235)</f>
        <v>0</v>
      </c>
      <c r="M235" s="54">
        <f>SUMIFS(Archives!$W$2:$W$1048576,Archives!$T$2:$T$1048576,$K235)</f>
        <v>0</v>
      </c>
      <c r="N235" s="54">
        <f>SUMIFS(Archives!$X$2:$X$1048576,Archives!$T$2:$T$1048576,$K235)</f>
        <v>0</v>
      </c>
      <c r="O235" s="54">
        <f>SUMIFS(Archives!$Y$2:$Y$1048576,Archives!$T$2:$T$1048576,$K235)</f>
        <v>0</v>
      </c>
      <c r="P235" s="54">
        <f>SUMIFS(Archives!$Z$2:$Z$1048576,Archives!$T$2:$T$1048576,$K235)</f>
        <v>0</v>
      </c>
      <c r="Q235" s="54">
        <f>SUMIFS(Archives!$AA$2:$AA$1048576,Archives!$T$2:$T$1048576,$K235)</f>
        <v>0</v>
      </c>
      <c r="R235" s="54">
        <f>SUMIFS(Archives!$AB$2:$AB$1048576,Archives!$T$2:$T$1048576,$K235)</f>
        <v>0</v>
      </c>
      <c r="S235" s="54">
        <f>SUMIFS(Archives!$AC$2:$AC$1048576,Archives!$T$2:$T$1048576,$K235)</f>
        <v>0</v>
      </c>
      <c r="T235" s="54">
        <f>SUMIFS(Archives!$AD$2:$AD$1048576,Archives!$T$2:$T$1048576,$K235)</f>
        <v>0</v>
      </c>
      <c r="U235" s="54">
        <f>SUMIFS(Archives!$AE$2:$AE$1048576,Archives!$T$2:$T$1048576,$K235)</f>
        <v>0</v>
      </c>
      <c r="V235" s="54">
        <f>SUMIFS(Archives!$AF$2:$AF$1048576,Archives!$T$2:$T$1048576,$K235)</f>
        <v>0</v>
      </c>
      <c r="W235" s="54">
        <f>SUMIFS(Archives!$AG$2:$AG$1048576,Archives!$T$2:$T$1048576,$K235)</f>
        <v>0</v>
      </c>
      <c r="X235" s="144" t="s">
        <v>383</v>
      </c>
      <c r="Y235" s="54">
        <f>SUMIFS(Archives!$BG$2:$BG$1048576,Archives!$T$2:$T$1048576,$X235)</f>
        <v>0</v>
      </c>
      <c r="Z235" s="54">
        <f>SUMIFS(Archives!$BH$2:$BH$1048576,Archives!$T$2:$T$1048576,$X235)</f>
        <v>0</v>
      </c>
      <c r="AA235" s="54">
        <f>SUMIFS(Archives!$BI$2:$BI$1048576,Archives!$T$2:$T$1048576,$X235)</f>
        <v>0</v>
      </c>
      <c r="AB235" s="54">
        <f>SUMIFS(Archives!$BJ$2:$BJ$1048576,Archives!$T$2:$T$1048576,$X235)</f>
        <v>0</v>
      </c>
      <c r="AC235" s="54">
        <f>SUMIFS(Archives!$BK$2:$BK$1048576,Archives!$T$2:$T$1048576,$X235)</f>
        <v>0</v>
      </c>
      <c r="AD235" s="54">
        <f>SUMIFS(Archives!$BL$2:$BL$1048576,Archives!$T$2:$T$1048576,$X235)</f>
        <v>0</v>
      </c>
      <c r="AE235" s="54">
        <f>SUMIFS(Archives!$BM$2:$BM$1048576,Archives!$T$2:$T$1048576,$X235)</f>
        <v>0</v>
      </c>
      <c r="AF235" s="54">
        <f>SUMIFS(Archives!$BN$2:$BN$1048576,Archives!$T$2:$T$1048576,$X235)</f>
        <v>0</v>
      </c>
      <c r="AG235" s="54">
        <f>SUMIFS(Archives!$BO$2:$BO$1048576,Archives!$T$2:$T$1048576,$X235)</f>
        <v>0</v>
      </c>
      <c r="AH235" s="54">
        <f>SUMIFS(Archives!$BP$2:$BP$1048576,Archives!$T$2:$T$1048576,$X235)</f>
        <v>0</v>
      </c>
      <c r="AI235" s="54">
        <f>SUMIFS(Archives!$BQ$2:$BQ$1048576,Archives!$T$2:$T$1048576,$X235)</f>
        <v>0</v>
      </c>
      <c r="AJ235" s="54">
        <f>SUMIFS(Archives!$BR$2:$BR$1048576,Archives!$T$2:$T$1048576,$X235)</f>
        <v>0</v>
      </c>
    </row>
    <row r="236" spans="1:36" ht="30" x14ac:dyDescent="0.25">
      <c r="A236" s="144" t="s">
        <v>384</v>
      </c>
      <c r="B236" s="54">
        <f>SUMIFS(Archives!$J$2:$J$1048576,Archives!$T$2:$T$1048576,$A236)</f>
        <v>0</v>
      </c>
      <c r="C236" s="54">
        <f>SUMIFS(Archives!$BF$2:$BF$1048576,Archives!$T$2:$T$1048576,$A236)</f>
        <v>0</v>
      </c>
      <c r="D236" s="54"/>
      <c r="E236" s="54"/>
      <c r="F236" s="54"/>
      <c r="G236" s="54"/>
      <c r="K236" s="144" t="s">
        <v>384</v>
      </c>
      <c r="L236" s="54">
        <f>SUMIFS(Archives!$V$2:$V$1048576,Archives!$T$2:$T$1048576,$K236)</f>
        <v>0</v>
      </c>
      <c r="M236" s="54">
        <f>SUMIFS(Archives!$W$2:$W$1048576,Archives!$T$2:$T$1048576,$K236)</f>
        <v>0</v>
      </c>
      <c r="N236" s="54">
        <f>SUMIFS(Archives!$X$2:$X$1048576,Archives!$T$2:$T$1048576,$K236)</f>
        <v>0</v>
      </c>
      <c r="O236" s="54">
        <f>SUMIFS(Archives!$Y$2:$Y$1048576,Archives!$T$2:$T$1048576,$K236)</f>
        <v>0</v>
      </c>
      <c r="P236" s="54">
        <f>SUMIFS(Archives!$Z$2:$Z$1048576,Archives!$T$2:$T$1048576,$K236)</f>
        <v>0</v>
      </c>
      <c r="Q236" s="54">
        <f>SUMIFS(Archives!$AA$2:$AA$1048576,Archives!$T$2:$T$1048576,$K236)</f>
        <v>0</v>
      </c>
      <c r="R236" s="54">
        <f>SUMIFS(Archives!$AB$2:$AB$1048576,Archives!$T$2:$T$1048576,$K236)</f>
        <v>0</v>
      </c>
      <c r="S236" s="54">
        <f>SUMIFS(Archives!$AC$2:$AC$1048576,Archives!$T$2:$T$1048576,$K236)</f>
        <v>0</v>
      </c>
      <c r="T236" s="54">
        <f>SUMIFS(Archives!$AD$2:$AD$1048576,Archives!$T$2:$T$1048576,$K236)</f>
        <v>0</v>
      </c>
      <c r="U236" s="54">
        <f>SUMIFS(Archives!$AE$2:$AE$1048576,Archives!$T$2:$T$1048576,$K236)</f>
        <v>0</v>
      </c>
      <c r="V236" s="54">
        <f>SUMIFS(Archives!$AF$2:$AF$1048576,Archives!$T$2:$T$1048576,$K236)</f>
        <v>0</v>
      </c>
      <c r="W236" s="54">
        <f>SUMIFS(Archives!$AG$2:$AG$1048576,Archives!$T$2:$T$1048576,$K236)</f>
        <v>0</v>
      </c>
      <c r="X236" s="144" t="s">
        <v>384</v>
      </c>
      <c r="Y236" s="54">
        <f>SUMIFS(Archives!$BG$2:$BG$1048576,Archives!$T$2:$T$1048576,$X236)</f>
        <v>0</v>
      </c>
      <c r="Z236" s="54">
        <f>SUMIFS(Archives!$BH$2:$BH$1048576,Archives!$T$2:$T$1048576,$X236)</f>
        <v>0</v>
      </c>
      <c r="AA236" s="54">
        <f>SUMIFS(Archives!$BI$2:$BI$1048576,Archives!$T$2:$T$1048576,$X236)</f>
        <v>0</v>
      </c>
      <c r="AB236" s="54">
        <f>SUMIFS(Archives!$BJ$2:$BJ$1048576,Archives!$T$2:$T$1048576,$X236)</f>
        <v>0</v>
      </c>
      <c r="AC236" s="54">
        <f>SUMIFS(Archives!$BK$2:$BK$1048576,Archives!$T$2:$T$1048576,$X236)</f>
        <v>0</v>
      </c>
      <c r="AD236" s="54">
        <f>SUMIFS(Archives!$BL$2:$BL$1048576,Archives!$T$2:$T$1048576,$X236)</f>
        <v>0</v>
      </c>
      <c r="AE236" s="54">
        <f>SUMIFS(Archives!$BM$2:$BM$1048576,Archives!$T$2:$T$1048576,$X236)</f>
        <v>0</v>
      </c>
      <c r="AF236" s="54">
        <f>SUMIFS(Archives!$BN$2:$BN$1048576,Archives!$T$2:$T$1048576,$X236)</f>
        <v>0</v>
      </c>
      <c r="AG236" s="54">
        <f>SUMIFS(Archives!$BO$2:$BO$1048576,Archives!$T$2:$T$1048576,$X236)</f>
        <v>0</v>
      </c>
      <c r="AH236" s="54">
        <f>SUMIFS(Archives!$BP$2:$BP$1048576,Archives!$T$2:$T$1048576,$X236)</f>
        <v>0</v>
      </c>
      <c r="AI236" s="54">
        <f>SUMIFS(Archives!$BQ$2:$BQ$1048576,Archives!$T$2:$T$1048576,$X236)</f>
        <v>0</v>
      </c>
      <c r="AJ236" s="54">
        <f>SUMIFS(Archives!$BR$2:$BR$1048576,Archives!$T$2:$T$1048576,$X236)</f>
        <v>0</v>
      </c>
    </row>
    <row r="237" spans="1:36" x14ac:dyDescent="0.25">
      <c r="A237" s="144" t="s">
        <v>385</v>
      </c>
      <c r="B237" s="54">
        <f>SUMIFS(Archives!$J$2:$J$1048576,Archives!$T$2:$T$1048576,$A237)</f>
        <v>0</v>
      </c>
      <c r="C237" s="54">
        <f>SUMIFS(Archives!$BF$2:$BF$1048576,Archives!$T$2:$T$1048576,$A237)</f>
        <v>0</v>
      </c>
      <c r="D237" s="54"/>
      <c r="E237" s="54"/>
      <c r="F237" s="54"/>
      <c r="G237" s="54"/>
      <c r="K237" s="144" t="s">
        <v>385</v>
      </c>
      <c r="L237" s="54">
        <f>SUMIFS(Archives!$V$2:$V$1048576,Archives!$T$2:$T$1048576,$K237)</f>
        <v>0</v>
      </c>
      <c r="M237" s="54">
        <f>SUMIFS(Archives!$W$2:$W$1048576,Archives!$T$2:$T$1048576,$K237)</f>
        <v>0</v>
      </c>
      <c r="N237" s="54">
        <f>SUMIFS(Archives!$X$2:$X$1048576,Archives!$T$2:$T$1048576,$K237)</f>
        <v>0</v>
      </c>
      <c r="O237" s="54">
        <f>SUMIFS(Archives!$Y$2:$Y$1048576,Archives!$T$2:$T$1048576,$K237)</f>
        <v>0</v>
      </c>
      <c r="P237" s="54">
        <f>SUMIFS(Archives!$Z$2:$Z$1048576,Archives!$T$2:$T$1048576,$K237)</f>
        <v>0</v>
      </c>
      <c r="Q237" s="54">
        <f>SUMIFS(Archives!$AA$2:$AA$1048576,Archives!$T$2:$T$1048576,$K237)</f>
        <v>0</v>
      </c>
      <c r="R237" s="54">
        <f>SUMIFS(Archives!$AB$2:$AB$1048576,Archives!$T$2:$T$1048576,$K237)</f>
        <v>0</v>
      </c>
      <c r="S237" s="54">
        <f>SUMIFS(Archives!$AC$2:$AC$1048576,Archives!$T$2:$T$1048576,$K237)</f>
        <v>0</v>
      </c>
      <c r="T237" s="54">
        <f>SUMIFS(Archives!$AD$2:$AD$1048576,Archives!$T$2:$T$1048576,$K237)</f>
        <v>0</v>
      </c>
      <c r="U237" s="54">
        <f>SUMIFS(Archives!$AE$2:$AE$1048576,Archives!$T$2:$T$1048576,$K237)</f>
        <v>0</v>
      </c>
      <c r="V237" s="54">
        <f>SUMIFS(Archives!$AF$2:$AF$1048576,Archives!$T$2:$T$1048576,$K237)</f>
        <v>0</v>
      </c>
      <c r="W237" s="54">
        <f>SUMIFS(Archives!$AG$2:$AG$1048576,Archives!$T$2:$T$1048576,$K237)</f>
        <v>0</v>
      </c>
      <c r="X237" s="144" t="s">
        <v>385</v>
      </c>
      <c r="Y237" s="54">
        <f>SUMIFS(Archives!$BG$2:$BG$1048576,Archives!$T$2:$T$1048576,$X237)</f>
        <v>0</v>
      </c>
      <c r="Z237" s="54">
        <f>SUMIFS(Archives!$BH$2:$BH$1048576,Archives!$T$2:$T$1048576,$X237)</f>
        <v>0</v>
      </c>
      <c r="AA237" s="54">
        <f>SUMIFS(Archives!$BI$2:$BI$1048576,Archives!$T$2:$T$1048576,$X237)</f>
        <v>0</v>
      </c>
      <c r="AB237" s="54">
        <f>SUMIFS(Archives!$BJ$2:$BJ$1048576,Archives!$T$2:$T$1048576,$X237)</f>
        <v>0</v>
      </c>
      <c r="AC237" s="54">
        <f>SUMIFS(Archives!$BK$2:$BK$1048576,Archives!$T$2:$T$1048576,$X237)</f>
        <v>0</v>
      </c>
      <c r="AD237" s="54">
        <f>SUMIFS(Archives!$BL$2:$BL$1048576,Archives!$T$2:$T$1048576,$X237)</f>
        <v>0</v>
      </c>
      <c r="AE237" s="54">
        <f>SUMIFS(Archives!$BM$2:$BM$1048576,Archives!$T$2:$T$1048576,$X237)</f>
        <v>0</v>
      </c>
      <c r="AF237" s="54">
        <f>SUMIFS(Archives!$BN$2:$BN$1048576,Archives!$T$2:$T$1048576,$X237)</f>
        <v>0</v>
      </c>
      <c r="AG237" s="54">
        <f>SUMIFS(Archives!$BO$2:$BO$1048576,Archives!$T$2:$T$1048576,$X237)</f>
        <v>0</v>
      </c>
      <c r="AH237" s="54">
        <f>SUMIFS(Archives!$BP$2:$BP$1048576,Archives!$T$2:$T$1048576,$X237)</f>
        <v>0</v>
      </c>
      <c r="AI237" s="54">
        <f>SUMIFS(Archives!$BQ$2:$BQ$1048576,Archives!$T$2:$T$1048576,$X237)</f>
        <v>0</v>
      </c>
      <c r="AJ237" s="54">
        <f>SUMIFS(Archives!$BR$2:$BR$1048576,Archives!$T$2:$T$1048576,$X237)</f>
        <v>0</v>
      </c>
    </row>
    <row r="238" spans="1:36" x14ac:dyDescent="0.25">
      <c r="A238" s="144" t="s">
        <v>386</v>
      </c>
      <c r="B238" s="54">
        <f>SUMIFS(Archives!$J$2:$J$1048576,Archives!$T$2:$T$1048576,$A238)</f>
        <v>0</v>
      </c>
      <c r="C238" s="54">
        <f>SUMIFS(Archives!$BF$2:$BF$1048576,Archives!$T$2:$T$1048576,$A238)</f>
        <v>0</v>
      </c>
      <c r="D238" s="54"/>
      <c r="E238" s="54"/>
      <c r="F238" s="54"/>
      <c r="G238" s="54"/>
      <c r="K238" s="144" t="s">
        <v>386</v>
      </c>
      <c r="L238" s="54">
        <f>SUMIFS(Archives!$V$2:$V$1048576,Archives!$T$2:$T$1048576,$K238)</f>
        <v>0</v>
      </c>
      <c r="M238" s="54">
        <f>SUMIFS(Archives!$W$2:$W$1048576,Archives!$T$2:$T$1048576,$K238)</f>
        <v>0</v>
      </c>
      <c r="N238" s="54">
        <f>SUMIFS(Archives!$X$2:$X$1048576,Archives!$T$2:$T$1048576,$K238)</f>
        <v>0</v>
      </c>
      <c r="O238" s="54">
        <f>SUMIFS(Archives!$Y$2:$Y$1048576,Archives!$T$2:$T$1048576,$K238)</f>
        <v>0</v>
      </c>
      <c r="P238" s="54">
        <f>SUMIFS(Archives!$Z$2:$Z$1048576,Archives!$T$2:$T$1048576,$K238)</f>
        <v>0</v>
      </c>
      <c r="Q238" s="54">
        <f>SUMIFS(Archives!$AA$2:$AA$1048576,Archives!$T$2:$T$1048576,$K238)</f>
        <v>0</v>
      </c>
      <c r="R238" s="54">
        <f>SUMIFS(Archives!$AB$2:$AB$1048576,Archives!$T$2:$T$1048576,$K238)</f>
        <v>0</v>
      </c>
      <c r="S238" s="54">
        <f>SUMIFS(Archives!$AC$2:$AC$1048576,Archives!$T$2:$T$1048576,$K238)</f>
        <v>0</v>
      </c>
      <c r="T238" s="54">
        <f>SUMIFS(Archives!$AD$2:$AD$1048576,Archives!$T$2:$T$1048576,$K238)</f>
        <v>0</v>
      </c>
      <c r="U238" s="54">
        <f>SUMIFS(Archives!$AE$2:$AE$1048576,Archives!$T$2:$T$1048576,$K238)</f>
        <v>0</v>
      </c>
      <c r="V238" s="54">
        <f>SUMIFS(Archives!$AF$2:$AF$1048576,Archives!$T$2:$T$1048576,$K238)</f>
        <v>0</v>
      </c>
      <c r="W238" s="54">
        <f>SUMIFS(Archives!$AG$2:$AG$1048576,Archives!$T$2:$T$1048576,$K238)</f>
        <v>0</v>
      </c>
      <c r="X238" s="144" t="s">
        <v>386</v>
      </c>
      <c r="Y238" s="54">
        <f>SUMIFS(Archives!$BG$2:$BG$1048576,Archives!$T$2:$T$1048576,$X238)</f>
        <v>0</v>
      </c>
      <c r="Z238" s="54">
        <f>SUMIFS(Archives!$BH$2:$BH$1048576,Archives!$T$2:$T$1048576,$X238)</f>
        <v>0</v>
      </c>
      <c r="AA238" s="54">
        <f>SUMIFS(Archives!$BI$2:$BI$1048576,Archives!$T$2:$T$1048576,$X238)</f>
        <v>0</v>
      </c>
      <c r="AB238" s="54">
        <f>SUMIFS(Archives!$BJ$2:$BJ$1048576,Archives!$T$2:$T$1048576,$X238)</f>
        <v>0</v>
      </c>
      <c r="AC238" s="54">
        <f>SUMIFS(Archives!$BK$2:$BK$1048576,Archives!$T$2:$T$1048576,$X238)</f>
        <v>0</v>
      </c>
      <c r="AD238" s="54">
        <f>SUMIFS(Archives!$BL$2:$BL$1048576,Archives!$T$2:$T$1048576,$X238)</f>
        <v>0</v>
      </c>
      <c r="AE238" s="54">
        <f>SUMIFS(Archives!$BM$2:$BM$1048576,Archives!$T$2:$T$1048576,$X238)</f>
        <v>0</v>
      </c>
      <c r="AF238" s="54">
        <f>SUMIFS(Archives!$BN$2:$BN$1048576,Archives!$T$2:$T$1048576,$X238)</f>
        <v>0</v>
      </c>
      <c r="AG238" s="54">
        <f>SUMIFS(Archives!$BO$2:$BO$1048576,Archives!$T$2:$T$1048576,$X238)</f>
        <v>0</v>
      </c>
      <c r="AH238" s="54">
        <f>SUMIFS(Archives!$BP$2:$BP$1048576,Archives!$T$2:$T$1048576,$X238)</f>
        <v>0</v>
      </c>
      <c r="AI238" s="54">
        <f>SUMIFS(Archives!$BQ$2:$BQ$1048576,Archives!$T$2:$T$1048576,$X238)</f>
        <v>0</v>
      </c>
      <c r="AJ238" s="54">
        <f>SUMIFS(Archives!$BR$2:$BR$1048576,Archives!$T$2:$T$1048576,$X238)</f>
        <v>0</v>
      </c>
    </row>
    <row r="239" spans="1:36" x14ac:dyDescent="0.25">
      <c r="A239" s="144" t="s">
        <v>387</v>
      </c>
      <c r="B239" s="54">
        <f>SUMIFS(Archives!$J$2:$J$1048576,Archives!$T$2:$T$1048576,$A239)</f>
        <v>0</v>
      </c>
      <c r="C239" s="54">
        <f>SUMIFS(Archives!$BF$2:$BF$1048576,Archives!$T$2:$T$1048576,$A239)</f>
        <v>0</v>
      </c>
      <c r="D239" s="54"/>
      <c r="E239" s="54"/>
      <c r="F239" s="54"/>
      <c r="G239" s="54"/>
      <c r="K239" s="144" t="s">
        <v>387</v>
      </c>
      <c r="L239" s="54">
        <f>SUMIFS(Archives!$V$2:$V$1048576,Archives!$T$2:$T$1048576,$K239)</f>
        <v>0</v>
      </c>
      <c r="M239" s="54">
        <f>SUMIFS(Archives!$W$2:$W$1048576,Archives!$T$2:$T$1048576,$K239)</f>
        <v>0</v>
      </c>
      <c r="N239" s="54">
        <f>SUMIFS(Archives!$X$2:$X$1048576,Archives!$T$2:$T$1048576,$K239)</f>
        <v>0</v>
      </c>
      <c r="O239" s="54">
        <f>SUMIFS(Archives!$Y$2:$Y$1048576,Archives!$T$2:$T$1048576,$K239)</f>
        <v>0</v>
      </c>
      <c r="P239" s="54">
        <f>SUMIFS(Archives!$Z$2:$Z$1048576,Archives!$T$2:$T$1048576,$K239)</f>
        <v>0</v>
      </c>
      <c r="Q239" s="54">
        <f>SUMIFS(Archives!$AA$2:$AA$1048576,Archives!$T$2:$T$1048576,$K239)</f>
        <v>0</v>
      </c>
      <c r="R239" s="54">
        <f>SUMIFS(Archives!$AB$2:$AB$1048576,Archives!$T$2:$T$1048576,$K239)</f>
        <v>0</v>
      </c>
      <c r="S239" s="54">
        <f>SUMIFS(Archives!$AC$2:$AC$1048576,Archives!$T$2:$T$1048576,$K239)</f>
        <v>0</v>
      </c>
      <c r="T239" s="54">
        <f>SUMIFS(Archives!$AD$2:$AD$1048576,Archives!$T$2:$T$1048576,$K239)</f>
        <v>0</v>
      </c>
      <c r="U239" s="54">
        <f>SUMIFS(Archives!$AE$2:$AE$1048576,Archives!$T$2:$T$1048576,$K239)</f>
        <v>0</v>
      </c>
      <c r="V239" s="54">
        <f>SUMIFS(Archives!$AF$2:$AF$1048576,Archives!$T$2:$T$1048576,$K239)</f>
        <v>0</v>
      </c>
      <c r="W239" s="54">
        <f>SUMIFS(Archives!$AG$2:$AG$1048576,Archives!$T$2:$T$1048576,$K239)</f>
        <v>0</v>
      </c>
      <c r="X239" s="144" t="s">
        <v>387</v>
      </c>
      <c r="Y239" s="54">
        <f>SUMIFS(Archives!$BG$2:$BG$1048576,Archives!$T$2:$T$1048576,$X239)</f>
        <v>0</v>
      </c>
      <c r="Z239" s="54">
        <f>SUMIFS(Archives!$BH$2:$BH$1048576,Archives!$T$2:$T$1048576,$X239)</f>
        <v>0</v>
      </c>
      <c r="AA239" s="54">
        <f>SUMIFS(Archives!$BI$2:$BI$1048576,Archives!$T$2:$T$1048576,$X239)</f>
        <v>0</v>
      </c>
      <c r="AB239" s="54">
        <f>SUMIFS(Archives!$BJ$2:$BJ$1048576,Archives!$T$2:$T$1048576,$X239)</f>
        <v>0</v>
      </c>
      <c r="AC239" s="54">
        <f>SUMIFS(Archives!$BK$2:$BK$1048576,Archives!$T$2:$T$1048576,$X239)</f>
        <v>0</v>
      </c>
      <c r="AD239" s="54">
        <f>SUMIFS(Archives!$BL$2:$BL$1048576,Archives!$T$2:$T$1048576,$X239)</f>
        <v>0</v>
      </c>
      <c r="AE239" s="54">
        <f>SUMIFS(Archives!$BM$2:$BM$1048576,Archives!$T$2:$T$1048576,$X239)</f>
        <v>0</v>
      </c>
      <c r="AF239" s="54">
        <f>SUMIFS(Archives!$BN$2:$BN$1048576,Archives!$T$2:$T$1048576,$X239)</f>
        <v>0</v>
      </c>
      <c r="AG239" s="54">
        <f>SUMIFS(Archives!$BO$2:$BO$1048576,Archives!$T$2:$T$1048576,$X239)</f>
        <v>0</v>
      </c>
      <c r="AH239" s="54">
        <f>SUMIFS(Archives!$BP$2:$BP$1048576,Archives!$T$2:$T$1048576,$X239)</f>
        <v>0</v>
      </c>
      <c r="AI239" s="54">
        <f>SUMIFS(Archives!$BQ$2:$BQ$1048576,Archives!$T$2:$T$1048576,$X239)</f>
        <v>0</v>
      </c>
      <c r="AJ239" s="54">
        <f>SUMIFS(Archives!$BR$2:$BR$1048576,Archives!$T$2:$T$1048576,$X239)</f>
        <v>0</v>
      </c>
    </row>
    <row r="240" spans="1:36" x14ac:dyDescent="0.25">
      <c r="A240" s="144" t="s">
        <v>388</v>
      </c>
      <c r="B240" s="54">
        <f>SUMIFS(Archives!$J$2:$J$1048576,Archives!$T$2:$T$1048576,$A240)</f>
        <v>0</v>
      </c>
      <c r="C240" s="54">
        <f>SUMIFS(Archives!$BF$2:$BF$1048576,Archives!$T$2:$T$1048576,$A240)</f>
        <v>0</v>
      </c>
      <c r="D240" s="54"/>
      <c r="E240" s="54"/>
      <c r="F240" s="54"/>
      <c r="G240" s="54"/>
      <c r="K240" s="144" t="s">
        <v>388</v>
      </c>
      <c r="L240" s="54">
        <f>SUMIFS(Archives!$V$2:$V$1048576,Archives!$T$2:$T$1048576,$K240)</f>
        <v>0</v>
      </c>
      <c r="M240" s="54">
        <f>SUMIFS(Archives!$W$2:$W$1048576,Archives!$T$2:$T$1048576,$K240)</f>
        <v>0</v>
      </c>
      <c r="N240" s="54">
        <f>SUMIFS(Archives!$X$2:$X$1048576,Archives!$T$2:$T$1048576,$K240)</f>
        <v>0</v>
      </c>
      <c r="O240" s="54">
        <f>SUMIFS(Archives!$Y$2:$Y$1048576,Archives!$T$2:$T$1048576,$K240)</f>
        <v>0</v>
      </c>
      <c r="P240" s="54">
        <f>SUMIFS(Archives!$Z$2:$Z$1048576,Archives!$T$2:$T$1048576,$K240)</f>
        <v>0</v>
      </c>
      <c r="Q240" s="54">
        <f>SUMIFS(Archives!$AA$2:$AA$1048576,Archives!$T$2:$T$1048576,$K240)</f>
        <v>0</v>
      </c>
      <c r="R240" s="54">
        <f>SUMIFS(Archives!$AB$2:$AB$1048576,Archives!$T$2:$T$1048576,$K240)</f>
        <v>0</v>
      </c>
      <c r="S240" s="54">
        <f>SUMIFS(Archives!$AC$2:$AC$1048576,Archives!$T$2:$T$1048576,$K240)</f>
        <v>0</v>
      </c>
      <c r="T240" s="54">
        <f>SUMIFS(Archives!$AD$2:$AD$1048576,Archives!$T$2:$T$1048576,$K240)</f>
        <v>0</v>
      </c>
      <c r="U240" s="54">
        <f>SUMIFS(Archives!$AE$2:$AE$1048576,Archives!$T$2:$T$1048576,$K240)</f>
        <v>0</v>
      </c>
      <c r="V240" s="54">
        <f>SUMIFS(Archives!$AF$2:$AF$1048576,Archives!$T$2:$T$1048576,$K240)</f>
        <v>0</v>
      </c>
      <c r="W240" s="54">
        <f>SUMIFS(Archives!$AG$2:$AG$1048576,Archives!$T$2:$T$1048576,$K240)</f>
        <v>0</v>
      </c>
      <c r="X240" s="144" t="s">
        <v>388</v>
      </c>
      <c r="Y240" s="54">
        <f>SUMIFS(Archives!$BG$2:$BG$1048576,Archives!$T$2:$T$1048576,$X240)</f>
        <v>0</v>
      </c>
      <c r="Z240" s="54">
        <f>SUMIFS(Archives!$BH$2:$BH$1048576,Archives!$T$2:$T$1048576,$X240)</f>
        <v>0</v>
      </c>
      <c r="AA240" s="54">
        <f>SUMIFS(Archives!$BI$2:$BI$1048576,Archives!$T$2:$T$1048576,$X240)</f>
        <v>0</v>
      </c>
      <c r="AB240" s="54">
        <f>SUMIFS(Archives!$BJ$2:$BJ$1048576,Archives!$T$2:$T$1048576,$X240)</f>
        <v>0</v>
      </c>
      <c r="AC240" s="54">
        <f>SUMIFS(Archives!$BK$2:$BK$1048576,Archives!$T$2:$T$1048576,$X240)</f>
        <v>0</v>
      </c>
      <c r="AD240" s="54">
        <f>SUMIFS(Archives!$BL$2:$BL$1048576,Archives!$T$2:$T$1048576,$X240)</f>
        <v>0</v>
      </c>
      <c r="AE240" s="54">
        <f>SUMIFS(Archives!$BM$2:$BM$1048576,Archives!$T$2:$T$1048576,$X240)</f>
        <v>0</v>
      </c>
      <c r="AF240" s="54">
        <f>SUMIFS(Archives!$BN$2:$BN$1048576,Archives!$T$2:$T$1048576,$X240)</f>
        <v>0</v>
      </c>
      <c r="AG240" s="54">
        <f>SUMIFS(Archives!$BO$2:$BO$1048576,Archives!$T$2:$T$1048576,$X240)</f>
        <v>0</v>
      </c>
      <c r="AH240" s="54">
        <f>SUMIFS(Archives!$BP$2:$BP$1048576,Archives!$T$2:$T$1048576,$X240)</f>
        <v>0</v>
      </c>
      <c r="AI240" s="54">
        <f>SUMIFS(Archives!$BQ$2:$BQ$1048576,Archives!$T$2:$T$1048576,$X240)</f>
        <v>0</v>
      </c>
      <c r="AJ240" s="54">
        <f>SUMIFS(Archives!$BR$2:$BR$1048576,Archives!$T$2:$T$1048576,$X240)</f>
        <v>0</v>
      </c>
    </row>
    <row r="241" spans="1:36" x14ac:dyDescent="0.25">
      <c r="A241" s="144" t="s">
        <v>389</v>
      </c>
      <c r="B241" s="54">
        <f>SUMIFS(Archives!$J$2:$J$1048576,Archives!$T$2:$T$1048576,$A241)</f>
        <v>0</v>
      </c>
      <c r="C241" s="54">
        <f>SUMIFS(Archives!$BF$2:$BF$1048576,Archives!$T$2:$T$1048576,$A241)</f>
        <v>0</v>
      </c>
      <c r="D241" s="54"/>
      <c r="E241" s="54"/>
      <c r="F241" s="54"/>
      <c r="G241" s="54"/>
      <c r="K241" s="144" t="s">
        <v>389</v>
      </c>
      <c r="L241" s="54">
        <f>SUMIFS(Archives!$V$2:$V$1048576,Archives!$T$2:$T$1048576,$K241)</f>
        <v>0</v>
      </c>
      <c r="M241" s="54">
        <f>SUMIFS(Archives!$W$2:$W$1048576,Archives!$T$2:$T$1048576,$K241)</f>
        <v>0</v>
      </c>
      <c r="N241" s="54">
        <f>SUMIFS(Archives!$X$2:$X$1048576,Archives!$T$2:$T$1048576,$K241)</f>
        <v>0</v>
      </c>
      <c r="O241" s="54">
        <f>SUMIFS(Archives!$Y$2:$Y$1048576,Archives!$T$2:$T$1048576,$K241)</f>
        <v>0</v>
      </c>
      <c r="P241" s="54">
        <f>SUMIFS(Archives!$Z$2:$Z$1048576,Archives!$T$2:$T$1048576,$K241)</f>
        <v>0</v>
      </c>
      <c r="Q241" s="54">
        <f>SUMIFS(Archives!$AA$2:$AA$1048576,Archives!$T$2:$T$1048576,$K241)</f>
        <v>0</v>
      </c>
      <c r="R241" s="54">
        <f>SUMIFS(Archives!$AB$2:$AB$1048576,Archives!$T$2:$T$1048576,$K241)</f>
        <v>0</v>
      </c>
      <c r="S241" s="54">
        <f>SUMIFS(Archives!$AC$2:$AC$1048576,Archives!$T$2:$T$1048576,$K241)</f>
        <v>0</v>
      </c>
      <c r="T241" s="54">
        <f>SUMIFS(Archives!$AD$2:$AD$1048576,Archives!$T$2:$T$1048576,$K241)</f>
        <v>0</v>
      </c>
      <c r="U241" s="54">
        <f>SUMIFS(Archives!$AE$2:$AE$1048576,Archives!$T$2:$T$1048576,$K241)</f>
        <v>0</v>
      </c>
      <c r="V241" s="54">
        <f>SUMIFS(Archives!$AF$2:$AF$1048576,Archives!$T$2:$T$1048576,$K241)</f>
        <v>0</v>
      </c>
      <c r="W241" s="54">
        <f>SUMIFS(Archives!$AG$2:$AG$1048576,Archives!$T$2:$T$1048576,$K241)</f>
        <v>0</v>
      </c>
      <c r="X241" s="144" t="s">
        <v>389</v>
      </c>
      <c r="Y241" s="54">
        <f>SUMIFS(Archives!$BG$2:$BG$1048576,Archives!$T$2:$T$1048576,$X241)</f>
        <v>0</v>
      </c>
      <c r="Z241" s="54">
        <f>SUMIFS(Archives!$BH$2:$BH$1048576,Archives!$T$2:$T$1048576,$X241)</f>
        <v>0</v>
      </c>
      <c r="AA241" s="54">
        <f>SUMIFS(Archives!$BI$2:$BI$1048576,Archives!$T$2:$T$1048576,$X241)</f>
        <v>0</v>
      </c>
      <c r="AB241" s="54">
        <f>SUMIFS(Archives!$BJ$2:$BJ$1048576,Archives!$T$2:$T$1048576,$X241)</f>
        <v>0</v>
      </c>
      <c r="AC241" s="54">
        <f>SUMIFS(Archives!$BK$2:$BK$1048576,Archives!$T$2:$T$1048576,$X241)</f>
        <v>0</v>
      </c>
      <c r="AD241" s="54">
        <f>SUMIFS(Archives!$BL$2:$BL$1048576,Archives!$T$2:$T$1048576,$X241)</f>
        <v>0</v>
      </c>
      <c r="AE241" s="54">
        <f>SUMIFS(Archives!$BM$2:$BM$1048576,Archives!$T$2:$T$1048576,$X241)</f>
        <v>0</v>
      </c>
      <c r="AF241" s="54">
        <f>SUMIFS(Archives!$BN$2:$BN$1048576,Archives!$T$2:$T$1048576,$X241)</f>
        <v>0</v>
      </c>
      <c r="AG241" s="54">
        <f>SUMIFS(Archives!$BO$2:$BO$1048576,Archives!$T$2:$T$1048576,$X241)</f>
        <v>0</v>
      </c>
      <c r="AH241" s="54">
        <f>SUMIFS(Archives!$BP$2:$BP$1048576,Archives!$T$2:$T$1048576,$X241)</f>
        <v>0</v>
      </c>
      <c r="AI241" s="54">
        <f>SUMIFS(Archives!$BQ$2:$BQ$1048576,Archives!$T$2:$T$1048576,$X241)</f>
        <v>0</v>
      </c>
      <c r="AJ241" s="54">
        <f>SUMIFS(Archives!$BR$2:$BR$1048576,Archives!$T$2:$T$1048576,$X241)</f>
        <v>0</v>
      </c>
    </row>
  </sheetData>
  <mergeCells count="3">
    <mergeCell ref="A1:A2"/>
    <mergeCell ref="AK1:AV1"/>
    <mergeCell ref="AK4:AV4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86</vt:i4>
      </vt:variant>
    </vt:vector>
  </HeadingPairs>
  <TitlesOfParts>
    <vt:vector size="95" baseType="lpstr">
      <vt:lpstr>Accueil</vt:lpstr>
      <vt:lpstr>Facture</vt:lpstr>
      <vt:lpstr>Clients</vt:lpstr>
      <vt:lpstr>Emplacement</vt:lpstr>
      <vt:lpstr>Archives</vt:lpstr>
      <vt:lpstr>Reservation</vt:lpstr>
      <vt:lpstr>Parametre</vt:lpstr>
      <vt:lpstr>INSEE En Cours</vt:lpstr>
      <vt:lpstr>Archive INSEE</vt:lpstr>
      <vt:lpstr>Acces_Enr</vt:lpstr>
      <vt:lpstr>Annee_encours</vt:lpstr>
      <vt:lpstr>Cheque_vac</vt:lpstr>
      <vt:lpstr>CLT</vt:lpstr>
      <vt:lpstr>CLT1_ACNOM</vt:lpstr>
      <vt:lpstr>CLTNum</vt:lpstr>
      <vt:lpstr>CLTNum1</vt:lpstr>
      <vt:lpstr>E_1</vt:lpstr>
      <vt:lpstr>E_2</vt:lpstr>
      <vt:lpstr>E_3</vt:lpstr>
      <vt:lpstr>E_4</vt:lpstr>
      <vt:lpstr>E_5</vt:lpstr>
      <vt:lpstr>emplacement</vt:lpstr>
      <vt:lpstr>Emplacement01</vt:lpstr>
      <vt:lpstr>EmplaceType</vt:lpstr>
      <vt:lpstr>EmplaceType02</vt:lpstr>
      <vt:lpstr>EmplaceType03</vt:lpstr>
      <vt:lpstr>EmplaceType04</vt:lpstr>
      <vt:lpstr>EmplaceType05</vt:lpstr>
      <vt:lpstr>Enr_PDF</vt:lpstr>
      <vt:lpstr>Enr_XLS</vt:lpstr>
      <vt:lpstr>Fact_Adresse</vt:lpstr>
      <vt:lpstr>Fact_Adulte</vt:lpstr>
      <vt:lpstr>Fact_Animaux</vt:lpstr>
      <vt:lpstr>Fact_CP</vt:lpstr>
      <vt:lpstr>Fact_DateDebut</vt:lpstr>
      <vt:lpstr>Fact_DateFin</vt:lpstr>
      <vt:lpstr>Fact_Detail</vt:lpstr>
      <vt:lpstr>Fact_Elec</vt:lpstr>
      <vt:lpstr>Fact_Enfant</vt:lpstr>
      <vt:lpstr>Fact_NbAnimaux</vt:lpstr>
      <vt:lpstr>Fact_NCLT</vt:lpstr>
      <vt:lpstr>Fact_Nom</vt:lpstr>
      <vt:lpstr>Fact_NumEmplac</vt:lpstr>
      <vt:lpstr>Fact_NumEmplac02</vt:lpstr>
      <vt:lpstr>Fact_NumEmplac03</vt:lpstr>
      <vt:lpstr>Fact_NumEmplac04</vt:lpstr>
      <vt:lpstr>Fact_NumEmplac05</vt:lpstr>
      <vt:lpstr>Fact_Prenom</vt:lpstr>
      <vt:lpstr>Fact_Prix</vt:lpstr>
      <vt:lpstr>Fact_QtAni</vt:lpstr>
      <vt:lpstr>Fact_QtElec</vt:lpstr>
      <vt:lpstr>Fact_QtSejour</vt:lpstr>
      <vt:lpstr>Fact_QtSejour2</vt:lpstr>
      <vt:lpstr>Fact_QtSejour3</vt:lpstr>
      <vt:lpstr>Fact_QtSejour4</vt:lpstr>
      <vt:lpstr>Fact_QtSejour5</vt:lpstr>
      <vt:lpstr>Fact_QtTarif</vt:lpstr>
      <vt:lpstr>Fact_QtTaxeSejour</vt:lpstr>
      <vt:lpstr>Fact_TarifJour</vt:lpstr>
      <vt:lpstr>Fact_TaxeJour</vt:lpstr>
      <vt:lpstr>Fact_TotalPers</vt:lpstr>
      <vt:lpstr>Fact_TTJrs</vt:lpstr>
      <vt:lpstr>Fact_Ville</vt:lpstr>
      <vt:lpstr>Archives!Impression_des_titres</vt:lpstr>
      <vt:lpstr>Liste_NbEmpla</vt:lpstr>
      <vt:lpstr>Liste_Pays</vt:lpstr>
      <vt:lpstr>Mode_Paie</vt:lpstr>
      <vt:lpstr>Nb_Arriv_Toto_Etranger</vt:lpstr>
      <vt:lpstr>Nb_Arriv_Toto_France</vt:lpstr>
      <vt:lpstr>Nb_Arrive_Mois</vt:lpstr>
      <vt:lpstr>Nb_Elec</vt:lpstr>
      <vt:lpstr>Nb_Empla</vt:lpstr>
      <vt:lpstr>Nb_Nuit_Toto_Etranger</vt:lpstr>
      <vt:lpstr>Nb_Nuit_Toto_France</vt:lpstr>
      <vt:lpstr>Nb_Nuite_Mois</vt:lpstr>
      <vt:lpstr>NEmplac</vt:lpstr>
      <vt:lpstr>NFact</vt:lpstr>
      <vt:lpstr>Nom_du_PC</vt:lpstr>
      <vt:lpstr>Para_MP</vt:lpstr>
      <vt:lpstr>Para_NFact</vt:lpstr>
      <vt:lpstr>Pource</vt:lpstr>
      <vt:lpstr>PUS_1</vt:lpstr>
      <vt:lpstr>PUS_2</vt:lpstr>
      <vt:lpstr>PUS_3</vt:lpstr>
      <vt:lpstr>PUS_4</vt:lpstr>
      <vt:lpstr>PUS_5</vt:lpstr>
      <vt:lpstr>RemEuro</vt:lpstr>
      <vt:lpstr>Remise</vt:lpstr>
      <vt:lpstr>TT_Elec</vt:lpstr>
      <vt:lpstr>TTparMois_Arr</vt:lpstr>
      <vt:lpstr>TTparMois_Nui</vt:lpstr>
      <vt:lpstr>Accueil!Zone_d_impression</vt:lpstr>
      <vt:lpstr>Archives!Zone_d_impression</vt:lpstr>
      <vt:lpstr>Clients!Zone_d_impression</vt:lpstr>
      <vt:lpstr>Facture!Zone_d_impression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Samir</cp:lastModifiedBy>
  <cp:lastPrinted>2016-08-28T15:55:49Z</cp:lastPrinted>
  <dcterms:created xsi:type="dcterms:W3CDTF">2014-12-01T09:13:56Z</dcterms:created>
  <dcterms:modified xsi:type="dcterms:W3CDTF">2016-08-28T21:12:01Z</dcterms:modified>
</cp:coreProperties>
</file>