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C7D7DFBA-A3E8-793F-BDBE-722D05640CCE}"/>
  <workbookPr codeName="ThisWorkbook" defaultThemeVersion="124226"/>
  <bookViews>
    <workbookView xWindow="120" yWindow="30" windowWidth="20730" windowHeight="10050"/>
  </bookViews>
  <sheets>
    <sheet name="Inscriptions" sheetId="1" r:id="rId1"/>
    <sheet name="Appel Journalier 3-5 ans" sheetId="9" r:id="rId2"/>
    <sheet name="Appel Journalier 6-8 ans" sheetId="6" r:id="rId3"/>
    <sheet name="Appel Journalier 9-13 ans" sheetId="7" r:id="rId4"/>
  </sheets>
  <calcPr calcId="125725"/>
</workbook>
</file>

<file path=xl/calcChain.xml><?xml version="1.0" encoding="utf-8"?>
<calcChain xmlns="http://schemas.openxmlformats.org/spreadsheetml/2006/main">
  <c r="C47" i="1"/>
  <c r="Q47"/>
  <c r="R47"/>
  <c r="R5"/>
  <c r="R6"/>
  <c r="R7"/>
  <c r="R8"/>
  <c r="R9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36"/>
  <c r="R37"/>
  <c r="R38"/>
  <c r="R39"/>
  <c r="R40"/>
  <c r="R41"/>
  <c r="R42"/>
  <c r="R43"/>
  <c r="R44"/>
  <c r="R45"/>
  <c r="R46"/>
  <c r="Q35"/>
  <c r="C9"/>
  <c r="Q9"/>
  <c r="C11"/>
  <c r="Q11"/>
  <c r="C28"/>
  <c r="Q28"/>
  <c r="C46"/>
  <c r="Q46"/>
  <c r="C22"/>
  <c r="Q22"/>
  <c r="C14"/>
  <c r="Q14"/>
  <c r="C19"/>
  <c r="Q19"/>
  <c r="C40"/>
  <c r="Q40"/>
  <c r="C27"/>
  <c r="Q27"/>
  <c r="C24"/>
  <c r="Q24"/>
  <c r="C43"/>
  <c r="Q43"/>
  <c r="C18"/>
  <c r="Q18"/>
  <c r="C41"/>
  <c r="Q41"/>
  <c r="C6"/>
  <c r="Q6"/>
  <c r="C33"/>
  <c r="Q33"/>
  <c r="C5"/>
  <c r="Q5"/>
  <c r="C16"/>
  <c r="Q16"/>
  <c r="C17"/>
  <c r="Q17"/>
  <c r="C13"/>
  <c r="Q13"/>
  <c r="C21"/>
  <c r="Q21"/>
  <c r="C31"/>
  <c r="Q31"/>
  <c r="C25"/>
  <c r="Q25"/>
  <c r="C23"/>
  <c r="Q23"/>
  <c r="C34"/>
  <c r="Q34"/>
  <c r="C45"/>
  <c r="Q45"/>
  <c r="C36"/>
  <c r="Q36"/>
  <c r="C10"/>
  <c r="Q10"/>
  <c r="C20"/>
  <c r="Q20"/>
  <c r="C39"/>
  <c r="Q39"/>
  <c r="C35"/>
  <c r="C26"/>
  <c r="Q26"/>
  <c r="C15"/>
  <c r="Q15"/>
  <c r="C44"/>
  <c r="Q44"/>
  <c r="C7"/>
  <c r="Q7"/>
  <c r="C42"/>
  <c r="Q42"/>
  <c r="C30"/>
  <c r="Q30"/>
  <c r="C29"/>
  <c r="Q29"/>
  <c r="C8"/>
  <c r="Q8"/>
  <c r="C37"/>
  <c r="Q37"/>
  <c r="C38" l="1"/>
  <c r="Q38"/>
  <c r="C12"/>
  <c r="Q12"/>
  <c r="P51"/>
  <c r="O51"/>
  <c r="N51"/>
  <c r="M51"/>
  <c r="L51"/>
  <c r="K51"/>
  <c r="J51"/>
  <c r="I51"/>
  <c r="H51"/>
  <c r="G51"/>
  <c r="P53"/>
  <c r="O53"/>
  <c r="N53"/>
  <c r="M53"/>
  <c r="L53"/>
  <c r="P50"/>
  <c r="O50"/>
  <c r="N50"/>
  <c r="M50"/>
  <c r="L50"/>
  <c r="P49"/>
  <c r="P52" s="1"/>
  <c r="O49"/>
  <c r="O52" s="1"/>
  <c r="N49"/>
  <c r="N52" s="1"/>
  <c r="M49"/>
  <c r="M52" s="1"/>
  <c r="L49"/>
  <c r="L52" s="1"/>
  <c r="K53"/>
  <c r="K50"/>
  <c r="K49"/>
  <c r="K52" s="1"/>
  <c r="J53"/>
  <c r="J50"/>
  <c r="J49"/>
  <c r="J52" s="1"/>
  <c r="I53"/>
  <c r="I50"/>
  <c r="I49"/>
  <c r="I52" s="1"/>
  <c r="H53"/>
  <c r="H50"/>
  <c r="H49"/>
  <c r="H52" s="1"/>
  <c r="G53"/>
  <c r="G49"/>
  <c r="G52" s="1"/>
  <c r="G50"/>
  <c r="C32"/>
  <c r="Q32"/>
  <c r="R48"/>
  <c r="R49" s="1"/>
  <c r="Q48"/>
  <c r="Q50" l="1"/>
  <c r="Q49"/>
  <c r="R50"/>
  <c r="A1" l="1"/>
</calcChain>
</file>

<file path=xl/sharedStrings.xml><?xml version="1.0" encoding="utf-8"?>
<sst xmlns="http://schemas.openxmlformats.org/spreadsheetml/2006/main" count="116" uniqueCount="85">
  <si>
    <t>Nom et Prénom</t>
  </si>
  <si>
    <t>Date de Naissance</t>
  </si>
  <si>
    <t>Age</t>
  </si>
  <si>
    <t>Allergie Alimentaire</t>
  </si>
  <si>
    <t>Autre Allergie</t>
  </si>
  <si>
    <t>Remarque</t>
  </si>
  <si>
    <t>Belredon Louna</t>
  </si>
  <si>
    <t>Cher Axel</t>
  </si>
  <si>
    <t>Cher Zélie</t>
  </si>
  <si>
    <t>Cledes Tom</t>
  </si>
  <si>
    <t>Couffignal Eddy</t>
  </si>
  <si>
    <t>Didyne Lisa</t>
  </si>
  <si>
    <t>Didyne Lucas</t>
  </si>
  <si>
    <t>Fabre Maelly</t>
  </si>
  <si>
    <t>Farret-M Jules</t>
  </si>
  <si>
    <t>Flotte Emma</t>
  </si>
  <si>
    <t>Issalys Jade</t>
  </si>
  <si>
    <t>Margot Tom</t>
  </si>
  <si>
    <t>Marty Mattéo</t>
  </si>
  <si>
    <t>Maurel Théo</t>
  </si>
  <si>
    <t>Mazars Nathan</t>
  </si>
  <si>
    <t>Mezy Faustine</t>
  </si>
  <si>
    <t>Miquel Alicia</t>
  </si>
  <si>
    <t>Tennevin Nathan</t>
  </si>
  <si>
    <t>Tournier Camille</t>
  </si>
  <si>
    <t>Tournier Laura</t>
  </si>
  <si>
    <t>Verfaillie Joy</t>
  </si>
  <si>
    <t>Total Global</t>
  </si>
  <si>
    <t>TOTAL JOURNALIER</t>
  </si>
  <si>
    <t>Lundi</t>
  </si>
  <si>
    <t>Mardi</t>
  </si>
  <si>
    <t>Mercredi</t>
  </si>
  <si>
    <t>Jeudi</t>
  </si>
  <si>
    <t>Vendredi</t>
  </si>
  <si>
    <t>Trin Julie</t>
  </si>
  <si>
    <t>( Age sélectionné ) SOUS TOTAL JOURNALIER</t>
  </si>
  <si>
    <t>1 = Inscription</t>
  </si>
  <si>
    <t>0 = Réservation</t>
  </si>
  <si>
    <t>Couleur Nom Prénom :</t>
  </si>
  <si>
    <t>Légende :</t>
  </si>
  <si>
    <t xml:space="preserve"> DEMANDE DE RESERVATIONS</t>
  </si>
  <si>
    <t>Absences</t>
  </si>
  <si>
    <t>F = Absence facturée non justifiée</t>
  </si>
  <si>
    <t>Présent</t>
  </si>
  <si>
    <t>Weber Thomas</t>
  </si>
  <si>
    <t>Totaux</t>
  </si>
  <si>
    <t>Total Enfant</t>
  </si>
  <si>
    <t>Octobre 2015</t>
  </si>
  <si>
    <t>19-oct.</t>
  </si>
  <si>
    <t>20-oct.</t>
  </si>
  <si>
    <t>21-oct.</t>
  </si>
  <si>
    <t>22-oct.</t>
  </si>
  <si>
    <t>23-oct.</t>
  </si>
  <si>
    <t>26-oct.</t>
  </si>
  <si>
    <t>27-oct.</t>
  </si>
  <si>
    <t>28-oct.</t>
  </si>
  <si>
    <t>29-oct.</t>
  </si>
  <si>
    <t>30-oct.</t>
  </si>
  <si>
    <t>Semaine 43</t>
  </si>
  <si>
    <t>Semaine 44</t>
  </si>
  <si>
    <t>Appel Journalier 3-5 ans du 30 octobre 2015</t>
  </si>
  <si>
    <t>Appel Journalier 6-8 ans du 30 octobre 2015</t>
  </si>
  <si>
    <t>Appel Journalier 9-13 ans du 30 octobre 2015</t>
  </si>
  <si>
    <t>A = Absence non facturée</t>
  </si>
  <si>
    <t>Conde Lenny</t>
  </si>
  <si>
    <t>Pialoux Gaël</t>
  </si>
  <si>
    <t>Giraud Charly</t>
  </si>
  <si>
    <t>Giraud Louna</t>
  </si>
  <si>
    <t>Boutary Camille</t>
  </si>
  <si>
    <t>Dalpeyra Zoé</t>
  </si>
  <si>
    <t>Garcia Laly</t>
  </si>
  <si>
    <t>Sicre Mathias</t>
  </si>
  <si>
    <t>Fourmont Mylena</t>
  </si>
  <si>
    <t>Dupre-C Louis</t>
  </si>
  <si>
    <t>Dardun.M Robin</t>
  </si>
  <si>
    <t>Dardun.M Léo</t>
  </si>
  <si>
    <t>Antona Alexane</t>
  </si>
  <si>
    <t>Delabrousse-R Maelyne</t>
  </si>
  <si>
    <t>Abscences</t>
  </si>
  <si>
    <t>Abscences Facturées</t>
  </si>
  <si>
    <t>Garcia Zéline</t>
  </si>
  <si>
    <t>Sicre Samuel</t>
  </si>
  <si>
    <t>Couto-F Zoé</t>
  </si>
  <si>
    <t>Ginisty Amélia</t>
  </si>
  <si>
    <t>Conde India</t>
  </si>
</sst>
</file>

<file path=xl/styles.xml><?xml version="1.0" encoding="utf-8"?>
<styleSheet xmlns="http://schemas.openxmlformats.org/spreadsheetml/2006/main">
  <numFmts count="3">
    <numFmt numFmtId="164" formatCode="dd/mm/yy;@"/>
    <numFmt numFmtId="165" formatCode="[$-40C]d\-mmm;@"/>
    <numFmt numFmtId="166" formatCode="[$-F800]dddd\,\ mmmm\ dd\,\ yyyy"/>
  </numFmts>
  <fonts count="1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1"/>
      <color theme="6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008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1"/>
      <color rgb="FF01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ck">
        <color auto="1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auto="1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auto="1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auto="1"/>
      </bottom>
      <diagonal/>
    </border>
    <border>
      <left style="thick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97">
    <xf numFmtId="0" fontId="0" fillId="0" borderId="0" xfId="0"/>
    <xf numFmtId="0" fontId="0" fillId="0" borderId="0" xfId="0" applyFont="1" applyFill="1" applyBorder="1"/>
    <xf numFmtId="164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5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 wrapText="1"/>
    </xf>
    <xf numFmtId="0" fontId="5" fillId="0" borderId="6" xfId="0" applyFont="1" applyFill="1" applyBorder="1" applyAlignment="1">
      <alignment horizontal="center" vertical="center" textRotation="90" wrapText="1"/>
    </xf>
    <xf numFmtId="0" fontId="6" fillId="0" borderId="6" xfId="0" applyFont="1" applyFill="1" applyBorder="1" applyAlignment="1">
      <alignment horizontal="center" vertical="center" textRotation="90" wrapText="1"/>
    </xf>
    <xf numFmtId="0" fontId="2" fillId="0" borderId="9" xfId="0" applyFont="1" applyFill="1" applyBorder="1" applyAlignment="1">
      <alignment horizontal="center" vertical="center"/>
    </xf>
    <xf numFmtId="0" fontId="8" fillId="0" borderId="4" xfId="0" applyFont="1" applyBorder="1" applyAlignment="1">
      <alignment horizontal="center" vertical="center" wrapText="1"/>
    </xf>
    <xf numFmtId="165" fontId="1" fillId="0" borderId="6" xfId="0" applyNumberFormat="1" applyFont="1" applyBorder="1" applyAlignment="1">
      <alignment horizontal="center" vertical="center" wrapText="1"/>
    </xf>
    <xf numFmtId="17" fontId="3" fillId="0" borderId="12" xfId="0" applyNumberFormat="1" applyFont="1" applyBorder="1" applyAlignment="1">
      <alignment horizontal="center" vertical="center" textRotation="90"/>
    </xf>
    <xf numFmtId="17" fontId="3" fillId="0" borderId="2" xfId="0" applyNumberFormat="1" applyFont="1" applyBorder="1" applyAlignment="1">
      <alignment horizontal="center" vertical="center" textRotation="90"/>
    </xf>
    <xf numFmtId="165" fontId="1" fillId="0" borderId="4" xfId="0" applyNumberFormat="1" applyFont="1" applyBorder="1" applyAlignment="1">
      <alignment horizontal="center" vertical="center" wrapText="1"/>
    </xf>
    <xf numFmtId="17" fontId="3" fillId="0" borderId="14" xfId="0" applyNumberFormat="1" applyFont="1" applyBorder="1" applyAlignment="1">
      <alignment horizontal="center" vertical="center" textRotation="90"/>
    </xf>
    <xf numFmtId="165" fontId="1" fillId="0" borderId="15" xfId="0" applyNumberFormat="1" applyFont="1" applyBorder="1" applyAlignment="1">
      <alignment horizontal="center" vertical="center" wrapText="1"/>
    </xf>
    <xf numFmtId="165" fontId="1" fillId="0" borderId="16" xfId="0" applyNumberFormat="1" applyFont="1" applyBorder="1" applyAlignment="1">
      <alignment horizontal="center" vertical="center" wrapText="1"/>
    </xf>
    <xf numFmtId="0" fontId="7" fillId="0" borderId="4" xfId="0" applyFont="1" applyFill="1" applyBorder="1" applyAlignment="1">
      <alignment horizontal="center" vertical="center" textRotation="90" wrapText="1"/>
    </xf>
    <xf numFmtId="0" fontId="1" fillId="0" borderId="0" xfId="0" applyFont="1" applyBorder="1"/>
    <xf numFmtId="166" fontId="5" fillId="0" borderId="0" xfId="0" applyNumberFormat="1" applyFont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/>
    <xf numFmtId="0" fontId="9" fillId="0" borderId="11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11" fillId="0" borderId="0" xfId="0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5" fillId="0" borderId="1" xfId="0" applyFont="1" applyFill="1" applyBorder="1" applyAlignment="1">
      <alignment horizontal="right"/>
    </xf>
    <xf numFmtId="0" fontId="1" fillId="0" borderId="20" xfId="0" applyFont="1" applyBorder="1" applyAlignment="1">
      <alignment horizontal="center"/>
    </xf>
    <xf numFmtId="0" fontId="7" fillId="0" borderId="8" xfId="0" applyFont="1" applyBorder="1" applyAlignment="1">
      <alignment horizontal="center" vertical="center"/>
    </xf>
    <xf numFmtId="0" fontId="9" fillId="0" borderId="26" xfId="0" applyFont="1" applyBorder="1" applyAlignment="1">
      <alignment horizontal="center" vertical="center"/>
    </xf>
    <xf numFmtId="0" fontId="5" fillId="0" borderId="26" xfId="0" applyFont="1" applyBorder="1" applyAlignment="1">
      <alignment horizontal="center" vertical="center"/>
    </xf>
    <xf numFmtId="0" fontId="11" fillId="0" borderId="26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/>
    </xf>
    <xf numFmtId="0" fontId="1" fillId="0" borderId="25" xfId="0" applyNumberFormat="1" applyFont="1" applyFill="1" applyBorder="1" applyAlignment="1">
      <alignment horizontal="center" vertical="center"/>
    </xf>
    <xf numFmtId="0" fontId="0" fillId="0" borderId="4" xfId="0" applyFont="1" applyFill="1" applyBorder="1" applyAlignment="1">
      <alignment horizontal="center"/>
    </xf>
    <xf numFmtId="165" fontId="1" fillId="0" borderId="13" xfId="0" applyNumberFormat="1" applyFont="1" applyBorder="1" applyAlignment="1">
      <alignment horizontal="center" vertical="center" wrapText="1"/>
    </xf>
    <xf numFmtId="0" fontId="10" fillId="0" borderId="29" xfId="0" applyFont="1" applyFill="1" applyBorder="1"/>
    <xf numFmtId="164" fontId="0" fillId="0" borderId="30" xfId="0" applyNumberFormat="1" applyFont="1" applyFill="1" applyBorder="1" applyAlignment="1">
      <alignment horizontal="center"/>
    </xf>
    <xf numFmtId="0" fontId="0" fillId="0" borderId="30" xfId="0" applyFont="1" applyFill="1" applyBorder="1" applyAlignment="1">
      <alignment horizontal="center"/>
    </xf>
    <xf numFmtId="0" fontId="0" fillId="0" borderId="24" xfId="0" applyFont="1" applyFill="1" applyBorder="1" applyAlignment="1">
      <alignment horizontal="center" vertical="center"/>
    </xf>
    <xf numFmtId="0" fontId="1" fillId="0" borderId="33" xfId="0" applyFont="1" applyFill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0" fillId="0" borderId="34" xfId="0" applyBorder="1"/>
    <xf numFmtId="0" fontId="14" fillId="0" borderId="35" xfId="0" applyFont="1" applyFill="1" applyBorder="1" applyAlignment="1">
      <alignment horizontal="center" vertical="center"/>
    </xf>
    <xf numFmtId="0" fontId="14" fillId="0" borderId="36" xfId="0" applyFont="1" applyFill="1" applyBorder="1" applyAlignment="1">
      <alignment horizontal="center" vertical="center" wrapText="1"/>
    </xf>
    <xf numFmtId="0" fontId="14" fillId="0" borderId="36" xfId="0" applyFont="1" applyFill="1" applyBorder="1" applyAlignment="1">
      <alignment horizontal="center" vertical="center"/>
    </xf>
    <xf numFmtId="0" fontId="14" fillId="0" borderId="36" xfId="0" applyFont="1" applyFill="1" applyBorder="1" applyAlignment="1">
      <alignment horizontal="center" vertical="center" textRotation="90" wrapText="1"/>
    </xf>
    <xf numFmtId="0" fontId="14" fillId="0" borderId="37" xfId="0" applyFont="1" applyFill="1" applyBorder="1" applyAlignment="1">
      <alignment horizontal="center" vertical="center" textRotation="90" wrapText="1"/>
    </xf>
    <xf numFmtId="0" fontId="0" fillId="0" borderId="38" xfId="0" applyBorder="1"/>
    <xf numFmtId="0" fontId="0" fillId="0" borderId="39" xfId="0" applyBorder="1"/>
    <xf numFmtId="0" fontId="1" fillId="0" borderId="38" xfId="0" applyFont="1" applyBorder="1"/>
    <xf numFmtId="0" fontId="10" fillId="0" borderId="9" xfId="0" applyFont="1" applyFill="1" applyBorder="1"/>
    <xf numFmtId="164" fontId="0" fillId="0" borderId="6" xfId="0" applyNumberFormat="1" applyFont="1" applyFill="1" applyBorder="1" applyAlignment="1">
      <alignment horizontal="center"/>
    </xf>
    <xf numFmtId="0" fontId="0" fillId="0" borderId="6" xfId="0" applyFont="1" applyFill="1" applyBorder="1" applyAlignment="1">
      <alignment horizontal="center"/>
    </xf>
    <xf numFmtId="0" fontId="7" fillId="0" borderId="40" xfId="0" applyFont="1" applyBorder="1" applyAlignment="1">
      <alignment horizontal="center" vertical="center"/>
    </xf>
    <xf numFmtId="0" fontId="7" fillId="0" borderId="31" xfId="0" applyFont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0" fillId="0" borderId="25" xfId="0" applyFont="1" applyFill="1" applyBorder="1" applyAlignment="1">
      <alignment horizontal="center" vertical="center"/>
    </xf>
    <xf numFmtId="0" fontId="1" fillId="0" borderId="19" xfId="0" applyNumberFormat="1" applyFont="1" applyFill="1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1" fillId="0" borderId="18" xfId="0" applyNumberFormat="1" applyFont="1" applyFill="1" applyBorder="1" applyAlignment="1">
      <alignment horizontal="center" vertical="center"/>
    </xf>
    <xf numFmtId="164" fontId="0" fillId="0" borderId="6" xfId="0" applyNumberFormat="1" applyFill="1" applyBorder="1" applyAlignment="1">
      <alignment horizontal="center"/>
    </xf>
    <xf numFmtId="165" fontId="5" fillId="0" borderId="32" xfId="0" applyNumberFormat="1" applyFont="1" applyBorder="1" applyAlignment="1">
      <alignment horizontal="center" vertical="center" textRotation="90" wrapText="1"/>
    </xf>
    <xf numFmtId="0" fontId="0" fillId="0" borderId="0" xfId="0" applyBorder="1"/>
    <xf numFmtId="49" fontId="4" fillId="0" borderId="28" xfId="0" applyNumberFormat="1" applyFont="1" applyBorder="1" applyAlignment="1">
      <alignment horizontal="center" vertical="center"/>
    </xf>
    <xf numFmtId="0" fontId="3" fillId="0" borderId="28" xfId="0" applyFont="1" applyBorder="1" applyAlignment="1">
      <alignment horizontal="center" vertical="center"/>
    </xf>
    <xf numFmtId="17" fontId="3" fillId="0" borderId="28" xfId="0" applyNumberFormat="1" applyFont="1" applyBorder="1" applyAlignment="1">
      <alignment horizontal="center" vertical="center" textRotation="90"/>
    </xf>
    <xf numFmtId="0" fontId="7" fillId="0" borderId="0" xfId="0" applyFont="1" applyFill="1" applyBorder="1" applyAlignment="1">
      <alignment horizontal="center"/>
    </xf>
    <xf numFmtId="164" fontId="1" fillId="0" borderId="0" xfId="0" applyNumberFormat="1" applyFont="1" applyFill="1" applyBorder="1" applyAlignment="1">
      <alignment horizontal="right" vertical="center"/>
    </xf>
    <xf numFmtId="164" fontId="1" fillId="0" borderId="0" xfId="0" applyNumberFormat="1" applyFont="1" applyFill="1" applyBorder="1" applyAlignment="1">
      <alignment horizontal="right"/>
    </xf>
    <xf numFmtId="0" fontId="5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9" fillId="0" borderId="1" xfId="0" applyFont="1" applyFill="1" applyBorder="1" applyAlignment="1">
      <alignment horizontal="right"/>
    </xf>
    <xf numFmtId="0" fontId="9" fillId="0" borderId="8" xfId="0" applyFont="1" applyFill="1" applyBorder="1" applyAlignment="1">
      <alignment horizontal="right"/>
    </xf>
    <xf numFmtId="0" fontId="7" fillId="0" borderId="1" xfId="0" applyFont="1" applyFill="1" applyBorder="1" applyAlignment="1">
      <alignment horizontal="right"/>
    </xf>
    <xf numFmtId="0" fontId="7" fillId="0" borderId="8" xfId="0" applyFont="1" applyFill="1" applyBorder="1" applyAlignment="1">
      <alignment horizontal="right"/>
    </xf>
    <xf numFmtId="0" fontId="11" fillId="0" borderId="17" xfId="0" applyFont="1" applyFill="1" applyBorder="1" applyAlignment="1">
      <alignment horizontal="right"/>
    </xf>
    <xf numFmtId="0" fontId="5" fillId="0" borderId="1" xfId="0" applyFont="1" applyFill="1" applyBorder="1" applyAlignment="1">
      <alignment horizontal="right"/>
    </xf>
    <xf numFmtId="0" fontId="5" fillId="0" borderId="8" xfId="0" applyFont="1" applyFill="1" applyBorder="1" applyAlignment="1">
      <alignment horizontal="right"/>
    </xf>
    <xf numFmtId="0" fontId="5" fillId="0" borderId="7" xfId="0" applyFont="1" applyFill="1" applyBorder="1" applyAlignment="1">
      <alignment horizontal="right"/>
    </xf>
    <xf numFmtId="49" fontId="4" fillId="0" borderId="10" xfId="0" applyNumberFormat="1" applyFont="1" applyBorder="1" applyAlignment="1">
      <alignment horizontal="center" vertical="center"/>
    </xf>
    <xf numFmtId="49" fontId="4" fillId="0" borderId="3" xfId="0" applyNumberFormat="1" applyFont="1" applyBorder="1" applyAlignment="1">
      <alignment horizontal="center" vertical="center"/>
    </xf>
    <xf numFmtId="17" fontId="3" fillId="0" borderId="10" xfId="0" applyNumberFormat="1" applyFont="1" applyBorder="1" applyAlignment="1">
      <alignment horizontal="center" vertical="center"/>
    </xf>
    <xf numFmtId="17" fontId="3" fillId="0" borderId="3" xfId="0" applyNumberFormat="1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38" xfId="0" applyFill="1" applyBorder="1" applyAlignment="1">
      <alignment horizontal="center" vertical="center"/>
    </xf>
    <xf numFmtId="0" fontId="0" fillId="0" borderId="34" xfId="0" applyFont="1" applyFill="1" applyBorder="1" applyAlignment="1">
      <alignment horizontal="center" vertical="center"/>
    </xf>
    <xf numFmtId="0" fontId="0" fillId="0" borderId="38" xfId="0" applyFont="1" applyFill="1" applyBorder="1" applyAlignment="1">
      <alignment horizontal="center" vertical="center"/>
    </xf>
  </cellXfs>
  <cellStyles count="1">
    <cellStyle name="Normal" xfId="0" builtinId="0"/>
  </cellStyles>
  <dxfs count="38"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ck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thick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thick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thick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id="6" name="Tableau6" displayName="Tableau6" ref="A4:R48" totalsRowShown="0" dataDxfId="37" tableBorderDxfId="36">
  <autoFilter ref="A4:R48">
    <filterColumn colId="2"/>
  </autoFilter>
  <tableColumns count="18">
    <tableColumn id="1" name="Nom et Prénom" dataDxfId="35"/>
    <tableColumn id="2" name="Date de Naissance" dataDxfId="34"/>
    <tableColumn id="3" name="Age" dataDxfId="33">
      <calculatedColumnFormula>IF(MONTH(TODAY())&gt;MONTH(B5),YEAR(TODAY())-YEAR(B5),IF(MONTH(TODAY())&lt;MONTH(B5),YEAR(TODAY())-YEAR(B5)-1,IF(DAY(TODAY())&lt;DAY(B5),YEAR(TODAY())-YEAR(B5)-1,YEAR(TODAY())-YEAR(B5))))</calculatedColumnFormula>
    </tableColumn>
    <tableColumn id="4" name="Allergie Alimentaire" dataDxfId="32"/>
    <tableColumn id="5" name="Autre Allergie" dataDxfId="31"/>
    <tableColumn id="6" name="Remarque" dataDxfId="30"/>
    <tableColumn id="10" name="19-oct." dataDxfId="29"/>
    <tableColumn id="11" name="20-oct." dataDxfId="28"/>
    <tableColumn id="12" name="21-oct." dataDxfId="27"/>
    <tableColumn id="13" name="22-oct." dataDxfId="26"/>
    <tableColumn id="14" name="23-oct." dataDxfId="25"/>
    <tableColumn id="15" name="26-oct." dataDxfId="24"/>
    <tableColumn id="16" name="27-oct." dataDxfId="23"/>
    <tableColumn id="17" name="28-oct." dataDxfId="22"/>
    <tableColumn id="18" name="29-oct." dataDxfId="21"/>
    <tableColumn id="19" name="30-oct." dataDxfId="20"/>
    <tableColumn id="44" name="Absences" dataDxfId="19">
      <calculatedColumnFormula>(COUNTIF(Tableau6[[#This Row],[19-oct.]:[30-oct.]],"A"))+(COUNTIF(Tableau6[[#This Row],[19-oct.]:[30-oct.]],"F"))</calculatedColumnFormula>
    </tableColumn>
    <tableColumn id="42" name="Total Global" dataDxfId="18">
      <calculatedColumnFormula>SUM(Tableau6[[#This Row],[19-oct.]:[30-oct.]])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91"/>
  <sheetViews>
    <sheetView tabSelected="1" zoomScale="110" zoomScaleNormal="110" workbookViewId="0">
      <pane xSplit="1" ySplit="4" topLeftCell="B25" activePane="bottomRight" state="frozen"/>
      <selection pane="topRight" activeCell="B1" sqref="B1"/>
      <selection pane="bottomLeft" activeCell="A4" sqref="A4"/>
      <selection pane="bottomRight" activeCell="S53" sqref="S53"/>
    </sheetView>
  </sheetViews>
  <sheetFormatPr baseColWidth="10" defaultColWidth="11.42578125" defaultRowHeight="15"/>
  <cols>
    <col min="1" max="1" width="21.7109375" customWidth="1"/>
    <col min="2" max="2" width="11.7109375" customWidth="1"/>
    <col min="3" max="3" width="6.7109375" customWidth="1"/>
    <col min="4" max="6" width="7.7109375" customWidth="1"/>
    <col min="7" max="16" width="5.7109375" customWidth="1"/>
    <col min="17" max="17" width="9" customWidth="1"/>
    <col min="18" max="18" width="7.7109375" customWidth="1"/>
  </cols>
  <sheetData>
    <row r="1" spans="1:18">
      <c r="A1" s="20">
        <f ca="1">TODAY()</f>
        <v>42283</v>
      </c>
      <c r="G1" s="87" t="s">
        <v>47</v>
      </c>
      <c r="H1" s="88"/>
      <c r="I1" s="88"/>
      <c r="J1" s="88"/>
      <c r="K1" s="88"/>
      <c r="L1" s="88"/>
      <c r="M1" s="88"/>
      <c r="N1" s="88"/>
      <c r="O1" s="88"/>
      <c r="P1" s="88"/>
      <c r="Q1" s="71"/>
      <c r="R1" s="70"/>
    </row>
    <row r="2" spans="1:18">
      <c r="G2" s="89" t="s">
        <v>58</v>
      </c>
      <c r="H2" s="90"/>
      <c r="I2" s="90"/>
      <c r="J2" s="90"/>
      <c r="K2" s="90"/>
      <c r="L2" s="91" t="s">
        <v>59</v>
      </c>
      <c r="M2" s="92"/>
      <c r="N2" s="92"/>
      <c r="O2" s="92"/>
      <c r="P2" s="92"/>
      <c r="Q2" s="72"/>
      <c r="R2" s="70"/>
    </row>
    <row r="3" spans="1:18" ht="49.5">
      <c r="G3" s="15" t="s">
        <v>29</v>
      </c>
      <c r="H3" s="12" t="s">
        <v>30</v>
      </c>
      <c r="I3" s="12" t="s">
        <v>31</v>
      </c>
      <c r="J3" s="12" t="s">
        <v>32</v>
      </c>
      <c r="K3" s="13" t="s">
        <v>33</v>
      </c>
      <c r="L3" s="15" t="s">
        <v>29</v>
      </c>
      <c r="M3" s="12" t="s">
        <v>30</v>
      </c>
      <c r="N3" s="12" t="s">
        <v>31</v>
      </c>
      <c r="O3" s="12" t="s">
        <v>32</v>
      </c>
      <c r="P3" s="13" t="s">
        <v>33</v>
      </c>
      <c r="Q3" s="73"/>
      <c r="R3" s="70"/>
    </row>
    <row r="4" spans="1:18" ht="67.5" customHeight="1">
      <c r="A4" s="9" t="s">
        <v>0</v>
      </c>
      <c r="B4" s="6" t="s">
        <v>1</v>
      </c>
      <c r="C4" s="5" t="s">
        <v>2</v>
      </c>
      <c r="D4" s="7" t="s">
        <v>3</v>
      </c>
      <c r="E4" s="8" t="s">
        <v>4</v>
      </c>
      <c r="F4" s="18" t="s">
        <v>5</v>
      </c>
      <c r="G4" s="16" t="s">
        <v>48</v>
      </c>
      <c r="H4" s="11" t="s">
        <v>49</v>
      </c>
      <c r="I4" s="11" t="s">
        <v>50</v>
      </c>
      <c r="J4" s="11" t="s">
        <v>51</v>
      </c>
      <c r="K4" s="14" t="s">
        <v>52</v>
      </c>
      <c r="L4" s="16" t="s">
        <v>53</v>
      </c>
      <c r="M4" s="42" t="s">
        <v>54</v>
      </c>
      <c r="N4" s="11" t="s">
        <v>55</v>
      </c>
      <c r="O4" s="11" t="s">
        <v>56</v>
      </c>
      <c r="P4" s="17" t="s">
        <v>57</v>
      </c>
      <c r="Q4" s="69" t="s">
        <v>41</v>
      </c>
      <c r="R4" s="10" t="s">
        <v>27</v>
      </c>
    </row>
    <row r="5" spans="1:18" ht="15.75" thickBot="1">
      <c r="A5" s="58" t="s">
        <v>76</v>
      </c>
      <c r="B5" s="59">
        <v>39148</v>
      </c>
      <c r="C5" s="60">
        <f t="shared" ref="C5:C46" ca="1" si="0">IF(MONTH(TODAY())&gt;MONTH(B5),YEAR(TODAY())-YEAR(B5),IF(MONTH(TODAY())&lt;MONTH(B5),YEAR(TODAY())-YEAR(B5)-1,IF(DAY(TODAY())&lt;DAY(B5),YEAR(TODAY())-YEAR(B5)-1,YEAR(TODAY())-YEAR(B5))))</f>
        <v>8</v>
      </c>
      <c r="D5" s="60"/>
      <c r="E5" s="41"/>
      <c r="F5" s="41"/>
      <c r="G5" s="66"/>
      <c r="H5" s="46"/>
      <c r="I5" s="46">
        <v>1</v>
      </c>
      <c r="J5" s="46"/>
      <c r="K5" s="63"/>
      <c r="L5" s="64"/>
      <c r="M5" s="46"/>
      <c r="N5" s="46"/>
      <c r="O5" s="46"/>
      <c r="P5" s="63"/>
      <c r="Q5" s="40">
        <f>(COUNTIF(Tableau6[[#This Row],[19-oct.]:[30-oct.]],"A"))+(COUNTIF(Tableau6[[#This Row],[19-oct.]:[30-oct.]],"F"))</f>
        <v>0</v>
      </c>
      <c r="R5" s="47">
        <f>SUM(Tableau6[[#This Row],[19-oct.]:[30-oct.]])</f>
        <v>1</v>
      </c>
    </row>
    <row r="6" spans="1:18" ht="15.75" thickBot="1">
      <c r="A6" s="58" t="s">
        <v>6</v>
      </c>
      <c r="B6" s="59">
        <v>39535</v>
      </c>
      <c r="C6" s="60">
        <f t="shared" ca="1" si="0"/>
        <v>7</v>
      </c>
      <c r="D6" s="60"/>
      <c r="E6" s="41"/>
      <c r="F6" s="41"/>
      <c r="G6" s="66"/>
      <c r="H6" s="46"/>
      <c r="I6" s="46">
        <v>1</v>
      </c>
      <c r="J6" s="46"/>
      <c r="K6" s="63">
        <v>1</v>
      </c>
      <c r="L6" s="64"/>
      <c r="M6" s="46">
        <v>1</v>
      </c>
      <c r="N6" s="46"/>
      <c r="O6" s="46"/>
      <c r="P6" s="63">
        <v>1</v>
      </c>
      <c r="Q6" s="40">
        <f>(COUNTIF(Tableau6[[#This Row],[19-oct.]:[30-oct.]],"A"))+(COUNTIF(Tableau6[[#This Row],[19-oct.]:[30-oct.]],"F"))</f>
        <v>0</v>
      </c>
      <c r="R6" s="47">
        <f>SUM(Tableau6[[#This Row],[19-oct.]:[30-oct.]])</f>
        <v>4</v>
      </c>
    </row>
    <row r="7" spans="1:18" ht="15.75" thickBot="1">
      <c r="A7" s="58" t="s">
        <v>68</v>
      </c>
      <c r="B7" s="59">
        <v>39600</v>
      </c>
      <c r="C7" s="60">
        <f t="shared" ca="1" si="0"/>
        <v>7</v>
      </c>
      <c r="D7" s="60"/>
      <c r="E7" s="41"/>
      <c r="F7" s="41"/>
      <c r="G7" s="66"/>
      <c r="H7" s="46"/>
      <c r="I7" s="46">
        <v>0</v>
      </c>
      <c r="J7" s="46"/>
      <c r="K7" s="63"/>
      <c r="L7" s="64"/>
      <c r="M7" s="46"/>
      <c r="N7" s="46"/>
      <c r="O7" s="46">
        <v>1</v>
      </c>
      <c r="P7" s="63">
        <v>1</v>
      </c>
      <c r="Q7" s="40">
        <f>(COUNTIF(Tableau6[[#This Row],[19-oct.]:[30-oct.]],"A"))+(COUNTIF(Tableau6[[#This Row],[19-oct.]:[30-oct.]],"F"))</f>
        <v>0</v>
      </c>
      <c r="R7" s="47">
        <f>SUM(Tableau6[[#This Row],[19-oct.]:[30-oct.]])</f>
        <v>2</v>
      </c>
    </row>
    <row r="8" spans="1:18" ht="15.75" thickBot="1">
      <c r="A8" s="58" t="s">
        <v>7</v>
      </c>
      <c r="B8" s="59">
        <v>38347</v>
      </c>
      <c r="C8" s="60">
        <f t="shared" ca="1" si="0"/>
        <v>10</v>
      </c>
      <c r="D8" s="60"/>
      <c r="E8" s="41"/>
      <c r="F8" s="41">
        <v>1</v>
      </c>
      <c r="G8" s="66">
        <v>1</v>
      </c>
      <c r="H8" s="46"/>
      <c r="I8" s="46">
        <v>1</v>
      </c>
      <c r="J8" s="46">
        <v>1</v>
      </c>
      <c r="K8" s="63">
        <v>1</v>
      </c>
      <c r="L8" s="64">
        <v>1</v>
      </c>
      <c r="M8" s="46">
        <v>1</v>
      </c>
      <c r="N8" s="46">
        <v>1</v>
      </c>
      <c r="O8" s="46">
        <v>1</v>
      </c>
      <c r="P8" s="63">
        <v>1</v>
      </c>
      <c r="Q8" s="40">
        <f>(COUNTIF(Tableau6[[#This Row],[19-oct.]:[30-oct.]],"A"))+(COUNTIF(Tableau6[[#This Row],[19-oct.]:[30-oct.]],"F"))</f>
        <v>0</v>
      </c>
      <c r="R8" s="47">
        <f>SUM(Tableau6[[#This Row],[19-oct.]:[30-oct.]])</f>
        <v>9</v>
      </c>
    </row>
    <row r="9" spans="1:18" ht="15.75" thickBot="1">
      <c r="A9" s="58" t="s">
        <v>8</v>
      </c>
      <c r="B9" s="59">
        <v>40302</v>
      </c>
      <c r="C9" s="60">
        <f t="shared" ca="1" si="0"/>
        <v>5</v>
      </c>
      <c r="D9" s="60"/>
      <c r="E9" s="41"/>
      <c r="F9" s="41"/>
      <c r="G9" s="66">
        <v>1</v>
      </c>
      <c r="H9" s="46">
        <v>1</v>
      </c>
      <c r="I9" s="46">
        <v>1</v>
      </c>
      <c r="J9" s="46">
        <v>1</v>
      </c>
      <c r="K9" s="63">
        <v>1</v>
      </c>
      <c r="L9" s="64">
        <v>1</v>
      </c>
      <c r="M9" s="46">
        <v>1</v>
      </c>
      <c r="N9" s="46">
        <v>1</v>
      </c>
      <c r="O9" s="46">
        <v>1</v>
      </c>
      <c r="P9" s="63">
        <v>1</v>
      </c>
      <c r="Q9" s="67">
        <f>(COUNTIF(Tableau6[[#This Row],[19-oct.]:[30-oct.]],"A"))+(COUNTIF(Tableau6[[#This Row],[19-oct.]:[30-oct.]],"F"))</f>
        <v>0</v>
      </c>
      <c r="R9" s="47">
        <f>SUM(Tableau6[[#This Row],[19-oct.]:[30-oct.]])</f>
        <v>10</v>
      </c>
    </row>
    <row r="10" spans="1:18" ht="15.75" thickBot="1">
      <c r="A10" s="58" t="s">
        <v>9</v>
      </c>
      <c r="B10" s="59">
        <v>38424</v>
      </c>
      <c r="C10" s="60">
        <f t="shared" ca="1" si="0"/>
        <v>10</v>
      </c>
      <c r="D10" s="60"/>
      <c r="E10" s="41"/>
      <c r="F10" s="41"/>
      <c r="G10" s="66"/>
      <c r="H10" s="46"/>
      <c r="I10" s="46">
        <v>1</v>
      </c>
      <c r="J10" s="46"/>
      <c r="K10" s="63"/>
      <c r="L10" s="64"/>
      <c r="M10" s="46">
        <v>1</v>
      </c>
      <c r="N10" s="46">
        <v>1</v>
      </c>
      <c r="O10" s="46">
        <v>1</v>
      </c>
      <c r="P10" s="63">
        <v>1</v>
      </c>
      <c r="Q10" s="67">
        <f>(COUNTIF(Tableau6[[#This Row],[19-oct.]:[30-oct.]],"A"))+(COUNTIF(Tableau6[[#This Row],[19-oct.]:[30-oct.]],"F"))</f>
        <v>0</v>
      </c>
      <c r="R10" s="47">
        <f>SUM(Tableau6[[#This Row],[19-oct.]:[30-oct.]])</f>
        <v>5</v>
      </c>
    </row>
    <row r="11" spans="1:18" ht="15.75" thickBot="1">
      <c r="A11" s="58" t="s">
        <v>84</v>
      </c>
      <c r="B11" s="59">
        <v>40767</v>
      </c>
      <c r="C11" s="60">
        <f t="shared" ca="1" si="0"/>
        <v>4</v>
      </c>
      <c r="D11" s="60"/>
      <c r="E11" s="41"/>
      <c r="F11" s="41"/>
      <c r="G11" s="66">
        <v>1</v>
      </c>
      <c r="H11" s="46">
        <v>1</v>
      </c>
      <c r="I11" s="46">
        <v>0</v>
      </c>
      <c r="J11" s="46">
        <v>1</v>
      </c>
      <c r="K11" s="63">
        <v>1</v>
      </c>
      <c r="L11" s="64"/>
      <c r="M11" s="46"/>
      <c r="N11" s="46"/>
      <c r="O11" s="46"/>
      <c r="P11" s="63"/>
      <c r="Q11" s="67">
        <f>(COUNTIF(Tableau6[[#This Row],[19-oct.]:[30-oct.]],"A"))+(COUNTIF(Tableau6[[#This Row],[19-oct.]:[30-oct.]],"F"))</f>
        <v>0</v>
      </c>
      <c r="R11" s="47">
        <f>SUM(Tableau6[[#This Row],[19-oct.]:[30-oct.]])</f>
        <v>4</v>
      </c>
    </row>
    <row r="12" spans="1:18" ht="15.75" thickBot="1">
      <c r="A12" s="58" t="s">
        <v>64</v>
      </c>
      <c r="B12" s="59">
        <v>39831</v>
      </c>
      <c r="C12" s="60">
        <f t="shared" ca="1" si="0"/>
        <v>6</v>
      </c>
      <c r="D12" s="60"/>
      <c r="E12" s="41"/>
      <c r="F12" s="41"/>
      <c r="G12" s="66">
        <v>1</v>
      </c>
      <c r="H12" s="46">
        <v>1</v>
      </c>
      <c r="I12" s="46">
        <v>1</v>
      </c>
      <c r="J12" s="46">
        <v>1</v>
      </c>
      <c r="K12" s="63">
        <v>1</v>
      </c>
      <c r="L12" s="64"/>
      <c r="M12" s="46"/>
      <c r="N12" s="46"/>
      <c r="O12" s="46"/>
      <c r="P12" s="63"/>
      <c r="Q12" s="67">
        <f>(COUNTIF(Tableau6[[#This Row],[19-oct.]:[30-oct.]],"A"))+(COUNTIF(Tableau6[[#This Row],[19-oct.]:[30-oct.]],"F"))</f>
        <v>0</v>
      </c>
      <c r="R12" s="47">
        <f>SUM(Tableau6[[#This Row],[19-oct.]:[30-oct.]])</f>
        <v>5</v>
      </c>
    </row>
    <row r="13" spans="1:18" ht="15.75" thickBot="1">
      <c r="A13" s="58" t="s">
        <v>10</v>
      </c>
      <c r="B13" s="59">
        <v>39301</v>
      </c>
      <c r="C13" s="60">
        <f t="shared" ca="1" si="0"/>
        <v>8</v>
      </c>
      <c r="D13" s="60"/>
      <c r="E13" s="41"/>
      <c r="F13" s="41"/>
      <c r="G13" s="66">
        <v>1</v>
      </c>
      <c r="H13" s="46"/>
      <c r="I13" s="46">
        <v>1</v>
      </c>
      <c r="J13" s="46">
        <v>1</v>
      </c>
      <c r="K13" s="63">
        <v>1</v>
      </c>
      <c r="L13" s="64">
        <v>1</v>
      </c>
      <c r="M13" s="46"/>
      <c r="N13" s="46">
        <v>1</v>
      </c>
      <c r="O13" s="46">
        <v>1</v>
      </c>
      <c r="P13" s="63">
        <v>1</v>
      </c>
      <c r="Q13" s="67">
        <f>(COUNTIF(Tableau6[[#This Row],[19-oct.]:[30-oct.]],"A"))+(COUNTIF(Tableau6[[#This Row],[19-oct.]:[30-oct.]],"F"))</f>
        <v>0</v>
      </c>
      <c r="R13" s="47">
        <f>SUM(Tableau6[[#This Row],[19-oct.]:[30-oct.]])</f>
        <v>8</v>
      </c>
    </row>
    <row r="14" spans="1:18" ht="15.75" thickBot="1">
      <c r="A14" s="58" t="s">
        <v>82</v>
      </c>
      <c r="B14" s="68">
        <v>37194</v>
      </c>
      <c r="C14" s="60">
        <f t="shared" ca="1" si="0"/>
        <v>13</v>
      </c>
      <c r="D14" s="60"/>
      <c r="E14" s="41"/>
      <c r="F14" s="41"/>
      <c r="G14" s="66">
        <v>1</v>
      </c>
      <c r="H14" s="46">
        <v>1</v>
      </c>
      <c r="I14" s="46">
        <v>1</v>
      </c>
      <c r="J14" s="46">
        <v>1</v>
      </c>
      <c r="K14" s="63">
        <v>1</v>
      </c>
      <c r="L14" s="64">
        <v>1</v>
      </c>
      <c r="M14" s="46">
        <v>1</v>
      </c>
      <c r="N14" s="46">
        <v>1</v>
      </c>
      <c r="O14" s="46">
        <v>1</v>
      </c>
      <c r="P14" s="63">
        <v>1</v>
      </c>
      <c r="Q14" s="67">
        <f>(COUNTIF(Tableau6[[#This Row],[19-oct.]:[30-oct.]],"A"))+(COUNTIF(Tableau6[[#This Row],[19-oct.]:[30-oct.]],"F"))</f>
        <v>0</v>
      </c>
      <c r="R14" s="47">
        <f>SUM(Tableau6[[#This Row],[19-oct.]:[30-oct.]])</f>
        <v>10</v>
      </c>
    </row>
    <row r="15" spans="1:18" ht="15.75" thickBot="1">
      <c r="A15" s="58" t="s">
        <v>69</v>
      </c>
      <c r="B15" s="59">
        <v>39921</v>
      </c>
      <c r="C15" s="60">
        <f t="shared" ca="1" si="0"/>
        <v>6</v>
      </c>
      <c r="D15" s="60"/>
      <c r="E15" s="41"/>
      <c r="F15" s="41"/>
      <c r="G15" s="66"/>
      <c r="H15" s="46"/>
      <c r="I15" s="46"/>
      <c r="J15" s="46"/>
      <c r="K15" s="63">
        <v>1</v>
      </c>
      <c r="L15" s="64"/>
      <c r="M15" s="46"/>
      <c r="N15" s="46"/>
      <c r="O15" s="46"/>
      <c r="P15" s="63"/>
      <c r="Q15" s="67">
        <f>(COUNTIF(Tableau6[[#This Row],[19-oct.]:[30-oct.]],"A"))+(COUNTIF(Tableau6[[#This Row],[19-oct.]:[30-oct.]],"F"))</f>
        <v>0</v>
      </c>
      <c r="R15" s="47">
        <f>SUM(Tableau6[[#This Row],[19-oct.]:[30-oct.]])</f>
        <v>1</v>
      </c>
    </row>
    <row r="16" spans="1:18" ht="15.75" thickBot="1">
      <c r="A16" s="58" t="s">
        <v>75</v>
      </c>
      <c r="B16" s="59">
        <v>39237</v>
      </c>
      <c r="C16" s="60">
        <f t="shared" ca="1" si="0"/>
        <v>8</v>
      </c>
      <c r="D16" s="60"/>
      <c r="E16" s="41"/>
      <c r="F16" s="41"/>
      <c r="G16" s="66"/>
      <c r="H16" s="46"/>
      <c r="I16" s="46">
        <v>1</v>
      </c>
      <c r="J16" s="46"/>
      <c r="K16" s="63"/>
      <c r="L16" s="64"/>
      <c r="M16" s="46">
        <v>1</v>
      </c>
      <c r="N16" s="46"/>
      <c r="O16" s="46"/>
      <c r="P16" s="63"/>
      <c r="Q16" s="67">
        <f>(COUNTIF(Tableau6[[#This Row],[19-oct.]:[30-oct.]],"A"))+(COUNTIF(Tableau6[[#This Row],[19-oct.]:[30-oct.]],"F"))</f>
        <v>0</v>
      </c>
      <c r="R16" s="47">
        <f>SUM(Tableau6[[#This Row],[19-oct.]:[30-oct.]])</f>
        <v>2</v>
      </c>
    </row>
    <row r="17" spans="1:18" ht="15.75" thickBot="1">
      <c r="A17" s="58" t="s">
        <v>74</v>
      </c>
      <c r="B17" s="59">
        <v>39842</v>
      </c>
      <c r="C17" s="60">
        <f t="shared" ca="1" si="0"/>
        <v>6</v>
      </c>
      <c r="D17" s="60"/>
      <c r="E17" s="41"/>
      <c r="F17" s="41"/>
      <c r="G17" s="66"/>
      <c r="H17" s="46"/>
      <c r="I17" s="46">
        <v>1</v>
      </c>
      <c r="J17" s="46"/>
      <c r="K17" s="63"/>
      <c r="L17" s="64"/>
      <c r="M17" s="46">
        <v>1</v>
      </c>
      <c r="N17" s="46"/>
      <c r="O17" s="46"/>
      <c r="P17" s="63"/>
      <c r="Q17" s="67">
        <f>(COUNTIF(Tableau6[[#This Row],[19-oct.]:[30-oct.]],"A"))+(COUNTIF(Tableau6[[#This Row],[19-oct.]:[30-oct.]],"F"))</f>
        <v>0</v>
      </c>
      <c r="R17" s="47">
        <f>SUM(Tableau6[[#This Row],[19-oct.]:[30-oct.]])</f>
        <v>2</v>
      </c>
    </row>
    <row r="18" spans="1:18" ht="15.75" thickBot="1">
      <c r="A18" s="58" t="s">
        <v>77</v>
      </c>
      <c r="B18" s="59">
        <v>41063</v>
      </c>
      <c r="C18" s="60">
        <f t="shared" ca="1" si="0"/>
        <v>3</v>
      </c>
      <c r="D18" s="60"/>
      <c r="E18" s="41"/>
      <c r="F18" s="41"/>
      <c r="G18" s="66">
        <v>1</v>
      </c>
      <c r="H18" s="46">
        <v>1</v>
      </c>
      <c r="I18" s="46">
        <v>0</v>
      </c>
      <c r="J18" s="46">
        <v>1</v>
      </c>
      <c r="K18" s="63">
        <v>1</v>
      </c>
      <c r="L18" s="64"/>
      <c r="M18" s="46"/>
      <c r="N18" s="46"/>
      <c r="O18" s="46"/>
      <c r="P18" s="63"/>
      <c r="Q18" s="67">
        <f>(COUNTIF(Tableau6[[#This Row],[19-oct.]:[30-oct.]],"A"))+(COUNTIF(Tableau6[[#This Row],[19-oct.]:[30-oct.]],"F"))</f>
        <v>0</v>
      </c>
      <c r="R18" s="47">
        <f>SUM(Tableau6[[#This Row],[19-oct.]:[30-oct.]])</f>
        <v>4</v>
      </c>
    </row>
    <row r="19" spans="1:18" ht="15.75" thickBot="1">
      <c r="A19" s="58" t="s">
        <v>11</v>
      </c>
      <c r="B19" s="59">
        <v>40409</v>
      </c>
      <c r="C19" s="60">
        <f t="shared" ca="1" si="0"/>
        <v>5</v>
      </c>
      <c r="D19" s="60"/>
      <c r="E19" s="41"/>
      <c r="F19" s="41"/>
      <c r="G19" s="66"/>
      <c r="H19" s="46"/>
      <c r="I19" s="46"/>
      <c r="J19" s="46"/>
      <c r="K19" s="63">
        <v>1</v>
      </c>
      <c r="L19" s="64"/>
      <c r="M19" s="46"/>
      <c r="N19" s="46"/>
      <c r="O19" s="46"/>
      <c r="P19" s="63">
        <v>1</v>
      </c>
      <c r="Q19" s="67">
        <f>(COUNTIF(Tableau6[[#This Row],[19-oct.]:[30-oct.]],"A"))+(COUNTIF(Tableau6[[#This Row],[19-oct.]:[30-oct.]],"F"))</f>
        <v>0</v>
      </c>
      <c r="R19" s="47">
        <f>SUM(Tableau6[[#This Row],[19-oct.]:[30-oct.]])</f>
        <v>2</v>
      </c>
    </row>
    <row r="20" spans="1:18" ht="15.75" thickBot="1">
      <c r="A20" s="58" t="s">
        <v>12</v>
      </c>
      <c r="B20" s="59">
        <v>39090</v>
      </c>
      <c r="C20" s="60">
        <f t="shared" ca="1" si="0"/>
        <v>8</v>
      </c>
      <c r="D20" s="60"/>
      <c r="E20" s="41"/>
      <c r="F20" s="41"/>
      <c r="G20" s="66"/>
      <c r="H20" s="46"/>
      <c r="I20" s="46"/>
      <c r="J20" s="46"/>
      <c r="K20" s="63">
        <v>1</v>
      </c>
      <c r="L20" s="64"/>
      <c r="M20" s="46"/>
      <c r="N20" s="46"/>
      <c r="O20" s="46"/>
      <c r="P20" s="63">
        <v>1</v>
      </c>
      <c r="Q20" s="67">
        <f>(COUNTIF(Tableau6[[#This Row],[19-oct.]:[30-oct.]],"A"))+(COUNTIF(Tableau6[[#This Row],[19-oct.]:[30-oct.]],"F"))</f>
        <v>0</v>
      </c>
      <c r="R20" s="47">
        <f>SUM(Tableau6[[#This Row],[19-oct.]:[30-oct.]])</f>
        <v>2</v>
      </c>
    </row>
    <row r="21" spans="1:18" ht="15.75" thickBot="1">
      <c r="A21" s="58" t="s">
        <v>73</v>
      </c>
      <c r="B21" s="59">
        <v>39767</v>
      </c>
      <c r="C21" s="60">
        <f t="shared" ca="1" si="0"/>
        <v>6</v>
      </c>
      <c r="D21" s="60"/>
      <c r="E21" s="41"/>
      <c r="F21" s="41"/>
      <c r="G21" s="66"/>
      <c r="H21" s="46"/>
      <c r="I21" s="46"/>
      <c r="J21" s="46"/>
      <c r="K21" s="63"/>
      <c r="L21" s="64">
        <v>1</v>
      </c>
      <c r="M21" s="46">
        <v>1</v>
      </c>
      <c r="N21" s="46"/>
      <c r="O21" s="46"/>
      <c r="P21" s="63"/>
      <c r="Q21" s="67">
        <f>(COUNTIF(Tableau6[[#This Row],[19-oct.]:[30-oct.]],"A"))+(COUNTIF(Tableau6[[#This Row],[19-oct.]:[30-oct.]],"F"))</f>
        <v>0</v>
      </c>
      <c r="R21" s="47">
        <f>SUM(Tableau6[[#This Row],[19-oct.]:[30-oct.]])</f>
        <v>2</v>
      </c>
    </row>
    <row r="22" spans="1:18" ht="15.75" thickBot="1">
      <c r="A22" s="58" t="s">
        <v>13</v>
      </c>
      <c r="B22" s="59">
        <v>40680</v>
      </c>
      <c r="C22" s="60">
        <f t="shared" ca="1" si="0"/>
        <v>4</v>
      </c>
      <c r="D22" s="60"/>
      <c r="E22" s="41"/>
      <c r="F22" s="41"/>
      <c r="G22" s="66">
        <v>1</v>
      </c>
      <c r="H22" s="46">
        <v>1</v>
      </c>
      <c r="I22" s="46">
        <v>1</v>
      </c>
      <c r="J22" s="46"/>
      <c r="K22" s="63">
        <v>1</v>
      </c>
      <c r="L22" s="64">
        <v>1</v>
      </c>
      <c r="M22" s="46"/>
      <c r="N22" s="46"/>
      <c r="O22" s="46"/>
      <c r="P22" s="63"/>
      <c r="Q22" s="67">
        <f>(COUNTIF(Tableau6[[#This Row],[19-oct.]:[30-oct.]],"A"))+(COUNTIF(Tableau6[[#This Row],[19-oct.]:[30-oct.]],"F"))</f>
        <v>0</v>
      </c>
      <c r="R22" s="47">
        <f>SUM(Tableau6[[#This Row],[19-oct.]:[30-oct.]])</f>
        <v>5</v>
      </c>
    </row>
    <row r="23" spans="1:18" ht="15.75" thickBot="1">
      <c r="A23" s="58" t="s">
        <v>14</v>
      </c>
      <c r="B23" s="59">
        <v>40038</v>
      </c>
      <c r="C23" s="60">
        <f t="shared" ca="1" si="0"/>
        <v>6</v>
      </c>
      <c r="D23" s="60"/>
      <c r="E23" s="41"/>
      <c r="F23" s="41"/>
      <c r="G23" s="66"/>
      <c r="H23" s="46"/>
      <c r="I23" s="46">
        <v>1</v>
      </c>
      <c r="J23" s="46"/>
      <c r="K23" s="63">
        <v>1</v>
      </c>
      <c r="L23" s="64">
        <v>1</v>
      </c>
      <c r="M23" s="46">
        <v>1</v>
      </c>
      <c r="N23" s="46"/>
      <c r="O23" s="46">
        <v>1</v>
      </c>
      <c r="P23" s="63">
        <v>1</v>
      </c>
      <c r="Q23" s="67">
        <f>(COUNTIF(Tableau6[[#This Row],[19-oct.]:[30-oct.]],"A"))+(COUNTIF(Tableau6[[#This Row],[19-oct.]:[30-oct.]],"F"))</f>
        <v>0</v>
      </c>
      <c r="R23" s="47">
        <f>SUM(Tableau6[[#This Row],[19-oct.]:[30-oct.]])</f>
        <v>6</v>
      </c>
    </row>
    <row r="24" spans="1:18" ht="15.75" thickBot="1">
      <c r="A24" s="58" t="s">
        <v>15</v>
      </c>
      <c r="B24" s="59">
        <v>40229</v>
      </c>
      <c r="C24" s="60">
        <f t="shared" ca="1" si="0"/>
        <v>5</v>
      </c>
      <c r="D24" s="60"/>
      <c r="E24" s="41"/>
      <c r="F24" s="41"/>
      <c r="G24" s="66"/>
      <c r="H24" s="46"/>
      <c r="I24" s="46"/>
      <c r="J24" s="46"/>
      <c r="K24" s="63"/>
      <c r="L24" s="64">
        <v>1</v>
      </c>
      <c r="M24" s="46">
        <v>1</v>
      </c>
      <c r="N24" s="46"/>
      <c r="O24" s="46"/>
      <c r="P24" s="63"/>
      <c r="Q24" s="67">
        <f>(COUNTIF(Tableau6[[#This Row],[19-oct.]:[30-oct.]],"A"))+(COUNTIF(Tableau6[[#This Row],[19-oct.]:[30-oct.]],"F"))</f>
        <v>0</v>
      </c>
      <c r="R24" s="47">
        <f>SUM(Tableau6[[#This Row],[19-oct.]:[30-oct.]])</f>
        <v>2</v>
      </c>
    </row>
    <row r="25" spans="1:18" ht="15.75" thickBot="1">
      <c r="A25" s="58" t="s">
        <v>72</v>
      </c>
      <c r="B25" s="59">
        <v>39107</v>
      </c>
      <c r="C25" s="60">
        <f t="shared" ca="1" si="0"/>
        <v>8</v>
      </c>
      <c r="D25" s="60"/>
      <c r="E25" s="41"/>
      <c r="F25" s="41"/>
      <c r="G25" s="66"/>
      <c r="H25" s="46"/>
      <c r="I25" s="46"/>
      <c r="J25" s="46"/>
      <c r="K25" s="63"/>
      <c r="L25" s="64"/>
      <c r="M25" s="46"/>
      <c r="N25" s="46"/>
      <c r="O25" s="46"/>
      <c r="P25" s="63"/>
      <c r="Q25" s="67">
        <f>(COUNTIF(Tableau6[[#This Row],[19-oct.]:[30-oct.]],"A"))+(COUNTIF(Tableau6[[#This Row],[19-oct.]:[30-oct.]],"F"))</f>
        <v>0</v>
      </c>
      <c r="R25" s="47">
        <f>SUM(Tableau6[[#This Row],[19-oct.]:[30-oct.]])</f>
        <v>0</v>
      </c>
    </row>
    <row r="26" spans="1:18" ht="15.75" thickBot="1">
      <c r="A26" s="58" t="s">
        <v>70</v>
      </c>
      <c r="B26" s="59">
        <v>39382</v>
      </c>
      <c r="C26" s="60">
        <f t="shared" ca="1" si="0"/>
        <v>7</v>
      </c>
      <c r="D26" s="60"/>
      <c r="E26" s="41"/>
      <c r="F26" s="41"/>
      <c r="G26" s="66">
        <v>1</v>
      </c>
      <c r="H26" s="46"/>
      <c r="I26" s="46"/>
      <c r="J26" s="46"/>
      <c r="K26" s="63">
        <v>1</v>
      </c>
      <c r="L26" s="64"/>
      <c r="M26" s="46"/>
      <c r="N26" s="46"/>
      <c r="O26" s="46"/>
      <c r="P26" s="63"/>
      <c r="Q26" s="67">
        <f>(COUNTIF(Tableau6[[#This Row],[19-oct.]:[30-oct.]],"A"))+(COUNTIF(Tableau6[[#This Row],[19-oct.]:[30-oct.]],"F"))</f>
        <v>0</v>
      </c>
      <c r="R26" s="47">
        <f>SUM(Tableau6[[#This Row],[19-oct.]:[30-oct.]])</f>
        <v>2</v>
      </c>
    </row>
    <row r="27" spans="1:18" ht="15.75" thickBot="1">
      <c r="A27" s="58" t="s">
        <v>80</v>
      </c>
      <c r="B27" s="59"/>
      <c r="C27" s="60">
        <f t="shared" ca="1" si="0"/>
        <v>115</v>
      </c>
      <c r="D27" s="60"/>
      <c r="E27" s="41"/>
      <c r="F27" s="41"/>
      <c r="G27" s="66">
        <v>1</v>
      </c>
      <c r="H27" s="46"/>
      <c r="I27" s="46"/>
      <c r="J27" s="46"/>
      <c r="K27" s="63">
        <v>1</v>
      </c>
      <c r="L27" s="64"/>
      <c r="M27" s="46"/>
      <c r="N27" s="46"/>
      <c r="O27" s="46"/>
      <c r="P27" s="63"/>
      <c r="Q27" s="67">
        <f>(COUNTIF(Tableau6[[#This Row],[19-oct.]:[30-oct.]],"A"))+(COUNTIF(Tableau6[[#This Row],[19-oct.]:[30-oct.]],"F"))</f>
        <v>0</v>
      </c>
      <c r="R27" s="47">
        <f>SUM(Tableau6[[#This Row],[19-oct.]:[30-oct.]])</f>
        <v>2</v>
      </c>
    </row>
    <row r="28" spans="1:18" ht="15.75" thickBot="1">
      <c r="A28" s="58" t="s">
        <v>83</v>
      </c>
      <c r="B28" s="59"/>
      <c r="C28" s="60">
        <f t="shared" ca="1" si="0"/>
        <v>115</v>
      </c>
      <c r="D28" s="60"/>
      <c r="E28" s="41"/>
      <c r="F28" s="41"/>
      <c r="G28" s="66">
        <v>1</v>
      </c>
      <c r="H28" s="46">
        <v>1</v>
      </c>
      <c r="I28" s="46">
        <v>1</v>
      </c>
      <c r="J28" s="46">
        <v>1</v>
      </c>
      <c r="K28" s="63">
        <v>1</v>
      </c>
      <c r="L28" s="64"/>
      <c r="M28" s="46"/>
      <c r="N28" s="46"/>
      <c r="O28" s="46"/>
      <c r="P28" s="63"/>
      <c r="Q28" s="67">
        <f>(COUNTIF(Tableau6[[#This Row],[19-oct.]:[30-oct.]],"A"))+(COUNTIF(Tableau6[[#This Row],[19-oct.]:[30-oct.]],"F"))</f>
        <v>0</v>
      </c>
      <c r="R28" s="47">
        <f>SUM(Tableau6[[#This Row],[19-oct.]:[30-oct.]])</f>
        <v>5</v>
      </c>
    </row>
    <row r="29" spans="1:18" ht="15.75" thickBot="1">
      <c r="A29" s="58" t="s">
        <v>66</v>
      </c>
      <c r="B29" s="59">
        <v>38757</v>
      </c>
      <c r="C29" s="60">
        <f t="shared" ca="1" si="0"/>
        <v>9</v>
      </c>
      <c r="D29" s="60"/>
      <c r="E29" s="41"/>
      <c r="F29" s="41"/>
      <c r="G29" s="66">
        <v>1</v>
      </c>
      <c r="H29" s="46">
        <v>1</v>
      </c>
      <c r="I29" s="46"/>
      <c r="J29" s="46">
        <v>1</v>
      </c>
      <c r="K29" s="63">
        <v>1</v>
      </c>
      <c r="L29" s="64">
        <v>1</v>
      </c>
      <c r="M29" s="46">
        <v>1</v>
      </c>
      <c r="N29" s="46">
        <v>1</v>
      </c>
      <c r="O29" s="46"/>
      <c r="P29" s="63">
        <v>0</v>
      </c>
      <c r="Q29" s="67">
        <f>(COUNTIF(Tableau6[[#This Row],[19-oct.]:[30-oct.]],"A"))+(COUNTIF(Tableau6[[#This Row],[19-oct.]:[30-oct.]],"F"))</f>
        <v>0</v>
      </c>
      <c r="R29" s="47">
        <f>SUM(Tableau6[[#This Row],[19-oct.]:[30-oct.]])</f>
        <v>7</v>
      </c>
    </row>
    <row r="30" spans="1:18" ht="15.75" thickBot="1">
      <c r="A30" s="58" t="s">
        <v>67</v>
      </c>
      <c r="B30" s="59">
        <v>38757</v>
      </c>
      <c r="C30" s="60">
        <f t="shared" ca="1" si="0"/>
        <v>9</v>
      </c>
      <c r="D30" s="60"/>
      <c r="E30" s="41"/>
      <c r="F30" s="41"/>
      <c r="G30" s="66">
        <v>1</v>
      </c>
      <c r="H30" s="46">
        <v>1</v>
      </c>
      <c r="I30" s="46"/>
      <c r="J30" s="46">
        <v>1</v>
      </c>
      <c r="K30" s="63">
        <v>1</v>
      </c>
      <c r="L30" s="64">
        <v>1</v>
      </c>
      <c r="M30" s="46">
        <v>1</v>
      </c>
      <c r="N30" s="46">
        <v>1</v>
      </c>
      <c r="O30" s="46"/>
      <c r="P30" s="63">
        <v>0</v>
      </c>
      <c r="Q30" s="67">
        <f>(COUNTIF(Tableau6[[#This Row],[19-oct.]:[30-oct.]],"A"))+(COUNTIF(Tableau6[[#This Row],[19-oct.]:[30-oct.]],"F"))</f>
        <v>0</v>
      </c>
      <c r="R30" s="47">
        <f>SUM(Tableau6[[#This Row],[19-oct.]:[30-oct.]])</f>
        <v>7</v>
      </c>
    </row>
    <row r="31" spans="1:18" ht="15.75" thickBot="1">
      <c r="A31" s="58" t="s">
        <v>16</v>
      </c>
      <c r="B31" s="59">
        <v>39260</v>
      </c>
      <c r="C31" s="60">
        <f t="shared" ca="1" si="0"/>
        <v>8</v>
      </c>
      <c r="D31" s="60"/>
      <c r="E31" s="41"/>
      <c r="F31" s="41"/>
      <c r="G31" s="66"/>
      <c r="H31" s="46">
        <v>1</v>
      </c>
      <c r="I31" s="46"/>
      <c r="J31" s="46"/>
      <c r="K31" s="63">
        <v>1</v>
      </c>
      <c r="L31" s="64"/>
      <c r="M31" s="46"/>
      <c r="N31" s="46"/>
      <c r="O31" s="46"/>
      <c r="P31" s="63"/>
      <c r="Q31" s="67">
        <f>(COUNTIF(Tableau6[[#This Row],[19-oct.]:[30-oct.]],"A"))+(COUNTIF(Tableau6[[#This Row],[19-oct.]:[30-oct.]],"F"))</f>
        <v>0</v>
      </c>
      <c r="R31" s="47">
        <f>SUM(Tableau6[[#This Row],[19-oct.]:[30-oct.]])</f>
        <v>2</v>
      </c>
    </row>
    <row r="32" spans="1:18" ht="15.75" thickBot="1">
      <c r="A32" s="58" t="s">
        <v>17</v>
      </c>
      <c r="B32" s="59">
        <v>39794</v>
      </c>
      <c r="C32" s="60">
        <f t="shared" ca="1" si="0"/>
        <v>6</v>
      </c>
      <c r="D32" s="60"/>
      <c r="E32" s="41"/>
      <c r="F32" s="41"/>
      <c r="G32" s="66"/>
      <c r="H32" s="46"/>
      <c r="I32" s="46"/>
      <c r="J32" s="46"/>
      <c r="K32" s="63">
        <v>1</v>
      </c>
      <c r="L32" s="64">
        <v>1</v>
      </c>
      <c r="M32" s="46">
        <v>1</v>
      </c>
      <c r="N32" s="46"/>
      <c r="O32" s="46">
        <v>1</v>
      </c>
      <c r="P32" s="63">
        <v>1</v>
      </c>
      <c r="Q32" s="67">
        <f>(COUNTIF(Tableau6[[#This Row],[19-oct.]:[30-oct.]],"A"))+(COUNTIF(Tableau6[[#This Row],[19-oct.]:[30-oct.]],"F"))</f>
        <v>0</v>
      </c>
      <c r="R32" s="47">
        <f>SUM(Tableau6[[#This Row],[19-oct.]:[30-oct.]])</f>
        <v>5</v>
      </c>
    </row>
    <row r="33" spans="1:18" ht="15.75" thickBot="1">
      <c r="A33" s="58" t="s">
        <v>18</v>
      </c>
      <c r="B33" s="59">
        <v>38847</v>
      </c>
      <c r="C33" s="60">
        <f t="shared" ca="1" si="0"/>
        <v>9</v>
      </c>
      <c r="D33" s="60"/>
      <c r="E33" s="41"/>
      <c r="F33" s="41"/>
      <c r="G33" s="66"/>
      <c r="H33" s="46"/>
      <c r="I33" s="46">
        <v>1</v>
      </c>
      <c r="J33" s="46"/>
      <c r="K33" s="63">
        <v>1</v>
      </c>
      <c r="L33" s="64"/>
      <c r="M33" s="46"/>
      <c r="N33" s="46"/>
      <c r="O33" s="46"/>
      <c r="P33" s="63"/>
      <c r="Q33" s="67">
        <f>(COUNTIF(Tableau6[[#This Row],[19-oct.]:[30-oct.]],"A"))+(COUNTIF(Tableau6[[#This Row],[19-oct.]:[30-oct.]],"F"))</f>
        <v>0</v>
      </c>
      <c r="R33" s="47">
        <f>SUM(Tableau6[[#This Row],[19-oct.]:[30-oct.]])</f>
        <v>2</v>
      </c>
    </row>
    <row r="34" spans="1:18" ht="15.75" thickBot="1">
      <c r="A34" s="58" t="s">
        <v>19</v>
      </c>
      <c r="B34" s="59">
        <v>39826</v>
      </c>
      <c r="C34" s="60">
        <f t="shared" ca="1" si="0"/>
        <v>6</v>
      </c>
      <c r="D34" s="60"/>
      <c r="E34" s="41"/>
      <c r="F34" s="41"/>
      <c r="G34" s="66"/>
      <c r="H34" s="46"/>
      <c r="I34" s="46"/>
      <c r="J34" s="46"/>
      <c r="K34" s="63">
        <v>1</v>
      </c>
      <c r="L34" s="64">
        <v>1</v>
      </c>
      <c r="M34" s="46">
        <v>1</v>
      </c>
      <c r="N34" s="46"/>
      <c r="O34" s="46">
        <v>1</v>
      </c>
      <c r="P34" s="63">
        <v>1</v>
      </c>
      <c r="Q34" s="67">
        <f>(COUNTIF(Tableau6[[#This Row],[19-oct.]:[30-oct.]],"A"))+(COUNTIF(Tableau6[[#This Row],[19-oct.]:[30-oct.]],"F"))</f>
        <v>0</v>
      </c>
      <c r="R34" s="47">
        <f>SUM(Tableau6[[#This Row],[19-oct.]:[30-oct.]])</f>
        <v>5</v>
      </c>
    </row>
    <row r="35" spans="1:18" ht="15.75" thickBot="1">
      <c r="A35" s="58" t="s">
        <v>20</v>
      </c>
      <c r="B35" s="59">
        <v>39139</v>
      </c>
      <c r="C35" s="60">
        <f t="shared" ca="1" si="0"/>
        <v>8</v>
      </c>
      <c r="D35" s="60"/>
      <c r="E35" s="41"/>
      <c r="F35" s="41"/>
      <c r="G35" s="66"/>
      <c r="H35" s="46"/>
      <c r="I35" s="46"/>
      <c r="J35" s="46"/>
      <c r="K35" s="63"/>
      <c r="L35" s="64"/>
      <c r="M35" s="46"/>
      <c r="N35" s="46"/>
      <c r="O35" s="46">
        <v>1</v>
      </c>
      <c r="P35" s="63">
        <v>1</v>
      </c>
      <c r="Q35" s="67">
        <f>(COUNTIF(Tableau6[[#This Row],[19-oct.]:[30-oct.]],"A"))+(COUNTIF(Tableau6[[#This Row],[19-oct.]:[30-oct.]],"F"))</f>
        <v>0</v>
      </c>
      <c r="R35" s="47">
        <f>SUM(Tableau6[[#This Row],[19-oct.]:[30-oct.]])</f>
        <v>2</v>
      </c>
    </row>
    <row r="36" spans="1:18" ht="15.75" thickBot="1">
      <c r="A36" s="58" t="s">
        <v>21</v>
      </c>
      <c r="B36" s="59">
        <v>38582</v>
      </c>
      <c r="C36" s="60">
        <f t="shared" ca="1" si="0"/>
        <v>10</v>
      </c>
      <c r="D36" s="60"/>
      <c r="E36" s="41"/>
      <c r="F36" s="41"/>
      <c r="G36" s="66"/>
      <c r="H36" s="46">
        <v>1</v>
      </c>
      <c r="I36" s="46">
        <v>1</v>
      </c>
      <c r="J36" s="46">
        <v>1</v>
      </c>
      <c r="K36" s="63"/>
      <c r="L36" s="64"/>
      <c r="M36" s="46"/>
      <c r="N36" s="46"/>
      <c r="O36" s="46"/>
      <c r="P36" s="63">
        <v>1</v>
      </c>
      <c r="Q36" s="67">
        <f>(COUNTIF(Tableau6[[#This Row],[19-oct.]:[30-oct.]],"A"))+(COUNTIF(Tableau6[[#This Row],[19-oct.]:[30-oct.]],"F"))</f>
        <v>0</v>
      </c>
      <c r="R36" s="47">
        <f>SUM(Tableau6[[#This Row],[19-oct.]:[30-oct.]])</f>
        <v>4</v>
      </c>
    </row>
    <row r="37" spans="1:18" ht="15.75" thickBot="1">
      <c r="A37" s="58" t="s">
        <v>22</v>
      </c>
      <c r="B37" s="59">
        <v>39750</v>
      </c>
      <c r="C37" s="60">
        <f t="shared" ca="1" si="0"/>
        <v>6</v>
      </c>
      <c r="D37" s="60"/>
      <c r="E37" s="41"/>
      <c r="F37" s="41"/>
      <c r="G37" s="66"/>
      <c r="H37" s="46"/>
      <c r="I37" s="46"/>
      <c r="J37" s="46"/>
      <c r="K37" s="63"/>
      <c r="L37" s="64"/>
      <c r="M37" s="46">
        <v>1</v>
      </c>
      <c r="N37" s="46"/>
      <c r="O37" s="46">
        <v>1</v>
      </c>
      <c r="P37" s="63">
        <v>1</v>
      </c>
      <c r="Q37" s="67">
        <f>(COUNTIF(Tableau6[[#This Row],[19-oct.]:[30-oct.]],"A"))+(COUNTIF(Tableau6[[#This Row],[19-oct.]:[30-oct.]],"F"))</f>
        <v>0</v>
      </c>
      <c r="R37" s="47">
        <f>SUM(Tableau6[[#This Row],[19-oct.]:[30-oct.]])</f>
        <v>3</v>
      </c>
    </row>
    <row r="38" spans="1:18" ht="15.75" thickBot="1">
      <c r="A38" s="58" t="s">
        <v>65</v>
      </c>
      <c r="B38" s="59">
        <v>38671</v>
      </c>
      <c r="C38" s="60">
        <f t="shared" ca="1" si="0"/>
        <v>9</v>
      </c>
      <c r="D38" s="60"/>
      <c r="E38" s="41"/>
      <c r="F38" s="41"/>
      <c r="G38" s="66"/>
      <c r="H38" s="46">
        <v>1</v>
      </c>
      <c r="I38" s="46">
        <v>1</v>
      </c>
      <c r="J38" s="46"/>
      <c r="K38" s="63"/>
      <c r="L38" s="64"/>
      <c r="M38" s="46"/>
      <c r="N38" s="46"/>
      <c r="O38" s="46"/>
      <c r="P38" s="63"/>
      <c r="Q38" s="67">
        <f>(COUNTIF(Tableau6[[#This Row],[19-oct.]:[30-oct.]],"A"))+(COUNTIF(Tableau6[[#This Row],[19-oct.]:[30-oct.]],"F"))</f>
        <v>0</v>
      </c>
      <c r="R38" s="47">
        <f>SUM(Tableau6[[#This Row],[19-oct.]:[30-oct.]])</f>
        <v>2</v>
      </c>
    </row>
    <row r="39" spans="1:18" ht="15.75" thickBot="1">
      <c r="A39" s="58" t="s">
        <v>71</v>
      </c>
      <c r="B39" s="59">
        <v>38876</v>
      </c>
      <c r="C39" s="60">
        <f t="shared" ca="1" si="0"/>
        <v>9</v>
      </c>
      <c r="D39" s="60"/>
      <c r="E39" s="41"/>
      <c r="F39" s="41"/>
      <c r="G39" s="66"/>
      <c r="H39" s="46"/>
      <c r="I39" s="46">
        <v>1</v>
      </c>
      <c r="J39" s="46"/>
      <c r="K39" s="63">
        <v>1</v>
      </c>
      <c r="L39" s="64">
        <v>1</v>
      </c>
      <c r="M39" s="46">
        <v>1</v>
      </c>
      <c r="N39" s="46"/>
      <c r="O39" s="46">
        <v>1</v>
      </c>
      <c r="P39" s="63">
        <v>1</v>
      </c>
      <c r="Q39" s="67">
        <f>(COUNTIF(Tableau6[[#This Row],[19-oct.]:[30-oct.]],"A"))+(COUNTIF(Tableau6[[#This Row],[19-oct.]:[30-oct.]],"F"))</f>
        <v>0</v>
      </c>
      <c r="R39" s="47">
        <f>SUM(Tableau6[[#This Row],[19-oct.]:[30-oct.]])</f>
        <v>6</v>
      </c>
    </row>
    <row r="40" spans="1:18" ht="15.75" thickBot="1">
      <c r="A40" s="58" t="s">
        <v>81</v>
      </c>
      <c r="B40" s="59"/>
      <c r="C40" s="60">
        <f t="shared" ca="1" si="0"/>
        <v>115</v>
      </c>
      <c r="D40" s="60"/>
      <c r="E40" s="41"/>
      <c r="F40" s="41"/>
      <c r="G40" s="66"/>
      <c r="H40" s="46"/>
      <c r="I40" s="46">
        <v>1</v>
      </c>
      <c r="J40" s="46"/>
      <c r="K40" s="63">
        <v>1</v>
      </c>
      <c r="L40" s="64">
        <v>1</v>
      </c>
      <c r="M40" s="46">
        <v>1</v>
      </c>
      <c r="N40" s="46"/>
      <c r="O40" s="46">
        <v>1</v>
      </c>
      <c r="P40" s="63">
        <v>1</v>
      </c>
      <c r="Q40" s="67">
        <f>(COUNTIF(Tableau6[[#This Row],[19-oct.]:[30-oct.]],"A"))+(COUNTIF(Tableau6[[#This Row],[19-oct.]:[30-oct.]],"F"))</f>
        <v>0</v>
      </c>
      <c r="R40" s="47">
        <f>SUM(Tableau6[[#This Row],[19-oct.]:[30-oct.]])</f>
        <v>6</v>
      </c>
    </row>
    <row r="41" spans="1:18" ht="15.75" thickBot="1">
      <c r="A41" s="58" t="s">
        <v>23</v>
      </c>
      <c r="B41" s="59">
        <v>39022</v>
      </c>
      <c r="C41" s="60">
        <f t="shared" ca="1" si="0"/>
        <v>8</v>
      </c>
      <c r="D41" s="60"/>
      <c r="E41" s="41"/>
      <c r="F41" s="41"/>
      <c r="G41" s="66">
        <v>1</v>
      </c>
      <c r="H41" s="46">
        <v>1</v>
      </c>
      <c r="I41" s="46"/>
      <c r="J41" s="46">
        <v>1</v>
      </c>
      <c r="K41" s="63">
        <v>1</v>
      </c>
      <c r="L41" s="64"/>
      <c r="M41" s="46"/>
      <c r="N41" s="46"/>
      <c r="O41" s="46"/>
      <c r="P41" s="63"/>
      <c r="Q41" s="67">
        <f>(COUNTIF(Tableau6[[#This Row],[19-oct.]:[30-oct.]],"A"))+(COUNTIF(Tableau6[[#This Row],[19-oct.]:[30-oct.]],"F"))</f>
        <v>0</v>
      </c>
      <c r="R41" s="47">
        <f>SUM(Tableau6[[#This Row],[19-oct.]:[30-oct.]])</f>
        <v>4</v>
      </c>
    </row>
    <row r="42" spans="1:18" ht="15.75" thickBot="1">
      <c r="A42" s="58" t="s">
        <v>24</v>
      </c>
      <c r="B42" s="59">
        <v>38225</v>
      </c>
      <c r="C42" s="60">
        <f t="shared" ca="1" si="0"/>
        <v>11</v>
      </c>
      <c r="D42" s="60"/>
      <c r="E42" s="41"/>
      <c r="F42" s="41"/>
      <c r="G42" s="66">
        <v>1</v>
      </c>
      <c r="H42" s="46">
        <v>1</v>
      </c>
      <c r="I42" s="46">
        <v>1</v>
      </c>
      <c r="J42" s="46"/>
      <c r="K42" s="63">
        <v>1</v>
      </c>
      <c r="L42" s="64"/>
      <c r="M42" s="46"/>
      <c r="N42" s="46"/>
      <c r="O42" s="46"/>
      <c r="P42" s="63"/>
      <c r="Q42" s="67">
        <f>(COUNTIF(Tableau6[[#This Row],[19-oct.]:[30-oct.]],"A"))+(COUNTIF(Tableau6[[#This Row],[19-oct.]:[30-oct.]],"F"))</f>
        <v>0</v>
      </c>
      <c r="R42" s="47">
        <f>SUM(Tableau6[[#This Row],[19-oct.]:[30-oct.]])</f>
        <v>4</v>
      </c>
    </row>
    <row r="43" spans="1:18" ht="15.75" thickBot="1">
      <c r="A43" s="58" t="s">
        <v>25</v>
      </c>
      <c r="B43" s="59">
        <v>40160</v>
      </c>
      <c r="C43" s="60">
        <f t="shared" ca="1" si="0"/>
        <v>5</v>
      </c>
      <c r="D43" s="60">
        <v>1</v>
      </c>
      <c r="E43" s="41"/>
      <c r="F43" s="41"/>
      <c r="G43" s="66">
        <v>1</v>
      </c>
      <c r="H43" s="46">
        <v>1</v>
      </c>
      <c r="I43" s="46">
        <v>0</v>
      </c>
      <c r="J43" s="46"/>
      <c r="K43" s="63">
        <v>1</v>
      </c>
      <c r="L43" s="64"/>
      <c r="M43" s="46"/>
      <c r="N43" s="46"/>
      <c r="O43" s="46"/>
      <c r="P43" s="63"/>
      <c r="Q43" s="67">
        <f>(COUNTIF(Tableau6[[#This Row],[19-oct.]:[30-oct.]],"A"))+(COUNTIF(Tableau6[[#This Row],[19-oct.]:[30-oct.]],"F"))</f>
        <v>0</v>
      </c>
      <c r="R43" s="47">
        <f>SUM(Tableau6[[#This Row],[19-oct.]:[30-oct.]])</f>
        <v>3</v>
      </c>
    </row>
    <row r="44" spans="1:18" ht="15.75" thickBot="1">
      <c r="A44" s="58" t="s">
        <v>34</v>
      </c>
      <c r="B44" s="59">
        <v>39542</v>
      </c>
      <c r="C44" s="60">
        <f t="shared" ca="1" si="0"/>
        <v>7</v>
      </c>
      <c r="D44" s="60"/>
      <c r="E44" s="41"/>
      <c r="F44" s="41"/>
      <c r="G44" s="66"/>
      <c r="H44" s="46"/>
      <c r="I44" s="46"/>
      <c r="J44" s="46"/>
      <c r="K44" s="63"/>
      <c r="L44" s="64"/>
      <c r="M44" s="46"/>
      <c r="N44" s="46"/>
      <c r="O44" s="46">
        <v>1</v>
      </c>
      <c r="P44" s="63">
        <v>1</v>
      </c>
      <c r="Q44" s="67">
        <f>(COUNTIF(Tableau6[[#This Row],[19-oct.]:[30-oct.]],"A"))+(COUNTIF(Tableau6[[#This Row],[19-oct.]:[30-oct.]],"F"))</f>
        <v>0</v>
      </c>
      <c r="R44" s="47">
        <f>SUM(Tableau6[[#This Row],[19-oct.]:[30-oct.]])</f>
        <v>2</v>
      </c>
    </row>
    <row r="45" spans="1:18" ht="15.75" thickBot="1">
      <c r="A45" s="58" t="s">
        <v>26</v>
      </c>
      <c r="B45" s="59">
        <v>39182</v>
      </c>
      <c r="C45" s="60">
        <f t="shared" ca="1" si="0"/>
        <v>8</v>
      </c>
      <c r="D45" s="60"/>
      <c r="E45" s="41"/>
      <c r="F45" s="41"/>
      <c r="G45" s="66">
        <v>1</v>
      </c>
      <c r="H45" s="46">
        <v>1</v>
      </c>
      <c r="I45" s="46">
        <v>1</v>
      </c>
      <c r="J45" s="46">
        <v>1</v>
      </c>
      <c r="K45" s="63">
        <v>1</v>
      </c>
      <c r="L45" s="64">
        <v>1</v>
      </c>
      <c r="M45" s="46">
        <v>1</v>
      </c>
      <c r="N45" s="46">
        <v>1</v>
      </c>
      <c r="O45" s="46">
        <v>1</v>
      </c>
      <c r="P45" s="63">
        <v>1</v>
      </c>
      <c r="Q45" s="67">
        <f>(COUNTIF(Tableau6[[#This Row],[19-oct.]:[30-oct.]],"A"))+(COUNTIF(Tableau6[[#This Row],[19-oct.]:[30-oct.]],"F"))</f>
        <v>0</v>
      </c>
      <c r="R45" s="47">
        <f>SUM(Tableau6[[#This Row],[19-oct.]:[30-oct.]])</f>
        <v>10</v>
      </c>
    </row>
    <row r="46" spans="1:18" ht="15.75" thickBot="1">
      <c r="A46" s="58" t="s">
        <v>44</v>
      </c>
      <c r="B46" s="59">
        <v>40488</v>
      </c>
      <c r="C46" s="60">
        <f t="shared" ca="1" si="0"/>
        <v>4</v>
      </c>
      <c r="D46" s="60"/>
      <c r="E46" s="41"/>
      <c r="F46" s="41"/>
      <c r="G46" s="66"/>
      <c r="H46" s="46"/>
      <c r="I46" s="46"/>
      <c r="J46" s="46"/>
      <c r="K46" s="63"/>
      <c r="L46" s="64"/>
      <c r="M46" s="46"/>
      <c r="N46" s="46"/>
      <c r="O46" s="46">
        <v>1</v>
      </c>
      <c r="P46" s="63"/>
      <c r="Q46" s="67">
        <f>(COUNTIF(Tableau6[[#This Row],[19-oct.]:[30-oct.]],"A"))+(COUNTIF(Tableau6[[#This Row],[19-oct.]:[30-oct.]],"F"))</f>
        <v>0</v>
      </c>
      <c r="R46" s="47">
        <f>SUM(Tableau6[[#This Row],[19-oct.]:[30-oct.]])</f>
        <v>1</v>
      </c>
    </row>
    <row r="47" spans="1:18" ht="15.75" thickBot="1">
      <c r="A47" s="58"/>
      <c r="B47" s="59"/>
      <c r="C47" s="60">
        <f ca="1">IF(MONTH(TODAY())&gt;MONTH(B47),YEAR(TODAY())-YEAR(B47),IF(MONTH(TODAY())&lt;MONTH(B47),YEAR(TODAY())-YEAR(B47)-1,IF(DAY(TODAY())&lt;DAY(B47),YEAR(TODAY())-YEAR(B47)-1,YEAR(TODAY())-YEAR(B47))))</f>
        <v>115</v>
      </c>
      <c r="D47" s="60"/>
      <c r="E47" s="41"/>
      <c r="F47" s="41"/>
      <c r="G47" s="94"/>
      <c r="H47" s="95"/>
      <c r="I47" s="95"/>
      <c r="J47" s="95"/>
      <c r="K47" s="63"/>
      <c r="L47" s="96"/>
      <c r="M47" s="95"/>
      <c r="N47" s="95"/>
      <c r="O47" s="95"/>
      <c r="P47" s="63"/>
      <c r="Q47" s="67">
        <f>(COUNTIF(Tableau6[[#This Row],[19-oct.]:[30-oct.]],"A"))+(COUNTIF(Tableau6[[#This Row],[19-oct.]:[30-oct.]],"F"))</f>
        <v>0</v>
      </c>
      <c r="R47" s="47">
        <f>SUM(Tableau6[[#This Row],[19-oct.]:[30-oct.]])</f>
        <v>0</v>
      </c>
    </row>
    <row r="48" spans="1:18" ht="15.75" thickBot="1">
      <c r="A48" s="43"/>
      <c r="B48" s="44"/>
      <c r="C48" s="45"/>
      <c r="D48" s="45"/>
      <c r="E48" s="4"/>
      <c r="F48" s="4"/>
      <c r="G48" s="66"/>
      <c r="H48" s="46"/>
      <c r="I48" s="46"/>
      <c r="J48" s="46"/>
      <c r="K48" s="63"/>
      <c r="L48" s="64"/>
      <c r="M48" s="46"/>
      <c r="N48" s="46"/>
      <c r="O48" s="46"/>
      <c r="P48" s="63"/>
      <c r="Q48" s="65">
        <f>(COUNTIF(Tableau6[[#This Row],[19-oct.]:[30-oct.]],"A"))+(COUNTIF(Tableau6[[#This Row],[19-oct.]:[30-oct.]],"F"))</f>
        <v>0</v>
      </c>
      <c r="R48" s="47">
        <f>SUM(Tableau6[[#This Row],[19-oct.]:[30-oct.]])</f>
        <v>0</v>
      </c>
    </row>
    <row r="49" spans="1:18" ht="15.75" thickBot="1">
      <c r="A49" s="81" t="s">
        <v>35</v>
      </c>
      <c r="B49" s="82"/>
      <c r="C49" s="82"/>
      <c r="D49" s="82"/>
      <c r="E49" s="82"/>
      <c r="F49" s="82"/>
      <c r="G49" s="61">
        <f>SUBTOTAL(109,G5:G48)</f>
        <v>17</v>
      </c>
      <c r="H49" s="61">
        <f>SUBTOTAL(109,H5:H48)</f>
        <v>16</v>
      </c>
      <c r="I49" s="61">
        <f>SUBTOTAL(109,I5:I48)</f>
        <v>20</v>
      </c>
      <c r="J49" s="61">
        <f>SUBTOTAL(109,J5:J48)</f>
        <v>13</v>
      </c>
      <c r="K49" s="61">
        <f>SUBTOTAL(109,K5:K48)</f>
        <v>28</v>
      </c>
      <c r="L49" s="61">
        <f>SUBTOTAL(109,L5:L48)</f>
        <v>15</v>
      </c>
      <c r="M49" s="61">
        <f>SUBTOTAL(109,M5:M48)</f>
        <v>18</v>
      </c>
      <c r="N49" s="61">
        <f>SUBTOTAL(109,N5:N48)</f>
        <v>8</v>
      </c>
      <c r="O49" s="61">
        <f>SUBTOTAL(109,O5:O48)</f>
        <v>16</v>
      </c>
      <c r="P49" s="62">
        <f>SUBTOTAL(109,P5:P48)</f>
        <v>19</v>
      </c>
      <c r="Q49" s="35">
        <f>SUBTOTAL(109,Q5:Q48)</f>
        <v>0</v>
      </c>
      <c r="R49" s="48">
        <f>SUBTOTAL(109,R5:R48)</f>
        <v>170</v>
      </c>
    </row>
    <row r="50" spans="1:18" ht="15.75" thickBot="1">
      <c r="A50" s="79" t="s">
        <v>28</v>
      </c>
      <c r="B50" s="80"/>
      <c r="C50" s="80"/>
      <c r="D50" s="80"/>
      <c r="E50" s="80"/>
      <c r="F50" s="80"/>
      <c r="G50" s="23">
        <f>SUMIF(G5:G48,"1")</f>
        <v>17</v>
      </c>
      <c r="H50" s="23">
        <f>SUMIF(H5:H48,"1")</f>
        <v>16</v>
      </c>
      <c r="I50" s="23">
        <f>SUMIF(I5:I48,"1")</f>
        <v>20</v>
      </c>
      <c r="J50" s="23">
        <f>SUMIF(J5:J48,"1")</f>
        <v>13</v>
      </c>
      <c r="K50" s="23">
        <f>SUMIF(K5:K48,"1")</f>
        <v>28</v>
      </c>
      <c r="L50" s="23">
        <f>SUMIF(L5:L48,"1")</f>
        <v>15</v>
      </c>
      <c r="M50" s="23">
        <f>SUMIF(M5:M48,"1")</f>
        <v>18</v>
      </c>
      <c r="N50" s="23">
        <f>SUMIF(N5:N48,"1")</f>
        <v>8</v>
      </c>
      <c r="O50" s="23">
        <f>SUMIF(O5:O48,"1")</f>
        <v>16</v>
      </c>
      <c r="P50" s="36">
        <f>SUMIF(P5:P48,"1")</f>
        <v>19</v>
      </c>
      <c r="Q50" s="34">
        <f>SUM(Q5:Q48)</f>
        <v>0</v>
      </c>
      <c r="R50" s="39">
        <f>SUM(R5:R48)</f>
        <v>170</v>
      </c>
    </row>
    <row r="51" spans="1:18" ht="15.75" thickBot="1">
      <c r="A51" s="84" t="s">
        <v>78</v>
      </c>
      <c r="B51" s="85"/>
      <c r="C51" s="85"/>
      <c r="D51" s="85"/>
      <c r="E51" s="85"/>
      <c r="F51" s="85"/>
      <c r="G51" s="24">
        <f>(COUNTIF(G5:G48,"A")+COUNTIF(G5:G48,"F"))</f>
        <v>0</v>
      </c>
      <c r="H51" s="24">
        <f>(COUNTIF(H5:H48,"A")+COUNTIF(H5:H48,"F"))</f>
        <v>0</v>
      </c>
      <c r="I51" s="24">
        <f>(COUNTIF(I5:I48,"A")+COUNTIF(I5:I48,"F"))</f>
        <v>0</v>
      </c>
      <c r="J51" s="24">
        <f>(COUNTIF(J5:J48,"A")+COUNTIF(J5:J48,"F"))</f>
        <v>0</v>
      </c>
      <c r="K51" s="24">
        <f>(COUNTIF(K5:K48,"A")+COUNTIF(K5:K48,"F"))</f>
        <v>0</v>
      </c>
      <c r="L51" s="24">
        <f>(COUNTIF(L5:L48,"A")+COUNTIF(L5:L48,"F"))</f>
        <v>0</v>
      </c>
      <c r="M51" s="24">
        <f>(COUNTIF(M5:M48,"A")+COUNTIF(M5:M48,"F"))</f>
        <v>0</v>
      </c>
      <c r="N51" s="24">
        <f>(COUNTIF(N5:N48,"A")+COUNTIF(N5:N48,"F"))</f>
        <v>0</v>
      </c>
      <c r="O51" s="24">
        <f>(COUNTIF(O5:O48,"A")+COUNTIF(O5:O48,"F"))</f>
        <v>0</v>
      </c>
      <c r="P51" s="37">
        <f>(COUNTIF(P5:P48,"A")+COUNTIF(P5:P48,"F"))</f>
        <v>0</v>
      </c>
      <c r="Q51" s="26"/>
      <c r="R51" s="19"/>
    </row>
    <row r="52" spans="1:18" ht="15.75" thickBot="1">
      <c r="A52" s="33"/>
      <c r="B52" s="85" t="s">
        <v>79</v>
      </c>
      <c r="C52" s="85"/>
      <c r="D52" s="85"/>
      <c r="E52" s="85"/>
      <c r="F52" s="86"/>
      <c r="G52" s="24">
        <f>(COUNTIF(G6:G49,"F"))</f>
        <v>0</v>
      </c>
      <c r="H52" s="24">
        <f>(COUNTIF(H6:H49,"F"))</f>
        <v>0</v>
      </c>
      <c r="I52" s="24">
        <f>(COUNTIF(I6:I49,"F"))</f>
        <v>0</v>
      </c>
      <c r="J52" s="24">
        <f>(COUNTIF(J6:J49,"F"))</f>
        <v>0</v>
      </c>
      <c r="K52" s="24">
        <f>(COUNTIF(K6:K49,"F"))</f>
        <v>0</v>
      </c>
      <c r="L52" s="24">
        <f>(COUNTIF(L6:L49,"F"))</f>
        <v>0</v>
      </c>
      <c r="M52" s="24">
        <f>(COUNTIF(M6:M49,"F"))</f>
        <v>0</v>
      </c>
      <c r="N52" s="24">
        <f>(COUNTIF(N6:N49,"F"))</f>
        <v>0</v>
      </c>
      <c r="O52" s="24">
        <f>(COUNTIF(O6:O49,"F"))</f>
        <v>0</v>
      </c>
      <c r="P52" s="24">
        <f>(COUNTIF(P6:P49,"F"))</f>
        <v>0</v>
      </c>
      <c r="Q52" s="26"/>
      <c r="R52" s="19"/>
    </row>
    <row r="53" spans="1:18" ht="15.75" thickBot="1">
      <c r="A53" s="83" t="s">
        <v>40</v>
      </c>
      <c r="B53" s="83"/>
      <c r="C53" s="83"/>
      <c r="D53" s="83"/>
      <c r="E53" s="83"/>
      <c r="F53" s="83"/>
      <c r="G53" s="25">
        <f>COUNTIF(G5:G48,"0")</f>
        <v>0</v>
      </c>
      <c r="H53" s="25">
        <f>COUNTIF(H5:H48,"0")</f>
        <v>0</v>
      </c>
      <c r="I53" s="25">
        <f>COUNTIF(I5:I48,"0")</f>
        <v>4</v>
      </c>
      <c r="J53" s="25">
        <f>COUNTIF(J5:J48,"0")</f>
        <v>0</v>
      </c>
      <c r="K53" s="25">
        <f>COUNTIF(K5:K48,"0")</f>
        <v>0</v>
      </c>
      <c r="L53" s="25">
        <f>COUNTIF(L5:L48,"0")</f>
        <v>0</v>
      </c>
      <c r="M53" s="25">
        <f>COUNTIF(M5:M48,"0")</f>
        <v>0</v>
      </c>
      <c r="N53" s="25">
        <f>COUNTIF(N5:N48,"0")</f>
        <v>0</v>
      </c>
      <c r="O53" s="25">
        <f>COUNTIF(O5:O48,"0")</f>
        <v>0</v>
      </c>
      <c r="P53" s="38">
        <f>COUNTIF(P5:P48,"0")</f>
        <v>2</v>
      </c>
      <c r="Q53" s="27"/>
      <c r="R53" s="19"/>
    </row>
    <row r="54" spans="1:18">
      <c r="A54" s="1"/>
      <c r="B54" s="2"/>
      <c r="C54" s="3"/>
      <c r="D54" s="3"/>
      <c r="E54" s="3"/>
      <c r="F54" s="3"/>
    </row>
    <row r="55" spans="1:18">
      <c r="A55" s="1"/>
      <c r="B55" s="2"/>
      <c r="C55" s="3"/>
      <c r="D55" s="3"/>
      <c r="E55" s="3"/>
      <c r="F55" s="3"/>
    </row>
    <row r="56" spans="1:18">
      <c r="A56" s="1"/>
      <c r="B56" s="2"/>
      <c r="C56" s="3"/>
      <c r="D56" s="3"/>
      <c r="E56" s="3"/>
      <c r="F56" s="3"/>
    </row>
    <row r="57" spans="1:18">
      <c r="A57" s="1"/>
      <c r="B57" s="2"/>
      <c r="C57" s="3"/>
      <c r="D57" s="3"/>
      <c r="E57" s="3"/>
      <c r="F57" s="3"/>
    </row>
    <row r="58" spans="1:18">
      <c r="A58" s="75" t="s">
        <v>39</v>
      </c>
      <c r="B58" s="75"/>
      <c r="C58" s="74" t="s">
        <v>36</v>
      </c>
      <c r="D58" s="74"/>
      <c r="E58" s="21"/>
      <c r="F58" s="31" t="s">
        <v>37</v>
      </c>
      <c r="G58" s="32"/>
      <c r="H58" s="22"/>
      <c r="J58" s="22" t="s">
        <v>42</v>
      </c>
      <c r="K58" s="22"/>
      <c r="L58" s="22"/>
      <c r="M58" s="22"/>
      <c r="N58" s="22"/>
      <c r="O58" s="22"/>
    </row>
    <row r="59" spans="1:18">
      <c r="A59" s="76" t="s">
        <v>38</v>
      </c>
      <c r="B59" s="76"/>
      <c r="C59" s="77" t="s">
        <v>3</v>
      </c>
      <c r="D59" s="77"/>
      <c r="E59" s="77"/>
      <c r="F59" s="78" t="s">
        <v>4</v>
      </c>
      <c r="G59" s="78"/>
      <c r="H59" s="78"/>
      <c r="J59" s="22" t="s">
        <v>63</v>
      </c>
    </row>
    <row r="60" spans="1:18">
      <c r="A60" s="1"/>
      <c r="B60" s="2"/>
      <c r="C60" s="3"/>
      <c r="D60" s="3"/>
      <c r="E60" s="3"/>
      <c r="F60" s="3"/>
    </row>
    <row r="61" spans="1:18">
      <c r="A61" s="1"/>
      <c r="B61" s="2"/>
      <c r="C61" s="3"/>
      <c r="D61" s="3"/>
      <c r="E61" s="3"/>
      <c r="F61" s="3"/>
    </row>
    <row r="62" spans="1:18">
      <c r="A62" s="1"/>
      <c r="B62" s="2"/>
      <c r="C62" s="3"/>
      <c r="D62" s="3"/>
      <c r="E62" s="3"/>
      <c r="F62" s="3"/>
    </row>
    <row r="63" spans="1:18">
      <c r="A63" s="1"/>
      <c r="B63" s="2"/>
      <c r="C63" s="3"/>
      <c r="D63" s="3"/>
      <c r="E63" s="3"/>
      <c r="F63" s="3"/>
    </row>
    <row r="64" spans="1:18">
      <c r="A64" s="1"/>
      <c r="B64" s="2"/>
      <c r="C64" s="3"/>
      <c r="D64" s="3"/>
      <c r="E64" s="3"/>
      <c r="F64" s="3"/>
    </row>
    <row r="65" spans="1:6">
      <c r="A65" s="1"/>
      <c r="B65" s="2"/>
      <c r="C65" s="3"/>
      <c r="D65" s="3"/>
      <c r="E65" s="3"/>
      <c r="F65" s="3"/>
    </row>
    <row r="66" spans="1:6">
      <c r="A66" s="1"/>
      <c r="B66" s="2"/>
      <c r="C66" s="3"/>
      <c r="D66" s="3"/>
      <c r="E66" s="3"/>
      <c r="F66" s="3"/>
    </row>
    <row r="67" spans="1:6">
      <c r="A67" s="1"/>
      <c r="B67" s="2"/>
      <c r="C67" s="3"/>
      <c r="D67" s="3"/>
      <c r="E67" s="3"/>
      <c r="F67" s="3"/>
    </row>
    <row r="68" spans="1:6">
      <c r="A68" s="1"/>
      <c r="B68" s="2"/>
      <c r="C68" s="3"/>
      <c r="D68" s="3"/>
      <c r="E68" s="3"/>
      <c r="F68" s="3"/>
    </row>
    <row r="69" spans="1:6">
      <c r="A69" s="1"/>
      <c r="B69" s="2"/>
      <c r="C69" s="3"/>
      <c r="D69" s="3"/>
      <c r="E69" s="3"/>
      <c r="F69" s="3"/>
    </row>
    <row r="70" spans="1:6">
      <c r="A70" s="1"/>
      <c r="B70" s="2"/>
      <c r="C70" s="3"/>
      <c r="D70" s="3"/>
      <c r="E70" s="3"/>
      <c r="F70" s="3"/>
    </row>
    <row r="71" spans="1:6">
      <c r="A71" s="1"/>
      <c r="B71" s="2"/>
      <c r="C71" s="3"/>
      <c r="D71" s="3"/>
      <c r="E71" s="3"/>
      <c r="F71" s="3"/>
    </row>
    <row r="72" spans="1:6">
      <c r="A72" s="1"/>
      <c r="B72" s="2"/>
      <c r="C72" s="3"/>
      <c r="D72" s="3"/>
      <c r="E72" s="3"/>
      <c r="F72" s="3"/>
    </row>
    <row r="73" spans="1:6">
      <c r="A73" s="1"/>
      <c r="B73" s="2"/>
      <c r="C73" s="3"/>
      <c r="D73" s="3"/>
      <c r="E73" s="3"/>
      <c r="F73" s="3"/>
    </row>
    <row r="74" spans="1:6">
      <c r="A74" s="1"/>
      <c r="B74" s="2"/>
      <c r="C74" s="3"/>
      <c r="D74" s="3"/>
      <c r="E74" s="3"/>
      <c r="F74" s="3"/>
    </row>
    <row r="75" spans="1:6">
      <c r="A75" s="1"/>
      <c r="B75" s="2"/>
      <c r="C75" s="3"/>
      <c r="D75" s="3"/>
      <c r="E75" s="3"/>
      <c r="F75" s="3"/>
    </row>
    <row r="76" spans="1:6">
      <c r="A76" s="1"/>
      <c r="B76" s="2"/>
      <c r="C76" s="3"/>
      <c r="D76" s="3"/>
      <c r="E76" s="3"/>
      <c r="F76" s="3"/>
    </row>
    <row r="77" spans="1:6">
      <c r="A77" s="1"/>
      <c r="B77" s="2"/>
      <c r="C77" s="3"/>
      <c r="D77" s="3"/>
      <c r="E77" s="3"/>
      <c r="F77" s="3"/>
    </row>
    <row r="78" spans="1:6">
      <c r="A78" s="1"/>
      <c r="B78" s="2"/>
      <c r="C78" s="3"/>
      <c r="D78" s="3"/>
      <c r="E78" s="3"/>
      <c r="F78" s="3"/>
    </row>
    <row r="79" spans="1:6">
      <c r="A79" s="1"/>
      <c r="B79" s="2"/>
      <c r="C79" s="3"/>
      <c r="D79" s="3"/>
      <c r="E79" s="3"/>
      <c r="F79" s="3"/>
    </row>
    <row r="80" spans="1:6">
      <c r="A80" s="1"/>
      <c r="B80" s="2"/>
      <c r="C80" s="3"/>
      <c r="D80" s="3"/>
      <c r="E80" s="3"/>
      <c r="F80" s="3"/>
    </row>
    <row r="81" spans="1:6">
      <c r="A81" s="1"/>
      <c r="B81" s="2"/>
      <c r="C81" s="3"/>
      <c r="D81" s="3"/>
      <c r="E81" s="3"/>
      <c r="F81" s="3"/>
    </row>
    <row r="82" spans="1:6">
      <c r="A82" s="1"/>
      <c r="B82" s="2"/>
      <c r="C82" s="3"/>
      <c r="D82" s="3"/>
      <c r="E82" s="3"/>
      <c r="F82" s="3"/>
    </row>
    <row r="83" spans="1:6">
      <c r="A83" s="1"/>
      <c r="B83" s="2"/>
      <c r="C83" s="3"/>
      <c r="D83" s="3"/>
      <c r="E83" s="3"/>
      <c r="F83" s="3"/>
    </row>
    <row r="84" spans="1:6">
      <c r="A84" s="1"/>
      <c r="B84" s="2"/>
      <c r="C84" s="3"/>
      <c r="D84" s="3"/>
      <c r="E84" s="3"/>
      <c r="F84" s="3"/>
    </row>
    <row r="85" spans="1:6">
      <c r="A85" s="1"/>
      <c r="B85" s="2"/>
      <c r="C85" s="3"/>
      <c r="D85" s="3"/>
      <c r="E85" s="3"/>
      <c r="F85" s="3"/>
    </row>
    <row r="86" spans="1:6">
      <c r="A86" s="1"/>
      <c r="B86" s="2"/>
      <c r="C86" s="3"/>
      <c r="D86" s="3"/>
      <c r="E86" s="3"/>
      <c r="F86" s="3"/>
    </row>
    <row r="87" spans="1:6">
      <c r="A87" s="1"/>
      <c r="B87" s="2"/>
      <c r="C87" s="3"/>
      <c r="D87" s="3"/>
      <c r="E87" s="3"/>
      <c r="F87" s="3"/>
    </row>
    <row r="88" spans="1:6">
      <c r="A88" s="1"/>
      <c r="B88" s="2"/>
      <c r="C88" s="3"/>
      <c r="D88" s="3"/>
      <c r="E88" s="3"/>
      <c r="F88" s="3"/>
    </row>
    <row r="89" spans="1:6">
      <c r="A89" s="1"/>
      <c r="B89" s="2"/>
      <c r="C89" s="3"/>
      <c r="D89" s="3"/>
      <c r="E89" s="3"/>
      <c r="F89" s="3"/>
    </row>
    <row r="90" spans="1:6">
      <c r="A90" s="1"/>
      <c r="B90" s="2"/>
      <c r="C90" s="3"/>
      <c r="D90" s="3"/>
      <c r="E90" s="3"/>
      <c r="F90" s="3"/>
    </row>
    <row r="91" spans="1:6">
      <c r="A91" s="1"/>
      <c r="B91" s="2"/>
      <c r="C91" s="3"/>
      <c r="D91" s="3"/>
      <c r="E91" s="3"/>
      <c r="F91" s="3"/>
    </row>
  </sheetData>
  <sortState ref="A5:R47">
    <sortCondition ref="A1"/>
  </sortState>
  <mergeCells count="13">
    <mergeCell ref="G1:P1"/>
    <mergeCell ref="G2:K2"/>
    <mergeCell ref="L2:P2"/>
    <mergeCell ref="A50:F50"/>
    <mergeCell ref="A49:F49"/>
    <mergeCell ref="A53:F53"/>
    <mergeCell ref="A51:F51"/>
    <mergeCell ref="B52:F52"/>
    <mergeCell ref="C58:D58"/>
    <mergeCell ref="A58:B58"/>
    <mergeCell ref="A59:B59"/>
    <mergeCell ref="C59:E59"/>
    <mergeCell ref="F59:H59"/>
  </mergeCells>
  <conditionalFormatting sqref="A50:A53 A4:A48">
    <cfRule type="expression" dxfId="8" priority="156">
      <formula>IF(F4,1)</formula>
    </cfRule>
    <cfRule type="expression" dxfId="7" priority="157">
      <formula>IF(E4,1)</formula>
    </cfRule>
    <cfRule type="expression" dxfId="6" priority="158">
      <formula>IF(D4,1)</formula>
    </cfRule>
  </conditionalFormatting>
  <conditionalFormatting sqref="A56">
    <cfRule type="expression" dxfId="5" priority="150">
      <formula>IF(F56,1)</formula>
    </cfRule>
    <cfRule type="expression" dxfId="4" priority="151">
      <formula>IF(E56,1)</formula>
    </cfRule>
    <cfRule type="expression" dxfId="3" priority="152">
      <formula>IF(D56,1)</formula>
    </cfRule>
  </conditionalFormatting>
  <conditionalFormatting sqref="A60">
    <cfRule type="expression" dxfId="2" priority="45">
      <formula>IF(F60,1)</formula>
    </cfRule>
    <cfRule type="expression" dxfId="1" priority="46">
      <formula>IF(E60,1)</formula>
    </cfRule>
    <cfRule type="expression" dxfId="0" priority="47">
      <formula>IF(D60,1)</formula>
    </cfRule>
  </conditionalFormatting>
  <pageMargins left="0.7" right="0.7" top="0.75" bottom="0.75" header="0.3" footer="0.3"/>
  <pageSetup paperSize="9" orientation="portrait" horizontalDpi="360" verticalDpi="360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7"/>
  <sheetViews>
    <sheetView workbookViewId="0">
      <selection activeCell="A4" sqref="A4"/>
    </sheetView>
  </sheetViews>
  <sheetFormatPr baseColWidth="10" defaultRowHeight="15"/>
  <cols>
    <col min="1" max="1" width="15" bestFit="1" customWidth="1"/>
    <col min="2" max="2" width="11.5703125" bestFit="1" customWidth="1"/>
    <col min="3" max="3" width="4.42578125" bestFit="1" customWidth="1"/>
    <col min="4" max="4" width="9.28515625" bestFit="1" customWidth="1"/>
    <col min="5" max="6" width="6.5703125" bestFit="1" customWidth="1"/>
  </cols>
  <sheetData>
    <row r="1" spans="1:6">
      <c r="A1" s="93" t="s">
        <v>60</v>
      </c>
      <c r="B1" s="93"/>
      <c r="C1" s="93"/>
      <c r="D1" s="93"/>
      <c r="E1" s="93"/>
      <c r="F1" s="93"/>
    </row>
    <row r="2" spans="1:6" ht="15.75" thickBot="1"/>
    <row r="3" spans="1:6" ht="44.25" thickTop="1">
      <c r="A3" s="50" t="s">
        <v>0</v>
      </c>
      <c r="B3" s="51" t="s">
        <v>1</v>
      </c>
      <c r="C3" s="52" t="s">
        <v>2</v>
      </c>
      <c r="D3" s="53" t="s">
        <v>3</v>
      </c>
      <c r="E3" s="53" t="s">
        <v>4</v>
      </c>
      <c r="F3" s="54" t="s">
        <v>5</v>
      </c>
    </row>
    <row r="4" spans="1:6">
      <c r="A4" s="55"/>
      <c r="B4" s="49"/>
      <c r="C4" s="49"/>
      <c r="D4" s="49"/>
      <c r="E4" s="49"/>
      <c r="F4" s="56"/>
    </row>
    <row r="5" spans="1:6">
      <c r="A5" s="57" t="s">
        <v>45</v>
      </c>
      <c r="B5" s="49" t="s">
        <v>43</v>
      </c>
      <c r="C5" s="49">
        <v>0</v>
      </c>
      <c r="D5" s="49"/>
      <c r="E5" s="49"/>
      <c r="F5" s="56"/>
    </row>
    <row r="6" spans="1:6" ht="15.75" thickBot="1">
      <c r="A6" s="28"/>
      <c r="B6" s="29" t="s">
        <v>46</v>
      </c>
      <c r="C6" s="29">
        <v>0</v>
      </c>
      <c r="D6" s="29"/>
      <c r="E6" s="29"/>
      <c r="F6" s="30"/>
    </row>
    <row r="7" spans="1:6" ht="15.75" thickTop="1"/>
  </sheetData>
  <mergeCells count="1">
    <mergeCell ref="A1:F1"/>
  </mergeCells>
  <conditionalFormatting sqref="A3">
    <cfRule type="expression" dxfId="17" priority="1">
      <formula>IF(F3,1)</formula>
    </cfRule>
    <cfRule type="expression" dxfId="16" priority="2">
      <formula>IF(E3,1)</formula>
    </cfRule>
    <cfRule type="expression" dxfId="15" priority="3">
      <formula>IF(D3,1)</formula>
    </cfRule>
  </conditionalFormatting>
  <pageMargins left="0.7" right="0.7" top="0.75" bottom="0.75" header="0.3" footer="0.3"/>
  <pageSetup paperSize="9" orientation="portrait" horizontalDpi="360" verticalDpi="36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1:F7"/>
  <sheetViews>
    <sheetView workbookViewId="0">
      <selection activeCell="A13" sqref="A13"/>
    </sheetView>
  </sheetViews>
  <sheetFormatPr baseColWidth="10" defaultColWidth="11.42578125" defaultRowHeight="15"/>
  <cols>
    <col min="1" max="1" width="15" bestFit="1" customWidth="1"/>
    <col min="2" max="2" width="11.5703125" bestFit="1" customWidth="1"/>
    <col min="3" max="3" width="4.42578125" bestFit="1" customWidth="1"/>
    <col min="4" max="4" width="9.28515625" bestFit="1" customWidth="1"/>
    <col min="5" max="6" width="6.5703125" bestFit="1" customWidth="1"/>
  </cols>
  <sheetData>
    <row r="1" spans="1:6">
      <c r="A1" s="93" t="s">
        <v>61</v>
      </c>
      <c r="B1" s="93"/>
      <c r="C1" s="93"/>
      <c r="D1" s="93"/>
      <c r="E1" s="93"/>
      <c r="F1" s="93"/>
    </row>
    <row r="2" spans="1:6" ht="15.75" thickBot="1"/>
    <row r="3" spans="1:6" ht="44.25" thickTop="1">
      <c r="A3" s="50" t="s">
        <v>0</v>
      </c>
      <c r="B3" s="51" t="s">
        <v>1</v>
      </c>
      <c r="C3" s="52" t="s">
        <v>2</v>
      </c>
      <c r="D3" s="53" t="s">
        <v>3</v>
      </c>
      <c r="E3" s="53" t="s">
        <v>4</v>
      </c>
      <c r="F3" s="54" t="s">
        <v>5</v>
      </c>
    </row>
    <row r="4" spans="1:6">
      <c r="A4" s="55"/>
      <c r="B4" s="49"/>
      <c r="C4" s="49"/>
      <c r="D4" s="49"/>
      <c r="E4" s="49"/>
      <c r="F4" s="56"/>
    </row>
    <row r="5" spans="1:6">
      <c r="A5" s="57" t="s">
        <v>45</v>
      </c>
      <c r="B5" s="49" t="s">
        <v>43</v>
      </c>
      <c r="C5" s="49">
        <v>0</v>
      </c>
      <c r="D5" s="49"/>
      <c r="E5" s="49"/>
      <c r="F5" s="56"/>
    </row>
    <row r="6" spans="1:6" ht="15.75" thickBot="1">
      <c r="A6" s="28"/>
      <c r="B6" s="29" t="s">
        <v>46</v>
      </c>
      <c r="C6" s="29">
        <v>0</v>
      </c>
      <c r="D6" s="29"/>
      <c r="E6" s="29"/>
      <c r="F6" s="30"/>
    </row>
    <row r="7" spans="1:6" ht="15.75" thickTop="1"/>
  </sheetData>
  <mergeCells count="1">
    <mergeCell ref="A1:F1"/>
  </mergeCells>
  <conditionalFormatting sqref="A3">
    <cfRule type="expression" dxfId="14" priority="1">
      <formula>IF(F3,1)</formula>
    </cfRule>
    <cfRule type="expression" dxfId="13" priority="2">
      <formula>IF(E3,1)</formula>
    </cfRule>
    <cfRule type="expression" dxfId="12" priority="3">
      <formula>IF(D3,1)</formula>
    </cfRule>
  </conditionalFormatting>
  <pageMargins left="0.7" right="0.7" top="0.75" bottom="0.75" header="0.3" footer="0.3"/>
  <pageSetup paperSize="9" orientation="portrait" horizontalDpi="360" verticalDpi="36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7"/>
  <dimension ref="A1:F7"/>
  <sheetViews>
    <sheetView workbookViewId="0">
      <selection activeCell="H17" sqref="H17"/>
    </sheetView>
  </sheetViews>
  <sheetFormatPr baseColWidth="10" defaultColWidth="11.42578125" defaultRowHeight="15"/>
  <cols>
    <col min="1" max="1" width="15" bestFit="1" customWidth="1"/>
    <col min="2" max="2" width="11.5703125" bestFit="1" customWidth="1"/>
    <col min="3" max="3" width="4.42578125" bestFit="1" customWidth="1"/>
    <col min="4" max="4" width="9.28515625" bestFit="1" customWidth="1"/>
    <col min="5" max="6" width="6.5703125" bestFit="1" customWidth="1"/>
  </cols>
  <sheetData>
    <row r="1" spans="1:6">
      <c r="A1" s="93" t="s">
        <v>62</v>
      </c>
      <c r="B1" s="93"/>
      <c r="C1" s="93"/>
      <c r="D1" s="93"/>
      <c r="E1" s="93"/>
      <c r="F1" s="93"/>
    </row>
    <row r="2" spans="1:6" ht="15.75" thickBot="1"/>
    <row r="3" spans="1:6" ht="44.25" thickTop="1">
      <c r="A3" s="50" t="s">
        <v>0</v>
      </c>
      <c r="B3" s="51" t="s">
        <v>1</v>
      </c>
      <c r="C3" s="52" t="s">
        <v>2</v>
      </c>
      <c r="D3" s="53" t="s">
        <v>3</v>
      </c>
      <c r="E3" s="53" t="s">
        <v>4</v>
      </c>
      <c r="F3" s="54" t="s">
        <v>5</v>
      </c>
    </row>
    <row r="4" spans="1:6">
      <c r="A4" s="55"/>
      <c r="B4" s="49"/>
      <c r="C4" s="49"/>
      <c r="D4" s="49"/>
      <c r="E4" s="49"/>
      <c r="F4" s="56"/>
    </row>
    <row r="5" spans="1:6">
      <c r="A5" s="57" t="s">
        <v>45</v>
      </c>
      <c r="B5" s="49" t="s">
        <v>43</v>
      </c>
      <c r="C5" s="49">
        <v>0</v>
      </c>
      <c r="D5" s="49"/>
      <c r="E5" s="49"/>
      <c r="F5" s="56"/>
    </row>
    <row r="6" spans="1:6" ht="15.75" thickBot="1">
      <c r="A6" s="28"/>
      <c r="B6" s="29" t="s">
        <v>46</v>
      </c>
      <c r="C6" s="29">
        <v>0</v>
      </c>
      <c r="D6" s="29"/>
      <c r="E6" s="29"/>
      <c r="F6" s="30"/>
    </row>
    <row r="7" spans="1:6" ht="15.75" thickTop="1"/>
  </sheetData>
  <mergeCells count="1">
    <mergeCell ref="A1:F1"/>
  </mergeCells>
  <conditionalFormatting sqref="A3">
    <cfRule type="expression" dxfId="11" priority="1">
      <formula>IF(F3,1)</formula>
    </cfRule>
    <cfRule type="expression" dxfId="10" priority="2">
      <formula>IF(E3,1)</formula>
    </cfRule>
    <cfRule type="expression" dxfId="9" priority="3">
      <formula>IF(D3,1)</formula>
    </cfRule>
  </conditionalFormatting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Inscriptions</vt:lpstr>
      <vt:lpstr>Appel Journalier 3-5 ans</vt:lpstr>
      <vt:lpstr>Appel Journalier 6-8 ans</vt:lpstr>
      <vt:lpstr>Appel Journalier 9-13 ans</vt:lpstr>
    </vt:vector>
  </TitlesOfParts>
  <Company>diakov.net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 desoul</dc:creator>
  <cp:lastModifiedBy>Samir BENHENOU</cp:lastModifiedBy>
  <cp:lastPrinted>2015-08-12T15:50:12Z</cp:lastPrinted>
  <dcterms:created xsi:type="dcterms:W3CDTF">2015-06-26T07:01:43Z</dcterms:created>
  <dcterms:modified xsi:type="dcterms:W3CDTF">2015-10-06T15:53:11Z</dcterms:modified>
</cp:coreProperties>
</file>