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drawings/drawing2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amir\Downloads\"/>
    </mc:Choice>
  </mc:AlternateContent>
  <bookViews>
    <workbookView xWindow="0" yWindow="0" windowWidth="24000" windowHeight="9735"/>
  </bookViews>
  <sheets>
    <sheet name="Accueil" sheetId="1" r:id="rId1"/>
    <sheet name="Facture" sheetId="4" r:id="rId2"/>
    <sheet name="Clients" sheetId="2" r:id="rId3"/>
    <sheet name="Emplacement" sheetId="3" r:id="rId4"/>
    <sheet name="Archives" sheetId="5" r:id="rId5"/>
    <sheet name="Reservation" sheetId="7" r:id="rId6"/>
    <sheet name="Feuil1" sheetId="9" r:id="rId7"/>
    <sheet name="Feuil2" sheetId="10" r:id="rId8"/>
    <sheet name="Parametre" sheetId="11" r:id="rId9"/>
  </sheets>
  <definedNames>
    <definedName name="_xlnm._FilterDatabase" localSheetId="4" hidden="1">Archives!$A$1:$P$1</definedName>
    <definedName name="Acces_Enr">Parametre!$D$1</definedName>
    <definedName name="Cheque_vac">Facture!$H$49</definedName>
    <definedName name="CLT">Clients!$A$2:$A$1048576</definedName>
    <definedName name="CLT1_ACNOM">Clients!$A$2:$C$1048576</definedName>
    <definedName name="CLTNum">Parametre!$B$2</definedName>
    <definedName name="CLTNum1">Parametre!$C$2</definedName>
    <definedName name="Contrat">#REF!</definedName>
    <definedName name="E_1">Parametre!$G$2</definedName>
    <definedName name="E_2">Parametre!$G$3</definedName>
    <definedName name="E_3">Parametre!$G$4</definedName>
    <definedName name="E_4">Parametre!$G$5</definedName>
    <definedName name="E_5">Parametre!$G$6</definedName>
    <definedName name="emplacement">Emplacement!$A$2:$A$16</definedName>
    <definedName name="Emplacement01">Emplacement!$A$2:$A$16</definedName>
    <definedName name="EmplaceType">Facture!$B$51</definedName>
    <definedName name="EmplaceType02">Facture!$B$52</definedName>
    <definedName name="EmplaceType03">Facture!$B$53</definedName>
    <definedName name="EmplaceType04">Facture!$B$54</definedName>
    <definedName name="EmplaceType05">Facture!$B$55</definedName>
    <definedName name="Enr_PDF">Parametre!$J$2</definedName>
    <definedName name="Enr_XLS">Parametre!$J$3</definedName>
    <definedName name="Fact_Adresse">Facture!$B$10</definedName>
    <definedName name="Fact_Adulte">Facture!$B$12</definedName>
    <definedName name="Fact_Animaux">Facture!$D$37</definedName>
    <definedName name="Fact_CP">Facture!$B$11</definedName>
    <definedName name="Fact_DateDebut">Facture!$B$19</definedName>
    <definedName name="Fact_DateFin">Facture!$D$19</definedName>
    <definedName name="Fact_Detail">Facture!$A$14</definedName>
    <definedName name="Fact_Elec">Facture!$D$25</definedName>
    <definedName name="Fact_Enfant">Facture!$E$12</definedName>
    <definedName name="Fact_NbAnimaux">Facture!$B$38</definedName>
    <definedName name="Fact_NCLT">Facture!$H$9</definedName>
    <definedName name="Fact_Nom">Facture!$B$9</definedName>
    <definedName name="Fact_NumEmplac">Facture!$A$49</definedName>
    <definedName name="Fact_NumEmplac02">Facture!$B$49</definedName>
    <definedName name="Fact_NumEmplac03">Facture!$C$49</definedName>
    <definedName name="Fact_NumEmplac04">Facture!$D$49</definedName>
    <definedName name="Fact_NumEmplac05">Facture!$E$49</definedName>
    <definedName name="Fact_Prenom">Facture!$F$9</definedName>
    <definedName name="Fact_Prix">Facture!$H$51</definedName>
    <definedName name="Fact_QtAni">Facture!$F$36</definedName>
    <definedName name="Fact_QtElec">Facture!$F$24</definedName>
    <definedName name="Fact_QtSejour">Facture!$F$18</definedName>
    <definedName name="Fact_QtSejour2">Facture!$F$19</definedName>
    <definedName name="Fact_QtSejour3">Facture!$F$20</definedName>
    <definedName name="Fact_QtSejour4">Facture!$F$21</definedName>
    <definedName name="Fact_QtSejour5">Facture!$F$22</definedName>
    <definedName name="Fact_QtTarif">Facture!$F$41</definedName>
    <definedName name="Fact_QtTaxeSejour">Facture!$F$30</definedName>
    <definedName name="Fact_TarifJour">Facture!$D$42</definedName>
    <definedName name="Fact_TaxeJour">Facture!$D$31</definedName>
    <definedName name="Fact_TotalPers">Facture!$H$12</definedName>
    <definedName name="Fact_TTJrs">Facture!$C$20</definedName>
    <definedName name="Fact_Ville">Facture!$C$11</definedName>
    <definedName name="_xlnm.Print_Titles" localSheetId="4">Archives!$1:$1</definedName>
    <definedName name="Liste_NbEmpla">Parametre!$H$2:$H$6</definedName>
    <definedName name="Mode_Paie">Facture!$H$47</definedName>
    <definedName name="Nb_Elec">Facture!$D$26</definedName>
    <definedName name="Nb_Empla">Facture!$D$47</definedName>
    <definedName name="NEmplac">Emplacement!$A$2:$A$1048576</definedName>
    <definedName name="NFact">Facture!$H$6</definedName>
    <definedName name="Nom_du_PC">Parametre!$D$2</definedName>
    <definedName name="Para_MP">Parametre!$E$2:$E$4</definedName>
    <definedName name="Para_NFact">Parametre!$A$2</definedName>
    <definedName name="Pource">Facture!$G$48</definedName>
    <definedName name="PUS_1">Facture!$G$18</definedName>
    <definedName name="PUS_2">Facture!$G$19</definedName>
    <definedName name="PUS_3">Facture!$G$20</definedName>
    <definedName name="PUS_4">Facture!$G$21</definedName>
    <definedName name="PUS_5">Facture!$G$22</definedName>
    <definedName name="RemEuro">Facture!$F$50</definedName>
    <definedName name="Remise">Facture!$H$48</definedName>
    <definedName name="Services">#REF!</definedName>
    <definedName name="TT_Elec">Parametre!$G$7</definedName>
    <definedName name="_xlnm.Print_Area" localSheetId="0">Accueil!$A$1:$J$30</definedName>
    <definedName name="_xlnm.Print_Area" localSheetId="4">Archives!$A$1:$P$2</definedName>
    <definedName name="_xlnm.Print_Area" localSheetId="2">Clients!$A$1:$I$7</definedName>
    <definedName name="_xlnm.Print_Area" localSheetId="1">Facture!$A$1:$I$55</definedName>
  </definedNames>
  <calcPr calcId="152511"/>
</workbook>
</file>

<file path=xl/calcChain.xml><?xml version="1.0" encoding="utf-8"?>
<calcChain xmlns="http://schemas.openxmlformats.org/spreadsheetml/2006/main">
  <c r="H48" i="4" l="1"/>
  <c r="G41" i="4" l="1"/>
  <c r="A44" i="4" s="1"/>
  <c r="C43" i="4"/>
  <c r="C44" i="4" l="1"/>
  <c r="D44" i="4" s="1"/>
  <c r="H41" i="4"/>
  <c r="H39" i="4"/>
  <c r="H20" i="4"/>
  <c r="H21" i="4"/>
  <c r="H22" i="4"/>
  <c r="H18" i="4"/>
  <c r="I22" i="4"/>
  <c r="I21" i="4"/>
  <c r="I20" i="4"/>
  <c r="I19" i="4"/>
  <c r="G30" i="4"/>
  <c r="G7" i="11"/>
  <c r="D28" i="4" s="1"/>
  <c r="A28" i="4" s="1"/>
  <c r="D27" i="4"/>
  <c r="A51" i="4"/>
  <c r="A55" i="4"/>
  <c r="A54" i="4"/>
  <c r="A53" i="4"/>
  <c r="A52" i="4"/>
  <c r="C33" i="4"/>
  <c r="C39" i="4"/>
  <c r="G36" i="4"/>
  <c r="A34" i="4" l="1"/>
  <c r="C34" i="4"/>
  <c r="D34" i="4" s="1"/>
  <c r="D26" i="4"/>
  <c r="E28" i="4"/>
  <c r="G24" i="4"/>
  <c r="F49" i="4"/>
  <c r="D1" i="11"/>
  <c r="H19" i="4" l="1"/>
  <c r="H34" i="4"/>
  <c r="H35" i="4"/>
  <c r="H37" i="4"/>
  <c r="H38" i="4"/>
  <c r="I18" i="4" l="1"/>
  <c r="H36" i="4"/>
  <c r="H30" i="4"/>
  <c r="H24" i="4"/>
  <c r="H46" i="4" l="1"/>
  <c r="E14" i="10"/>
  <c r="H51" i="4" l="1"/>
  <c r="F48" i="4" l="1"/>
</calcChain>
</file>

<file path=xl/sharedStrings.xml><?xml version="1.0" encoding="utf-8"?>
<sst xmlns="http://schemas.openxmlformats.org/spreadsheetml/2006/main" count="368" uniqueCount="176">
  <si>
    <t>CP</t>
  </si>
  <si>
    <t>Adresse</t>
  </si>
  <si>
    <t xml:space="preserve">Animaux </t>
  </si>
  <si>
    <t>Nb personne</t>
  </si>
  <si>
    <t>date arrivé</t>
  </si>
  <si>
    <t>date départ</t>
  </si>
  <si>
    <t>prix</t>
  </si>
  <si>
    <t>N° emplacement</t>
  </si>
  <si>
    <t>Type emplacement</t>
  </si>
  <si>
    <t xml:space="preserve">Nb place max </t>
  </si>
  <si>
    <t xml:space="preserve">Nu tante </t>
  </si>
  <si>
    <t>T001</t>
  </si>
  <si>
    <t xml:space="preserve">Prix nu </t>
  </si>
  <si>
    <t xml:space="preserve">Electrité </t>
  </si>
  <si>
    <t>Prix 1er jour</t>
  </si>
  <si>
    <t>Prix fin séjour</t>
  </si>
  <si>
    <t xml:space="preserve">N° emplacement </t>
  </si>
  <si>
    <t xml:space="preserve">Prénom </t>
  </si>
  <si>
    <t xml:space="preserve">CLIENT </t>
  </si>
  <si>
    <t xml:space="preserve">SEJOUR </t>
  </si>
  <si>
    <t xml:space="preserve">du </t>
  </si>
  <si>
    <t xml:space="preserve">au </t>
  </si>
  <si>
    <t xml:space="preserve">Quantité </t>
  </si>
  <si>
    <t xml:space="preserve">PU </t>
  </si>
  <si>
    <t xml:space="preserve">Total </t>
  </si>
  <si>
    <t xml:space="preserve">Type d'emplacement : </t>
  </si>
  <si>
    <t xml:space="preserve">N° client : </t>
  </si>
  <si>
    <t>N°</t>
  </si>
  <si>
    <t xml:space="preserve">    </t>
  </si>
  <si>
    <t xml:space="preserve">N° client </t>
  </si>
  <si>
    <t>Durand</t>
  </si>
  <si>
    <t>François</t>
  </si>
  <si>
    <t>Troyes</t>
  </si>
  <si>
    <t>17 rue du monoprix</t>
  </si>
  <si>
    <t>Jean</t>
  </si>
  <si>
    <t>Dupond</t>
  </si>
  <si>
    <t>20 rue de la république</t>
  </si>
  <si>
    <t>Rennes</t>
  </si>
  <si>
    <t>Bibi</t>
  </si>
  <si>
    <t>20 rue de la monnaie</t>
  </si>
  <si>
    <t>Trappes</t>
  </si>
  <si>
    <t>Tony</t>
  </si>
  <si>
    <t>N° emplaceme,t</t>
  </si>
  <si>
    <t>N°client</t>
  </si>
  <si>
    <t>date depart</t>
  </si>
  <si>
    <t>c001</t>
  </si>
  <si>
    <t>Dim num_ligne As Integer</t>
  </si>
  <si>
    <t>While Cells(1, num_column) &lt;&gt; date_arrivé_Change</t>
  </si>
  <si>
    <t>num_colum = num_column + 1</t>
  </si>
  <si>
    <t>Wend</t>
  </si>
  <si>
    <t>While Cells(num_ligne, 1) &lt;&gt; emplacement_Change</t>
  </si>
  <si>
    <t>num_ligne = num_ligne + 1</t>
  </si>
  <si>
    <t>If Cells(num_ligne, num_column) &lt;&gt; "" Then</t>
  </si>
  <si>
    <t>MsgBox ("Réservation occupée")</t>
  </si>
  <si>
    <t>Else</t>
  </si>
  <si>
    <t>Cells(num_ligne, num_column) = nom_change</t>
  </si>
  <si>
    <t>blabla</t>
  </si>
  <si>
    <t>Tarif journalier</t>
  </si>
  <si>
    <t>Emplacement</t>
  </si>
  <si>
    <t>Animal</t>
  </si>
  <si>
    <t>Taxe de séjour</t>
  </si>
  <si>
    <t>MAI</t>
  </si>
  <si>
    <t>JUIN</t>
  </si>
  <si>
    <t>JUILLET</t>
  </si>
  <si>
    <t>AOUT</t>
  </si>
  <si>
    <t>SEPTEMBRE</t>
  </si>
  <si>
    <t>OCTOBRE</t>
  </si>
  <si>
    <t>RESERVATION LEBRUN 0683930091</t>
  </si>
  <si>
    <t>TEST</t>
  </si>
  <si>
    <t>RUE TEST</t>
  </si>
  <si>
    <t>MANZONI</t>
  </si>
  <si>
    <t>ESPARBES</t>
  </si>
  <si>
    <t>Numéro Facture</t>
  </si>
  <si>
    <t>MANZ</t>
  </si>
  <si>
    <t>Mail</t>
  </si>
  <si>
    <t>Telephone</t>
  </si>
  <si>
    <t>Nb d'enfant</t>
  </si>
  <si>
    <t xml:space="preserve">Nom </t>
  </si>
  <si>
    <t>Numéro Client</t>
  </si>
  <si>
    <t>Nb Total de personne</t>
  </si>
  <si>
    <t xml:space="preserve">Nb d'adulte </t>
  </si>
  <si>
    <t>Nombre de jour total:</t>
  </si>
  <si>
    <t>Jour(s)</t>
  </si>
  <si>
    <t>Nombre d'animaux</t>
  </si>
  <si>
    <t>Yves</t>
  </si>
  <si>
    <t>Jacques</t>
  </si>
  <si>
    <t>Marc</t>
  </si>
  <si>
    <t>Liste des personnes qui séjourne au camping Monfort</t>
  </si>
  <si>
    <t>N°Client</t>
  </si>
  <si>
    <t>Nom</t>
  </si>
  <si>
    <t>Prenom</t>
  </si>
  <si>
    <t>Ville</t>
  </si>
  <si>
    <t>Nom des personnes</t>
  </si>
  <si>
    <t>N° Facture</t>
  </si>
  <si>
    <t>CLT1</t>
  </si>
  <si>
    <t>CLT2</t>
  </si>
  <si>
    <t>CLT3</t>
  </si>
  <si>
    <t>CLT4</t>
  </si>
  <si>
    <t>CLT5</t>
  </si>
  <si>
    <t>CLT6</t>
  </si>
  <si>
    <t>Date naissance</t>
  </si>
  <si>
    <t>CLT7</t>
  </si>
  <si>
    <t xml:space="preserve">Ville </t>
  </si>
  <si>
    <t>cxcx</t>
  </si>
  <si>
    <t>wxcx</t>
  </si>
  <si>
    <t>fsfszfsdf_x000D_
sdfsdfdsfsdfs_x000D_
qfcdsqfvdsfds_x000D_
sdfsdfsdfsdfsdf_x000D_
fsdfdsfsdfsfsdfsd</t>
  </si>
  <si>
    <t>Non</t>
  </si>
  <si>
    <t>Temps location en jour</t>
  </si>
  <si>
    <t>Retour</t>
  </si>
  <si>
    <t>dfdsdsffs</t>
  </si>
  <si>
    <t>jean val jean</t>
  </si>
  <si>
    <t>CLT</t>
  </si>
  <si>
    <t>Alfred</t>
  </si>
  <si>
    <t>rue de la rue</t>
  </si>
  <si>
    <t>Aisn</t>
  </si>
  <si>
    <t>jean alfred 45 ans</t>
  </si>
  <si>
    <t>Oui</t>
  </si>
  <si>
    <t>j.mail@gmal.com</t>
  </si>
  <si>
    <t>0102236396</t>
  </si>
  <si>
    <t>C:\Users\</t>
  </si>
  <si>
    <t>\Desktop</t>
  </si>
  <si>
    <t>sbenhenou</t>
  </si>
  <si>
    <t>31/12/2015</t>
  </si>
  <si>
    <t>30/01/2000</t>
  </si>
  <si>
    <t>Mode de paiement</t>
  </si>
  <si>
    <t>Chèque bancaire</t>
  </si>
  <si>
    <t>Espèce</t>
  </si>
  <si>
    <t>Carte Bancaire</t>
  </si>
  <si>
    <t>Total prix du séjour</t>
  </si>
  <si>
    <t>Total TTC restant à payer</t>
  </si>
  <si>
    <t>Mode de règlement</t>
  </si>
  <si>
    <t>Remise en €</t>
  </si>
  <si>
    <t>Cheque vacance en €</t>
  </si>
  <si>
    <t>15/01/2015</t>
  </si>
  <si>
    <t>Néant</t>
  </si>
  <si>
    <t>Le prix unitaire pour 1 animale est de:</t>
  </si>
  <si>
    <t>par jour</t>
  </si>
  <si>
    <t>La taxe de séjour pour un adulte est de:</t>
  </si>
  <si>
    <t>Rue des écoles</t>
  </si>
  <si>
    <t>Camping MONFORT</t>
  </si>
  <si>
    <t>32120 Monfort</t>
  </si>
  <si>
    <t>Téléphone : 05 62 06 83 26</t>
  </si>
  <si>
    <t>30/05/2016</t>
  </si>
  <si>
    <t>Facture</t>
  </si>
  <si>
    <t>Charge électrique pendant le séjour</t>
  </si>
  <si>
    <t>Désignation</t>
  </si>
  <si>
    <t xml:space="preserve">Date du séjour </t>
  </si>
  <si>
    <t>Electricité</t>
  </si>
  <si>
    <t>Une taxe de séjour est appliqué</t>
  </si>
  <si>
    <t>Animaux</t>
  </si>
  <si>
    <t>Application du tarif journalier</t>
  </si>
  <si>
    <t>Application du tarif pour les animaux</t>
  </si>
  <si>
    <t>Nombre d'emplacement</t>
  </si>
  <si>
    <t>Numéro de l'emplacement</t>
  </si>
  <si>
    <t>Nombre d'emplacement concerné</t>
  </si>
  <si>
    <t>Charge electrique pour 1 emplacement est de:</t>
  </si>
  <si>
    <t>Emplacement 1</t>
  </si>
  <si>
    <t>Emplacement 2</t>
  </si>
  <si>
    <t>Emplacement 3</t>
  </si>
  <si>
    <t>Emplacement 4</t>
  </si>
  <si>
    <t>Emplacement 5</t>
  </si>
  <si>
    <t>Total</t>
  </si>
  <si>
    <t>Nb Emplacement</t>
  </si>
  <si>
    <t>Info</t>
  </si>
  <si>
    <t>Bon Séjour au camping Monfort</t>
  </si>
  <si>
    <t>15/02/2015</t>
  </si>
  <si>
    <t>20/01/2015</t>
  </si>
  <si>
    <t>Enregistrement facture</t>
  </si>
  <si>
    <t>En PDF</t>
  </si>
  <si>
    <t>En XLS</t>
  </si>
  <si>
    <t>fgdsgfdsg</t>
  </si>
  <si>
    <t>Le tarif journalier pour un adulte est de:</t>
  </si>
  <si>
    <t>Jean Jacques</t>
  </si>
  <si>
    <t>Jean Edouard</t>
  </si>
  <si>
    <t>18/01/2015</t>
  </si>
  <si>
    <t>gjhfghg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</si>
</sst>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8"/>
      <color theme="0"/>
      <name val="Calibri"/>
      <family val="2"/>
      <scheme val="minor"/>
    </font>
    <font>
      <b/>
      <sz val="22"/>
      <color theme="0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9"/>
      <color rgb="FFFF0000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9"/>
      <color theme="4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8"/>
      <name val="Calibri"/>
      <family val="2"/>
      <scheme val="minor"/>
    </font>
    <font>
      <sz val="24"/>
      <color theme="1"/>
      <name val="Bradley Hand ITC"/>
      <family val="4"/>
    </font>
    <font>
      <b/>
      <sz val="10"/>
      <color theme="1"/>
      <name val="Calibri"/>
      <family val="2"/>
      <scheme val="minor"/>
    </font>
    <font>
      <b/>
      <sz val="8"/>
      <color theme="4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36F81C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70C0"/>
        <bgColor indexed="64"/>
      </patternFill>
    </fill>
  </fills>
  <borders count="4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/>
      <right style="hair">
        <color auto="1"/>
      </right>
      <top style="medium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228">
    <xf numFmtId="0" fontId="0" fillId="0" borderId="0" xfId="0"/>
    <xf numFmtId="0" fontId="0" fillId="0" borderId="2" xfId="0" applyBorder="1"/>
    <xf numFmtId="0" fontId="0" fillId="0" borderId="3" xfId="0" applyBorder="1"/>
    <xf numFmtId="9" fontId="0" fillId="0" borderId="0" xfId="0" applyNumberFormat="1"/>
    <xf numFmtId="14" fontId="0" fillId="0" borderId="0" xfId="0" applyNumberFormat="1"/>
    <xf numFmtId="0" fontId="0" fillId="0" borderId="0" xfId="0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0" borderId="2" xfId="0" applyFill="1" applyBorder="1" applyAlignment="1">
      <alignment horizontal="center" vertical="center"/>
    </xf>
    <xf numFmtId="0" fontId="0" fillId="0" borderId="36" xfId="0" applyBorder="1"/>
    <xf numFmtId="0" fontId="0" fillId="0" borderId="37" xfId="0" applyBorder="1"/>
    <xf numFmtId="0" fontId="0" fillId="0" borderId="44" xfId="0" applyBorder="1"/>
    <xf numFmtId="0" fontId="0" fillId="0" borderId="0" xfId="0" applyAlignment="1">
      <alignment vertical="center"/>
    </xf>
    <xf numFmtId="0" fontId="0" fillId="0" borderId="13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14" xfId="0" applyBorder="1" applyAlignment="1">
      <alignment vertical="center"/>
    </xf>
    <xf numFmtId="0" fontId="7" fillId="0" borderId="0" xfId="0" applyFont="1" applyBorder="1" applyAlignment="1">
      <alignment vertical="center"/>
    </xf>
    <xf numFmtId="0" fontId="6" fillId="0" borderId="0" xfId="0" applyFont="1" applyAlignment="1">
      <alignment horizontal="center"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12" xfId="0" applyBorder="1" applyAlignment="1">
      <alignment vertical="center"/>
    </xf>
    <xf numFmtId="0" fontId="7" fillId="0" borderId="13" xfId="0" applyFont="1" applyBorder="1" applyAlignment="1">
      <alignment horizontal="center" vertical="center"/>
    </xf>
    <xf numFmtId="0" fontId="0" fillId="0" borderId="13" xfId="0" applyBorder="1" applyAlignment="1">
      <alignment horizontal="right" vertical="center"/>
    </xf>
    <xf numFmtId="1" fontId="0" fillId="0" borderId="0" xfId="0" applyNumberFormat="1" applyBorder="1" applyAlignment="1">
      <alignment horizontal="left" vertical="center"/>
    </xf>
    <xf numFmtId="164" fontId="0" fillId="0" borderId="14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9" fillId="0" borderId="0" xfId="0" applyFont="1" applyAlignment="1">
      <alignment horizontal="left" vertical="center" wrapText="1"/>
    </xf>
    <xf numFmtId="0" fontId="7" fillId="0" borderId="0" xfId="0" applyFont="1" applyAlignment="1">
      <alignment horizontal="center" vertical="center" wrapText="1"/>
    </xf>
    <xf numFmtId="0" fontId="7" fillId="5" borderId="6" xfId="0" applyFont="1" applyFill="1" applyBorder="1" applyAlignment="1">
      <alignment horizontal="center" vertical="center" wrapText="1"/>
    </xf>
    <xf numFmtId="0" fontId="0" fillId="5" borderId="6" xfId="0" applyFill="1" applyBorder="1" applyAlignment="1">
      <alignment horizontal="center" vertical="center" wrapText="1"/>
    </xf>
    <xf numFmtId="49" fontId="0" fillId="5" borderId="6" xfId="0" applyNumberForma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49" fontId="0" fillId="0" borderId="0" xfId="0" applyNumberFormat="1" applyAlignment="1">
      <alignment horizontal="left" vertical="center" wrapText="1"/>
    </xf>
    <xf numFmtId="0" fontId="0" fillId="0" borderId="0" xfId="0" quotePrefix="1" applyBorder="1" applyAlignment="1">
      <alignment horizontal="left" vertical="center" wrapText="1"/>
    </xf>
    <xf numFmtId="0" fontId="0" fillId="0" borderId="1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164" fontId="0" fillId="0" borderId="5" xfId="0" applyNumberFormat="1" applyBorder="1" applyAlignment="1">
      <alignment horizontal="center" vertical="center" wrapText="1"/>
    </xf>
    <xf numFmtId="164" fontId="0" fillId="0" borderId="16" xfId="0" applyNumberFormat="1" applyBorder="1" applyAlignment="1">
      <alignment horizontal="center" vertical="center" wrapText="1"/>
    </xf>
    <xf numFmtId="164" fontId="0" fillId="0" borderId="25" xfId="0" applyNumberFormat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164" fontId="0" fillId="0" borderId="6" xfId="0" applyNumberFormat="1" applyBorder="1" applyAlignment="1">
      <alignment horizontal="center" vertical="center" wrapText="1"/>
    </xf>
    <xf numFmtId="164" fontId="0" fillId="0" borderId="15" xfId="0" applyNumberFormat="1" applyBorder="1" applyAlignment="1">
      <alignment horizontal="center" vertical="center" wrapText="1"/>
    </xf>
    <xf numFmtId="164" fontId="0" fillId="0" borderId="22" xfId="0" applyNumberFormat="1" applyBorder="1" applyAlignment="1">
      <alignment horizontal="center" vertical="center" wrapText="1"/>
    </xf>
    <xf numFmtId="164" fontId="0" fillId="0" borderId="19" xfId="0" applyNumberFormat="1" applyBorder="1" applyAlignment="1">
      <alignment horizontal="center" vertical="center" wrapText="1"/>
    </xf>
    <xf numFmtId="164" fontId="0" fillId="0" borderId="21" xfId="0" applyNumberFormat="1" applyBorder="1" applyAlignment="1">
      <alignment horizontal="center" vertical="center" wrapText="1"/>
    </xf>
    <xf numFmtId="164" fontId="0" fillId="0" borderId="23" xfId="0" applyNumberFormat="1" applyBorder="1" applyAlignment="1">
      <alignment horizontal="center" vertical="center" wrapText="1"/>
    </xf>
    <xf numFmtId="164" fontId="0" fillId="0" borderId="24" xfId="0" applyNumberForma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5" borderId="4" xfId="0" applyFill="1" applyBorder="1" applyAlignment="1">
      <alignment horizontal="center" vertical="center" wrapText="1"/>
    </xf>
    <xf numFmtId="164" fontId="9" fillId="0" borderId="0" xfId="0" applyNumberFormat="1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14" fontId="9" fillId="0" borderId="0" xfId="0" applyNumberFormat="1" applyFont="1" applyAlignment="1">
      <alignment horizontal="center" vertical="center" wrapText="1"/>
    </xf>
    <xf numFmtId="0" fontId="10" fillId="4" borderId="6" xfId="0" applyFont="1" applyFill="1" applyBorder="1"/>
    <xf numFmtId="0" fontId="0" fillId="0" borderId="6" xfId="0" applyFill="1" applyBorder="1"/>
    <xf numFmtId="0" fontId="0" fillId="6" borderId="6" xfId="0" applyFill="1" applyBorder="1"/>
    <xf numFmtId="0" fontId="0" fillId="7" borderId="6" xfId="0" applyFill="1" applyBorder="1"/>
    <xf numFmtId="0" fontId="11" fillId="0" borderId="0" xfId="1" applyAlignment="1">
      <alignment horizontal="center" vertical="center" wrapText="1"/>
    </xf>
    <xf numFmtId="0" fontId="0" fillId="7" borderId="18" xfId="0" applyFill="1" applyBorder="1" applyAlignment="1">
      <alignment horizontal="center" vertical="center" wrapText="1"/>
    </xf>
    <xf numFmtId="0" fontId="0" fillId="7" borderId="20" xfId="0" applyFill="1" applyBorder="1" applyAlignment="1">
      <alignment horizontal="center" vertical="center" wrapText="1"/>
    </xf>
    <xf numFmtId="0" fontId="0" fillId="7" borderId="26" xfId="0" applyFill="1" applyBorder="1" applyAlignment="1">
      <alignment horizontal="center" vertical="center" wrapText="1"/>
    </xf>
    <xf numFmtId="0" fontId="0" fillId="7" borderId="17" xfId="0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left" vertical="center" wrapText="1"/>
    </xf>
    <xf numFmtId="0" fontId="0" fillId="8" borderId="6" xfId="0" applyFill="1" applyBorder="1"/>
    <xf numFmtId="0" fontId="0" fillId="4" borderId="6" xfId="0" applyFill="1" applyBorder="1" applyAlignment="1">
      <alignment horizontal="center" vertical="center" wrapText="1"/>
    </xf>
    <xf numFmtId="0" fontId="0" fillId="0" borderId="45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7" fillId="0" borderId="13" xfId="0" applyFont="1" applyBorder="1" applyAlignment="1">
      <alignment horizontal="right" vertical="center"/>
    </xf>
    <xf numFmtId="0" fontId="7" fillId="0" borderId="0" xfId="0" applyFont="1" applyBorder="1" applyAlignment="1">
      <alignment horizontal="right" vertical="center"/>
    </xf>
    <xf numFmtId="0" fontId="7" fillId="0" borderId="0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4" borderId="6" xfId="0" applyFill="1" applyBorder="1" applyAlignment="1">
      <alignment horizontal="center" vertical="center" wrapText="1"/>
    </xf>
    <xf numFmtId="0" fontId="13" fillId="0" borderId="0" xfId="0" applyFont="1" applyBorder="1" applyAlignment="1">
      <alignment vertical="center"/>
    </xf>
    <xf numFmtId="164" fontId="14" fillId="0" borderId="0" xfId="0" applyNumberFormat="1" applyFont="1" applyBorder="1" applyAlignment="1">
      <alignment horizontal="center" vertical="center"/>
    </xf>
    <xf numFmtId="164" fontId="16" fillId="0" borderId="0" xfId="0" applyNumberFormat="1" applyFont="1" applyBorder="1" applyAlignment="1">
      <alignment horizontal="center" vertical="center"/>
    </xf>
    <xf numFmtId="0" fontId="15" fillId="0" borderId="14" xfId="0" applyFont="1" applyBorder="1" applyAlignment="1">
      <alignment vertical="center"/>
    </xf>
    <xf numFmtId="0" fontId="12" fillId="0" borderId="0" xfId="0" applyFont="1" applyBorder="1" applyAlignment="1">
      <alignment horizontal="center" vertical="center"/>
    </xf>
    <xf numFmtId="0" fontId="17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8" xfId="0" applyBorder="1" applyAlignment="1">
      <alignment horizontal="left" vertical="center"/>
    </xf>
    <xf numFmtId="0" fontId="3" fillId="3" borderId="7" xfId="0" applyFont="1" applyFill="1" applyBorder="1" applyAlignment="1">
      <alignment vertical="center"/>
    </xf>
    <xf numFmtId="0" fontId="3" fillId="3" borderId="10" xfId="0" applyFont="1" applyFill="1" applyBorder="1" applyAlignment="1">
      <alignment vertical="center"/>
    </xf>
    <xf numFmtId="0" fontId="18" fillId="0" borderId="0" xfId="0" applyFont="1" applyAlignment="1">
      <alignment horizontal="left" vertical="center"/>
    </xf>
    <xf numFmtId="0" fontId="7" fillId="0" borderId="11" xfId="0" applyFont="1" applyBorder="1" applyAlignment="1">
      <alignment vertical="center"/>
    </xf>
    <xf numFmtId="0" fontId="0" fillId="0" borderId="10" xfId="0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0" fontId="0" fillId="0" borderId="9" xfId="0" applyBorder="1" applyAlignment="1">
      <alignment vertical="center"/>
    </xf>
    <xf numFmtId="0" fontId="0" fillId="0" borderId="7" xfId="0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0" fontId="0" fillId="0" borderId="14" xfId="0" applyFont="1" applyBorder="1" applyAlignment="1">
      <alignment horizontal="center" vertical="center"/>
    </xf>
    <xf numFmtId="0" fontId="7" fillId="0" borderId="10" xfId="0" applyFont="1" applyBorder="1" applyAlignment="1">
      <alignment horizontal="right" vertical="center"/>
    </xf>
    <xf numFmtId="0" fontId="7" fillId="0" borderId="11" xfId="0" applyFont="1" applyBorder="1" applyAlignment="1">
      <alignment horizontal="right" vertical="center"/>
    </xf>
    <xf numFmtId="0" fontId="7" fillId="0" borderId="11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0" fillId="0" borderId="10" xfId="0" applyFont="1" applyFill="1" applyBorder="1" applyAlignment="1">
      <alignment horizontal="center" vertical="center"/>
    </xf>
    <xf numFmtId="0" fontId="0" fillId="0" borderId="11" xfId="0" applyFont="1" applyFill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0" fontId="4" fillId="0" borderId="10" xfId="0" applyFont="1" applyBorder="1" applyAlignment="1">
      <alignment vertical="center"/>
    </xf>
    <xf numFmtId="0" fontId="0" fillId="0" borderId="7" xfId="0" applyBorder="1" applyAlignment="1">
      <alignment vertical="center"/>
    </xf>
    <xf numFmtId="1" fontId="0" fillId="0" borderId="21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9" borderId="21" xfId="0" applyFill="1" applyBorder="1" applyAlignment="1">
      <alignment vertical="center"/>
    </xf>
    <xf numFmtId="0" fontId="21" fillId="0" borderId="14" xfId="0" applyFont="1" applyBorder="1" applyAlignment="1">
      <alignment horizontal="left" vertical="center"/>
    </xf>
    <xf numFmtId="0" fontId="19" fillId="10" borderId="10" xfId="0" applyFont="1" applyFill="1" applyBorder="1" applyAlignment="1">
      <alignment horizontal="center" vertical="center"/>
    </xf>
    <xf numFmtId="0" fontId="19" fillId="10" borderId="46" xfId="0" applyFont="1" applyFill="1" applyBorder="1" applyAlignment="1">
      <alignment horizontal="center" vertical="center"/>
    </xf>
    <xf numFmtId="0" fontId="8" fillId="0" borderId="18" xfId="0" applyFont="1" applyBorder="1" applyAlignment="1">
      <alignment horizontal="center" vertical="center"/>
    </xf>
    <xf numFmtId="0" fontId="8" fillId="0" borderId="26" xfId="0" applyFont="1" applyBorder="1" applyAlignment="1">
      <alignment horizontal="center" vertical="center"/>
    </xf>
    <xf numFmtId="0" fontId="8" fillId="0" borderId="46" xfId="0" applyFont="1" applyBorder="1" applyAlignment="1">
      <alignment horizontal="center" vertical="center"/>
    </xf>
    <xf numFmtId="0" fontId="4" fillId="0" borderId="18" xfId="0" applyFont="1" applyBorder="1" applyAlignment="1">
      <alignment vertical="center"/>
    </xf>
    <xf numFmtId="0" fontId="4" fillId="0" borderId="26" xfId="0" applyFont="1" applyBorder="1" applyAlignment="1">
      <alignment vertical="center"/>
    </xf>
    <xf numFmtId="0" fontId="0" fillId="0" borderId="46" xfId="0" applyBorder="1" applyAlignment="1">
      <alignment vertical="center"/>
    </xf>
    <xf numFmtId="0" fontId="0" fillId="0" borderId="18" xfId="0" applyBorder="1" applyAlignment="1">
      <alignment vertical="center"/>
    </xf>
    <xf numFmtId="0" fontId="0" fillId="0" borderId="26" xfId="0" applyBorder="1" applyAlignment="1">
      <alignment vertical="center"/>
    </xf>
    <xf numFmtId="0" fontId="0" fillId="0" borderId="13" xfId="0" applyBorder="1" applyAlignment="1">
      <alignment horizontal="left" vertical="center"/>
    </xf>
    <xf numFmtId="10" fontId="0" fillId="0" borderId="0" xfId="0" applyNumberFormat="1" applyBorder="1" applyAlignment="1">
      <alignment horizontal="left" vertical="center"/>
    </xf>
    <xf numFmtId="0" fontId="12" fillId="0" borderId="0" xfId="0" applyFont="1" applyBorder="1" applyAlignment="1">
      <alignment horizontal="left" vertical="center"/>
    </xf>
    <xf numFmtId="0" fontId="23" fillId="0" borderId="0" xfId="0" applyFont="1" applyFill="1" applyBorder="1" applyAlignment="1">
      <alignment horizontal="center" vertical="center"/>
    </xf>
    <xf numFmtId="0" fontId="23" fillId="0" borderId="0" xfId="0" applyFont="1" applyBorder="1" applyAlignment="1">
      <alignment vertical="center"/>
    </xf>
    <xf numFmtId="14" fontId="12" fillId="0" borderId="0" xfId="0" applyNumberFormat="1" applyFont="1" applyBorder="1" applyAlignment="1">
      <alignment horizontal="center" vertical="center"/>
    </xf>
    <xf numFmtId="0" fontId="13" fillId="0" borderId="13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8" fillId="0" borderId="13" xfId="0" applyFont="1" applyBorder="1" applyAlignment="1">
      <alignment horizontal="left" vertical="top" wrapText="1"/>
    </xf>
    <xf numFmtId="0" fontId="8" fillId="0" borderId="0" xfId="0" applyFont="1" applyBorder="1" applyAlignment="1">
      <alignment horizontal="left" vertical="top" wrapText="1"/>
    </xf>
    <xf numFmtId="0" fontId="8" fillId="0" borderId="14" xfId="0" applyFont="1" applyBorder="1" applyAlignment="1">
      <alignment horizontal="left" vertical="top" wrapText="1"/>
    </xf>
    <xf numFmtId="0" fontId="8" fillId="0" borderId="10" xfId="0" applyFont="1" applyBorder="1" applyAlignment="1">
      <alignment horizontal="left" vertical="top" wrapText="1"/>
    </xf>
    <xf numFmtId="0" fontId="8" fillId="0" borderId="11" xfId="0" applyFont="1" applyBorder="1" applyAlignment="1">
      <alignment horizontal="left" vertical="top" wrapText="1"/>
    </xf>
    <xf numFmtId="0" fontId="8" fillId="0" borderId="12" xfId="0" applyFont="1" applyBorder="1" applyAlignment="1">
      <alignment horizontal="left" vertical="top" wrapText="1"/>
    </xf>
    <xf numFmtId="0" fontId="3" fillId="3" borderId="8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0" fillId="0" borderId="8" xfId="0" applyBorder="1" applyAlignment="1">
      <alignment horizontal="left" vertical="center"/>
    </xf>
    <xf numFmtId="0" fontId="7" fillId="0" borderId="13" xfId="0" applyFont="1" applyBorder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7" fillId="0" borderId="0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14" fontId="12" fillId="0" borderId="0" xfId="0" applyNumberFormat="1" applyFont="1" applyBorder="1" applyAlignment="1">
      <alignment horizontal="center" vertical="center"/>
    </xf>
    <xf numFmtId="14" fontId="12" fillId="0" borderId="14" xfId="0" applyNumberFormat="1" applyFont="1" applyBorder="1" applyAlignment="1">
      <alignment horizontal="center" vertical="center"/>
    </xf>
    <xf numFmtId="0" fontId="7" fillId="0" borderId="13" xfId="0" applyFont="1" applyBorder="1" applyAlignment="1">
      <alignment horizontal="right" vertical="center"/>
    </xf>
    <xf numFmtId="0" fontId="7" fillId="0" borderId="0" xfId="0" applyFont="1" applyBorder="1" applyAlignment="1">
      <alignment horizontal="right" vertical="center"/>
    </xf>
    <xf numFmtId="0" fontId="2" fillId="3" borderId="8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0" fillId="9" borderId="7" xfId="0" applyFont="1" applyFill="1" applyBorder="1" applyAlignment="1">
      <alignment horizontal="center" vertical="center"/>
    </xf>
    <xf numFmtId="0" fontId="0" fillId="9" borderId="8" xfId="0" applyFont="1" applyFill="1" applyBorder="1" applyAlignment="1">
      <alignment horizontal="center" vertical="center"/>
    </xf>
    <xf numFmtId="0" fontId="0" fillId="9" borderId="9" xfId="0" applyFont="1" applyFill="1" applyBorder="1" applyAlignment="1">
      <alignment horizontal="center" vertical="center"/>
    </xf>
    <xf numFmtId="0" fontId="19" fillId="10" borderId="10" xfId="0" applyFont="1" applyFill="1" applyBorder="1" applyAlignment="1">
      <alignment horizontal="center" vertical="center"/>
    </xf>
    <xf numFmtId="0" fontId="19" fillId="10" borderId="11" xfId="0" applyFont="1" applyFill="1" applyBorder="1" applyAlignment="1">
      <alignment horizontal="center" vertical="center"/>
    </xf>
    <xf numFmtId="0" fontId="19" fillId="10" borderId="12" xfId="0" applyFont="1" applyFill="1" applyBorder="1" applyAlignment="1">
      <alignment horizontal="center" vertical="center"/>
    </xf>
    <xf numFmtId="0" fontId="7" fillId="0" borderId="13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2" fillId="0" borderId="14" xfId="0" applyFont="1" applyBorder="1" applyAlignment="1">
      <alignment horizontal="center" vertical="center"/>
    </xf>
    <xf numFmtId="0" fontId="7" fillId="9" borderId="13" xfId="0" applyFont="1" applyFill="1" applyBorder="1" applyAlignment="1">
      <alignment horizontal="center" vertical="center"/>
    </xf>
    <xf numFmtId="0" fontId="7" fillId="9" borderId="0" xfId="0" applyFont="1" applyFill="1" applyBorder="1" applyAlignment="1">
      <alignment horizontal="center" vertical="center"/>
    </xf>
    <xf numFmtId="0" fontId="7" fillId="9" borderId="14" xfId="0" applyFont="1" applyFill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22" fillId="0" borderId="7" xfId="0" applyFont="1" applyFill="1" applyBorder="1" applyAlignment="1">
      <alignment horizontal="center" vertical="center" wrapText="1"/>
    </xf>
    <xf numFmtId="0" fontId="22" fillId="0" borderId="8" xfId="0" applyFont="1" applyFill="1" applyBorder="1" applyAlignment="1">
      <alignment horizontal="center" vertical="center" wrapText="1"/>
    </xf>
    <xf numFmtId="0" fontId="22" fillId="0" borderId="9" xfId="0" applyFont="1" applyFill="1" applyBorder="1" applyAlignment="1">
      <alignment horizontal="center" vertical="center" wrapText="1"/>
    </xf>
    <xf numFmtId="0" fontId="22" fillId="0" borderId="13" xfId="0" applyFont="1" applyFill="1" applyBorder="1" applyAlignment="1">
      <alignment horizontal="center" vertical="center" wrapText="1"/>
    </xf>
    <xf numFmtId="0" fontId="22" fillId="0" borderId="0" xfId="0" applyFont="1" applyFill="1" applyBorder="1" applyAlignment="1">
      <alignment horizontal="center" vertical="center" wrapText="1"/>
    </xf>
    <xf numFmtId="0" fontId="22" fillId="0" borderId="14" xfId="0" applyFont="1" applyFill="1" applyBorder="1" applyAlignment="1">
      <alignment horizontal="center" vertical="center" wrapText="1"/>
    </xf>
    <xf numFmtId="0" fontId="22" fillId="0" borderId="10" xfId="0" applyFont="1" applyFill="1" applyBorder="1" applyAlignment="1">
      <alignment horizontal="center" vertical="center" wrapText="1"/>
    </xf>
    <xf numFmtId="0" fontId="22" fillId="0" borderId="11" xfId="0" applyFont="1" applyFill="1" applyBorder="1" applyAlignment="1">
      <alignment horizontal="center" vertical="center" wrapText="1"/>
    </xf>
    <xf numFmtId="0" fontId="22" fillId="0" borderId="12" xfId="0" applyFont="1" applyFill="1" applyBorder="1" applyAlignment="1">
      <alignment horizontal="center" vertical="center" wrapText="1"/>
    </xf>
    <xf numFmtId="1" fontId="7" fillId="0" borderId="6" xfId="0" applyNumberFormat="1" applyFont="1" applyBorder="1" applyAlignment="1">
      <alignment horizontal="center" vertical="center"/>
    </xf>
    <xf numFmtId="1" fontId="7" fillId="0" borderId="22" xfId="0" applyNumberFormat="1" applyFont="1" applyBorder="1" applyAlignment="1">
      <alignment horizontal="center" vertical="center"/>
    </xf>
    <xf numFmtId="1" fontId="7" fillId="0" borderId="47" xfId="0" applyNumberFormat="1" applyFont="1" applyBorder="1" applyAlignment="1">
      <alignment horizontal="center" vertical="center"/>
    </xf>
    <xf numFmtId="1" fontId="7" fillId="0" borderId="24" xfId="0" applyNumberFormat="1" applyFont="1" applyBorder="1" applyAlignment="1">
      <alignment horizontal="center" vertical="center"/>
    </xf>
    <xf numFmtId="0" fontId="20" fillId="10" borderId="3" xfId="0" applyFont="1" applyFill="1" applyBorder="1" applyAlignment="1">
      <alignment horizontal="center" vertical="center"/>
    </xf>
    <xf numFmtId="164" fontId="12" fillId="0" borderId="2" xfId="0" applyNumberFormat="1" applyFont="1" applyBorder="1" applyAlignment="1">
      <alignment horizontal="center" vertical="center"/>
    </xf>
    <xf numFmtId="164" fontId="12" fillId="0" borderId="4" xfId="0" applyNumberFormat="1" applyFont="1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left" vertical="center"/>
    </xf>
    <xf numFmtId="0" fontId="0" fillId="0" borderId="7" xfId="0" applyFont="1" applyBorder="1" applyAlignment="1">
      <alignment horizontal="left" vertical="center"/>
    </xf>
    <xf numFmtId="0" fontId="0" fillId="0" borderId="8" xfId="0" applyFont="1" applyBorder="1" applyAlignment="1">
      <alignment horizontal="left" vertical="center"/>
    </xf>
    <xf numFmtId="164" fontId="0" fillId="0" borderId="2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12" fillId="0" borderId="8" xfId="0" applyNumberFormat="1" applyFont="1" applyBorder="1" applyAlignment="1">
      <alignment horizontal="center" vertical="center" wrapText="1"/>
    </xf>
    <xf numFmtId="164" fontId="12" fillId="0" borderId="9" xfId="0" applyNumberFormat="1" applyFont="1" applyBorder="1" applyAlignment="1">
      <alignment horizontal="center" vertical="center" wrapText="1"/>
    </xf>
    <xf numFmtId="0" fontId="20" fillId="10" borderId="2" xfId="0" applyFont="1" applyFill="1" applyBorder="1" applyAlignment="1">
      <alignment horizontal="center" vertical="center"/>
    </xf>
    <xf numFmtId="0" fontId="20" fillId="10" borderId="4" xfId="0" applyFont="1" applyFill="1" applyBorder="1" applyAlignment="1">
      <alignment horizontal="center" vertical="center"/>
    </xf>
    <xf numFmtId="0" fontId="1" fillId="2" borderId="38" xfId="0" applyFont="1" applyFill="1" applyBorder="1" applyAlignment="1"/>
    <xf numFmtId="0" fontId="0" fillId="0" borderId="39" xfId="0" applyBorder="1" applyAlignment="1"/>
    <xf numFmtId="0" fontId="0" fillId="0" borderId="40" xfId="0" applyBorder="1" applyAlignment="1"/>
    <xf numFmtId="0" fontId="0" fillId="0" borderId="41" xfId="0" applyBorder="1" applyAlignment="1"/>
    <xf numFmtId="0" fontId="0" fillId="0" borderId="42" xfId="0" applyBorder="1" applyAlignment="1"/>
    <xf numFmtId="0" fontId="0" fillId="0" borderId="43" xfId="0" applyBorder="1" applyAlignment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4" borderId="6" xfId="0" applyFill="1" applyBorder="1" applyAlignment="1">
      <alignment horizontal="center" vertical="center" wrapText="1"/>
    </xf>
    <xf numFmtId="0" fontId="0" fillId="4" borderId="45" xfId="0" applyFill="1" applyBorder="1" applyAlignment="1">
      <alignment horizontal="center" vertical="center" wrapText="1"/>
    </xf>
    <xf numFmtId="0" fontId="19" fillId="0" borderId="10" xfId="0" applyFont="1" applyBorder="1" applyAlignment="1">
      <alignment horizontal="center" vertical="center"/>
    </xf>
    <xf numFmtId="0" fontId="19" fillId="0" borderId="11" xfId="0" applyFont="1" applyBorder="1" applyAlignment="1">
      <alignment horizontal="center" vertical="center"/>
    </xf>
    <xf numFmtId="164" fontId="24" fillId="0" borderId="0" xfId="0" applyNumberFormat="1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3">
    <dxf>
      <fill>
        <patternFill>
          <bgColor rgb="FFFFFF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  <colors>
    <mruColors>
      <color rgb="FF36F81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jpe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4.emf"/><Relationship Id="rId1" Type="http://schemas.openxmlformats.org/officeDocument/2006/relationships/image" Target="../media/image3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0</xdr:row>
      <xdr:rowOff>314324</xdr:rowOff>
    </xdr:from>
    <xdr:to>
      <xdr:col>4</xdr:col>
      <xdr:colOff>202714</xdr:colOff>
      <xdr:row>9</xdr:row>
      <xdr:rowOff>161924</xdr:rowOff>
    </xdr:to>
    <xdr:pic>
      <xdr:nvPicPr>
        <xdr:cNvPr id="2" name="Image 1" descr="CARTE DE VOEUX 20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314324"/>
          <a:ext cx="1726714" cy="1809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533400</xdr:colOff>
      <xdr:row>11</xdr:row>
      <xdr:rowOff>19050</xdr:rowOff>
    </xdr:from>
    <xdr:to>
      <xdr:col>4</xdr:col>
      <xdr:colOff>533400</xdr:colOff>
      <xdr:row>25</xdr:row>
      <xdr:rowOff>19050</xdr:rowOff>
    </xdr:to>
    <xdr:sp macro="" textlink="">
      <xdr:nvSpPr>
        <xdr:cNvPr id="3075" name="Text Box 3"/>
        <xdr:cNvSpPr txBox="1">
          <a:spLocks noChangeArrowheads="1"/>
        </xdr:cNvSpPr>
      </xdr:nvSpPr>
      <xdr:spPr bwMode="auto">
        <a:xfrm>
          <a:off x="2362200" y="1924050"/>
          <a:ext cx="2286000" cy="2667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 </a:t>
          </a:r>
          <a:endParaRPr lang="fr-FR" sz="1100" b="0" i="0" u="none" strike="noStrike" baseline="0">
            <a:solidFill>
              <a:srgbClr val="000000"/>
            </a:solidFill>
            <a:latin typeface="Calibri"/>
            <a:cs typeface="Times New Roman"/>
          </a:endParaRP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DEPARTEMENT DU GERS</a:t>
          </a:r>
          <a:endParaRPr lang="fr-FR" sz="1100" b="0" i="0" u="none" strike="noStrike" baseline="0">
            <a:solidFill>
              <a:srgbClr val="000000"/>
            </a:solidFill>
            <a:latin typeface="Calibri"/>
            <a:cs typeface="Times New Roman"/>
          </a:endParaRP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 </a:t>
          </a:r>
          <a:endParaRPr lang="fr-FR" sz="1100" b="0" i="0" u="none" strike="noStrike" baseline="0">
            <a:solidFill>
              <a:srgbClr val="000000"/>
            </a:solidFill>
            <a:latin typeface="Calibri"/>
            <a:cs typeface="Times New Roman"/>
          </a:endParaRP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Arrondissement de CONDOM</a:t>
          </a:r>
          <a:endParaRPr lang="fr-FR" sz="1100" b="0" i="0" u="none" strike="noStrike" baseline="0">
            <a:solidFill>
              <a:srgbClr val="000000"/>
            </a:solidFill>
            <a:latin typeface="Calibri"/>
            <a:cs typeface="Times New Roman"/>
          </a:endParaRP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 </a:t>
          </a:r>
          <a:endParaRPr lang="fr-FR" sz="1100" b="0" i="0" u="none" strike="noStrike" baseline="0">
            <a:solidFill>
              <a:srgbClr val="000000"/>
            </a:solidFill>
            <a:latin typeface="Calibri"/>
            <a:cs typeface="Times New Roman"/>
          </a:endParaRPr>
        </a:p>
        <a:p>
          <a:pPr algn="ctr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  <a:cs typeface="Times New Roman"/>
          </a:endParaRPr>
        </a:p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MAIRIE DE MONFORT</a:t>
          </a:r>
          <a:endParaRPr lang="fr-FR" sz="1100" b="0" i="0" u="none" strike="noStrike" baseline="0">
            <a:solidFill>
              <a:srgbClr val="000000"/>
            </a:solidFill>
            <a:latin typeface="Calibri"/>
            <a:cs typeface="Times New Roman"/>
          </a:endParaRP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(Gers)</a:t>
          </a:r>
          <a:endParaRPr lang="fr-FR" sz="1100" b="0" i="0" u="none" strike="noStrike" baseline="0">
            <a:solidFill>
              <a:srgbClr val="000000"/>
            </a:solidFill>
            <a:latin typeface="Calibri"/>
            <a:cs typeface="Times New Roman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Times New Roman"/>
            </a:rPr>
            <a:t> 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133350</xdr:colOff>
          <xdr:row>1</xdr:row>
          <xdr:rowOff>28575</xdr:rowOff>
        </xdr:from>
        <xdr:to>
          <xdr:col>0</xdr:col>
          <xdr:colOff>1695450</xdr:colOff>
          <xdr:row>1</xdr:row>
          <xdr:rowOff>276225</xdr:rowOff>
        </xdr:to>
        <xdr:sp macro="" textlink="">
          <xdr:nvSpPr>
            <xdr:cNvPr id="1025" name="LblResa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0</xdr:row>
          <xdr:rowOff>28575</xdr:rowOff>
        </xdr:from>
        <xdr:to>
          <xdr:col>0</xdr:col>
          <xdr:colOff>1714500</xdr:colOff>
          <xdr:row>0</xdr:row>
          <xdr:rowOff>276225</xdr:rowOff>
        </xdr:to>
        <xdr:sp macro="" textlink="">
          <xdr:nvSpPr>
            <xdr:cNvPr id="1026" name="LblClient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2</xdr:row>
          <xdr:rowOff>38100</xdr:rowOff>
        </xdr:from>
        <xdr:to>
          <xdr:col>0</xdr:col>
          <xdr:colOff>1685925</xdr:colOff>
          <xdr:row>2</xdr:row>
          <xdr:rowOff>285750</xdr:rowOff>
        </xdr:to>
        <xdr:sp macro="" textlink="">
          <xdr:nvSpPr>
            <xdr:cNvPr id="1027" name="LblArchive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3</xdr:row>
          <xdr:rowOff>38100</xdr:rowOff>
        </xdr:from>
        <xdr:to>
          <xdr:col>0</xdr:col>
          <xdr:colOff>1685925</xdr:colOff>
          <xdr:row>3</xdr:row>
          <xdr:rowOff>285750</xdr:rowOff>
        </xdr:to>
        <xdr:sp macro="" textlink="">
          <xdr:nvSpPr>
            <xdr:cNvPr id="1029" name="LblPlanning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4</xdr:row>
          <xdr:rowOff>38100</xdr:rowOff>
        </xdr:from>
        <xdr:to>
          <xdr:col>0</xdr:col>
          <xdr:colOff>1685925</xdr:colOff>
          <xdr:row>4</xdr:row>
          <xdr:rowOff>285750</xdr:rowOff>
        </xdr:to>
        <xdr:sp macro="" textlink="">
          <xdr:nvSpPr>
            <xdr:cNvPr id="1030" name="LblParametre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5</xdr:row>
          <xdr:rowOff>38100</xdr:rowOff>
        </xdr:from>
        <xdr:to>
          <xdr:col>0</xdr:col>
          <xdr:colOff>1685925</xdr:colOff>
          <xdr:row>5</xdr:row>
          <xdr:rowOff>285750</xdr:rowOff>
        </xdr:to>
        <xdr:sp macro="" textlink="">
          <xdr:nvSpPr>
            <xdr:cNvPr id="1031" name="LblQuitter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3176</xdr:colOff>
      <xdr:row>0</xdr:row>
      <xdr:rowOff>27584</xdr:rowOff>
    </xdr:from>
    <xdr:to>
      <xdr:col>0</xdr:col>
      <xdr:colOff>1133476</xdr:colOff>
      <xdr:row>3</xdr:row>
      <xdr:rowOff>234006</xdr:rowOff>
    </xdr:to>
    <xdr:pic>
      <xdr:nvPicPr>
        <xdr:cNvPr id="11" name="Image 10" descr="CARTE DE VOEUX 20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6" y="27584"/>
          <a:ext cx="1130300" cy="92079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0</xdr:row>
          <xdr:rowOff>104775</xdr:rowOff>
        </xdr:from>
        <xdr:to>
          <xdr:col>11</xdr:col>
          <xdr:colOff>76200</xdr:colOff>
          <xdr:row>2</xdr:row>
          <xdr:rowOff>47625</xdr:rowOff>
        </xdr:to>
        <xdr:sp macro="" textlink="">
          <xdr:nvSpPr>
            <xdr:cNvPr id="3074" name="CmdFinResa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114300</xdr:colOff>
      <xdr:row>0</xdr:row>
      <xdr:rowOff>28575</xdr:rowOff>
    </xdr:from>
    <xdr:to>
      <xdr:col>11</xdr:col>
      <xdr:colOff>114300</xdr:colOff>
      <xdr:row>0</xdr:row>
      <xdr:rowOff>342900</xdr:rowOff>
    </xdr:to>
    <xdr:sp macro="[0]!ajouter_client" textlink="">
      <xdr:nvSpPr>
        <xdr:cNvPr id="2" name="Rectangle 1"/>
        <xdr:cNvSpPr/>
      </xdr:nvSpPr>
      <xdr:spPr>
        <a:xfrm>
          <a:off x="10220325" y="28575"/>
          <a:ext cx="1524000" cy="314325"/>
        </a:xfrm>
        <a:prstGeom prst="rect">
          <a:avLst/>
        </a:prstGeom>
        <a:solidFill>
          <a:schemeClr val="accent1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Ajouter un client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8.emf"/><Relationship Id="rId4" Type="http://schemas.openxmlformats.org/officeDocument/2006/relationships/control" Target="../activeX/activeX7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50"/>
  <sheetViews>
    <sheetView showGridLines="0" tabSelected="1" zoomScaleNormal="100" workbookViewId="0">
      <selection activeCell="G5" sqref="G5"/>
    </sheetView>
  </sheetViews>
  <sheetFormatPr baseColWidth="10" defaultRowHeight="15" x14ac:dyDescent="0.25"/>
  <cols>
    <col min="1" max="1" width="27.42578125" bestFit="1" customWidth="1"/>
  </cols>
  <sheetData>
    <row r="1" spans="1:4" ht="24.75" customHeight="1" x14ac:dyDescent="0.25">
      <c r="A1" s="71"/>
    </row>
    <row r="2" spans="1:4" ht="24.75" customHeight="1" x14ac:dyDescent="0.25">
      <c r="A2" s="69"/>
    </row>
    <row r="3" spans="1:4" ht="24.75" customHeight="1" x14ac:dyDescent="0.25">
      <c r="A3" s="72"/>
      <c r="C3" t="s">
        <v>103</v>
      </c>
      <c r="D3" t="s">
        <v>104</v>
      </c>
    </row>
    <row r="4" spans="1:4" ht="24.75" customHeight="1" x14ac:dyDescent="0.25">
      <c r="A4" s="70"/>
    </row>
    <row r="5" spans="1:4" ht="24.75" customHeight="1" x14ac:dyDescent="0.25">
      <c r="A5" s="79"/>
    </row>
    <row r="6" spans="1:4" ht="24.75" customHeight="1" x14ac:dyDescent="0.25">
      <c r="A6" s="70"/>
    </row>
    <row r="7" spans="1:4" x14ac:dyDescent="0.25">
      <c r="B7" s="3"/>
    </row>
    <row r="50" spans="6:6" x14ac:dyDescent="0.25">
      <c r="F50">
        <v>50</v>
      </c>
    </row>
  </sheetData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29" r:id="rId4" name="LblPlanning">
          <controlPr defaultSize="0" autoLine="0" autoPict="0" r:id="rId5">
            <anchor moveWithCells="1">
              <from>
                <xdr:col>0</xdr:col>
                <xdr:colOff>123825</xdr:colOff>
                <xdr:row>3</xdr:row>
                <xdr:rowOff>38100</xdr:rowOff>
              </from>
              <to>
                <xdr:col>0</xdr:col>
                <xdr:colOff>1685925</xdr:colOff>
                <xdr:row>3</xdr:row>
                <xdr:rowOff>285750</xdr:rowOff>
              </to>
            </anchor>
          </controlPr>
        </control>
      </mc:Choice>
      <mc:Fallback>
        <control shapeId="1029" r:id="rId4" name="LblPlanning"/>
      </mc:Fallback>
    </mc:AlternateContent>
    <mc:AlternateContent xmlns:mc="http://schemas.openxmlformats.org/markup-compatibility/2006">
      <mc:Choice Requires="x14">
        <control shapeId="1027" r:id="rId6" name="LblArchive">
          <controlPr defaultSize="0" autoLine="0" autoPict="0" r:id="rId7">
            <anchor moveWithCells="1">
              <from>
                <xdr:col>0</xdr:col>
                <xdr:colOff>123825</xdr:colOff>
                <xdr:row>2</xdr:row>
                <xdr:rowOff>38100</xdr:rowOff>
              </from>
              <to>
                <xdr:col>0</xdr:col>
                <xdr:colOff>1685925</xdr:colOff>
                <xdr:row>2</xdr:row>
                <xdr:rowOff>285750</xdr:rowOff>
              </to>
            </anchor>
          </controlPr>
        </control>
      </mc:Choice>
      <mc:Fallback>
        <control shapeId="1027" r:id="rId6" name="LblArchive"/>
      </mc:Fallback>
    </mc:AlternateContent>
    <mc:AlternateContent xmlns:mc="http://schemas.openxmlformats.org/markup-compatibility/2006">
      <mc:Choice Requires="x14">
        <control shapeId="1025" r:id="rId8" name="LblResa">
          <controlPr defaultSize="0" autoLine="0" autoPict="0" r:id="rId9">
            <anchor moveWithCells="1">
              <from>
                <xdr:col>0</xdr:col>
                <xdr:colOff>133350</xdr:colOff>
                <xdr:row>1</xdr:row>
                <xdr:rowOff>28575</xdr:rowOff>
              </from>
              <to>
                <xdr:col>0</xdr:col>
                <xdr:colOff>1695450</xdr:colOff>
                <xdr:row>1</xdr:row>
                <xdr:rowOff>276225</xdr:rowOff>
              </to>
            </anchor>
          </controlPr>
        </control>
      </mc:Choice>
      <mc:Fallback>
        <control shapeId="1025" r:id="rId8" name="LblResa"/>
      </mc:Fallback>
    </mc:AlternateContent>
    <mc:AlternateContent xmlns:mc="http://schemas.openxmlformats.org/markup-compatibility/2006">
      <mc:Choice Requires="x14">
        <control shapeId="1026" r:id="rId10" name="LblClient">
          <controlPr defaultSize="0" autoLine="0" autoPict="0" r:id="rId11">
            <anchor moveWithCells="1">
              <from>
                <xdr:col>0</xdr:col>
                <xdr:colOff>152400</xdr:colOff>
                <xdr:row>0</xdr:row>
                <xdr:rowOff>28575</xdr:rowOff>
              </from>
              <to>
                <xdr:col>0</xdr:col>
                <xdr:colOff>1714500</xdr:colOff>
                <xdr:row>0</xdr:row>
                <xdr:rowOff>276225</xdr:rowOff>
              </to>
            </anchor>
          </controlPr>
        </control>
      </mc:Choice>
      <mc:Fallback>
        <control shapeId="1026" r:id="rId10" name="LblClient"/>
      </mc:Fallback>
    </mc:AlternateContent>
    <mc:AlternateContent xmlns:mc="http://schemas.openxmlformats.org/markup-compatibility/2006">
      <mc:Choice Requires="x14">
        <control shapeId="1030" r:id="rId12" name="LblParametre">
          <controlPr defaultSize="0" autoLine="0" autoPict="0" r:id="rId13">
            <anchor moveWithCells="1">
              <from>
                <xdr:col>0</xdr:col>
                <xdr:colOff>123825</xdr:colOff>
                <xdr:row>4</xdr:row>
                <xdr:rowOff>38100</xdr:rowOff>
              </from>
              <to>
                <xdr:col>0</xdr:col>
                <xdr:colOff>1685925</xdr:colOff>
                <xdr:row>4</xdr:row>
                <xdr:rowOff>285750</xdr:rowOff>
              </to>
            </anchor>
          </controlPr>
        </control>
      </mc:Choice>
      <mc:Fallback>
        <control shapeId="1030" r:id="rId12" name="LblParametre"/>
      </mc:Fallback>
    </mc:AlternateContent>
    <mc:AlternateContent xmlns:mc="http://schemas.openxmlformats.org/markup-compatibility/2006">
      <mc:Choice Requires="x14">
        <control shapeId="1031" r:id="rId14" name="LblQuitter">
          <controlPr defaultSize="0" autoLine="0" autoPict="0" r:id="rId15">
            <anchor moveWithCells="1">
              <from>
                <xdr:col>0</xdr:col>
                <xdr:colOff>123825</xdr:colOff>
                <xdr:row>5</xdr:row>
                <xdr:rowOff>38100</xdr:rowOff>
              </from>
              <to>
                <xdr:col>0</xdr:col>
                <xdr:colOff>1685925</xdr:colOff>
                <xdr:row>5</xdr:row>
                <xdr:rowOff>285750</xdr:rowOff>
              </to>
            </anchor>
          </controlPr>
        </control>
      </mc:Choice>
      <mc:Fallback>
        <control shapeId="1031" r:id="rId14" name="LblQuitter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O57"/>
  <sheetViews>
    <sheetView showGridLines="0" zoomScaleNormal="100" workbookViewId="0">
      <selection activeCell="F50" sqref="F50:G50"/>
    </sheetView>
  </sheetViews>
  <sheetFormatPr baseColWidth="10" defaultRowHeight="15" x14ac:dyDescent="0.25"/>
  <cols>
    <col min="1" max="1" width="21.28515625" style="25" bestFit="1" customWidth="1"/>
    <col min="2" max="2" width="11.42578125" style="25"/>
    <col min="3" max="3" width="6.85546875" style="25" bestFit="1" customWidth="1"/>
    <col min="4" max="4" width="6.7109375" style="25" customWidth="1"/>
    <col min="5" max="5" width="6.140625" style="25" customWidth="1"/>
    <col min="6" max="7" width="10.7109375" style="25" customWidth="1"/>
    <col min="8" max="9" width="11.7109375" style="25" customWidth="1"/>
    <col min="10" max="16384" width="11.42578125" style="25"/>
  </cols>
  <sheetData>
    <row r="1" spans="1:15" ht="18.75" x14ac:dyDescent="0.25">
      <c r="F1" s="101" t="s">
        <v>139</v>
      </c>
      <c r="G1" s="97"/>
      <c r="H1" s="97"/>
    </row>
    <row r="2" spans="1:15" ht="18.75" x14ac:dyDescent="0.25">
      <c r="F2" s="96" t="s">
        <v>138</v>
      </c>
      <c r="G2" s="97"/>
      <c r="H2" s="97"/>
    </row>
    <row r="3" spans="1:15" ht="18.75" x14ac:dyDescent="0.25">
      <c r="F3" s="96" t="s">
        <v>140</v>
      </c>
      <c r="G3" s="97"/>
      <c r="H3" s="97"/>
    </row>
    <row r="4" spans="1:15" ht="19.5" thickBot="1" x14ac:dyDescent="0.3">
      <c r="F4" s="96" t="s">
        <v>141</v>
      </c>
      <c r="G4" s="97"/>
      <c r="H4" s="97"/>
    </row>
    <row r="5" spans="1:15" ht="9.9499999999999993" customHeight="1" thickBot="1" x14ac:dyDescent="0.3">
      <c r="F5" s="97"/>
      <c r="G5" s="97"/>
      <c r="H5" s="97"/>
    </row>
    <row r="6" spans="1:15" ht="15" customHeight="1" x14ac:dyDescent="0.25">
      <c r="A6" s="99"/>
      <c r="B6" s="150" t="s">
        <v>143</v>
      </c>
      <c r="C6" s="150"/>
      <c r="D6" s="150"/>
      <c r="E6" s="150"/>
      <c r="F6" s="150"/>
      <c r="G6" s="150" t="s">
        <v>27</v>
      </c>
      <c r="H6" s="164"/>
      <c r="I6" s="165"/>
    </row>
    <row r="7" spans="1:15" ht="15" customHeight="1" thickBot="1" x14ac:dyDescent="0.3">
      <c r="A7" s="100"/>
      <c r="B7" s="151"/>
      <c r="C7" s="151"/>
      <c r="D7" s="151"/>
      <c r="E7" s="151"/>
      <c r="F7" s="151"/>
      <c r="G7" s="151"/>
      <c r="H7" s="166"/>
      <c r="I7" s="167"/>
    </row>
    <row r="8" spans="1:15" ht="19.5" thickBot="1" x14ac:dyDescent="0.3">
      <c r="A8" s="157" t="s">
        <v>18</v>
      </c>
      <c r="B8" s="158"/>
      <c r="C8" s="158"/>
      <c r="D8" s="158"/>
      <c r="E8" s="158"/>
      <c r="F8" s="158"/>
      <c r="G8" s="158"/>
      <c r="H8" s="158"/>
      <c r="I8" s="159"/>
    </row>
    <row r="9" spans="1:15" x14ac:dyDescent="0.25">
      <c r="A9" s="120" t="s">
        <v>77</v>
      </c>
      <c r="B9" s="152"/>
      <c r="C9" s="152"/>
      <c r="D9" s="28" t="s">
        <v>17</v>
      </c>
      <c r="E9" s="28"/>
      <c r="F9" s="98"/>
      <c r="G9" s="28" t="s">
        <v>26</v>
      </c>
      <c r="H9" s="28"/>
      <c r="I9" s="106"/>
    </row>
    <row r="10" spans="1:15" ht="14.25" customHeight="1" x14ac:dyDescent="0.25">
      <c r="A10" s="26" t="s">
        <v>1</v>
      </c>
      <c r="B10" s="155"/>
      <c r="C10" s="155"/>
      <c r="D10" s="155"/>
      <c r="E10" s="155"/>
      <c r="F10" s="155"/>
      <c r="G10" s="155"/>
      <c r="H10" s="155"/>
      <c r="I10" s="29"/>
      <c r="O10" s="25" t="s">
        <v>28</v>
      </c>
    </row>
    <row r="11" spans="1:15" ht="14.25" customHeight="1" x14ac:dyDescent="0.25">
      <c r="A11" s="26"/>
      <c r="B11" s="89"/>
      <c r="C11" s="155"/>
      <c r="D11" s="155"/>
      <c r="E11" s="155"/>
      <c r="F11" s="155"/>
      <c r="G11" s="155"/>
      <c r="H11" s="155"/>
      <c r="I11" s="29"/>
    </row>
    <row r="12" spans="1:15" x14ac:dyDescent="0.25">
      <c r="A12" s="35" t="s">
        <v>80</v>
      </c>
      <c r="B12" s="138"/>
      <c r="C12" s="156" t="s">
        <v>76</v>
      </c>
      <c r="D12" s="156"/>
      <c r="E12" s="95"/>
      <c r="F12" s="156" t="s">
        <v>79</v>
      </c>
      <c r="G12" s="156"/>
      <c r="H12" s="138"/>
      <c r="I12" s="29"/>
    </row>
    <row r="13" spans="1:15" x14ac:dyDescent="0.25">
      <c r="A13" s="153" t="s">
        <v>87</v>
      </c>
      <c r="B13" s="154"/>
      <c r="C13" s="154"/>
      <c r="D13" s="154"/>
      <c r="E13" s="154"/>
      <c r="F13" s="154"/>
      <c r="G13" s="154"/>
      <c r="H13" s="154"/>
      <c r="I13" s="29"/>
    </row>
    <row r="14" spans="1:15" ht="35.1" customHeight="1" x14ac:dyDescent="0.25">
      <c r="A14" s="144"/>
      <c r="B14" s="145"/>
      <c r="C14" s="145"/>
      <c r="D14" s="145"/>
      <c r="E14" s="145"/>
      <c r="F14" s="145"/>
      <c r="G14" s="145"/>
      <c r="H14" s="145"/>
      <c r="I14" s="146"/>
    </row>
    <row r="15" spans="1:15" ht="35.1" customHeight="1" thickBot="1" x14ac:dyDescent="0.3">
      <c r="A15" s="147"/>
      <c r="B15" s="148"/>
      <c r="C15" s="148"/>
      <c r="D15" s="148"/>
      <c r="E15" s="148"/>
      <c r="F15" s="148"/>
      <c r="G15" s="148"/>
      <c r="H15" s="148"/>
      <c r="I15" s="149"/>
    </row>
    <row r="16" spans="1:15" ht="19.5" thickBot="1" x14ac:dyDescent="0.3">
      <c r="A16" s="157" t="s">
        <v>19</v>
      </c>
      <c r="B16" s="158"/>
      <c r="C16" s="158"/>
      <c r="D16" s="158"/>
      <c r="E16" s="158"/>
      <c r="F16" s="158"/>
      <c r="G16" s="158"/>
      <c r="H16" s="158"/>
      <c r="I16" s="159"/>
      <c r="N16" s="27"/>
    </row>
    <row r="17" spans="1:14" ht="15.75" customHeight="1" thickBot="1" x14ac:dyDescent="0.3">
      <c r="A17" s="171" t="s">
        <v>145</v>
      </c>
      <c r="B17" s="172"/>
      <c r="C17" s="172"/>
      <c r="D17" s="172"/>
      <c r="E17" s="173"/>
      <c r="F17" s="126" t="s">
        <v>22</v>
      </c>
      <c r="G17" s="127" t="s">
        <v>23</v>
      </c>
      <c r="H17" s="127" t="s">
        <v>24</v>
      </c>
      <c r="I17" s="127" t="s">
        <v>163</v>
      </c>
      <c r="J17" s="31"/>
      <c r="N17" s="27"/>
    </row>
    <row r="18" spans="1:14" ht="14.1" customHeight="1" x14ac:dyDescent="0.25">
      <c r="A18" s="168" t="s">
        <v>146</v>
      </c>
      <c r="B18" s="169"/>
      <c r="C18" s="169"/>
      <c r="D18" s="169"/>
      <c r="E18" s="170"/>
      <c r="F18" s="82"/>
      <c r="G18" s="39"/>
      <c r="H18" s="38" t="str">
        <f>IF(F18="","",F18*G18)</f>
        <v/>
      </c>
      <c r="I18" s="128" t="str">
        <f>IF(PUS_1&lt;&gt;"","Emplac 1","")</f>
        <v/>
      </c>
      <c r="N18" s="27"/>
    </row>
    <row r="19" spans="1:14" ht="14.1" customHeight="1" x14ac:dyDescent="0.25">
      <c r="A19" s="36" t="s">
        <v>20</v>
      </c>
      <c r="B19" s="141"/>
      <c r="C19" s="83" t="s">
        <v>21</v>
      </c>
      <c r="D19" s="160"/>
      <c r="E19" s="161"/>
      <c r="F19" s="82"/>
      <c r="G19" s="39"/>
      <c r="H19" s="38" t="str">
        <f t="shared" ref="H19:H22" si="0">IF(F19="","",F19*G19)</f>
        <v/>
      </c>
      <c r="I19" s="129" t="str">
        <f>IF(PUS_2&lt;&gt;"","Emplac 2","")</f>
        <v/>
      </c>
      <c r="N19" s="27"/>
    </row>
    <row r="20" spans="1:14" ht="14.1" customHeight="1" x14ac:dyDescent="0.25">
      <c r="A20" s="162" t="s">
        <v>81</v>
      </c>
      <c r="B20" s="163"/>
      <c r="C20" s="140"/>
      <c r="D20" s="86" t="s">
        <v>82</v>
      </c>
      <c r="E20" s="87"/>
      <c r="F20" s="82"/>
      <c r="G20" s="39"/>
      <c r="H20" s="38" t="str">
        <f t="shared" si="0"/>
        <v/>
      </c>
      <c r="I20" s="129" t="str">
        <f>IF(PUS_3&lt;&gt;"","Emplac 3","")</f>
        <v/>
      </c>
      <c r="N20" s="27"/>
    </row>
    <row r="21" spans="1:14" ht="14.1" customHeight="1" x14ac:dyDescent="0.25">
      <c r="A21" s="84"/>
      <c r="B21" s="85"/>
      <c r="C21" s="30"/>
      <c r="D21" s="86"/>
      <c r="E21" s="87"/>
      <c r="F21" s="82"/>
      <c r="G21" s="39"/>
      <c r="H21" s="38" t="str">
        <f t="shared" si="0"/>
        <v/>
      </c>
      <c r="I21" s="129" t="str">
        <f>IF(PUS_4&lt;&gt;"","Emplac 4","")</f>
        <v/>
      </c>
      <c r="N21" s="27"/>
    </row>
    <row r="22" spans="1:14" ht="14.1" customHeight="1" x14ac:dyDescent="0.25">
      <c r="A22" s="84"/>
      <c r="B22" s="85"/>
      <c r="C22" s="30"/>
      <c r="D22" s="86"/>
      <c r="E22" s="87"/>
      <c r="F22" s="82"/>
      <c r="G22" s="39"/>
      <c r="H22" s="38" t="str">
        <f t="shared" si="0"/>
        <v/>
      </c>
      <c r="I22" s="129" t="str">
        <f>IF(PUS_5&lt;&gt;"","Emplac 5","")</f>
        <v/>
      </c>
      <c r="N22" s="27"/>
    </row>
    <row r="23" spans="1:14" ht="9.9499999999999993" customHeight="1" thickBot="1" x14ac:dyDescent="0.3">
      <c r="A23" s="111"/>
      <c r="B23" s="112"/>
      <c r="C23" s="102"/>
      <c r="D23" s="113"/>
      <c r="E23" s="114"/>
      <c r="F23" s="32"/>
      <c r="G23" s="33"/>
      <c r="H23" s="34"/>
      <c r="I23" s="130"/>
      <c r="N23" s="27"/>
    </row>
    <row r="24" spans="1:14" ht="14.1" customHeight="1" x14ac:dyDescent="0.25">
      <c r="A24" s="168" t="s">
        <v>147</v>
      </c>
      <c r="B24" s="169"/>
      <c r="C24" s="169"/>
      <c r="D24" s="169"/>
      <c r="E24" s="170"/>
      <c r="F24" s="107"/>
      <c r="G24" s="108">
        <f>IF(D28="",Emplacement!I2,(Emplacement!I2*TT_Elec))</f>
        <v>2</v>
      </c>
      <c r="H24" s="109" t="str">
        <f>IF(F24="","",F24*G24)</f>
        <v/>
      </c>
      <c r="I24" s="131"/>
      <c r="J24" s="37"/>
      <c r="N24" s="27"/>
    </row>
    <row r="25" spans="1:14" ht="14.1" customHeight="1" x14ac:dyDescent="0.25">
      <c r="A25" s="174" t="s">
        <v>144</v>
      </c>
      <c r="B25" s="175"/>
      <c r="C25" s="175"/>
      <c r="D25" s="95"/>
      <c r="E25" s="110"/>
      <c r="F25" s="82"/>
      <c r="G25" s="39"/>
      <c r="H25" s="38"/>
      <c r="I25" s="132"/>
      <c r="J25" s="37"/>
      <c r="N25" s="27"/>
    </row>
    <row r="26" spans="1:14" ht="14.1" customHeight="1" x14ac:dyDescent="0.25">
      <c r="A26" s="174" t="s">
        <v>154</v>
      </c>
      <c r="B26" s="175"/>
      <c r="C26" s="175"/>
      <c r="D26" s="139" t="str">
        <f>IF(TT_Elec&gt;0,TT_Elec,"")</f>
        <v/>
      </c>
      <c r="E26" s="110"/>
      <c r="F26" s="82"/>
      <c r="G26" s="39"/>
      <c r="H26" s="38"/>
      <c r="I26" s="132"/>
      <c r="J26" s="37"/>
      <c r="N26" s="27"/>
    </row>
    <row r="27" spans="1:14" ht="14.1" customHeight="1" x14ac:dyDescent="0.25">
      <c r="A27" s="142" t="s">
        <v>155</v>
      </c>
      <c r="B27" s="143"/>
      <c r="C27" s="143"/>
      <c r="D27" s="92">
        <f>Emplacement!I2</f>
        <v>2</v>
      </c>
      <c r="E27" s="125" t="s">
        <v>136</v>
      </c>
      <c r="F27" s="82"/>
      <c r="G27" s="39"/>
      <c r="H27" s="38"/>
      <c r="I27" s="132"/>
      <c r="J27" s="37"/>
      <c r="N27" s="27"/>
    </row>
    <row r="28" spans="1:14" ht="14.1" customHeight="1" x14ac:dyDescent="0.25">
      <c r="A28" s="142" t="str">
        <f>IF(D28="","","Prix unitaire pour les " &amp; TT_Elec &amp;" emplacements est de:")</f>
        <v/>
      </c>
      <c r="B28" s="143"/>
      <c r="C28" s="143"/>
      <c r="D28" s="93" t="str">
        <f>IF(TT_Elec="","",IF(TT_Elec&gt;1,D27*TT_Elec,""))</f>
        <v/>
      </c>
      <c r="E28" s="125" t="str">
        <f>IF(D28="","","par jour")</f>
        <v/>
      </c>
      <c r="F28" s="82"/>
      <c r="G28" s="39"/>
      <c r="H28" s="38"/>
      <c r="I28" s="132"/>
      <c r="J28" s="37"/>
      <c r="N28" s="27"/>
    </row>
    <row r="29" spans="1:14" ht="9.9499999999999993" customHeight="1" thickBot="1" x14ac:dyDescent="0.3">
      <c r="A29" s="115"/>
      <c r="B29" s="116"/>
      <c r="C29" s="116"/>
      <c r="D29" s="117"/>
      <c r="E29" s="118"/>
      <c r="F29" s="32"/>
      <c r="G29" s="33"/>
      <c r="H29" s="34"/>
      <c r="I29" s="133"/>
      <c r="N29" s="27"/>
    </row>
    <row r="30" spans="1:14" ht="14.1" customHeight="1" x14ac:dyDescent="0.25">
      <c r="A30" s="168" t="s">
        <v>60</v>
      </c>
      <c r="B30" s="169"/>
      <c r="C30" s="169"/>
      <c r="D30" s="169"/>
      <c r="E30" s="170"/>
      <c r="F30" s="107"/>
      <c r="G30" s="108">
        <f>IF(Fact_Adulte="",Emplacement!I6,(Emplacement!I6*Fact_Adulte))</f>
        <v>0.2</v>
      </c>
      <c r="H30" s="109" t="str">
        <f>IF(F30="","",F30*G30)</f>
        <v/>
      </c>
      <c r="I30" s="134"/>
      <c r="N30" s="27"/>
    </row>
    <row r="31" spans="1:14" ht="14.1" customHeight="1" x14ac:dyDescent="0.25">
      <c r="A31" s="174" t="s">
        <v>148</v>
      </c>
      <c r="B31" s="175"/>
      <c r="C31" s="175"/>
      <c r="D31" s="176"/>
      <c r="E31" s="177"/>
      <c r="F31" s="27"/>
      <c r="G31" s="27"/>
      <c r="H31" s="29"/>
      <c r="I31" s="135"/>
      <c r="N31" s="27"/>
    </row>
    <row r="32" spans="1:14" ht="14.1" customHeight="1" x14ac:dyDescent="0.25">
      <c r="A32" s="26"/>
      <c r="B32" s="27"/>
      <c r="C32" s="27"/>
      <c r="D32" s="27"/>
      <c r="E32" s="29"/>
      <c r="F32" s="82"/>
      <c r="G32" s="39"/>
      <c r="H32" s="38"/>
      <c r="I32" s="135"/>
      <c r="N32" s="27"/>
    </row>
    <row r="33" spans="1:14" ht="14.1" customHeight="1" x14ac:dyDescent="0.25">
      <c r="A33" s="142" t="s">
        <v>137</v>
      </c>
      <c r="B33" s="143"/>
      <c r="C33" s="92">
        <f>Emplacement!I6</f>
        <v>0.2</v>
      </c>
      <c r="D33" s="91" t="s">
        <v>136</v>
      </c>
      <c r="E33" s="29"/>
      <c r="F33" s="82"/>
      <c r="G33" s="39"/>
      <c r="H33" s="38"/>
      <c r="I33" s="135"/>
      <c r="N33" s="27"/>
    </row>
    <row r="34" spans="1:14" ht="14.1" customHeight="1" x14ac:dyDescent="0.25">
      <c r="A34" s="142" t="str">
        <f>IF(G30&lt;&gt;C33,"Prix unitaire pour " &amp; Fact_Adulte &amp; " adultes est de:","")</f>
        <v/>
      </c>
      <c r="B34" s="143"/>
      <c r="C34" s="93" t="str">
        <f>IF(Fact_Adulte&gt;1,G30,"")</f>
        <v/>
      </c>
      <c r="D34" s="91" t="str">
        <f>IF(C34&lt;&gt;"","par jour","")</f>
        <v/>
      </c>
      <c r="E34" s="94"/>
      <c r="F34" s="82"/>
      <c r="G34" s="39"/>
      <c r="H34" s="38" t="str">
        <f t="shared" ref="H34:H38" si="1">IF(F34="","",F34*G34)</f>
        <v/>
      </c>
      <c r="I34" s="135"/>
      <c r="N34" s="27"/>
    </row>
    <row r="35" spans="1:14" ht="9.9499999999999993" customHeight="1" thickBot="1" x14ac:dyDescent="0.3">
      <c r="A35" s="32"/>
      <c r="B35" s="33"/>
      <c r="C35" s="33"/>
      <c r="D35" s="33"/>
      <c r="E35" s="34"/>
      <c r="F35" s="103"/>
      <c r="G35" s="104"/>
      <c r="H35" s="105" t="str">
        <f t="shared" si="1"/>
        <v/>
      </c>
      <c r="I35" s="133"/>
    </row>
    <row r="36" spans="1:14" ht="14.1" customHeight="1" x14ac:dyDescent="0.25">
      <c r="A36" s="168" t="s">
        <v>149</v>
      </c>
      <c r="B36" s="169"/>
      <c r="C36" s="169"/>
      <c r="D36" s="169"/>
      <c r="E36" s="170"/>
      <c r="F36" s="88"/>
      <c r="G36" s="108">
        <f>IF(Fact_NbAnimaux="",Emplacement!I5,(Emplacement!I5*Fact_NbAnimaux))</f>
        <v>0.5</v>
      </c>
      <c r="H36" s="109" t="str">
        <f>IF(F36="","",F36*G36)</f>
        <v/>
      </c>
      <c r="I36" s="134"/>
    </row>
    <row r="37" spans="1:14" ht="14.1" customHeight="1" x14ac:dyDescent="0.25">
      <c r="A37" s="174" t="s">
        <v>151</v>
      </c>
      <c r="B37" s="175"/>
      <c r="C37" s="175"/>
      <c r="D37" s="176"/>
      <c r="E37" s="177"/>
      <c r="F37" s="83"/>
      <c r="G37" s="39"/>
      <c r="H37" s="38" t="str">
        <f t="shared" si="1"/>
        <v/>
      </c>
      <c r="I37" s="135"/>
    </row>
    <row r="38" spans="1:14" ht="14.1" customHeight="1" x14ac:dyDescent="0.25">
      <c r="A38" s="84" t="s">
        <v>83</v>
      </c>
      <c r="B38" s="95"/>
      <c r="C38" s="27"/>
      <c r="D38" s="27"/>
      <c r="E38" s="29"/>
      <c r="F38" s="83"/>
      <c r="G38" s="39"/>
      <c r="H38" s="38" t="str">
        <f t="shared" si="1"/>
        <v/>
      </c>
      <c r="I38" s="135"/>
    </row>
    <row r="39" spans="1:14" ht="14.1" customHeight="1" x14ac:dyDescent="0.25">
      <c r="A39" s="142" t="s">
        <v>135</v>
      </c>
      <c r="B39" s="143"/>
      <c r="C39" s="92">
        <f>Emplacement!I5</f>
        <v>0.5</v>
      </c>
      <c r="D39" s="91" t="s">
        <v>136</v>
      </c>
      <c r="E39" s="29"/>
      <c r="F39" s="27"/>
      <c r="G39" s="27"/>
      <c r="H39" s="38" t="str">
        <f>IF(F39="","",F39*G39)</f>
        <v/>
      </c>
      <c r="I39" s="135"/>
    </row>
    <row r="40" spans="1:14" ht="9.9499999999999993" customHeight="1" thickBot="1" x14ac:dyDescent="0.3">
      <c r="A40" s="32"/>
      <c r="B40" s="33"/>
      <c r="C40" s="33"/>
      <c r="D40" s="33"/>
      <c r="E40" s="34"/>
      <c r="F40" s="33"/>
      <c r="G40" s="33"/>
      <c r="H40" s="34"/>
      <c r="I40" s="133"/>
    </row>
    <row r="41" spans="1:14" ht="14.1" customHeight="1" x14ac:dyDescent="0.25">
      <c r="A41" s="168" t="s">
        <v>57</v>
      </c>
      <c r="B41" s="169"/>
      <c r="C41" s="169"/>
      <c r="D41" s="169"/>
      <c r="E41" s="170"/>
      <c r="F41" s="107"/>
      <c r="G41" s="108">
        <f>IF(Fact_Adulte="",Emplacement!I3,(Emplacement!I3*Fact_Adulte))</f>
        <v>4</v>
      </c>
      <c r="H41" s="109" t="str">
        <f>IF(Fact_QtTarif="","",Fact_QtTarif*G41)</f>
        <v/>
      </c>
      <c r="I41" s="134"/>
    </row>
    <row r="42" spans="1:14" ht="14.1" customHeight="1" x14ac:dyDescent="0.25">
      <c r="A42" s="181" t="s">
        <v>150</v>
      </c>
      <c r="B42" s="156"/>
      <c r="C42" s="156"/>
      <c r="D42" s="176"/>
      <c r="E42" s="177"/>
      <c r="F42" s="26"/>
      <c r="G42" s="27"/>
      <c r="H42" s="29"/>
      <c r="I42" s="135"/>
    </row>
    <row r="43" spans="1:14" ht="14.1" customHeight="1" x14ac:dyDescent="0.25">
      <c r="A43" s="142" t="s">
        <v>171</v>
      </c>
      <c r="B43" s="143"/>
      <c r="C43" s="92">
        <f>Emplacement!I3</f>
        <v>4</v>
      </c>
      <c r="D43" s="91" t="s">
        <v>136</v>
      </c>
      <c r="E43" s="29"/>
      <c r="F43" s="26"/>
      <c r="G43" s="27"/>
      <c r="H43" s="29"/>
      <c r="I43" s="135"/>
    </row>
    <row r="44" spans="1:14" ht="14.1" customHeight="1" x14ac:dyDescent="0.25">
      <c r="A44" s="142" t="str">
        <f>IF(G41&lt;&gt;C43,"Prix unitaire pour " &amp; Fact_Adulte &amp; " adultes est de:","")</f>
        <v/>
      </c>
      <c r="B44" s="143"/>
      <c r="C44" s="227" t="str">
        <f>IF(Fact_Adulte&gt;1,G41,"")</f>
        <v/>
      </c>
      <c r="D44" s="91" t="str">
        <f>IF(C44&lt;&gt;"","par jour","")</f>
        <v/>
      </c>
      <c r="E44" s="94"/>
      <c r="F44" s="26"/>
      <c r="G44" s="27"/>
      <c r="H44" s="29"/>
      <c r="I44" s="135"/>
    </row>
    <row r="45" spans="1:14" ht="9.9499999999999993" customHeight="1" thickBot="1" x14ac:dyDescent="0.3">
      <c r="A45" s="119"/>
      <c r="B45" s="33"/>
      <c r="C45" s="33"/>
      <c r="D45" s="33"/>
      <c r="E45" s="34"/>
      <c r="F45" s="32"/>
      <c r="G45" s="33"/>
      <c r="H45" s="34"/>
      <c r="I45" s="133"/>
    </row>
    <row r="46" spans="1:14" ht="14.1" customHeight="1" thickBot="1" x14ac:dyDescent="0.3">
      <c r="A46" s="168" t="s">
        <v>58</v>
      </c>
      <c r="B46" s="169"/>
      <c r="C46" s="169"/>
      <c r="D46" s="169"/>
      <c r="E46" s="170"/>
      <c r="F46" s="208" t="s">
        <v>128</v>
      </c>
      <c r="G46" s="209"/>
      <c r="H46" s="204">
        <f>SUM(H18:H45)</f>
        <v>0</v>
      </c>
      <c r="I46" s="205"/>
    </row>
    <row r="47" spans="1:14" ht="14.1" customHeight="1" x14ac:dyDescent="0.25">
      <c r="A47" s="181" t="s">
        <v>152</v>
      </c>
      <c r="B47" s="156"/>
      <c r="C47" s="156"/>
      <c r="D47" s="176"/>
      <c r="E47" s="177"/>
      <c r="F47" s="202" t="s">
        <v>124</v>
      </c>
      <c r="G47" s="203"/>
      <c r="H47" s="206"/>
      <c r="I47" s="207"/>
    </row>
    <row r="48" spans="1:14" ht="14.1" customHeight="1" x14ac:dyDescent="0.25">
      <c r="A48" s="178" t="s">
        <v>153</v>
      </c>
      <c r="B48" s="179"/>
      <c r="C48" s="179"/>
      <c r="D48" s="179"/>
      <c r="E48" s="180"/>
      <c r="F48" s="136" t="str">
        <f>IF(Remise&lt;&gt;"","Remise","")</f>
        <v/>
      </c>
      <c r="G48" s="137"/>
      <c r="H48" s="198" t="str">
        <f>IF(Pource="en Euro",F50,IF(Pource="","",H46*Pource))</f>
        <v/>
      </c>
      <c r="I48" s="198"/>
    </row>
    <row r="49" spans="1:9" ht="14.1" customHeight="1" x14ac:dyDescent="0.25">
      <c r="A49" s="121"/>
      <c r="B49" s="122"/>
      <c r="C49" s="122"/>
      <c r="D49" s="122"/>
      <c r="E49" s="123"/>
      <c r="F49" s="201" t="str">
        <f>IF(Cheque_vac&lt;&gt;"","Cheque vacance","")</f>
        <v/>
      </c>
      <c r="G49" s="155"/>
      <c r="H49" s="198"/>
      <c r="I49" s="198"/>
    </row>
    <row r="50" spans="1:9" ht="14.1" customHeight="1" thickBot="1" x14ac:dyDescent="0.3">
      <c r="A50" s="178" t="s">
        <v>25</v>
      </c>
      <c r="B50" s="179"/>
      <c r="C50" s="179"/>
      <c r="D50" s="179"/>
      <c r="E50" s="180"/>
      <c r="F50" s="225"/>
      <c r="G50" s="226"/>
      <c r="H50" s="199"/>
      <c r="I50" s="200"/>
    </row>
    <row r="51" spans="1:9" ht="14.1" customHeight="1" thickBot="1" x14ac:dyDescent="0.3">
      <c r="A51" s="124" t="str">
        <f>IF(EmplaceType&lt;&gt;"","Type d'emplace - N°1","")</f>
        <v/>
      </c>
      <c r="B51" s="191"/>
      <c r="C51" s="191"/>
      <c r="D51" s="191"/>
      <c r="E51" s="192"/>
      <c r="F51" s="195" t="s">
        <v>129</v>
      </c>
      <c r="G51" s="195"/>
      <c r="H51" s="196">
        <f>IF(Pource&lt;&gt;"",H46-H48-Cheque_vac,H46-H50-Cheque_vac)</f>
        <v>0</v>
      </c>
      <c r="I51" s="197"/>
    </row>
    <row r="52" spans="1:9" ht="14.1" customHeight="1" x14ac:dyDescent="0.25">
      <c r="A52" s="124" t="str">
        <f>IF(EmplaceType02&lt;&gt;"","Type d'emplace - N°2","")</f>
        <v/>
      </c>
      <c r="B52" s="191"/>
      <c r="C52" s="191"/>
      <c r="D52" s="191"/>
      <c r="E52" s="192"/>
      <c r="F52" s="182" t="s">
        <v>164</v>
      </c>
      <c r="G52" s="183"/>
      <c r="H52" s="183"/>
      <c r="I52" s="184"/>
    </row>
    <row r="53" spans="1:9" ht="14.1" customHeight="1" x14ac:dyDescent="0.25">
      <c r="A53" s="124" t="str">
        <f>IF(EmplaceType03&lt;&gt;"","Type d'emplace - N°3","")</f>
        <v/>
      </c>
      <c r="B53" s="191"/>
      <c r="C53" s="191"/>
      <c r="D53" s="191"/>
      <c r="E53" s="192"/>
      <c r="F53" s="185"/>
      <c r="G53" s="186"/>
      <c r="H53" s="186"/>
      <c r="I53" s="187"/>
    </row>
    <row r="54" spans="1:9" ht="14.1" customHeight="1" x14ac:dyDescent="0.25">
      <c r="A54" s="124" t="str">
        <f>IF(EmplaceType04&lt;&gt;"","Type d'emplace - N°4","")</f>
        <v/>
      </c>
      <c r="B54" s="191"/>
      <c r="C54" s="191"/>
      <c r="D54" s="191"/>
      <c r="E54" s="192"/>
      <c r="F54" s="185"/>
      <c r="G54" s="186"/>
      <c r="H54" s="186"/>
      <c r="I54" s="187"/>
    </row>
    <row r="55" spans="1:9" ht="14.1" customHeight="1" thickBot="1" x14ac:dyDescent="0.3">
      <c r="A55" s="124" t="str">
        <f>IF(EmplaceType05&lt;&gt;"","Type d'emplace - N°5","")</f>
        <v/>
      </c>
      <c r="B55" s="193"/>
      <c r="C55" s="193"/>
      <c r="D55" s="193"/>
      <c r="E55" s="194"/>
      <c r="F55" s="188"/>
      <c r="G55" s="189"/>
      <c r="H55" s="189"/>
      <c r="I55" s="190"/>
    </row>
    <row r="56" spans="1:9" x14ac:dyDescent="0.25">
      <c r="B56" s="27"/>
    </row>
    <row r="57" spans="1:9" x14ac:dyDescent="0.25">
      <c r="B57" s="27"/>
    </row>
  </sheetData>
  <mergeCells count="57">
    <mergeCell ref="H49:I49"/>
    <mergeCell ref="H50:I50"/>
    <mergeCell ref="F49:G49"/>
    <mergeCell ref="F47:G47"/>
    <mergeCell ref="H46:I46"/>
    <mergeCell ref="H47:I47"/>
    <mergeCell ref="F46:G46"/>
    <mergeCell ref="H48:I48"/>
    <mergeCell ref="F50:G50"/>
    <mergeCell ref="F52:I55"/>
    <mergeCell ref="B51:E51"/>
    <mergeCell ref="B52:E52"/>
    <mergeCell ref="B53:E53"/>
    <mergeCell ref="B54:E54"/>
    <mergeCell ref="B55:E55"/>
    <mergeCell ref="F51:G51"/>
    <mergeCell ref="H51:I51"/>
    <mergeCell ref="A50:E50"/>
    <mergeCell ref="A37:C37"/>
    <mergeCell ref="D37:E37"/>
    <mergeCell ref="A36:E36"/>
    <mergeCell ref="D42:E42"/>
    <mergeCell ref="A41:E41"/>
    <mergeCell ref="A39:B39"/>
    <mergeCell ref="A42:C42"/>
    <mergeCell ref="A46:E46"/>
    <mergeCell ref="A47:C47"/>
    <mergeCell ref="D47:E47"/>
    <mergeCell ref="A48:E48"/>
    <mergeCell ref="A43:B43"/>
    <mergeCell ref="A44:B44"/>
    <mergeCell ref="A30:E30"/>
    <mergeCell ref="A31:C31"/>
    <mergeCell ref="D31:E31"/>
    <mergeCell ref="A33:B33"/>
    <mergeCell ref="A34:B34"/>
    <mergeCell ref="A17:E17"/>
    <mergeCell ref="A25:C25"/>
    <mergeCell ref="A24:E24"/>
    <mergeCell ref="A26:C26"/>
    <mergeCell ref="A27:C27"/>
    <mergeCell ref="A28:C28"/>
    <mergeCell ref="A14:I15"/>
    <mergeCell ref="G6:G7"/>
    <mergeCell ref="B9:C9"/>
    <mergeCell ref="A13:H13"/>
    <mergeCell ref="B10:H10"/>
    <mergeCell ref="C11:H11"/>
    <mergeCell ref="C12:D12"/>
    <mergeCell ref="F12:G12"/>
    <mergeCell ref="A16:I16"/>
    <mergeCell ref="D19:E19"/>
    <mergeCell ref="A20:B20"/>
    <mergeCell ref="B6:F7"/>
    <mergeCell ref="H6:I7"/>
    <mergeCell ref="A8:I8"/>
    <mergeCell ref="A18:E18"/>
  </mergeCells>
  <dataValidations disablePrompts="1" count="4">
    <dataValidation type="list" allowBlank="1" showInputMessage="1" showErrorMessage="1" sqref="B51:B55">
      <formula1>"Nu tante, Nu caravane, Mobilhome basic, Mobilhome family,Mobilhome confort, Châlet ++, Châlet premium,"</formula1>
    </dataValidation>
    <dataValidation type="date" allowBlank="1" showInputMessage="1" showErrorMessage="1" sqref="B19 D19">
      <formula1>42005</formula1>
      <formula2>42369</formula2>
    </dataValidation>
    <dataValidation type="list" allowBlank="1" showInputMessage="1" showErrorMessage="1" sqref="C31:D31 D25 C37:D37 D42">
      <formula1>"Oui , Non"</formula1>
    </dataValidation>
    <dataValidation type="list" allowBlank="1" showInputMessage="1" showErrorMessage="1" sqref="J24:J28">
      <formula1>emplacement</formula1>
    </dataValidation>
  </dataValidations>
  <printOptions horizontalCentered="1"/>
  <pageMargins left="0.31496062992125984" right="0.31496062992125984" top="0.19685039370078741" bottom="0.19685039370078741" header="0" footer="0.11811023622047245"/>
  <pageSetup paperSize="9" orientation="portrait" r:id="rId1"/>
  <headerFooter>
    <oddFooter>&amp;L&amp;9Facture éditée le &amp;D à &amp;T</oddFooter>
  </headerFooter>
  <drawing r:id="rId2"/>
  <legacyDrawing r:id="rId3"/>
  <controls>
    <mc:AlternateContent xmlns:mc="http://schemas.openxmlformats.org/markup-compatibility/2006">
      <mc:Choice Requires="x14">
        <control shapeId="3074" r:id="rId4" name="CmdFinResa">
          <controlPr defaultSize="0" autoLine="0" r:id="rId5">
            <anchor moveWithCells="1">
              <from>
                <xdr:col>9</xdr:col>
                <xdr:colOff>19050</xdr:colOff>
                <xdr:row>0</xdr:row>
                <xdr:rowOff>104775</xdr:rowOff>
              </from>
              <to>
                <xdr:col>11</xdr:col>
                <xdr:colOff>76200</xdr:colOff>
                <xdr:row>2</xdr:row>
                <xdr:rowOff>47625</xdr:rowOff>
              </to>
            </anchor>
          </controlPr>
        </control>
      </mc:Choice>
      <mc:Fallback>
        <control shapeId="3074" r:id="rId4" name="CmdFinResa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6"/>
  <sheetViews>
    <sheetView showGridLines="0" zoomScaleNormal="100" workbookViewId="0">
      <pane ySplit="1" topLeftCell="A2" activePane="bottomLeft" state="frozenSplit"/>
      <selection pane="bottomLeft" activeCell="A14" sqref="A14"/>
    </sheetView>
  </sheetViews>
  <sheetFormatPr baseColWidth="10" defaultRowHeight="15" x14ac:dyDescent="0.25"/>
  <cols>
    <col min="1" max="1" width="9" style="47" bestFit="1" customWidth="1"/>
    <col min="2" max="3" width="11.42578125" style="47"/>
    <col min="4" max="4" width="10.7109375" style="47" bestFit="1" customWidth="1"/>
    <col min="5" max="5" width="34.7109375" style="47" customWidth="1"/>
    <col min="6" max="6" width="6" style="47" bestFit="1" customWidth="1"/>
    <col min="7" max="7" width="20.85546875" style="47" customWidth="1"/>
    <col min="8" max="8" width="33.5703125" style="47" customWidth="1"/>
    <col min="9" max="9" width="15" style="48" customWidth="1"/>
    <col min="10" max="16384" width="11.42578125" style="47"/>
  </cols>
  <sheetData>
    <row r="1" spans="1:9" s="45" customFormat="1" ht="30.75" customHeight="1" x14ac:dyDescent="0.25">
      <c r="A1" s="43" t="s">
        <v>29</v>
      </c>
      <c r="B1" s="43" t="s">
        <v>89</v>
      </c>
      <c r="C1" s="43" t="s">
        <v>90</v>
      </c>
      <c r="D1" s="43" t="s">
        <v>100</v>
      </c>
      <c r="E1" s="43" t="s">
        <v>1</v>
      </c>
      <c r="F1" s="43" t="s">
        <v>0</v>
      </c>
      <c r="G1" s="43" t="s">
        <v>102</v>
      </c>
      <c r="H1" s="43" t="s">
        <v>74</v>
      </c>
      <c r="I1" s="44" t="s">
        <v>75</v>
      </c>
    </row>
    <row r="2" spans="1:9" x14ac:dyDescent="0.25">
      <c r="A2" s="46" t="s">
        <v>94</v>
      </c>
      <c r="B2" s="46" t="s">
        <v>70</v>
      </c>
      <c r="C2" s="46" t="s">
        <v>85</v>
      </c>
      <c r="D2" s="46"/>
      <c r="E2" s="46" t="s">
        <v>71</v>
      </c>
      <c r="F2" s="46">
        <v>32119</v>
      </c>
      <c r="G2" s="46" t="s">
        <v>40</v>
      </c>
    </row>
    <row r="3" spans="1:9" x14ac:dyDescent="0.25">
      <c r="A3" s="46" t="s">
        <v>95</v>
      </c>
      <c r="B3" s="46" t="s">
        <v>73</v>
      </c>
      <c r="C3" s="46" t="s">
        <v>84</v>
      </c>
      <c r="D3" s="46"/>
      <c r="E3" s="46" t="s">
        <v>71</v>
      </c>
      <c r="F3" s="46"/>
      <c r="G3" s="46" t="s">
        <v>37</v>
      </c>
    </row>
    <row r="4" spans="1:9" x14ac:dyDescent="0.25">
      <c r="A4" s="46" t="s">
        <v>96</v>
      </c>
      <c r="B4" s="46" t="s">
        <v>68</v>
      </c>
      <c r="C4" s="46" t="s">
        <v>86</v>
      </c>
      <c r="D4" s="46"/>
      <c r="E4" s="46" t="s">
        <v>69</v>
      </c>
      <c r="F4" s="46">
        <v>32120</v>
      </c>
      <c r="G4" s="46" t="s">
        <v>32</v>
      </c>
    </row>
    <row r="5" spans="1:9" x14ac:dyDescent="0.25">
      <c r="A5" s="46" t="s">
        <v>97</v>
      </c>
      <c r="B5" s="46" t="s">
        <v>38</v>
      </c>
      <c r="C5" s="46" t="s">
        <v>41</v>
      </c>
      <c r="D5" s="46"/>
      <c r="E5" s="46" t="s">
        <v>39</v>
      </c>
      <c r="F5" s="46">
        <v>78000</v>
      </c>
      <c r="G5" s="46" t="s">
        <v>40</v>
      </c>
    </row>
    <row r="6" spans="1:9" x14ac:dyDescent="0.25">
      <c r="A6" s="46" t="s">
        <v>98</v>
      </c>
      <c r="B6" s="46" t="s">
        <v>35</v>
      </c>
      <c r="C6" s="46" t="s">
        <v>34</v>
      </c>
      <c r="D6" s="46"/>
      <c r="E6" s="46" t="s">
        <v>36</v>
      </c>
      <c r="F6" s="46">
        <v>35000</v>
      </c>
      <c r="G6" s="46" t="s">
        <v>37</v>
      </c>
    </row>
    <row r="7" spans="1:9" x14ac:dyDescent="0.25">
      <c r="A7" s="46" t="s">
        <v>99</v>
      </c>
      <c r="B7" s="46" t="s">
        <v>30</v>
      </c>
      <c r="C7" s="46" t="s">
        <v>31</v>
      </c>
      <c r="D7" s="46"/>
      <c r="E7" s="46" t="s">
        <v>33</v>
      </c>
      <c r="F7" s="46">
        <v>10000</v>
      </c>
      <c r="G7" s="46" t="s">
        <v>32</v>
      </c>
    </row>
    <row r="8" spans="1:9" x14ac:dyDescent="0.25">
      <c r="A8" s="46" t="s">
        <v>101</v>
      </c>
      <c r="B8" s="46" t="s">
        <v>34</v>
      </c>
      <c r="C8" s="46" t="s">
        <v>112</v>
      </c>
      <c r="D8" s="78">
        <v>23346</v>
      </c>
      <c r="E8" s="46" t="s">
        <v>113</v>
      </c>
      <c r="F8" s="46">
        <v>10000</v>
      </c>
      <c r="G8" s="46" t="s">
        <v>114</v>
      </c>
      <c r="H8" s="47" t="s">
        <v>117</v>
      </c>
      <c r="I8" s="48" t="s">
        <v>118</v>
      </c>
    </row>
    <row r="9" spans="1:9" x14ac:dyDescent="0.25">
      <c r="A9" s="46"/>
      <c r="B9" s="46"/>
      <c r="C9" s="46"/>
      <c r="D9" s="46"/>
      <c r="E9" s="46"/>
      <c r="F9" s="46"/>
      <c r="G9" s="46"/>
    </row>
    <row r="10" spans="1:9" x14ac:dyDescent="0.25">
      <c r="A10" s="46"/>
      <c r="B10" s="46"/>
      <c r="C10" s="46"/>
      <c r="D10" s="46"/>
      <c r="E10" s="46"/>
      <c r="F10" s="46"/>
      <c r="G10" s="46"/>
    </row>
    <row r="11" spans="1:9" x14ac:dyDescent="0.25">
      <c r="A11" s="46"/>
      <c r="B11" s="46"/>
      <c r="C11" s="46"/>
      <c r="D11" s="46"/>
      <c r="E11" s="46"/>
      <c r="F11" s="46"/>
      <c r="G11" s="46"/>
    </row>
    <row r="12" spans="1:9" x14ac:dyDescent="0.25">
      <c r="A12" s="46"/>
      <c r="B12" s="46"/>
      <c r="C12" s="46"/>
      <c r="D12" s="46"/>
      <c r="E12" s="46"/>
      <c r="F12" s="46"/>
      <c r="G12" s="46"/>
    </row>
    <row r="13" spans="1:9" x14ac:dyDescent="0.25">
      <c r="A13" s="46"/>
      <c r="B13" s="46"/>
      <c r="C13" s="46"/>
      <c r="D13" s="46"/>
      <c r="E13" s="46"/>
      <c r="F13" s="46"/>
      <c r="G13" s="46"/>
    </row>
    <row r="14" spans="1:9" x14ac:dyDescent="0.25">
      <c r="A14" s="46"/>
      <c r="B14" s="46"/>
      <c r="C14" s="46"/>
      <c r="D14" s="46"/>
      <c r="E14" s="49"/>
      <c r="F14" s="46"/>
      <c r="G14" s="46"/>
    </row>
    <row r="15" spans="1:9" x14ac:dyDescent="0.25">
      <c r="A15" s="46"/>
      <c r="B15" s="46"/>
      <c r="C15" s="46"/>
      <c r="D15" s="46"/>
      <c r="E15" s="46"/>
      <c r="F15" s="46"/>
      <c r="G15" s="46"/>
    </row>
    <row r="16" spans="1:9" x14ac:dyDescent="0.25">
      <c r="A16" s="46"/>
      <c r="B16" s="46"/>
      <c r="C16" s="46"/>
      <c r="D16" s="46"/>
      <c r="E16" s="46"/>
      <c r="F16" s="46"/>
      <c r="G16" s="46"/>
    </row>
  </sheetData>
  <conditionalFormatting sqref="A2:I1048576">
    <cfRule type="expression" dxfId="2" priority="1">
      <formula>$A2&lt;&gt;""</formula>
    </cfRule>
  </conditionalFormatting>
  <printOptions horizontalCentered="1"/>
  <pageMargins left="0.31496062992125984" right="0.31496062992125984" top="0.74803149606299213" bottom="0.74803149606299213" header="0.31496062992125984" footer="0.31496062992125984"/>
  <pageSetup paperSize="9" scale="93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6"/>
  <sheetViews>
    <sheetView showGridLines="0" workbookViewId="0">
      <pane ySplit="1" topLeftCell="A2" activePane="bottomLeft" state="frozenSplit"/>
      <selection pane="bottomLeft" activeCell="I3" sqref="I3"/>
    </sheetView>
  </sheetViews>
  <sheetFormatPr baseColWidth="10" defaultRowHeight="15" x14ac:dyDescent="0.25"/>
  <cols>
    <col min="1" max="1" width="15.85546875" style="45" bestFit="1" customWidth="1"/>
    <col min="2" max="2" width="18.140625" style="45" bestFit="1" customWidth="1"/>
    <col min="3" max="3" width="18.140625" style="45" customWidth="1"/>
    <col min="4" max="7" width="11.42578125" style="45"/>
    <col min="8" max="8" width="16.42578125" style="45" bestFit="1" customWidth="1"/>
    <col min="9" max="9" width="11.42578125" style="45"/>
    <col min="10" max="10" width="13.28515625" style="45" bestFit="1" customWidth="1"/>
    <col min="11" max="16384" width="11.42578125" style="45"/>
  </cols>
  <sheetData>
    <row r="1" spans="1:10" ht="30.75" thickBot="1" x14ac:dyDescent="0.3">
      <c r="A1" s="43" t="s">
        <v>7</v>
      </c>
      <c r="B1" s="43" t="s">
        <v>8</v>
      </c>
      <c r="C1" s="43" t="s">
        <v>9</v>
      </c>
      <c r="D1" s="43" t="s">
        <v>12</v>
      </c>
      <c r="H1" s="50"/>
      <c r="I1" s="64" t="s">
        <v>14</v>
      </c>
      <c r="J1" s="65" t="s">
        <v>15</v>
      </c>
    </row>
    <row r="2" spans="1:10" x14ac:dyDescent="0.25">
      <c r="A2" s="51">
        <v>1</v>
      </c>
      <c r="B2" s="51" t="s">
        <v>10</v>
      </c>
      <c r="C2" s="51">
        <v>1</v>
      </c>
      <c r="D2" s="52">
        <v>3</v>
      </c>
      <c r="H2" s="74" t="s">
        <v>13</v>
      </c>
      <c r="I2" s="53">
        <v>2</v>
      </c>
      <c r="J2" s="54">
        <v>0</v>
      </c>
    </row>
    <row r="3" spans="1:10" x14ac:dyDescent="0.25">
      <c r="A3" s="55">
        <v>2</v>
      </c>
      <c r="B3" s="55" t="s">
        <v>10</v>
      </c>
      <c r="C3" s="55">
        <v>1</v>
      </c>
      <c r="D3" s="56">
        <v>3</v>
      </c>
      <c r="H3" s="75" t="s">
        <v>57</v>
      </c>
      <c r="I3" s="57">
        <v>4</v>
      </c>
      <c r="J3" s="58">
        <v>0</v>
      </c>
    </row>
    <row r="4" spans="1:10" x14ac:dyDescent="0.25">
      <c r="A4" s="55">
        <v>3</v>
      </c>
      <c r="B4" s="55" t="s">
        <v>10</v>
      </c>
      <c r="C4" s="55">
        <v>1</v>
      </c>
      <c r="D4" s="56">
        <v>3</v>
      </c>
      <c r="H4" s="76" t="s">
        <v>58</v>
      </c>
      <c r="I4" s="59">
        <v>3</v>
      </c>
      <c r="J4" s="58">
        <v>0</v>
      </c>
    </row>
    <row r="5" spans="1:10" x14ac:dyDescent="0.25">
      <c r="A5" s="55">
        <v>4</v>
      </c>
      <c r="B5" s="55" t="s">
        <v>10</v>
      </c>
      <c r="C5" s="55">
        <v>1</v>
      </c>
      <c r="D5" s="56">
        <v>3</v>
      </c>
      <c r="H5" s="75" t="s">
        <v>59</v>
      </c>
      <c r="I5" s="60">
        <v>0.5</v>
      </c>
      <c r="J5" s="58"/>
    </row>
    <row r="6" spans="1:10" ht="15.75" thickBot="1" x14ac:dyDescent="0.3">
      <c r="A6" s="51">
        <v>5</v>
      </c>
      <c r="B6" s="55" t="s">
        <v>10</v>
      </c>
      <c r="C6" s="55">
        <v>1</v>
      </c>
      <c r="D6" s="56">
        <v>3</v>
      </c>
      <c r="H6" s="77" t="s">
        <v>60</v>
      </c>
      <c r="I6" s="61">
        <v>0.2</v>
      </c>
      <c r="J6" s="62"/>
    </row>
    <row r="7" spans="1:10" x14ac:dyDescent="0.25">
      <c r="A7" s="55">
        <v>6</v>
      </c>
      <c r="B7" s="55" t="s">
        <v>10</v>
      </c>
      <c r="C7" s="55">
        <v>1</v>
      </c>
      <c r="D7" s="56">
        <v>3</v>
      </c>
      <c r="H7" s="63"/>
      <c r="I7" s="63"/>
      <c r="J7" s="63"/>
    </row>
    <row r="8" spans="1:10" x14ac:dyDescent="0.25">
      <c r="A8" s="55">
        <v>7</v>
      </c>
      <c r="B8" s="55" t="s">
        <v>10</v>
      </c>
      <c r="C8" s="55">
        <v>1</v>
      </c>
      <c r="D8" s="56">
        <v>3</v>
      </c>
      <c r="H8" s="63"/>
      <c r="I8" s="63"/>
      <c r="J8" s="63"/>
    </row>
    <row r="9" spans="1:10" x14ac:dyDescent="0.25">
      <c r="A9" s="55">
        <v>8</v>
      </c>
      <c r="B9" s="55" t="s">
        <v>10</v>
      </c>
      <c r="C9" s="55">
        <v>1</v>
      </c>
      <c r="D9" s="56">
        <v>3</v>
      </c>
      <c r="H9" s="63"/>
      <c r="I9" s="63"/>
      <c r="J9" s="63"/>
    </row>
    <row r="10" spans="1:10" x14ac:dyDescent="0.25">
      <c r="A10" s="51">
        <v>9</v>
      </c>
      <c r="B10" s="55" t="s">
        <v>10</v>
      </c>
      <c r="C10" s="55">
        <v>1</v>
      </c>
      <c r="D10" s="56">
        <v>3</v>
      </c>
      <c r="H10" s="63"/>
      <c r="I10" s="63"/>
      <c r="J10" s="63"/>
    </row>
    <row r="11" spans="1:10" x14ac:dyDescent="0.25">
      <c r="A11" s="55">
        <v>10</v>
      </c>
      <c r="B11" s="55" t="s">
        <v>10</v>
      </c>
      <c r="C11" s="55">
        <v>1</v>
      </c>
      <c r="D11" s="56">
        <v>3</v>
      </c>
      <c r="H11" s="63"/>
      <c r="I11" s="63"/>
      <c r="J11" s="63"/>
    </row>
    <row r="12" spans="1:10" x14ac:dyDescent="0.25">
      <c r="A12" s="55">
        <v>11</v>
      </c>
      <c r="B12" s="55" t="s">
        <v>10</v>
      </c>
      <c r="C12" s="55">
        <v>1</v>
      </c>
      <c r="D12" s="56">
        <v>3</v>
      </c>
      <c r="H12" s="63"/>
    </row>
    <row r="13" spans="1:10" x14ac:dyDescent="0.25">
      <c r="A13" s="55">
        <v>12</v>
      </c>
      <c r="B13" s="55" t="s">
        <v>10</v>
      </c>
      <c r="C13" s="55">
        <v>1</v>
      </c>
      <c r="D13" s="56">
        <v>3</v>
      </c>
      <c r="H13" s="63"/>
    </row>
    <row r="14" spans="1:10" x14ac:dyDescent="0.25">
      <c r="A14" s="51">
        <v>13</v>
      </c>
      <c r="B14" s="55" t="s">
        <v>10</v>
      </c>
      <c r="C14" s="55">
        <v>1</v>
      </c>
      <c r="D14" s="56">
        <v>3</v>
      </c>
      <c r="H14" s="63"/>
    </row>
    <row r="15" spans="1:10" x14ac:dyDescent="0.25">
      <c r="A15" s="55">
        <v>14</v>
      </c>
      <c r="B15" s="55" t="s">
        <v>10</v>
      </c>
      <c r="C15" s="55">
        <v>1</v>
      </c>
      <c r="D15" s="56">
        <v>3</v>
      </c>
    </row>
    <row r="16" spans="1:10" x14ac:dyDescent="0.25">
      <c r="A16" s="55">
        <v>15</v>
      </c>
      <c r="B16" s="55" t="s">
        <v>10</v>
      </c>
      <c r="C16" s="55">
        <v>1</v>
      </c>
      <c r="D16" s="56">
        <v>3</v>
      </c>
    </row>
  </sheetData>
  <printOptions horizontalCentered="1"/>
  <pageMargins left="0.31496062992125984" right="0.31496062992125984" top="0.74803149606299213" bottom="0.74803149606299213" header="0.31496062992125984" footer="0.31496062992125984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T20"/>
  <sheetViews>
    <sheetView showGridLines="0" zoomScaleNormal="100" workbookViewId="0">
      <pane xSplit="3" ySplit="1" topLeftCell="D16" activePane="bottomRight" state="frozenSplit"/>
      <selection pane="topRight" activeCell="D1" sqref="D1"/>
      <selection pane="bottomLeft" activeCell="A2" sqref="A2"/>
      <selection pane="bottomRight" activeCell="S2" sqref="S2"/>
    </sheetView>
  </sheetViews>
  <sheetFormatPr baseColWidth="10" defaultRowHeight="60" customHeight="1" x14ac:dyDescent="0.25"/>
  <cols>
    <col min="1" max="1" width="11.85546875" style="40" bestFit="1" customWidth="1"/>
    <col min="2" max="2" width="13.7109375" style="40" bestFit="1" customWidth="1"/>
    <col min="3" max="3" width="15.85546875" style="40" bestFit="1" customWidth="1"/>
    <col min="4" max="4" width="16.7109375" style="40" bestFit="1" customWidth="1"/>
    <col min="5" max="5" width="7.5703125" style="40" bestFit="1" customWidth="1"/>
    <col min="6" max="6" width="15.85546875" style="40" customWidth="1"/>
    <col min="7" max="7" width="18.140625" style="40" bestFit="1" customWidth="1"/>
    <col min="8" max="8" width="15.85546875" style="67" customWidth="1"/>
    <col min="9" max="9" width="11.42578125" style="67"/>
    <col min="10" max="10" width="12.42578125" style="67" bestFit="1" customWidth="1"/>
    <col min="11" max="11" width="18.7109375" style="40" bestFit="1" customWidth="1"/>
    <col min="12" max="12" width="14.140625" style="67" bestFit="1" customWidth="1"/>
    <col min="13" max="14" width="11.42578125" style="67"/>
    <col min="15" max="15" width="11.42578125" style="66"/>
    <col min="16" max="17" width="11.42578125" style="67"/>
    <col min="18" max="19" width="11.42578125" style="66"/>
    <col min="20" max="16384" width="11.42578125" style="40"/>
  </cols>
  <sheetData>
    <row r="1" spans="1:20" s="41" customFormat="1" ht="24.95" customHeight="1" x14ac:dyDescent="0.25">
      <c r="A1" s="42" t="s">
        <v>88</v>
      </c>
      <c r="B1" s="42" t="s">
        <v>89</v>
      </c>
      <c r="C1" s="42" t="s">
        <v>90</v>
      </c>
      <c r="D1" s="42" t="s">
        <v>1</v>
      </c>
      <c r="E1" s="42" t="s">
        <v>0</v>
      </c>
      <c r="F1" s="42" t="s">
        <v>91</v>
      </c>
      <c r="G1" s="42" t="s">
        <v>8</v>
      </c>
      <c r="H1" s="42" t="s">
        <v>16</v>
      </c>
      <c r="I1" s="42" t="s">
        <v>2</v>
      </c>
      <c r="J1" s="42" t="s">
        <v>3</v>
      </c>
      <c r="K1" s="42" t="s">
        <v>92</v>
      </c>
      <c r="L1" s="42" t="s">
        <v>107</v>
      </c>
      <c r="M1" s="42" t="s">
        <v>4</v>
      </c>
      <c r="N1" s="42" t="s">
        <v>5</v>
      </c>
      <c r="O1" s="42" t="s">
        <v>6</v>
      </c>
      <c r="P1" s="42" t="s">
        <v>93</v>
      </c>
      <c r="Q1" s="42" t="s">
        <v>130</v>
      </c>
      <c r="R1" s="42" t="s">
        <v>131</v>
      </c>
      <c r="S1" s="42" t="s">
        <v>132</v>
      </c>
      <c r="T1" s="73" t="s">
        <v>108</v>
      </c>
    </row>
    <row r="2" spans="1:20" ht="60" customHeight="1" x14ac:dyDescent="0.25">
      <c r="A2" s="40" t="s">
        <v>98</v>
      </c>
      <c r="B2" s="40" t="s">
        <v>35</v>
      </c>
      <c r="C2" s="40" t="s">
        <v>34</v>
      </c>
      <c r="D2" s="40" t="s">
        <v>36</v>
      </c>
      <c r="E2" s="40">
        <v>35000</v>
      </c>
      <c r="F2" s="40" t="s">
        <v>37</v>
      </c>
      <c r="G2" s="40" t="s">
        <v>10</v>
      </c>
      <c r="H2" s="67">
        <v>8</v>
      </c>
      <c r="J2" s="67">
        <v>1</v>
      </c>
      <c r="K2" s="40" t="s">
        <v>105</v>
      </c>
      <c r="L2" s="67">
        <v>20</v>
      </c>
      <c r="M2" s="68">
        <v>41255</v>
      </c>
      <c r="N2" s="68">
        <v>41609</v>
      </c>
      <c r="O2" s="66">
        <v>60</v>
      </c>
      <c r="P2" s="67">
        <v>5</v>
      </c>
    </row>
    <row r="3" spans="1:20" ht="60" customHeight="1" x14ac:dyDescent="0.25">
      <c r="A3" s="40" t="s">
        <v>101</v>
      </c>
      <c r="B3" s="40" t="s">
        <v>34</v>
      </c>
      <c r="C3" s="40" t="s">
        <v>86</v>
      </c>
      <c r="D3" s="40" t="s">
        <v>109</v>
      </c>
      <c r="G3" s="40" t="s">
        <v>10</v>
      </c>
      <c r="H3" s="67">
        <v>5</v>
      </c>
      <c r="I3" s="67" t="s">
        <v>106</v>
      </c>
      <c r="J3" s="67">
        <v>1</v>
      </c>
      <c r="K3" s="40" t="s">
        <v>110</v>
      </c>
      <c r="L3" s="67">
        <v>8</v>
      </c>
      <c r="M3" s="68">
        <v>42350</v>
      </c>
      <c r="N3" s="68">
        <v>42350</v>
      </c>
      <c r="O3" s="66">
        <v>73.599999999999994</v>
      </c>
      <c r="P3" s="67">
        <v>6</v>
      </c>
    </row>
    <row r="4" spans="1:20" ht="60" customHeight="1" x14ac:dyDescent="0.25">
      <c r="A4" s="40" t="s">
        <v>101</v>
      </c>
      <c r="B4" s="40" t="s">
        <v>34</v>
      </c>
      <c r="C4" s="40" t="s">
        <v>112</v>
      </c>
      <c r="D4" s="40" t="s">
        <v>113</v>
      </c>
      <c r="E4" s="40">
        <v>10000</v>
      </c>
      <c r="F4" s="40" t="s">
        <v>114</v>
      </c>
      <c r="G4" s="40" t="s">
        <v>10</v>
      </c>
      <c r="H4" s="67">
        <v>5</v>
      </c>
      <c r="I4" s="67" t="s">
        <v>116</v>
      </c>
      <c r="J4" s="67">
        <v>0</v>
      </c>
      <c r="K4" s="40" t="s">
        <v>115</v>
      </c>
      <c r="L4" s="67">
        <v>8</v>
      </c>
      <c r="M4" s="68">
        <v>37623</v>
      </c>
      <c r="N4" s="68">
        <v>37804</v>
      </c>
      <c r="O4" s="66">
        <v>77.599999999999994</v>
      </c>
      <c r="P4" s="67">
        <v>7</v>
      </c>
    </row>
    <row r="5" spans="1:20" ht="60" customHeight="1" x14ac:dyDescent="0.25">
      <c r="A5" s="40" t="s">
        <v>97</v>
      </c>
      <c r="B5" s="40" t="s">
        <v>38</v>
      </c>
      <c r="C5" s="40" t="s">
        <v>41</v>
      </c>
      <c r="D5" s="40" t="s">
        <v>39</v>
      </c>
      <c r="E5" s="40">
        <v>78000</v>
      </c>
      <c r="F5" s="40" t="s">
        <v>40</v>
      </c>
      <c r="G5" s="40" t="s">
        <v>10</v>
      </c>
      <c r="H5" s="67">
        <v>15</v>
      </c>
      <c r="I5" s="67" t="s">
        <v>116</v>
      </c>
      <c r="J5" s="67">
        <v>5</v>
      </c>
      <c r="L5" s="67">
        <v>6</v>
      </c>
      <c r="M5" s="68">
        <v>42350</v>
      </c>
      <c r="N5" s="67" t="s">
        <v>122</v>
      </c>
      <c r="O5" s="66">
        <v>35.4</v>
      </c>
      <c r="P5" s="67">
        <v>4</v>
      </c>
    </row>
    <row r="6" spans="1:20" ht="60" customHeight="1" x14ac:dyDescent="0.25">
      <c r="A6" s="40" t="s">
        <v>97</v>
      </c>
      <c r="B6" s="40" t="s">
        <v>38</v>
      </c>
      <c r="C6" s="40" t="s">
        <v>41</v>
      </c>
      <c r="D6" s="40" t="s">
        <v>39</v>
      </c>
      <c r="E6" s="40">
        <v>78000</v>
      </c>
      <c r="F6" s="40" t="s">
        <v>40</v>
      </c>
      <c r="G6" s="40" t="s">
        <v>10</v>
      </c>
      <c r="H6" s="67">
        <v>4</v>
      </c>
      <c r="I6" s="67" t="s">
        <v>116</v>
      </c>
      <c r="J6" s="67">
        <v>3</v>
      </c>
      <c r="L6" s="67">
        <v>16</v>
      </c>
      <c r="M6" s="68">
        <v>36861</v>
      </c>
      <c r="N6" s="67" t="s">
        <v>123</v>
      </c>
      <c r="O6" s="66">
        <v>158.4</v>
      </c>
      <c r="P6" s="67">
        <v>5</v>
      </c>
    </row>
    <row r="7" spans="1:20" ht="60" customHeight="1" x14ac:dyDescent="0.25">
      <c r="A7" s="40" t="s">
        <v>98</v>
      </c>
      <c r="B7" s="40" t="s">
        <v>35</v>
      </c>
      <c r="C7" s="40" t="s">
        <v>34</v>
      </c>
      <c r="D7" s="40" t="s">
        <v>36</v>
      </c>
      <c r="E7" s="40">
        <v>35000</v>
      </c>
      <c r="F7" s="40" t="s">
        <v>37</v>
      </c>
      <c r="G7" s="40" t="s">
        <v>10</v>
      </c>
      <c r="H7" s="67">
        <v>3</v>
      </c>
      <c r="I7" s="67" t="s">
        <v>116</v>
      </c>
      <c r="J7" s="67">
        <v>6</v>
      </c>
      <c r="L7" s="67">
        <v>14</v>
      </c>
      <c r="M7" s="68">
        <v>42005</v>
      </c>
      <c r="N7" s="67" t="s">
        <v>133</v>
      </c>
      <c r="O7" s="66">
        <v>-2032.8</v>
      </c>
      <c r="P7" s="67">
        <v>6</v>
      </c>
      <c r="Q7" s="67" t="s">
        <v>127</v>
      </c>
      <c r="R7" s="66">
        <v>2163</v>
      </c>
      <c r="S7" s="66">
        <v>14</v>
      </c>
    </row>
    <row r="8" spans="1:20" ht="60" customHeight="1" x14ac:dyDescent="0.25">
      <c r="A8" s="40" t="s">
        <v>101</v>
      </c>
      <c r="B8" s="40" t="s">
        <v>34</v>
      </c>
      <c r="C8" s="40" t="s">
        <v>112</v>
      </c>
      <c r="D8" s="40" t="s">
        <v>113</v>
      </c>
      <c r="E8" s="40">
        <v>10000</v>
      </c>
      <c r="F8" s="40" t="s">
        <v>114</v>
      </c>
      <c r="G8" s="40" t="s">
        <v>10</v>
      </c>
      <c r="H8" s="67">
        <v>3</v>
      </c>
      <c r="I8" s="67" t="s">
        <v>116</v>
      </c>
      <c r="J8" s="67">
        <v>1</v>
      </c>
      <c r="L8" s="67">
        <v>30</v>
      </c>
      <c r="M8" s="68">
        <v>36526</v>
      </c>
      <c r="N8" s="68">
        <v>36527</v>
      </c>
      <c r="O8" s="66">
        <v>247.35</v>
      </c>
      <c r="P8" s="67">
        <v>7</v>
      </c>
      <c r="Q8" s="67" t="s">
        <v>125</v>
      </c>
      <c r="R8" s="66">
        <v>43.65</v>
      </c>
      <c r="S8" s="66" t="s">
        <v>134</v>
      </c>
    </row>
    <row r="9" spans="1:20" ht="60" customHeight="1" x14ac:dyDescent="0.25">
      <c r="A9" s="40" t="s">
        <v>97</v>
      </c>
      <c r="B9" s="40" t="s">
        <v>38</v>
      </c>
      <c r="C9" s="40" t="s">
        <v>41</v>
      </c>
      <c r="D9" s="40" t="s">
        <v>39</v>
      </c>
      <c r="E9" s="40">
        <v>78000</v>
      </c>
      <c r="F9" s="40" t="s">
        <v>40</v>
      </c>
      <c r="G9" s="40" t="s">
        <v>10</v>
      </c>
      <c r="H9" s="67">
        <v>2</v>
      </c>
      <c r="I9" s="67" t="s">
        <v>116</v>
      </c>
      <c r="J9" s="67">
        <v>3</v>
      </c>
      <c r="L9" s="67">
        <v>30</v>
      </c>
      <c r="M9" s="68">
        <v>42374</v>
      </c>
      <c r="N9" s="67" t="s">
        <v>142</v>
      </c>
      <c r="O9" s="66">
        <v>184</v>
      </c>
      <c r="P9" s="67">
        <v>8</v>
      </c>
      <c r="Q9" s="67" t="s">
        <v>127</v>
      </c>
      <c r="R9" s="66">
        <v>78</v>
      </c>
      <c r="S9" s="66">
        <v>50</v>
      </c>
    </row>
    <row r="10" spans="1:20" ht="60" customHeight="1" x14ac:dyDescent="0.25">
      <c r="A10" s="40" t="s">
        <v>96</v>
      </c>
      <c r="B10" s="40" t="s">
        <v>68</v>
      </c>
      <c r="C10" s="40" t="s">
        <v>86</v>
      </c>
      <c r="D10" s="40" t="s">
        <v>69</v>
      </c>
      <c r="E10" s="40">
        <v>32120</v>
      </c>
      <c r="F10" s="40" t="s">
        <v>32</v>
      </c>
      <c r="G10" s="40" t="s">
        <v>10</v>
      </c>
      <c r="H10" s="67">
        <v>6</v>
      </c>
      <c r="I10" s="67" t="s">
        <v>116</v>
      </c>
      <c r="J10" s="67">
        <v>12</v>
      </c>
      <c r="L10" s="67">
        <v>14</v>
      </c>
      <c r="M10" s="68">
        <v>42006</v>
      </c>
      <c r="N10" s="67" t="s">
        <v>165</v>
      </c>
      <c r="O10" s="66">
        <v>525.98</v>
      </c>
      <c r="P10" s="67">
        <v>9</v>
      </c>
      <c r="Q10" s="67" t="s">
        <v>125</v>
      </c>
      <c r="R10" s="66">
        <v>28.42</v>
      </c>
      <c r="S10" s="66">
        <v>14</v>
      </c>
    </row>
    <row r="11" spans="1:20" ht="60" customHeight="1" x14ac:dyDescent="0.25">
      <c r="A11" s="40" t="s">
        <v>98</v>
      </c>
      <c r="B11" s="40" t="s">
        <v>35</v>
      </c>
      <c r="C11" s="40" t="s">
        <v>34</v>
      </c>
      <c r="D11" s="40" t="s">
        <v>36</v>
      </c>
      <c r="E11" s="40">
        <v>35000</v>
      </c>
      <c r="F11" s="40" t="s">
        <v>37</v>
      </c>
      <c r="G11" s="40" t="s">
        <v>10</v>
      </c>
      <c r="H11" s="67">
        <v>4</v>
      </c>
      <c r="I11" s="67" t="s">
        <v>116</v>
      </c>
      <c r="J11" s="67">
        <v>10</v>
      </c>
      <c r="L11" s="67">
        <v>8</v>
      </c>
      <c r="M11" s="68">
        <v>42339</v>
      </c>
      <c r="N11" s="67" t="s">
        <v>166</v>
      </c>
      <c r="O11" s="66">
        <v>187.36</v>
      </c>
      <c r="P11" s="67">
        <v>10</v>
      </c>
      <c r="Q11" s="67" t="s">
        <v>127</v>
      </c>
      <c r="R11" s="66">
        <v>4.6399999999999997</v>
      </c>
      <c r="S11" s="66">
        <v>40</v>
      </c>
    </row>
    <row r="12" spans="1:20" ht="60" customHeight="1" x14ac:dyDescent="0.25">
      <c r="A12" s="40" t="s">
        <v>96</v>
      </c>
      <c r="B12" s="40" t="s">
        <v>68</v>
      </c>
      <c r="C12" s="40" t="s">
        <v>86</v>
      </c>
      <c r="D12" s="40" t="s">
        <v>69</v>
      </c>
      <c r="E12" s="40">
        <v>32120</v>
      </c>
      <c r="F12" s="40" t="s">
        <v>32</v>
      </c>
      <c r="G12" s="40" t="s">
        <v>10</v>
      </c>
      <c r="H12" s="67">
        <v>2</v>
      </c>
      <c r="I12" s="67" t="s">
        <v>106</v>
      </c>
      <c r="J12" s="67">
        <v>1</v>
      </c>
      <c r="L12" s="67">
        <v>32</v>
      </c>
      <c r="M12" s="68">
        <v>40179</v>
      </c>
      <c r="N12" s="68">
        <v>40270</v>
      </c>
      <c r="O12" s="66">
        <v>294.39999999999998</v>
      </c>
      <c r="P12" s="67">
        <v>11</v>
      </c>
      <c r="Q12" s="67" t="s">
        <v>125</v>
      </c>
      <c r="R12" s="66" t="s">
        <v>134</v>
      </c>
      <c r="S12" s="66" t="s">
        <v>134</v>
      </c>
    </row>
    <row r="13" spans="1:20" ht="60" customHeight="1" x14ac:dyDescent="0.25">
      <c r="A13" s="40" t="s">
        <v>99</v>
      </c>
      <c r="B13" s="40" t="s">
        <v>30</v>
      </c>
      <c r="C13" s="40" t="s">
        <v>31</v>
      </c>
      <c r="D13" s="40" t="s">
        <v>33</v>
      </c>
      <c r="E13" s="40">
        <v>10000</v>
      </c>
      <c r="F13" s="40" t="s">
        <v>32</v>
      </c>
      <c r="G13" s="40" t="s">
        <v>10</v>
      </c>
      <c r="H13" s="67">
        <v>3</v>
      </c>
      <c r="I13" s="67" t="s">
        <v>106</v>
      </c>
      <c r="J13" s="67">
        <v>1</v>
      </c>
      <c r="L13" s="67">
        <v>4</v>
      </c>
      <c r="M13" s="68">
        <v>40179</v>
      </c>
      <c r="N13" s="68">
        <v>40299</v>
      </c>
      <c r="O13" s="66">
        <v>36.799999999999997</v>
      </c>
      <c r="P13" s="67">
        <v>12</v>
      </c>
      <c r="Q13" s="67" t="s">
        <v>126</v>
      </c>
      <c r="R13" s="66" t="s">
        <v>134</v>
      </c>
      <c r="S13" s="66" t="s">
        <v>134</v>
      </c>
    </row>
    <row r="14" spans="1:20" ht="60" customHeight="1" x14ac:dyDescent="0.25">
      <c r="A14" s="40" t="s">
        <v>98</v>
      </c>
      <c r="B14" s="40" t="s">
        <v>35</v>
      </c>
      <c r="C14" s="40" t="s">
        <v>34</v>
      </c>
      <c r="D14" s="40" t="s">
        <v>36</v>
      </c>
      <c r="E14" s="40">
        <v>35000</v>
      </c>
      <c r="F14" s="40" t="s">
        <v>37</v>
      </c>
      <c r="G14" s="40" t="s">
        <v>10</v>
      </c>
      <c r="H14" s="67">
        <v>2</v>
      </c>
      <c r="I14" s="67" t="s">
        <v>116</v>
      </c>
      <c r="J14" s="67">
        <v>2</v>
      </c>
      <c r="L14" s="67">
        <v>8</v>
      </c>
      <c r="M14" s="68">
        <v>36527</v>
      </c>
      <c r="N14" s="68">
        <v>36740</v>
      </c>
      <c r="O14" s="66">
        <v>81.599999999999994</v>
      </c>
      <c r="P14" s="67">
        <v>13</v>
      </c>
      <c r="Q14" s="67" t="s">
        <v>126</v>
      </c>
      <c r="R14" s="66" t="s">
        <v>134</v>
      </c>
      <c r="S14" s="66" t="s">
        <v>134</v>
      </c>
    </row>
    <row r="15" spans="1:20" ht="60" customHeight="1" x14ac:dyDescent="0.25">
      <c r="A15" s="40" t="s">
        <v>101</v>
      </c>
      <c r="B15" s="40" t="s">
        <v>34</v>
      </c>
      <c r="C15" s="40" t="s">
        <v>112</v>
      </c>
      <c r="D15" s="40" t="s">
        <v>113</v>
      </c>
      <c r="E15" s="40">
        <v>10000</v>
      </c>
      <c r="F15" s="40" t="s">
        <v>114</v>
      </c>
      <c r="G15" s="40" t="s">
        <v>10</v>
      </c>
      <c r="H15" s="67">
        <v>1</v>
      </c>
      <c r="I15" s="67" t="s">
        <v>106</v>
      </c>
      <c r="J15" s="67">
        <v>1</v>
      </c>
      <c r="L15" s="67">
        <v>7</v>
      </c>
      <c r="M15" s="68">
        <v>37258</v>
      </c>
      <c r="N15" s="68">
        <v>37470</v>
      </c>
      <c r="O15" s="66">
        <v>64.400000000000006</v>
      </c>
      <c r="P15" s="67">
        <v>14</v>
      </c>
      <c r="Q15" s="67" t="s">
        <v>126</v>
      </c>
      <c r="R15" s="66" t="s">
        <v>134</v>
      </c>
      <c r="S15" s="66" t="s">
        <v>134</v>
      </c>
    </row>
    <row r="16" spans="1:20" ht="60" customHeight="1" x14ac:dyDescent="0.25">
      <c r="A16" s="40" t="s">
        <v>96</v>
      </c>
      <c r="B16" s="40" t="s">
        <v>68</v>
      </c>
      <c r="C16" s="40" t="s">
        <v>86</v>
      </c>
      <c r="D16" s="40" t="s">
        <v>69</v>
      </c>
      <c r="E16" s="40">
        <v>32120</v>
      </c>
      <c r="F16" s="40" t="s">
        <v>32</v>
      </c>
      <c r="G16" s="40" t="s">
        <v>10</v>
      </c>
      <c r="H16" s="67">
        <v>1</v>
      </c>
      <c r="I16" s="67" t="s">
        <v>106</v>
      </c>
      <c r="J16" s="67">
        <v>8</v>
      </c>
      <c r="K16" s="40" t="s">
        <v>170</v>
      </c>
      <c r="L16" s="67">
        <v>4</v>
      </c>
      <c r="M16" s="68">
        <v>42006</v>
      </c>
      <c r="N16" s="68">
        <v>42126</v>
      </c>
      <c r="O16" s="66">
        <v>42.4</v>
      </c>
      <c r="P16" s="67">
        <v>15</v>
      </c>
      <c r="Q16" s="67" t="s">
        <v>126</v>
      </c>
      <c r="R16" s="66" t="s">
        <v>134</v>
      </c>
      <c r="S16" s="66" t="s">
        <v>134</v>
      </c>
    </row>
    <row r="17" spans="1:19" ht="60" customHeight="1" x14ac:dyDescent="0.25">
      <c r="A17" s="40" t="s">
        <v>97</v>
      </c>
      <c r="B17" s="40" t="s">
        <v>38</v>
      </c>
      <c r="C17" s="40" t="s">
        <v>41</v>
      </c>
      <c r="D17" s="40" t="s">
        <v>39</v>
      </c>
      <c r="E17" s="40">
        <v>78000</v>
      </c>
      <c r="F17" s="40" t="s">
        <v>40</v>
      </c>
      <c r="G17" s="40" t="s">
        <v>10</v>
      </c>
      <c r="H17" s="67">
        <v>5</v>
      </c>
      <c r="I17" s="67" t="s">
        <v>116</v>
      </c>
      <c r="J17" s="67">
        <v>3</v>
      </c>
      <c r="K17" s="40" t="s">
        <v>172</v>
      </c>
      <c r="L17" s="67">
        <v>7</v>
      </c>
      <c r="M17" s="68">
        <v>42006</v>
      </c>
      <c r="N17" s="68">
        <v>42218</v>
      </c>
      <c r="O17" s="66">
        <v>250.79599999999999</v>
      </c>
      <c r="P17" s="67">
        <v>16</v>
      </c>
      <c r="Q17" s="67" t="s">
        <v>125</v>
      </c>
      <c r="R17" s="66">
        <v>5.4039999999999999</v>
      </c>
      <c r="S17" s="66">
        <v>14</v>
      </c>
    </row>
    <row r="18" spans="1:19" ht="60" customHeight="1" x14ac:dyDescent="0.25">
      <c r="A18" s="40" t="s">
        <v>97</v>
      </c>
      <c r="B18" s="40" t="s">
        <v>38</v>
      </c>
      <c r="C18" s="40" t="s">
        <v>41</v>
      </c>
      <c r="D18" s="40" t="s">
        <v>39</v>
      </c>
      <c r="E18" s="40">
        <v>78000</v>
      </c>
      <c r="F18" s="40" t="s">
        <v>40</v>
      </c>
      <c r="G18" s="40" t="s">
        <v>10</v>
      </c>
      <c r="H18" s="67">
        <v>3</v>
      </c>
      <c r="I18" s="67" t="s">
        <v>116</v>
      </c>
      <c r="J18" s="67">
        <v>7</v>
      </c>
      <c r="K18" s="40" t="s">
        <v>173</v>
      </c>
      <c r="L18" s="67">
        <v>6</v>
      </c>
      <c r="M18" s="68">
        <v>42339</v>
      </c>
      <c r="N18" s="67" t="s">
        <v>174</v>
      </c>
      <c r="O18" s="66">
        <v>174.17</v>
      </c>
      <c r="P18" s="67">
        <v>17</v>
      </c>
      <c r="Q18" s="67" t="s">
        <v>125</v>
      </c>
      <c r="R18" s="66">
        <v>1.83</v>
      </c>
      <c r="S18" s="66">
        <v>7</v>
      </c>
    </row>
    <row r="19" spans="1:19" ht="60" customHeight="1" x14ac:dyDescent="0.25">
      <c r="A19" s="40" t="s">
        <v>97</v>
      </c>
      <c r="B19" s="40" t="s">
        <v>38</v>
      </c>
      <c r="C19" s="40" t="s">
        <v>41</v>
      </c>
      <c r="D19" s="40" t="s">
        <v>39</v>
      </c>
      <c r="E19" s="40">
        <v>78000</v>
      </c>
      <c r="F19" s="40" t="s">
        <v>40</v>
      </c>
      <c r="G19" s="40" t="s">
        <v>10</v>
      </c>
      <c r="H19" s="67">
        <v>2</v>
      </c>
      <c r="I19" s="67" t="s">
        <v>116</v>
      </c>
      <c r="J19" s="67">
        <v>2</v>
      </c>
      <c r="K19" s="40" t="s">
        <v>175</v>
      </c>
      <c r="L19" s="67">
        <v>4</v>
      </c>
      <c r="M19" s="68">
        <v>42006</v>
      </c>
      <c r="N19" s="68">
        <v>42126</v>
      </c>
      <c r="O19" s="66">
        <v>107.6</v>
      </c>
      <c r="P19" s="67">
        <v>18</v>
      </c>
      <c r="Q19" s="67" t="s">
        <v>126</v>
      </c>
      <c r="R19" s="66" t="s">
        <v>134</v>
      </c>
      <c r="S19" s="66" t="s">
        <v>134</v>
      </c>
    </row>
    <row r="20" spans="1:19" ht="60" customHeight="1" x14ac:dyDescent="0.25">
      <c r="A20" s="40" t="s">
        <v>96</v>
      </c>
      <c r="B20" s="40" t="s">
        <v>68</v>
      </c>
      <c r="C20" s="40" t="s">
        <v>86</v>
      </c>
      <c r="D20" s="40" t="s">
        <v>69</v>
      </c>
      <c r="E20" s="40">
        <v>32120</v>
      </c>
      <c r="F20" s="40" t="s">
        <v>32</v>
      </c>
      <c r="G20" s="40" t="s">
        <v>10</v>
      </c>
      <c r="H20" s="67">
        <v>2</v>
      </c>
      <c r="I20" s="67" t="s">
        <v>116</v>
      </c>
      <c r="J20" s="67">
        <v>7</v>
      </c>
      <c r="K20" s="40" t="s">
        <v>86</v>
      </c>
      <c r="L20" s="67">
        <v>30</v>
      </c>
      <c r="M20" s="68">
        <v>36892</v>
      </c>
      <c r="N20" s="68">
        <v>37257</v>
      </c>
      <c r="O20" s="66">
        <v>1505</v>
      </c>
      <c r="P20" s="67">
        <v>19</v>
      </c>
      <c r="Q20" s="67" t="s">
        <v>125</v>
      </c>
      <c r="R20" s="66">
        <v>50</v>
      </c>
      <c r="S20" s="66">
        <v>20</v>
      </c>
    </row>
  </sheetData>
  <autoFilter ref="A1:P1"/>
  <conditionalFormatting sqref="A2:S1048576">
    <cfRule type="expression" dxfId="1" priority="1">
      <formula>$A2&lt;&gt;""</formula>
    </cfRule>
  </conditionalFormatting>
  <hyperlinks>
    <hyperlink ref="T1" location="Accueil!A1" display="Retour"/>
  </hyperlinks>
  <printOptions horizontalCentered="1"/>
  <pageMargins left="0.11811023622047245" right="0.11811023622047245" top="0.74803149606299213" bottom="0.74803149606299213" header="0.31496062992125984" footer="0.31496062992125984"/>
  <pageSetup paperSize="9" scale="66" orientation="landscape" r:id="rId1"/>
  <headerFooter>
    <oddFooter>&amp;LCamping Monfort&amp;CArchive&amp;RPage &amp;P/&amp;N</oddFooter>
  </headerFooter>
  <colBreaks count="1" manualBreakCount="1">
    <brk id="19" max="1048575" man="1"/>
  </col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CO873"/>
  <sheetViews>
    <sheetView showGridLines="0" zoomScale="84" zoomScaleNormal="84" workbookViewId="0">
      <pane xSplit="1" topLeftCell="B1" activePane="topRight" state="frozen"/>
      <selection pane="topRight" activeCell="F28" sqref="F28"/>
    </sheetView>
  </sheetViews>
  <sheetFormatPr baseColWidth="10" defaultRowHeight="15" x14ac:dyDescent="0.25"/>
  <cols>
    <col min="2" max="93" width="3.7109375" customWidth="1"/>
  </cols>
  <sheetData>
    <row r="1" spans="1:93" ht="15.75" thickBot="1" x14ac:dyDescent="0.3">
      <c r="B1" s="216" t="s">
        <v>61</v>
      </c>
      <c r="C1" s="217"/>
      <c r="D1" s="217"/>
      <c r="E1" s="217"/>
      <c r="F1" s="217"/>
      <c r="G1" s="217"/>
      <c r="H1" s="217"/>
      <c r="I1" s="217"/>
      <c r="J1" s="217"/>
      <c r="K1" s="217"/>
      <c r="L1" s="217"/>
      <c r="M1" s="217"/>
      <c r="N1" s="217"/>
      <c r="O1" s="217"/>
      <c r="P1" s="217"/>
      <c r="Q1" s="217"/>
      <c r="R1" s="217"/>
      <c r="S1" s="217"/>
      <c r="T1" s="217"/>
      <c r="U1" s="217"/>
      <c r="V1" s="217"/>
      <c r="W1" s="217"/>
      <c r="X1" s="217"/>
      <c r="Y1" s="217"/>
      <c r="Z1" s="217"/>
      <c r="AA1" s="217"/>
      <c r="AB1" s="217"/>
      <c r="AC1" s="217"/>
      <c r="AD1" s="217"/>
      <c r="AE1" s="217"/>
      <c r="AF1" s="218"/>
      <c r="AG1" s="216" t="s">
        <v>62</v>
      </c>
      <c r="AH1" s="217"/>
      <c r="AI1" s="217"/>
      <c r="AJ1" s="217"/>
      <c r="AK1" s="217"/>
      <c r="AL1" s="217"/>
      <c r="AM1" s="217"/>
      <c r="AN1" s="217"/>
      <c r="AO1" s="217"/>
      <c r="AP1" s="217"/>
      <c r="AQ1" s="217"/>
      <c r="AR1" s="217"/>
      <c r="AS1" s="217"/>
      <c r="AT1" s="217"/>
      <c r="AU1" s="217"/>
      <c r="AV1" s="217"/>
      <c r="AW1" s="217"/>
      <c r="AX1" s="217"/>
      <c r="AY1" s="217"/>
      <c r="AZ1" s="217"/>
      <c r="BA1" s="217"/>
      <c r="BB1" s="217"/>
      <c r="BC1" s="217"/>
      <c r="BD1" s="217"/>
      <c r="BE1" s="217"/>
      <c r="BF1" s="217"/>
      <c r="BG1" s="217"/>
      <c r="BH1" s="217"/>
      <c r="BI1" s="217"/>
      <c r="BJ1" s="218"/>
      <c r="BK1" s="2"/>
      <c r="BL1" s="219" t="s">
        <v>63</v>
      </c>
      <c r="BM1" s="219"/>
      <c r="BN1" s="219"/>
      <c r="BO1" s="219"/>
      <c r="BP1" s="219"/>
      <c r="BQ1" s="219"/>
      <c r="BR1" s="219"/>
      <c r="BS1" s="219"/>
      <c r="BT1" s="219"/>
      <c r="BU1" s="219"/>
      <c r="BV1" s="219"/>
      <c r="BW1" s="219"/>
      <c r="BX1" s="219"/>
      <c r="BY1" s="219"/>
      <c r="BZ1" s="219"/>
      <c r="CA1" s="219"/>
      <c r="CB1" s="219"/>
      <c r="CC1" s="219"/>
      <c r="CD1" s="219"/>
      <c r="CE1" s="219"/>
      <c r="CF1" s="219"/>
      <c r="CG1" s="219"/>
      <c r="CH1" s="219"/>
      <c r="CI1" s="219"/>
      <c r="CJ1" s="219"/>
      <c r="CK1" s="219"/>
      <c r="CL1" s="219"/>
      <c r="CM1" s="219"/>
      <c r="CN1" s="219"/>
      <c r="CO1" s="220"/>
    </row>
    <row r="2" spans="1:93" ht="15.75" thickBot="1" x14ac:dyDescent="0.3">
      <c r="B2" s="6">
        <v>1</v>
      </c>
      <c r="C2" s="7">
        <v>2</v>
      </c>
      <c r="D2" s="7">
        <v>3</v>
      </c>
      <c r="E2" s="7">
        <v>4</v>
      </c>
      <c r="F2" s="7">
        <v>5</v>
      </c>
      <c r="G2" s="7">
        <v>6</v>
      </c>
      <c r="H2" s="7">
        <v>7</v>
      </c>
      <c r="I2" s="7">
        <v>8</v>
      </c>
      <c r="J2" s="7">
        <v>9</v>
      </c>
      <c r="K2" s="7">
        <v>10</v>
      </c>
      <c r="L2" s="7">
        <v>11</v>
      </c>
      <c r="M2" s="7">
        <v>12</v>
      </c>
      <c r="N2" s="7">
        <v>13</v>
      </c>
      <c r="O2" s="7">
        <v>14</v>
      </c>
      <c r="P2" s="7">
        <v>15</v>
      </c>
      <c r="Q2" s="7">
        <v>16</v>
      </c>
      <c r="R2" s="7">
        <v>17</v>
      </c>
      <c r="S2" s="7">
        <v>18</v>
      </c>
      <c r="T2" s="7">
        <v>19</v>
      </c>
      <c r="U2" s="7">
        <v>20</v>
      </c>
      <c r="V2" s="7">
        <v>21</v>
      </c>
      <c r="W2" s="7">
        <v>22</v>
      </c>
      <c r="X2" s="7">
        <v>23</v>
      </c>
      <c r="Y2" s="7">
        <v>24</v>
      </c>
      <c r="Z2" s="7">
        <v>25</v>
      </c>
      <c r="AA2" s="7">
        <v>26</v>
      </c>
      <c r="AB2" s="7">
        <v>27</v>
      </c>
      <c r="AC2" s="7">
        <v>28</v>
      </c>
      <c r="AD2" s="7">
        <v>29</v>
      </c>
      <c r="AE2" s="7">
        <v>30</v>
      </c>
      <c r="AF2" s="8">
        <v>31</v>
      </c>
      <c r="AG2" s="9">
        <v>1</v>
      </c>
      <c r="AH2" s="9">
        <v>2</v>
      </c>
      <c r="AI2" s="9">
        <v>3</v>
      </c>
      <c r="AJ2" s="9">
        <v>4</v>
      </c>
      <c r="AK2" s="9">
        <v>5</v>
      </c>
      <c r="AL2" s="9">
        <v>6</v>
      </c>
      <c r="AM2" s="9">
        <v>7</v>
      </c>
      <c r="AN2" s="9">
        <v>8</v>
      </c>
      <c r="AO2" s="9">
        <v>9</v>
      </c>
      <c r="AP2" s="9">
        <v>10</v>
      </c>
      <c r="AQ2" s="9">
        <v>11</v>
      </c>
      <c r="AR2" s="9">
        <v>12</v>
      </c>
      <c r="AS2" s="9">
        <v>13</v>
      </c>
      <c r="AT2" s="9">
        <v>14</v>
      </c>
      <c r="AU2" s="9">
        <v>15</v>
      </c>
      <c r="AV2" s="9">
        <v>16</v>
      </c>
      <c r="AW2" s="9">
        <v>17</v>
      </c>
      <c r="AX2" s="9">
        <v>18</v>
      </c>
      <c r="AY2" s="9">
        <v>19</v>
      </c>
      <c r="AZ2" s="9">
        <v>20</v>
      </c>
      <c r="BA2" s="9">
        <v>21</v>
      </c>
      <c r="BB2" s="9">
        <v>22</v>
      </c>
      <c r="BC2" s="9">
        <v>23</v>
      </c>
      <c r="BD2" s="9">
        <v>24</v>
      </c>
      <c r="BE2" s="9">
        <v>25</v>
      </c>
      <c r="BF2" s="9">
        <v>26</v>
      </c>
      <c r="BG2" s="9">
        <v>27</v>
      </c>
      <c r="BH2" s="9">
        <v>28</v>
      </c>
      <c r="BI2" s="9">
        <v>29</v>
      </c>
      <c r="BJ2" s="10">
        <v>30</v>
      </c>
      <c r="BK2" s="9">
        <v>1</v>
      </c>
      <c r="BL2" s="9">
        <v>2</v>
      </c>
      <c r="BM2" s="9">
        <v>3</v>
      </c>
      <c r="BN2" s="9">
        <v>4</v>
      </c>
      <c r="BO2" s="9">
        <v>5</v>
      </c>
      <c r="BP2" s="9">
        <v>6</v>
      </c>
      <c r="BQ2" s="9">
        <v>7</v>
      </c>
      <c r="BR2" s="9">
        <v>8</v>
      </c>
      <c r="BS2" s="9">
        <v>9</v>
      </c>
      <c r="BT2" s="9">
        <v>10</v>
      </c>
      <c r="BU2" s="9">
        <v>11</v>
      </c>
      <c r="BV2" s="9">
        <v>12</v>
      </c>
      <c r="BW2" s="9">
        <v>13</v>
      </c>
      <c r="BX2" s="9">
        <v>14</v>
      </c>
      <c r="BY2" s="9">
        <v>15</v>
      </c>
      <c r="BZ2" s="9">
        <v>16</v>
      </c>
      <c r="CA2" s="9">
        <v>17</v>
      </c>
      <c r="CB2" s="9">
        <v>18</v>
      </c>
      <c r="CC2" s="9">
        <v>19</v>
      </c>
      <c r="CD2" s="9">
        <v>20</v>
      </c>
      <c r="CE2" s="9">
        <v>21</v>
      </c>
      <c r="CF2" s="9">
        <v>22</v>
      </c>
      <c r="CG2" s="9">
        <v>23</v>
      </c>
      <c r="CH2" s="9">
        <v>24</v>
      </c>
      <c r="CI2" s="9">
        <v>25</v>
      </c>
      <c r="CJ2" s="9">
        <v>26</v>
      </c>
      <c r="CK2" s="9">
        <v>27</v>
      </c>
      <c r="CL2" s="9">
        <v>28</v>
      </c>
      <c r="CM2" s="9">
        <v>29</v>
      </c>
      <c r="CN2" s="9">
        <v>30</v>
      </c>
      <c r="CO2" s="10">
        <v>31</v>
      </c>
    </row>
    <row r="3" spans="1:93" ht="15.75" thickBot="1" x14ac:dyDescent="0.3">
      <c r="A3" s="11">
        <v>1</v>
      </c>
      <c r="B3" s="12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4"/>
      <c r="AG3" s="12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  <c r="AZ3" s="13"/>
      <c r="BA3" s="13"/>
      <c r="BB3" s="13"/>
      <c r="BC3" s="13"/>
      <c r="BD3" s="13"/>
      <c r="BE3" s="13"/>
      <c r="BF3" s="13"/>
      <c r="BG3" s="13"/>
      <c r="BH3" s="13"/>
      <c r="BI3" s="13"/>
      <c r="BJ3" s="14"/>
      <c r="BK3" s="12"/>
      <c r="BL3" s="13"/>
      <c r="BM3" s="13"/>
      <c r="BN3" s="13"/>
      <c r="BO3" s="13"/>
      <c r="BP3" s="13"/>
      <c r="BQ3" s="13"/>
      <c r="BR3" s="13"/>
      <c r="BS3" s="13"/>
      <c r="BT3" s="13"/>
      <c r="BU3" s="13"/>
      <c r="BV3" s="13"/>
      <c r="BW3" s="13"/>
      <c r="BX3" s="13"/>
      <c r="BY3" s="13"/>
      <c r="BZ3" s="13"/>
      <c r="CA3" s="13"/>
      <c r="CB3" s="13"/>
      <c r="CC3" s="13"/>
      <c r="CD3" s="13"/>
      <c r="CE3" s="13"/>
      <c r="CF3" s="13"/>
      <c r="CG3" s="13"/>
      <c r="CH3" s="13"/>
      <c r="CI3" s="13"/>
      <c r="CJ3" s="13"/>
      <c r="CK3" s="13"/>
      <c r="CL3" s="13"/>
      <c r="CM3" s="13"/>
      <c r="CN3" s="13"/>
      <c r="CO3" s="14"/>
    </row>
    <row r="4" spans="1:93" ht="15.75" thickBot="1" x14ac:dyDescent="0.3">
      <c r="A4" s="11">
        <v>2</v>
      </c>
      <c r="B4" s="15"/>
      <c r="C4" s="16"/>
      <c r="D4" s="16"/>
      <c r="E4" s="16"/>
      <c r="F4" s="16"/>
      <c r="G4" s="16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/>
      <c r="AF4" s="17"/>
      <c r="AG4" s="15"/>
      <c r="AH4" s="16"/>
      <c r="AI4" s="16"/>
      <c r="AJ4" s="16"/>
      <c r="AK4" s="16"/>
      <c r="AL4" s="16"/>
      <c r="AM4" s="16"/>
      <c r="AN4" s="16"/>
      <c r="AO4" s="16"/>
      <c r="AP4" s="16"/>
      <c r="AQ4" s="16"/>
      <c r="AR4" s="16"/>
      <c r="AS4" s="16"/>
      <c r="AT4" s="16"/>
      <c r="AU4" s="16"/>
      <c r="AV4" s="16"/>
      <c r="AW4" s="16"/>
      <c r="AX4" s="16"/>
      <c r="AY4" s="16"/>
      <c r="AZ4" s="16"/>
      <c r="BA4" s="16"/>
      <c r="BB4" s="16"/>
      <c r="BC4" s="16"/>
      <c r="BD4" s="16"/>
      <c r="BE4" s="16"/>
      <c r="BF4" s="16"/>
      <c r="BG4" s="16"/>
      <c r="BH4" s="16"/>
      <c r="BI4" s="16"/>
      <c r="BJ4" s="17"/>
      <c r="BK4" s="15"/>
      <c r="BL4" s="16"/>
      <c r="BM4" s="16"/>
      <c r="BN4" s="16"/>
      <c r="BO4" s="16"/>
      <c r="BP4" s="16"/>
      <c r="BQ4" s="16"/>
      <c r="BR4" s="16"/>
      <c r="BS4" s="16"/>
      <c r="BT4" s="16"/>
      <c r="BU4" s="16"/>
      <c r="BV4" s="16"/>
      <c r="BW4" s="16"/>
      <c r="BX4" s="16"/>
      <c r="BY4" s="16"/>
      <c r="BZ4" s="16"/>
      <c r="CA4" s="16"/>
      <c r="CB4" s="16"/>
      <c r="CC4" s="16"/>
      <c r="CD4" s="16"/>
      <c r="CE4" s="16"/>
      <c r="CF4" s="16"/>
      <c r="CG4" s="16"/>
      <c r="CH4" s="16"/>
      <c r="CI4" s="16"/>
      <c r="CJ4" s="16"/>
      <c r="CK4" s="16"/>
      <c r="CL4" s="16"/>
      <c r="CM4" s="16"/>
      <c r="CN4" s="16"/>
      <c r="CO4" s="17"/>
    </row>
    <row r="5" spans="1:93" ht="15.75" thickBot="1" x14ac:dyDescent="0.3">
      <c r="A5" s="11">
        <v>3</v>
      </c>
      <c r="B5" s="15"/>
      <c r="C5" s="16"/>
      <c r="D5" s="16"/>
      <c r="E5" s="16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7"/>
      <c r="AG5" s="15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16"/>
      <c r="AV5" s="16"/>
      <c r="AW5" s="16"/>
      <c r="AX5" s="16"/>
      <c r="AY5" s="16"/>
      <c r="AZ5" s="16"/>
      <c r="BA5" s="16"/>
      <c r="BB5" s="16"/>
      <c r="BC5" s="16"/>
      <c r="BD5" s="16"/>
      <c r="BE5" s="16"/>
      <c r="BF5" s="16"/>
      <c r="BG5" s="16"/>
      <c r="BH5" s="16"/>
      <c r="BI5" s="16"/>
      <c r="BJ5" s="17"/>
      <c r="BK5" s="15"/>
      <c r="BL5" s="16"/>
      <c r="BM5" s="16"/>
      <c r="BN5" s="16"/>
      <c r="BO5" s="16"/>
      <c r="BP5" s="16"/>
      <c r="BQ5" s="16"/>
      <c r="BR5" s="16"/>
      <c r="BS5" s="16"/>
      <c r="BT5" s="16"/>
      <c r="BU5" s="16"/>
      <c r="BV5" s="16"/>
      <c r="BW5" s="16"/>
      <c r="BX5" s="16"/>
      <c r="BY5" s="16"/>
      <c r="BZ5" s="16"/>
      <c r="CA5" s="16"/>
      <c r="CB5" s="16"/>
      <c r="CC5" s="16"/>
      <c r="CD5" s="16"/>
      <c r="CE5" s="16"/>
      <c r="CF5" s="16"/>
      <c r="CG5" s="16"/>
      <c r="CH5" s="16"/>
      <c r="CI5" s="16"/>
      <c r="CJ5" s="16"/>
      <c r="CK5" s="16"/>
      <c r="CL5" s="16"/>
      <c r="CM5" s="16"/>
      <c r="CN5" s="16"/>
      <c r="CO5" s="17"/>
    </row>
    <row r="6" spans="1:93" ht="15.75" thickBot="1" x14ac:dyDescent="0.3">
      <c r="A6" s="11">
        <v>4</v>
      </c>
      <c r="B6" s="15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7"/>
      <c r="AG6" s="15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7"/>
      <c r="BK6" s="15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/>
      <c r="CJ6" s="16"/>
      <c r="CK6" s="16"/>
      <c r="CL6" s="16"/>
      <c r="CM6" s="16"/>
      <c r="CN6" s="16"/>
      <c r="CO6" s="17"/>
    </row>
    <row r="7" spans="1:93" ht="15.75" thickBot="1" x14ac:dyDescent="0.3">
      <c r="A7" s="11">
        <v>5</v>
      </c>
      <c r="B7" s="15"/>
      <c r="C7" s="16"/>
      <c r="D7" s="16"/>
      <c r="E7" s="16"/>
      <c r="F7" s="16"/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7"/>
      <c r="AG7" s="15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16"/>
      <c r="AV7" s="16"/>
      <c r="AW7" s="16"/>
      <c r="AX7" s="16"/>
      <c r="AY7" s="16"/>
      <c r="AZ7" s="16"/>
      <c r="BA7" s="16"/>
      <c r="BB7" s="16"/>
      <c r="BC7" s="16"/>
      <c r="BD7" s="16"/>
      <c r="BE7" s="16"/>
      <c r="BF7" s="16"/>
      <c r="BG7" s="16"/>
      <c r="BH7" s="16"/>
      <c r="BI7" s="16"/>
      <c r="BJ7" s="17"/>
      <c r="BK7" s="15"/>
      <c r="BL7" s="16"/>
      <c r="BM7" s="16"/>
      <c r="BN7" s="16"/>
      <c r="BO7" s="16"/>
      <c r="BP7" s="16"/>
      <c r="BQ7" s="16"/>
      <c r="BR7" s="16"/>
      <c r="BS7" s="16"/>
      <c r="BT7" s="16"/>
      <c r="BU7" s="16"/>
      <c r="BV7" s="16"/>
      <c r="BW7" s="16"/>
      <c r="BX7" s="16"/>
      <c r="BY7" s="16"/>
      <c r="BZ7" s="16"/>
      <c r="CA7" s="16"/>
      <c r="CB7" s="16"/>
      <c r="CC7" s="16"/>
      <c r="CD7" s="16"/>
      <c r="CE7" s="16"/>
      <c r="CF7" s="16"/>
      <c r="CG7" s="16"/>
      <c r="CH7" s="16"/>
      <c r="CI7" s="16"/>
      <c r="CJ7" s="16"/>
      <c r="CK7" s="16"/>
      <c r="CL7" s="16"/>
      <c r="CM7" s="16"/>
      <c r="CN7" s="16"/>
      <c r="CO7" s="17"/>
    </row>
    <row r="8" spans="1:93" ht="15.75" thickBot="1" x14ac:dyDescent="0.3">
      <c r="A8" s="11">
        <v>6</v>
      </c>
      <c r="B8" s="15"/>
      <c r="C8" s="16"/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7"/>
      <c r="AG8" s="15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  <c r="BJ8" s="17"/>
      <c r="BK8" s="15"/>
      <c r="BL8" s="16"/>
      <c r="BM8" s="16"/>
      <c r="BN8" s="16"/>
      <c r="BO8" s="16"/>
      <c r="BP8" s="16"/>
      <c r="BQ8" s="16"/>
      <c r="BR8" s="16"/>
      <c r="BS8" s="16"/>
      <c r="BT8" s="16"/>
      <c r="BU8" s="16"/>
      <c r="BV8" s="16"/>
      <c r="BW8" s="16"/>
      <c r="BX8" s="16"/>
      <c r="BY8" s="16"/>
      <c r="BZ8" s="16"/>
      <c r="CA8" s="16"/>
      <c r="CB8" s="16"/>
      <c r="CC8" s="16"/>
      <c r="CD8" s="16"/>
      <c r="CE8" s="16"/>
      <c r="CF8" s="16"/>
      <c r="CG8" s="16"/>
      <c r="CH8" s="16"/>
      <c r="CI8" s="16"/>
      <c r="CJ8" s="16"/>
      <c r="CK8" s="16"/>
      <c r="CL8" s="16"/>
      <c r="CM8" s="16"/>
      <c r="CN8" s="16"/>
      <c r="CO8" s="17"/>
    </row>
    <row r="9" spans="1:93" ht="15.75" thickBot="1" x14ac:dyDescent="0.3">
      <c r="A9" s="11">
        <v>7</v>
      </c>
      <c r="B9" s="15"/>
      <c r="C9" s="16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7"/>
      <c r="AG9" s="15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16"/>
      <c r="BC9" s="16"/>
      <c r="BD9" s="16"/>
      <c r="BE9" s="16"/>
      <c r="BF9" s="16"/>
      <c r="BG9" s="16"/>
      <c r="BH9" s="16"/>
      <c r="BI9" s="16"/>
      <c r="BJ9" s="17"/>
      <c r="BK9" s="15"/>
      <c r="BL9" s="16"/>
      <c r="BM9" s="16"/>
      <c r="BN9" s="16"/>
      <c r="BO9" s="16"/>
      <c r="BP9" s="16"/>
      <c r="BQ9" s="16"/>
      <c r="BR9" s="16"/>
      <c r="BS9" s="16"/>
      <c r="BT9" s="16"/>
      <c r="BU9" s="16"/>
      <c r="BV9" s="16"/>
      <c r="BW9" s="16"/>
      <c r="BX9" s="16"/>
      <c r="BY9" s="16"/>
      <c r="BZ9" s="16"/>
      <c r="CA9" s="16"/>
      <c r="CB9" s="16"/>
      <c r="CC9" s="16"/>
      <c r="CD9" s="16"/>
      <c r="CE9" s="16"/>
      <c r="CF9" s="16"/>
      <c r="CG9" s="16"/>
      <c r="CH9" s="16"/>
      <c r="CI9" s="16"/>
      <c r="CJ9" s="16"/>
      <c r="CK9" s="16"/>
      <c r="CL9" s="16"/>
      <c r="CM9" s="16"/>
      <c r="CN9" s="16"/>
      <c r="CO9" s="17"/>
    </row>
    <row r="10" spans="1:93" ht="15.75" thickBot="1" x14ac:dyDescent="0.3">
      <c r="A10" s="11">
        <v>8</v>
      </c>
      <c r="B10" s="15"/>
      <c r="C10" s="16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7"/>
      <c r="AG10" s="15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  <c r="BD10" s="16"/>
      <c r="BE10" s="16"/>
      <c r="BF10" s="16"/>
      <c r="BG10" s="16"/>
      <c r="BH10" s="16"/>
      <c r="BI10" s="16"/>
      <c r="BJ10" s="17"/>
      <c r="BK10" s="15"/>
      <c r="BL10" s="16"/>
      <c r="BM10" s="16"/>
      <c r="BN10" s="16"/>
      <c r="BO10" s="16"/>
      <c r="BP10" s="16"/>
      <c r="BQ10" s="16"/>
      <c r="BR10" s="16"/>
      <c r="BS10" s="16"/>
      <c r="BT10" s="16"/>
      <c r="BU10" s="16"/>
      <c r="BV10" s="16"/>
      <c r="BW10" s="16"/>
      <c r="BX10" s="16"/>
      <c r="BY10" s="16"/>
      <c r="BZ10" s="16"/>
      <c r="CA10" s="16"/>
      <c r="CB10" s="16"/>
      <c r="CC10" s="16"/>
      <c r="CD10" s="16"/>
      <c r="CE10" s="16"/>
      <c r="CF10" s="16"/>
      <c r="CG10" s="16"/>
      <c r="CH10" s="16"/>
      <c r="CI10" s="16"/>
      <c r="CJ10" s="16"/>
      <c r="CK10" s="16"/>
      <c r="CL10" s="16"/>
      <c r="CM10" s="16"/>
      <c r="CN10" s="16"/>
      <c r="CO10" s="17"/>
    </row>
    <row r="11" spans="1:93" ht="15.75" thickBot="1" x14ac:dyDescent="0.3">
      <c r="A11" s="11">
        <v>9</v>
      </c>
      <c r="B11" s="15"/>
      <c r="C11" s="16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7"/>
      <c r="AG11" s="15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  <c r="BB11" s="16"/>
      <c r="BC11" s="16"/>
      <c r="BD11" s="16"/>
      <c r="BE11" s="16"/>
      <c r="BF11" s="16"/>
      <c r="BG11" s="16"/>
      <c r="BH11" s="16"/>
      <c r="BI11" s="16"/>
      <c r="BJ11" s="17"/>
      <c r="BK11" s="15"/>
      <c r="BL11" s="16"/>
      <c r="BM11" s="16"/>
      <c r="BN11" s="16"/>
      <c r="BO11" s="16"/>
      <c r="BP11" s="16"/>
      <c r="BQ11" s="16"/>
      <c r="BR11" s="16"/>
      <c r="BS11" s="16"/>
      <c r="BT11" s="16"/>
      <c r="BU11" s="16"/>
      <c r="BV11" s="16"/>
      <c r="BW11" s="16"/>
      <c r="BX11" s="16"/>
      <c r="BY11" s="16"/>
      <c r="BZ11" s="16"/>
      <c r="CA11" s="16"/>
      <c r="CB11" s="16"/>
      <c r="CC11" s="16"/>
      <c r="CD11" s="16"/>
      <c r="CE11" s="16"/>
      <c r="CF11" s="16"/>
      <c r="CG11" s="16"/>
      <c r="CH11" s="16"/>
      <c r="CI11" s="16"/>
      <c r="CJ11" s="16"/>
      <c r="CK11" s="16"/>
      <c r="CL11" s="16"/>
      <c r="CM11" s="16"/>
      <c r="CN11" s="16"/>
      <c r="CO11" s="17"/>
    </row>
    <row r="12" spans="1:93" ht="15.75" thickBot="1" x14ac:dyDescent="0.3">
      <c r="A12" s="11">
        <v>10</v>
      </c>
      <c r="B12" s="15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7"/>
      <c r="AG12" s="15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  <c r="BB12" s="16"/>
      <c r="BC12" s="16"/>
      <c r="BD12" s="16"/>
      <c r="BE12" s="16"/>
      <c r="BF12" s="16"/>
      <c r="BG12" s="16"/>
      <c r="BH12" s="16"/>
      <c r="BI12" s="16"/>
      <c r="BJ12" s="17"/>
      <c r="BK12" s="15"/>
      <c r="BL12" s="16"/>
      <c r="BM12" s="16"/>
      <c r="BN12" s="16"/>
      <c r="BO12" s="16"/>
      <c r="BP12" s="16"/>
      <c r="BQ12" s="16"/>
      <c r="BR12" s="16"/>
      <c r="BS12" s="16"/>
      <c r="BT12" s="16"/>
      <c r="BU12" s="16"/>
      <c r="BV12" s="16"/>
      <c r="BW12" s="16"/>
      <c r="BX12" s="16"/>
      <c r="BY12" s="16"/>
      <c r="BZ12" s="16"/>
      <c r="CA12" s="16"/>
      <c r="CB12" s="16"/>
      <c r="CC12" s="16"/>
      <c r="CD12" s="16"/>
      <c r="CE12" s="16"/>
      <c r="CF12" s="16"/>
      <c r="CG12" s="16"/>
      <c r="CH12" s="16"/>
      <c r="CI12" s="16"/>
      <c r="CJ12" s="16"/>
      <c r="CK12" s="16"/>
      <c r="CL12" s="16"/>
      <c r="CM12" s="16"/>
      <c r="CN12" s="16"/>
      <c r="CO12" s="17"/>
    </row>
    <row r="13" spans="1:93" ht="15.75" thickBot="1" x14ac:dyDescent="0.3">
      <c r="A13" s="11">
        <v>11</v>
      </c>
      <c r="B13" s="15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7"/>
      <c r="AG13" s="15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16"/>
      <c r="AV13" s="16"/>
      <c r="AW13" s="16"/>
      <c r="AX13" s="16"/>
      <c r="AY13" s="16"/>
      <c r="AZ13" s="16"/>
      <c r="BA13" s="16"/>
      <c r="BB13" s="16"/>
      <c r="BC13" s="16"/>
      <c r="BD13" s="16"/>
      <c r="BE13" s="16"/>
      <c r="BF13" s="16"/>
      <c r="BG13" s="16"/>
      <c r="BH13" s="16"/>
      <c r="BI13" s="16"/>
      <c r="BJ13" s="17"/>
      <c r="BK13" s="15"/>
      <c r="BL13" s="16"/>
      <c r="BM13" s="16"/>
      <c r="BN13" s="16"/>
      <c r="BO13" s="16"/>
      <c r="BP13" s="16"/>
      <c r="BQ13" s="16"/>
      <c r="BR13" s="16"/>
      <c r="BS13" s="16"/>
      <c r="BT13" s="16"/>
      <c r="BU13" s="16"/>
      <c r="BV13" s="16"/>
      <c r="BW13" s="16"/>
      <c r="BX13" s="16"/>
      <c r="BY13" s="16"/>
      <c r="BZ13" s="16"/>
      <c r="CA13" s="16"/>
      <c r="CB13" s="16"/>
      <c r="CC13" s="16"/>
      <c r="CD13" s="16"/>
      <c r="CE13" s="16"/>
      <c r="CF13" s="16"/>
      <c r="CG13" s="16"/>
      <c r="CH13" s="16"/>
      <c r="CI13" s="16"/>
      <c r="CJ13" s="16"/>
      <c r="CK13" s="16"/>
      <c r="CL13" s="16"/>
      <c r="CM13" s="16"/>
      <c r="CN13" s="16"/>
      <c r="CO13" s="17"/>
    </row>
    <row r="14" spans="1:93" ht="15.75" thickBot="1" x14ac:dyDescent="0.3">
      <c r="A14" s="11">
        <v>12</v>
      </c>
      <c r="B14" s="15"/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7"/>
      <c r="AG14" s="15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16"/>
      <c r="BB14" s="16"/>
      <c r="BC14" s="16"/>
      <c r="BD14" s="16"/>
      <c r="BE14" s="16"/>
      <c r="BF14" s="16"/>
      <c r="BG14" s="16"/>
      <c r="BH14" s="16"/>
      <c r="BI14" s="16"/>
      <c r="BJ14" s="17"/>
      <c r="BK14" s="15"/>
      <c r="BL14" s="16"/>
      <c r="BM14" s="16"/>
      <c r="BN14" s="16"/>
      <c r="BO14" s="16"/>
      <c r="BP14" s="16"/>
      <c r="BQ14" s="16"/>
      <c r="BR14" s="16"/>
      <c r="BS14" s="16"/>
      <c r="BT14" s="16"/>
      <c r="BU14" s="16"/>
      <c r="BV14" s="16"/>
      <c r="BW14" s="16"/>
      <c r="BX14" s="16"/>
      <c r="BY14" s="16"/>
      <c r="BZ14" s="16"/>
      <c r="CA14" s="16"/>
      <c r="CB14" s="16"/>
      <c r="CC14" s="16"/>
      <c r="CD14" s="16"/>
      <c r="CE14" s="16"/>
      <c r="CF14" s="16"/>
      <c r="CG14" s="16"/>
      <c r="CH14" s="16"/>
      <c r="CI14" s="16"/>
      <c r="CJ14" s="16"/>
      <c r="CK14" s="16"/>
      <c r="CL14" s="16"/>
      <c r="CM14" s="16"/>
      <c r="CN14" s="16"/>
      <c r="CO14" s="17"/>
    </row>
    <row r="15" spans="1:93" ht="15.75" thickBot="1" x14ac:dyDescent="0.3">
      <c r="A15" s="11">
        <v>13</v>
      </c>
      <c r="B15" s="15"/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7"/>
      <c r="AG15" s="15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  <c r="BB15" s="16"/>
      <c r="BC15" s="16"/>
      <c r="BD15" s="16"/>
      <c r="BE15" s="16"/>
      <c r="BF15" s="16"/>
      <c r="BG15" s="16"/>
      <c r="BH15" s="16"/>
      <c r="BI15" s="16"/>
      <c r="BJ15" s="17"/>
      <c r="BK15" s="15"/>
      <c r="BL15" s="16"/>
      <c r="BM15" s="16"/>
      <c r="BN15" s="16"/>
      <c r="BO15" s="16"/>
      <c r="BP15" s="16"/>
      <c r="BQ15" s="16"/>
      <c r="BR15" s="16"/>
      <c r="BS15" s="16"/>
      <c r="BT15" s="16"/>
      <c r="BU15" s="16"/>
      <c r="BV15" s="16"/>
      <c r="BW15" s="16"/>
      <c r="BX15" s="16"/>
      <c r="BY15" s="16"/>
      <c r="BZ15" s="16"/>
      <c r="CA15" s="16"/>
      <c r="CB15" s="16"/>
      <c r="CC15" s="16"/>
      <c r="CD15" s="16"/>
      <c r="CE15" s="16"/>
      <c r="CF15" s="16"/>
      <c r="CG15" s="16"/>
      <c r="CH15" s="16"/>
      <c r="CI15" s="16"/>
      <c r="CJ15" s="16"/>
      <c r="CK15" s="16"/>
      <c r="CL15" s="16"/>
      <c r="CM15" s="16"/>
      <c r="CN15" s="16"/>
      <c r="CO15" s="17"/>
    </row>
    <row r="16" spans="1:93" ht="15.75" thickBot="1" x14ac:dyDescent="0.3">
      <c r="A16" s="11">
        <v>14</v>
      </c>
      <c r="B16" s="15"/>
      <c r="C16" s="16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7"/>
      <c r="AG16" s="15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  <c r="AX16" s="16"/>
      <c r="AY16" s="16"/>
      <c r="AZ16" s="16"/>
      <c r="BA16" s="16"/>
      <c r="BB16" s="16"/>
      <c r="BC16" s="16"/>
      <c r="BD16" s="16"/>
      <c r="BE16" s="16"/>
      <c r="BF16" s="16"/>
      <c r="BG16" s="16"/>
      <c r="BH16" s="16"/>
      <c r="BI16" s="16"/>
      <c r="BJ16" s="17"/>
      <c r="BK16" s="15"/>
      <c r="BL16" s="16"/>
      <c r="BM16" s="16"/>
      <c r="BN16" s="16"/>
      <c r="BO16" s="16"/>
      <c r="BP16" s="16"/>
      <c r="BQ16" s="16"/>
      <c r="BR16" s="16"/>
      <c r="BS16" s="16"/>
      <c r="BT16" s="16"/>
      <c r="BU16" s="16"/>
      <c r="BV16" s="16"/>
      <c r="BW16" s="16"/>
      <c r="BX16" s="16"/>
      <c r="BY16" s="16"/>
      <c r="BZ16" s="16"/>
      <c r="CA16" s="16"/>
      <c r="CB16" s="16"/>
      <c r="CC16" s="16"/>
      <c r="CD16" s="16"/>
      <c r="CE16" s="16"/>
      <c r="CF16" s="16"/>
      <c r="CG16" s="16"/>
      <c r="CH16" s="16"/>
      <c r="CI16" s="16"/>
      <c r="CJ16" s="16"/>
      <c r="CK16" s="16"/>
      <c r="CL16" s="16"/>
      <c r="CM16" s="16"/>
      <c r="CN16" s="16"/>
      <c r="CO16" s="17"/>
    </row>
    <row r="17" spans="1:93" ht="15.75" thickBot="1" x14ac:dyDescent="0.3">
      <c r="A17" s="11">
        <v>15</v>
      </c>
      <c r="B17" s="18"/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20"/>
      <c r="AG17" s="18"/>
      <c r="AH17" s="19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19"/>
      <c r="AX17" s="19"/>
      <c r="AY17" s="19"/>
      <c r="AZ17" s="19"/>
      <c r="BA17" s="19"/>
      <c r="BB17" s="19"/>
      <c r="BC17" s="19"/>
      <c r="BD17" s="19"/>
      <c r="BE17" s="19"/>
      <c r="BF17" s="19"/>
      <c r="BG17" s="19"/>
      <c r="BH17" s="19"/>
      <c r="BI17" s="19"/>
      <c r="BJ17" s="20"/>
      <c r="BK17" s="18"/>
      <c r="BL17" s="19"/>
      <c r="BM17" s="19"/>
      <c r="BN17" s="19"/>
      <c r="BO17" s="19"/>
      <c r="BP17" s="19"/>
      <c r="BQ17" s="19"/>
      <c r="BR17" s="19"/>
      <c r="BS17" s="19"/>
      <c r="BT17" s="19"/>
      <c r="BU17" s="19"/>
      <c r="BV17" s="19"/>
      <c r="BW17" s="19"/>
      <c r="BX17" s="19"/>
      <c r="BY17" s="19"/>
      <c r="BZ17" s="19"/>
      <c r="CA17" s="19"/>
      <c r="CB17" s="19"/>
      <c r="CC17" s="19"/>
      <c r="CD17" s="19"/>
      <c r="CE17" s="19"/>
      <c r="CF17" s="19"/>
      <c r="CG17" s="19"/>
      <c r="CH17" s="19"/>
      <c r="CI17" s="19"/>
      <c r="CJ17" s="19"/>
      <c r="CK17" s="19"/>
      <c r="CL17" s="19"/>
      <c r="CM17" s="19"/>
      <c r="CN17" s="19"/>
      <c r="CO17" s="20"/>
    </row>
    <row r="19" spans="1:93" ht="15.75" thickBot="1" x14ac:dyDescent="0.3"/>
    <row r="20" spans="1:93" ht="15.75" thickBot="1" x14ac:dyDescent="0.3">
      <c r="B20" s="221" t="s">
        <v>64</v>
      </c>
      <c r="C20" s="219"/>
      <c r="D20" s="219"/>
      <c r="E20" s="219"/>
      <c r="F20" s="219"/>
      <c r="G20" s="219"/>
      <c r="H20" s="219"/>
      <c r="I20" s="219"/>
      <c r="J20" s="219"/>
      <c r="K20" s="219"/>
      <c r="L20" s="219"/>
      <c r="M20" s="219"/>
      <c r="N20" s="219"/>
      <c r="O20" s="219"/>
      <c r="P20" s="219"/>
      <c r="Q20" s="219"/>
      <c r="R20" s="219"/>
      <c r="S20" s="219"/>
      <c r="T20" s="219"/>
      <c r="U20" s="219"/>
      <c r="V20" s="219"/>
      <c r="W20" s="219"/>
      <c r="X20" s="219"/>
      <c r="Y20" s="219"/>
      <c r="Z20" s="219"/>
      <c r="AA20" s="219"/>
      <c r="AB20" s="219"/>
      <c r="AC20" s="219"/>
      <c r="AD20" s="219"/>
      <c r="AE20" s="219"/>
      <c r="AF20" s="220"/>
      <c r="AG20" s="221" t="s">
        <v>65</v>
      </c>
      <c r="AH20" s="219"/>
      <c r="AI20" s="219"/>
      <c r="AJ20" s="219"/>
      <c r="AK20" s="219"/>
      <c r="AL20" s="219"/>
      <c r="AM20" s="219"/>
      <c r="AN20" s="219"/>
      <c r="AO20" s="219"/>
      <c r="AP20" s="219"/>
      <c r="AQ20" s="219"/>
      <c r="AR20" s="219"/>
      <c r="AS20" s="219"/>
      <c r="AT20" s="219"/>
      <c r="AU20" s="219"/>
      <c r="AV20" s="219"/>
      <c r="AW20" s="219"/>
      <c r="AX20" s="219"/>
      <c r="AY20" s="219"/>
      <c r="AZ20" s="219"/>
      <c r="BA20" s="219"/>
      <c r="BB20" s="219"/>
      <c r="BC20" s="219"/>
      <c r="BD20" s="219"/>
      <c r="BE20" s="219"/>
      <c r="BF20" s="219"/>
      <c r="BG20" s="219"/>
      <c r="BH20" s="219"/>
      <c r="BI20" s="219"/>
      <c r="BJ20" s="220"/>
      <c r="BK20" s="216" t="s">
        <v>66</v>
      </c>
      <c r="BL20" s="217"/>
      <c r="BM20" s="217"/>
      <c r="BN20" s="217"/>
      <c r="BO20" s="217"/>
      <c r="BP20" s="217"/>
      <c r="BQ20" s="217"/>
      <c r="BR20" s="217"/>
      <c r="BS20" s="217"/>
      <c r="BT20" s="217"/>
      <c r="BU20" s="217"/>
      <c r="BV20" s="217"/>
      <c r="BW20" s="217"/>
      <c r="BX20" s="217"/>
      <c r="BY20" s="218"/>
    </row>
    <row r="21" spans="1:93" ht="15.75" thickBot="1" x14ac:dyDescent="0.3">
      <c r="B21" s="1">
        <v>1</v>
      </c>
      <c r="C21" s="7">
        <v>2</v>
      </c>
      <c r="D21" s="7">
        <v>3</v>
      </c>
      <c r="E21" s="7">
        <v>4</v>
      </c>
      <c r="F21" s="7">
        <v>5</v>
      </c>
      <c r="G21" s="7">
        <v>6</v>
      </c>
      <c r="H21" s="7">
        <v>7</v>
      </c>
      <c r="I21" s="7">
        <v>8</v>
      </c>
      <c r="J21" s="7">
        <v>9</v>
      </c>
      <c r="K21" s="7">
        <v>10</v>
      </c>
      <c r="L21" s="7">
        <v>11</v>
      </c>
      <c r="M21" s="7">
        <v>12</v>
      </c>
      <c r="N21" s="7">
        <v>13</v>
      </c>
      <c r="O21" s="7">
        <v>14</v>
      </c>
      <c r="P21" s="7">
        <v>15</v>
      </c>
      <c r="Q21" s="7">
        <v>16</v>
      </c>
      <c r="R21" s="7">
        <v>17</v>
      </c>
      <c r="S21" s="7">
        <v>18</v>
      </c>
      <c r="T21" s="7">
        <v>19</v>
      </c>
      <c r="U21" s="7">
        <v>20</v>
      </c>
      <c r="V21" s="7">
        <v>21</v>
      </c>
      <c r="W21" s="7">
        <v>22</v>
      </c>
      <c r="X21" s="7">
        <v>23</v>
      </c>
      <c r="Y21" s="7">
        <v>24</v>
      </c>
      <c r="Z21" s="7">
        <v>25</v>
      </c>
      <c r="AA21" s="7">
        <v>26</v>
      </c>
      <c r="AB21" s="7">
        <v>27</v>
      </c>
      <c r="AC21" s="7">
        <v>28</v>
      </c>
      <c r="AD21" s="7">
        <v>29</v>
      </c>
      <c r="AE21" s="7">
        <v>30</v>
      </c>
      <c r="AF21" s="8">
        <v>31</v>
      </c>
      <c r="AG21" s="21">
        <v>1</v>
      </c>
      <c r="AH21" s="9">
        <v>2</v>
      </c>
      <c r="AI21" s="9">
        <v>3</v>
      </c>
      <c r="AJ21" s="9">
        <v>4</v>
      </c>
      <c r="AK21" s="9">
        <v>5</v>
      </c>
      <c r="AL21" s="9">
        <v>6</v>
      </c>
      <c r="AM21" s="9">
        <v>7</v>
      </c>
      <c r="AN21" s="9">
        <v>8</v>
      </c>
      <c r="AO21" s="9">
        <v>9</v>
      </c>
      <c r="AP21" s="9">
        <v>10</v>
      </c>
      <c r="AQ21" s="9">
        <v>11</v>
      </c>
      <c r="AR21" s="9">
        <v>12</v>
      </c>
      <c r="AS21" s="9">
        <v>13</v>
      </c>
      <c r="AT21" s="9">
        <v>14</v>
      </c>
      <c r="AU21" s="9">
        <v>15</v>
      </c>
      <c r="AV21" s="9">
        <v>16</v>
      </c>
      <c r="AW21" s="9">
        <v>17</v>
      </c>
      <c r="AX21" s="9">
        <v>18</v>
      </c>
      <c r="AY21" s="9">
        <v>19</v>
      </c>
      <c r="AZ21" s="9">
        <v>20</v>
      </c>
      <c r="BA21" s="9">
        <v>21</v>
      </c>
      <c r="BB21" s="9">
        <v>22</v>
      </c>
      <c r="BC21" s="9">
        <v>23</v>
      </c>
      <c r="BD21" s="9">
        <v>24</v>
      </c>
      <c r="BE21" s="9">
        <v>25</v>
      </c>
      <c r="BF21" s="9">
        <v>26</v>
      </c>
      <c r="BG21" s="9">
        <v>27</v>
      </c>
      <c r="BH21" s="9">
        <v>28</v>
      </c>
      <c r="BI21" s="9">
        <v>29</v>
      </c>
      <c r="BJ21" s="10">
        <v>30</v>
      </c>
      <c r="BK21" s="21">
        <v>1</v>
      </c>
      <c r="BL21" s="9">
        <v>2</v>
      </c>
      <c r="BM21" s="9">
        <v>3</v>
      </c>
      <c r="BN21" s="9">
        <v>4</v>
      </c>
      <c r="BO21" s="9">
        <v>5</v>
      </c>
      <c r="BP21" s="9">
        <v>6</v>
      </c>
      <c r="BQ21" s="9">
        <v>7</v>
      </c>
      <c r="BR21" s="9">
        <v>8</v>
      </c>
      <c r="BS21" s="9">
        <v>9</v>
      </c>
      <c r="BT21" s="9">
        <v>10</v>
      </c>
      <c r="BU21" s="9">
        <v>11</v>
      </c>
      <c r="BV21" s="9">
        <v>12</v>
      </c>
      <c r="BW21" s="9">
        <v>13</v>
      </c>
      <c r="BX21" s="9">
        <v>14</v>
      </c>
      <c r="BY21" s="10">
        <v>15</v>
      </c>
    </row>
    <row r="22" spans="1:93" ht="15.75" thickBot="1" x14ac:dyDescent="0.3">
      <c r="A22" s="11">
        <v>1</v>
      </c>
      <c r="B22" s="12"/>
      <c r="C22" s="13"/>
      <c r="D22" s="13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4"/>
      <c r="AG22" s="12"/>
      <c r="AH22" s="13"/>
      <c r="AI22" s="13"/>
      <c r="AJ22" s="13"/>
      <c r="AK22" s="13"/>
      <c r="AL22" s="13"/>
      <c r="AM22" s="13"/>
      <c r="AN22" s="13"/>
      <c r="AO22" s="13"/>
      <c r="AP22" s="13"/>
      <c r="AQ22" s="13"/>
      <c r="AR22" s="13"/>
      <c r="AS22" s="13"/>
      <c r="AT22" s="13"/>
      <c r="AU22" s="13"/>
      <c r="AV22" s="13"/>
      <c r="AW22" s="13"/>
      <c r="AX22" s="13"/>
      <c r="AY22" s="13"/>
      <c r="AZ22" s="13"/>
      <c r="BA22" s="13"/>
      <c r="BB22" s="13"/>
      <c r="BC22" s="13"/>
      <c r="BD22" s="13"/>
      <c r="BE22" s="13"/>
      <c r="BF22" s="13"/>
      <c r="BG22" s="13"/>
      <c r="BH22" s="13"/>
      <c r="BI22" s="13"/>
      <c r="BJ22" s="14"/>
      <c r="BK22" s="22"/>
      <c r="BL22" s="13"/>
      <c r="BM22" s="13"/>
      <c r="BN22" s="13"/>
      <c r="BO22" s="13"/>
      <c r="BP22" s="13"/>
      <c r="BQ22" s="13"/>
      <c r="BR22" s="13"/>
      <c r="BS22" s="13"/>
      <c r="BT22" s="13"/>
      <c r="BU22" s="13"/>
      <c r="BV22" s="13"/>
      <c r="BW22" s="13"/>
      <c r="BX22" s="13"/>
      <c r="BY22" s="14"/>
    </row>
    <row r="23" spans="1:93" ht="15.75" thickBot="1" x14ac:dyDescent="0.3">
      <c r="A23" s="11">
        <v>2</v>
      </c>
      <c r="B23" s="15"/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7"/>
      <c r="AG23" s="15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16"/>
      <c r="BA23" s="16"/>
      <c r="BB23" s="16"/>
      <c r="BC23" s="16"/>
      <c r="BD23" s="16"/>
      <c r="BE23" s="16"/>
      <c r="BF23" s="16"/>
      <c r="BG23" s="16"/>
      <c r="BH23" s="16"/>
      <c r="BI23" s="16"/>
      <c r="BJ23" s="17"/>
      <c r="BK23" s="23"/>
      <c r="BL23" s="16"/>
      <c r="BM23" s="16"/>
      <c r="BN23" s="16"/>
      <c r="BO23" s="16"/>
      <c r="BP23" s="16"/>
      <c r="BQ23" s="16"/>
      <c r="BR23" s="16"/>
      <c r="BS23" s="16"/>
      <c r="BT23" s="16"/>
      <c r="BU23" s="16"/>
      <c r="BV23" s="16"/>
      <c r="BW23" s="16"/>
      <c r="BX23" s="16"/>
      <c r="BY23" s="17"/>
    </row>
    <row r="24" spans="1:93" ht="15.75" thickBot="1" x14ac:dyDescent="0.3">
      <c r="A24" s="11">
        <v>3</v>
      </c>
      <c r="B24" s="15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7"/>
      <c r="AG24" s="15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16"/>
      <c r="AU24" s="16"/>
      <c r="AV24" s="16"/>
      <c r="AW24" s="16"/>
      <c r="AX24" s="16"/>
      <c r="AY24" s="16"/>
      <c r="AZ24" s="16"/>
      <c r="BA24" s="16"/>
      <c r="BB24" s="16"/>
      <c r="BC24" s="16"/>
      <c r="BD24" s="16"/>
      <c r="BE24" s="16"/>
      <c r="BF24" s="16"/>
      <c r="BG24" s="16"/>
      <c r="BH24" s="16"/>
      <c r="BI24" s="16"/>
      <c r="BJ24" s="17"/>
      <c r="BK24" s="23"/>
      <c r="BL24" s="16"/>
      <c r="BM24" s="16"/>
      <c r="BN24" s="16"/>
      <c r="BO24" s="16"/>
      <c r="BP24" s="16"/>
      <c r="BQ24" s="16"/>
      <c r="BR24" s="16"/>
      <c r="BS24" s="16"/>
      <c r="BT24" s="16"/>
      <c r="BU24" s="16"/>
      <c r="BV24" s="16"/>
      <c r="BW24" s="16"/>
      <c r="BX24" s="16"/>
      <c r="BY24" s="17"/>
    </row>
    <row r="25" spans="1:93" ht="15.75" thickBot="1" x14ac:dyDescent="0.3">
      <c r="A25" s="11">
        <v>4</v>
      </c>
      <c r="B25" s="15"/>
      <c r="C25" s="16"/>
      <c r="D25" s="16"/>
      <c r="E25" s="16"/>
      <c r="F25" s="16"/>
      <c r="G25" s="210" t="s">
        <v>67</v>
      </c>
      <c r="H25" s="211"/>
      <c r="I25" s="211"/>
      <c r="J25" s="211"/>
      <c r="K25" s="211"/>
      <c r="L25" s="211"/>
      <c r="M25" s="211"/>
      <c r="N25" s="211"/>
      <c r="O25" s="211"/>
      <c r="P25" s="211"/>
      <c r="Q25" s="211"/>
      <c r="R25" s="211"/>
      <c r="S25" s="211"/>
      <c r="T25" s="211"/>
      <c r="U25" s="212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7"/>
      <c r="AG25" s="15"/>
      <c r="AH25" s="16"/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S25" s="16"/>
      <c r="AT25" s="16"/>
      <c r="AU25" s="16"/>
      <c r="AV25" s="16"/>
      <c r="AW25" s="16"/>
      <c r="AX25" s="16"/>
      <c r="AY25" s="16"/>
      <c r="AZ25" s="16"/>
      <c r="BA25" s="16"/>
      <c r="BB25" s="16"/>
      <c r="BC25" s="16"/>
      <c r="BD25" s="16"/>
      <c r="BE25" s="16"/>
      <c r="BF25" s="16"/>
      <c r="BG25" s="16"/>
      <c r="BH25" s="16"/>
      <c r="BI25" s="16"/>
      <c r="BJ25" s="17"/>
      <c r="BK25" s="23"/>
      <c r="BL25" s="16"/>
      <c r="BM25" s="16"/>
      <c r="BN25" s="16"/>
      <c r="BO25" s="16"/>
      <c r="BP25" s="16"/>
      <c r="BQ25" s="16"/>
      <c r="BR25" s="16"/>
      <c r="BS25" s="16"/>
      <c r="BT25" s="16"/>
      <c r="BU25" s="16"/>
      <c r="BV25" s="16"/>
      <c r="BW25" s="16"/>
      <c r="BX25" s="16"/>
      <c r="BY25" s="17"/>
    </row>
    <row r="26" spans="1:93" ht="15.75" thickBot="1" x14ac:dyDescent="0.3">
      <c r="A26" s="11">
        <v>5</v>
      </c>
      <c r="B26" s="15"/>
      <c r="C26" s="16"/>
      <c r="D26" s="16"/>
      <c r="E26" s="16"/>
      <c r="F26" s="16"/>
      <c r="G26" s="213"/>
      <c r="H26" s="214"/>
      <c r="I26" s="214"/>
      <c r="J26" s="214"/>
      <c r="K26" s="214"/>
      <c r="L26" s="214"/>
      <c r="M26" s="214"/>
      <c r="N26" s="214"/>
      <c r="O26" s="214"/>
      <c r="P26" s="214"/>
      <c r="Q26" s="214"/>
      <c r="R26" s="214"/>
      <c r="S26" s="214"/>
      <c r="T26" s="214"/>
      <c r="U26" s="215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7"/>
      <c r="AG26" s="15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16"/>
      <c r="AS26" s="16"/>
      <c r="AT26" s="16"/>
      <c r="AU26" s="16"/>
      <c r="AV26" s="16"/>
      <c r="AW26" s="16"/>
      <c r="AX26" s="16"/>
      <c r="AY26" s="16"/>
      <c r="AZ26" s="16"/>
      <c r="BA26" s="16"/>
      <c r="BB26" s="16"/>
      <c r="BC26" s="16"/>
      <c r="BD26" s="16"/>
      <c r="BE26" s="16"/>
      <c r="BF26" s="16"/>
      <c r="BG26" s="16"/>
      <c r="BH26" s="16"/>
      <c r="BI26" s="16"/>
      <c r="BJ26" s="17"/>
      <c r="BK26" s="23"/>
      <c r="BL26" s="16"/>
      <c r="BM26" s="16"/>
      <c r="BN26" s="16"/>
      <c r="BO26" s="16"/>
      <c r="BP26" s="16"/>
      <c r="BQ26" s="16"/>
      <c r="BR26" s="16"/>
      <c r="BS26" s="16"/>
      <c r="BT26" s="16"/>
      <c r="BU26" s="16"/>
      <c r="BV26" s="16"/>
      <c r="BW26" s="16"/>
      <c r="BX26" s="16"/>
      <c r="BY26" s="17"/>
    </row>
    <row r="27" spans="1:93" ht="15.75" thickBot="1" x14ac:dyDescent="0.3">
      <c r="A27" s="11">
        <v>6</v>
      </c>
      <c r="B27" s="15"/>
      <c r="C27" s="16"/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7"/>
      <c r="AG27" s="15"/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16"/>
      <c r="AS27" s="16"/>
      <c r="AT27" s="16"/>
      <c r="AU27" s="16"/>
      <c r="AV27" s="16"/>
      <c r="AW27" s="16"/>
      <c r="AX27" s="16"/>
      <c r="AY27" s="16"/>
      <c r="AZ27" s="16"/>
      <c r="BA27" s="16"/>
      <c r="BB27" s="16"/>
      <c r="BC27" s="16"/>
      <c r="BD27" s="16"/>
      <c r="BE27" s="16"/>
      <c r="BF27" s="16"/>
      <c r="BG27" s="16"/>
      <c r="BH27" s="16"/>
      <c r="BI27" s="16"/>
      <c r="BJ27" s="17"/>
      <c r="BK27" s="23"/>
      <c r="BL27" s="16"/>
      <c r="BM27" s="16"/>
      <c r="BN27" s="16"/>
      <c r="BO27" s="16"/>
      <c r="BP27" s="16"/>
      <c r="BQ27" s="16"/>
      <c r="BR27" s="16"/>
      <c r="BS27" s="16"/>
      <c r="BT27" s="16"/>
      <c r="BU27" s="16"/>
      <c r="BV27" s="16"/>
      <c r="BW27" s="16"/>
      <c r="BX27" s="16"/>
      <c r="BY27" s="17"/>
    </row>
    <row r="28" spans="1:93" ht="15.75" thickBot="1" x14ac:dyDescent="0.3">
      <c r="A28" s="11">
        <v>7</v>
      </c>
      <c r="B28" s="15"/>
      <c r="C28" s="16"/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7"/>
      <c r="AG28" s="15"/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16"/>
      <c r="AS28" s="16"/>
      <c r="AT28" s="16"/>
      <c r="AU28" s="16"/>
      <c r="AV28" s="16"/>
      <c r="AW28" s="16"/>
      <c r="AX28" s="16"/>
      <c r="AY28" s="16"/>
      <c r="AZ28" s="16"/>
      <c r="BA28" s="16"/>
      <c r="BB28" s="16"/>
      <c r="BC28" s="16"/>
      <c r="BD28" s="16"/>
      <c r="BE28" s="16"/>
      <c r="BF28" s="16"/>
      <c r="BG28" s="16"/>
      <c r="BH28" s="16"/>
      <c r="BI28" s="16"/>
      <c r="BJ28" s="17"/>
      <c r="BK28" s="23"/>
      <c r="BL28" s="16"/>
      <c r="BM28" s="16"/>
      <c r="BN28" s="16"/>
      <c r="BO28" s="16"/>
      <c r="BP28" s="16"/>
      <c r="BQ28" s="16"/>
      <c r="BR28" s="16"/>
      <c r="BS28" s="16"/>
      <c r="BT28" s="16"/>
      <c r="BU28" s="16"/>
      <c r="BV28" s="16"/>
      <c r="BW28" s="16"/>
      <c r="BX28" s="16"/>
      <c r="BY28" s="17"/>
    </row>
    <row r="29" spans="1:93" ht="15.75" thickBot="1" x14ac:dyDescent="0.3">
      <c r="A29" s="11">
        <v>8</v>
      </c>
      <c r="B29" s="15"/>
      <c r="C29" s="16"/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7"/>
      <c r="AG29" s="15"/>
      <c r="AH29" s="16"/>
      <c r="AI29" s="16"/>
      <c r="AJ29" s="16"/>
      <c r="AK29" s="16"/>
      <c r="AL29" s="16"/>
      <c r="AM29" s="16"/>
      <c r="AN29" s="16"/>
      <c r="AO29" s="16"/>
      <c r="AP29" s="16"/>
      <c r="AQ29" s="16"/>
      <c r="AR29" s="16"/>
      <c r="AS29" s="16"/>
      <c r="AT29" s="16"/>
      <c r="AU29" s="16"/>
      <c r="AV29" s="16"/>
      <c r="AW29" s="16"/>
      <c r="AX29" s="16"/>
      <c r="AY29" s="16"/>
      <c r="AZ29" s="16"/>
      <c r="BA29" s="16"/>
      <c r="BB29" s="16"/>
      <c r="BC29" s="16"/>
      <c r="BD29" s="16"/>
      <c r="BE29" s="16"/>
      <c r="BF29" s="16"/>
      <c r="BG29" s="16"/>
      <c r="BH29" s="16"/>
      <c r="BI29" s="16"/>
      <c r="BJ29" s="17"/>
      <c r="BK29" s="23"/>
      <c r="BL29" s="16"/>
      <c r="BM29" s="16"/>
      <c r="BN29" s="16"/>
      <c r="BO29" s="16"/>
      <c r="BP29" s="16"/>
      <c r="BQ29" s="16"/>
      <c r="BR29" s="16"/>
      <c r="BS29" s="16"/>
      <c r="BT29" s="16"/>
      <c r="BU29" s="16"/>
      <c r="BV29" s="16"/>
      <c r="BW29" s="16"/>
      <c r="BX29" s="16"/>
      <c r="BY29" s="17"/>
    </row>
    <row r="30" spans="1:93" ht="15.75" thickBot="1" x14ac:dyDescent="0.3">
      <c r="A30" s="11">
        <v>9</v>
      </c>
      <c r="B30" s="15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7"/>
      <c r="AG30" s="15"/>
      <c r="AH30" s="16"/>
      <c r="AI30" s="16"/>
      <c r="AJ30" s="16"/>
      <c r="AK30" s="16"/>
      <c r="AL30" s="16"/>
      <c r="AM30" s="16"/>
      <c r="AN30" s="16"/>
      <c r="AO30" s="16"/>
      <c r="AP30" s="16"/>
      <c r="AQ30" s="16"/>
      <c r="AR30" s="16"/>
      <c r="AS30" s="16"/>
      <c r="AT30" s="16"/>
      <c r="AU30" s="16"/>
      <c r="AV30" s="16"/>
      <c r="AW30" s="16"/>
      <c r="AX30" s="16"/>
      <c r="AY30" s="16"/>
      <c r="AZ30" s="16"/>
      <c r="BA30" s="16"/>
      <c r="BB30" s="16"/>
      <c r="BC30" s="16"/>
      <c r="BD30" s="16"/>
      <c r="BE30" s="16"/>
      <c r="BF30" s="16"/>
      <c r="BG30" s="16"/>
      <c r="BH30" s="16"/>
      <c r="BI30" s="16"/>
      <c r="BJ30" s="17"/>
      <c r="BK30" s="23"/>
      <c r="BL30" s="16"/>
      <c r="BM30" s="16"/>
      <c r="BN30" s="16"/>
      <c r="BO30" s="16"/>
      <c r="BP30" s="16"/>
      <c r="BQ30" s="16"/>
      <c r="BR30" s="16"/>
      <c r="BS30" s="16"/>
      <c r="BT30" s="16"/>
      <c r="BU30" s="16"/>
      <c r="BV30" s="16"/>
      <c r="BW30" s="16"/>
      <c r="BX30" s="16"/>
      <c r="BY30" s="17"/>
    </row>
    <row r="31" spans="1:93" ht="15.75" thickBot="1" x14ac:dyDescent="0.3">
      <c r="A31" s="11">
        <v>10</v>
      </c>
      <c r="B31" s="15"/>
      <c r="C31" s="16"/>
      <c r="D31" s="16"/>
      <c r="E31" s="16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7"/>
      <c r="AG31" s="15"/>
      <c r="AH31" s="16"/>
      <c r="AI31" s="16"/>
      <c r="AJ31" s="16"/>
      <c r="AK31" s="16"/>
      <c r="AL31" s="16"/>
      <c r="AM31" s="16"/>
      <c r="AN31" s="16"/>
      <c r="AO31" s="16"/>
      <c r="AP31" s="16"/>
      <c r="AQ31" s="16"/>
      <c r="AR31" s="16"/>
      <c r="AS31" s="16"/>
      <c r="AT31" s="16"/>
      <c r="AU31" s="16"/>
      <c r="AV31" s="16"/>
      <c r="AW31" s="16"/>
      <c r="AX31" s="16"/>
      <c r="AY31" s="16"/>
      <c r="AZ31" s="16"/>
      <c r="BA31" s="16"/>
      <c r="BB31" s="16"/>
      <c r="BC31" s="16"/>
      <c r="BD31" s="16"/>
      <c r="BE31" s="16"/>
      <c r="BF31" s="16"/>
      <c r="BG31" s="16"/>
      <c r="BH31" s="16"/>
      <c r="BI31" s="16"/>
      <c r="BJ31" s="17"/>
      <c r="BK31" s="23"/>
      <c r="BL31" s="16"/>
      <c r="BM31" s="16"/>
      <c r="BN31" s="16"/>
      <c r="BO31" s="16"/>
      <c r="BP31" s="16"/>
      <c r="BQ31" s="16"/>
      <c r="BR31" s="16"/>
      <c r="BS31" s="16"/>
      <c r="BT31" s="16"/>
      <c r="BU31" s="16"/>
      <c r="BV31" s="16"/>
      <c r="BW31" s="16"/>
      <c r="BX31" s="16"/>
      <c r="BY31" s="17"/>
    </row>
    <row r="32" spans="1:93" ht="15.75" thickBot="1" x14ac:dyDescent="0.3">
      <c r="A32" s="11">
        <v>11</v>
      </c>
      <c r="B32" s="15"/>
      <c r="C32" s="16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7"/>
      <c r="AG32" s="15"/>
      <c r="AH32" s="16"/>
      <c r="AI32" s="16"/>
      <c r="AJ32" s="16"/>
      <c r="AK32" s="16"/>
      <c r="AL32" s="16"/>
      <c r="AM32" s="16"/>
      <c r="AN32" s="16"/>
      <c r="AO32" s="16"/>
      <c r="AP32" s="16"/>
      <c r="AQ32" s="16"/>
      <c r="AR32" s="16"/>
      <c r="AS32" s="16"/>
      <c r="AT32" s="16"/>
      <c r="AU32" s="16"/>
      <c r="AV32" s="16"/>
      <c r="AW32" s="16"/>
      <c r="AX32" s="16"/>
      <c r="AY32" s="16"/>
      <c r="AZ32" s="16"/>
      <c r="BA32" s="16"/>
      <c r="BB32" s="16"/>
      <c r="BC32" s="16"/>
      <c r="BD32" s="16"/>
      <c r="BE32" s="16"/>
      <c r="BF32" s="16"/>
      <c r="BG32" s="16"/>
      <c r="BH32" s="16"/>
      <c r="BI32" s="16"/>
      <c r="BJ32" s="17"/>
      <c r="BK32" s="23"/>
      <c r="BL32" s="16"/>
      <c r="BM32" s="16"/>
      <c r="BN32" s="16"/>
      <c r="BO32" s="16"/>
      <c r="BP32" s="16"/>
      <c r="BQ32" s="16"/>
      <c r="BR32" s="16"/>
      <c r="BS32" s="16"/>
      <c r="BT32" s="16"/>
      <c r="BU32" s="16"/>
      <c r="BV32" s="16"/>
      <c r="BW32" s="16"/>
      <c r="BX32" s="16"/>
      <c r="BY32" s="17"/>
    </row>
    <row r="33" spans="1:77" ht="15.75" thickBot="1" x14ac:dyDescent="0.3">
      <c r="A33" s="11">
        <v>12</v>
      </c>
      <c r="B33" s="15"/>
      <c r="C33" s="16"/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7"/>
      <c r="AG33" s="15"/>
      <c r="AH33" s="16"/>
      <c r="AI33" s="16"/>
      <c r="AJ33" s="16"/>
      <c r="AK33" s="16"/>
      <c r="AL33" s="16"/>
      <c r="AM33" s="16"/>
      <c r="AN33" s="16"/>
      <c r="AO33" s="16"/>
      <c r="AP33" s="16"/>
      <c r="AQ33" s="16"/>
      <c r="AR33" s="16"/>
      <c r="AS33" s="16"/>
      <c r="AT33" s="16"/>
      <c r="AU33" s="16"/>
      <c r="AV33" s="16"/>
      <c r="AW33" s="16"/>
      <c r="AX33" s="16"/>
      <c r="AY33" s="16"/>
      <c r="AZ33" s="16"/>
      <c r="BA33" s="16"/>
      <c r="BB33" s="16"/>
      <c r="BC33" s="16"/>
      <c r="BD33" s="16"/>
      <c r="BE33" s="16"/>
      <c r="BF33" s="16"/>
      <c r="BG33" s="16"/>
      <c r="BH33" s="16"/>
      <c r="BI33" s="16"/>
      <c r="BJ33" s="17"/>
      <c r="BK33" s="23"/>
      <c r="BL33" s="16"/>
      <c r="BM33" s="16"/>
      <c r="BN33" s="16"/>
      <c r="BO33" s="16"/>
      <c r="BP33" s="16"/>
      <c r="BQ33" s="16"/>
      <c r="BR33" s="16"/>
      <c r="BS33" s="16"/>
      <c r="BT33" s="16"/>
      <c r="BU33" s="16"/>
      <c r="BV33" s="16"/>
      <c r="BW33" s="16"/>
      <c r="BX33" s="16"/>
      <c r="BY33" s="17"/>
    </row>
    <row r="34" spans="1:77" ht="15.75" thickBot="1" x14ac:dyDescent="0.3">
      <c r="A34" s="11">
        <v>13</v>
      </c>
      <c r="B34" s="15"/>
      <c r="C34" s="16"/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7"/>
      <c r="AG34" s="15"/>
      <c r="AH34" s="16"/>
      <c r="AI34" s="16"/>
      <c r="AJ34" s="16"/>
      <c r="AK34" s="16"/>
      <c r="AL34" s="16"/>
      <c r="AM34" s="16"/>
      <c r="AN34" s="16"/>
      <c r="AO34" s="16"/>
      <c r="AP34" s="16"/>
      <c r="AQ34" s="16"/>
      <c r="AR34" s="16"/>
      <c r="AS34" s="16"/>
      <c r="AT34" s="16"/>
      <c r="AU34" s="16"/>
      <c r="AV34" s="16"/>
      <c r="AW34" s="16"/>
      <c r="AX34" s="16"/>
      <c r="AY34" s="16"/>
      <c r="AZ34" s="16"/>
      <c r="BA34" s="16"/>
      <c r="BB34" s="16"/>
      <c r="BC34" s="16"/>
      <c r="BD34" s="16"/>
      <c r="BE34" s="16"/>
      <c r="BF34" s="16"/>
      <c r="BG34" s="16"/>
      <c r="BH34" s="16"/>
      <c r="BI34" s="16"/>
      <c r="BJ34" s="17"/>
      <c r="BK34" s="23"/>
      <c r="BL34" s="16"/>
      <c r="BM34" s="16"/>
      <c r="BN34" s="16"/>
      <c r="BO34" s="16"/>
      <c r="BP34" s="16"/>
      <c r="BQ34" s="16"/>
      <c r="BR34" s="16"/>
      <c r="BS34" s="16"/>
      <c r="BT34" s="16"/>
      <c r="BU34" s="16"/>
      <c r="BV34" s="16"/>
      <c r="BW34" s="16"/>
      <c r="BX34" s="16"/>
      <c r="BY34" s="17"/>
    </row>
    <row r="35" spans="1:77" ht="15.75" thickBot="1" x14ac:dyDescent="0.3">
      <c r="A35" s="11">
        <v>14</v>
      </c>
      <c r="B35" s="15"/>
      <c r="C35" s="16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7"/>
      <c r="AG35" s="15"/>
      <c r="AH35" s="16"/>
      <c r="AI35" s="16"/>
      <c r="AJ35" s="16"/>
      <c r="AK35" s="16"/>
      <c r="AL35" s="16"/>
      <c r="AM35" s="16"/>
      <c r="AN35" s="16"/>
      <c r="AO35" s="16"/>
      <c r="AP35" s="16"/>
      <c r="AQ35" s="16"/>
      <c r="AR35" s="16"/>
      <c r="AS35" s="16"/>
      <c r="AT35" s="16"/>
      <c r="AU35" s="16"/>
      <c r="AV35" s="16"/>
      <c r="AW35" s="16"/>
      <c r="AX35" s="16"/>
      <c r="AY35" s="16"/>
      <c r="AZ35" s="16"/>
      <c r="BA35" s="16"/>
      <c r="BB35" s="16"/>
      <c r="BC35" s="16"/>
      <c r="BD35" s="16"/>
      <c r="BE35" s="16"/>
      <c r="BF35" s="16"/>
      <c r="BG35" s="16"/>
      <c r="BH35" s="16"/>
      <c r="BI35" s="16"/>
      <c r="BJ35" s="17"/>
      <c r="BK35" s="23"/>
      <c r="BL35" s="16"/>
      <c r="BM35" s="16"/>
      <c r="BN35" s="16"/>
      <c r="BO35" s="16"/>
      <c r="BP35" s="16"/>
      <c r="BQ35" s="16"/>
      <c r="BR35" s="16"/>
      <c r="BS35" s="16"/>
      <c r="BT35" s="16"/>
      <c r="BU35" s="16"/>
      <c r="BV35" s="16"/>
      <c r="BW35" s="16"/>
      <c r="BX35" s="16"/>
      <c r="BY35" s="17"/>
    </row>
    <row r="36" spans="1:77" ht="15.75" thickBot="1" x14ac:dyDescent="0.3">
      <c r="A36" s="11">
        <v>15</v>
      </c>
      <c r="B36" s="18"/>
      <c r="C36" s="19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  <c r="Q36" s="19"/>
      <c r="R36" s="19"/>
      <c r="S36" s="19"/>
      <c r="T36" s="19"/>
      <c r="U36" s="19"/>
      <c r="V36" s="19"/>
      <c r="W36" s="19"/>
      <c r="X36" s="19"/>
      <c r="Y36" s="19"/>
      <c r="Z36" s="19"/>
      <c r="AA36" s="19"/>
      <c r="AB36" s="19"/>
      <c r="AC36" s="19"/>
      <c r="AD36" s="19"/>
      <c r="AE36" s="19"/>
      <c r="AF36" s="20"/>
      <c r="AG36" s="18"/>
      <c r="AH36" s="19"/>
      <c r="AI36" s="19"/>
      <c r="AJ36" s="19"/>
      <c r="AK36" s="19"/>
      <c r="AL36" s="19"/>
      <c r="AM36" s="19"/>
      <c r="AN36" s="19"/>
      <c r="AO36" s="19"/>
      <c r="AP36" s="19"/>
      <c r="AQ36" s="19"/>
      <c r="AR36" s="19"/>
      <c r="AS36" s="19"/>
      <c r="AT36" s="19"/>
      <c r="AU36" s="19"/>
      <c r="AV36" s="19"/>
      <c r="AW36" s="19"/>
      <c r="AX36" s="19"/>
      <c r="AY36" s="19"/>
      <c r="AZ36" s="19"/>
      <c r="BA36" s="19"/>
      <c r="BB36" s="19"/>
      <c r="BC36" s="19"/>
      <c r="BD36" s="19"/>
      <c r="BE36" s="19"/>
      <c r="BF36" s="19"/>
      <c r="BG36" s="19"/>
      <c r="BH36" s="19"/>
      <c r="BI36" s="19"/>
      <c r="BJ36" s="20"/>
      <c r="BK36" s="24"/>
      <c r="BL36" s="19"/>
      <c r="BM36" s="19"/>
      <c r="BN36" s="19"/>
      <c r="BO36" s="19"/>
      <c r="BP36" s="19"/>
      <c r="BQ36" s="19"/>
      <c r="BR36" s="19"/>
      <c r="BS36" s="19"/>
      <c r="BT36" s="19"/>
      <c r="BU36" s="19"/>
      <c r="BV36" s="19"/>
      <c r="BW36" s="19"/>
      <c r="BX36" s="19"/>
      <c r="BY36" s="20"/>
    </row>
    <row r="37" spans="1:77" x14ac:dyDescent="0.25">
      <c r="A37" s="5"/>
    </row>
    <row r="38" spans="1:77" x14ac:dyDescent="0.25">
      <c r="A38" s="5"/>
    </row>
    <row r="39" spans="1:77" x14ac:dyDescent="0.25">
      <c r="A39" s="5"/>
    </row>
    <row r="40" spans="1:77" x14ac:dyDescent="0.25">
      <c r="A40" s="5"/>
    </row>
    <row r="41" spans="1:77" x14ac:dyDescent="0.25">
      <c r="A41" s="5"/>
    </row>
    <row r="42" spans="1:77" x14ac:dyDescent="0.25">
      <c r="A42" s="5"/>
    </row>
    <row r="43" spans="1:77" x14ac:dyDescent="0.25">
      <c r="A43" s="5"/>
    </row>
    <row r="44" spans="1:77" x14ac:dyDescent="0.25">
      <c r="A44" s="5"/>
    </row>
    <row r="45" spans="1:77" x14ac:dyDescent="0.25">
      <c r="A45" s="5"/>
    </row>
    <row r="46" spans="1:77" x14ac:dyDescent="0.25">
      <c r="A46" s="5"/>
    </row>
    <row r="47" spans="1:77" x14ac:dyDescent="0.25">
      <c r="A47" s="5"/>
    </row>
    <row r="48" spans="1:77" x14ac:dyDescent="0.25">
      <c r="A48" s="5"/>
    </row>
    <row r="49" spans="1:1" x14ac:dyDescent="0.25">
      <c r="A49" s="5"/>
    </row>
    <row r="50" spans="1:1" x14ac:dyDescent="0.25">
      <c r="A50" s="5"/>
    </row>
    <row r="51" spans="1:1" x14ac:dyDescent="0.25">
      <c r="A51" s="5"/>
    </row>
    <row r="52" spans="1:1" x14ac:dyDescent="0.25">
      <c r="A52" s="5"/>
    </row>
    <row r="53" spans="1:1" x14ac:dyDescent="0.25">
      <c r="A53" s="5"/>
    </row>
    <row r="54" spans="1:1" x14ac:dyDescent="0.25">
      <c r="A54" s="5"/>
    </row>
    <row r="55" spans="1:1" x14ac:dyDescent="0.25">
      <c r="A55" s="5"/>
    </row>
    <row r="56" spans="1:1" x14ac:dyDescent="0.25">
      <c r="A56" s="5"/>
    </row>
    <row r="57" spans="1:1" x14ac:dyDescent="0.25">
      <c r="A57" s="5"/>
    </row>
    <row r="58" spans="1:1" x14ac:dyDescent="0.25">
      <c r="A58" s="5"/>
    </row>
    <row r="59" spans="1:1" x14ac:dyDescent="0.25">
      <c r="A59" s="5"/>
    </row>
    <row r="60" spans="1:1" x14ac:dyDescent="0.25">
      <c r="A60" s="5"/>
    </row>
    <row r="61" spans="1:1" x14ac:dyDescent="0.25">
      <c r="A61" s="5"/>
    </row>
    <row r="62" spans="1:1" x14ac:dyDescent="0.25">
      <c r="A62" s="5"/>
    </row>
    <row r="63" spans="1:1" x14ac:dyDescent="0.25">
      <c r="A63" s="5"/>
    </row>
    <row r="64" spans="1:1" x14ac:dyDescent="0.25">
      <c r="A64" s="5"/>
    </row>
    <row r="65" spans="1:1" x14ac:dyDescent="0.25">
      <c r="A65" s="5"/>
    </row>
    <row r="66" spans="1:1" x14ac:dyDescent="0.25">
      <c r="A66" s="5"/>
    </row>
    <row r="67" spans="1:1" x14ac:dyDescent="0.25">
      <c r="A67" s="5"/>
    </row>
    <row r="68" spans="1:1" x14ac:dyDescent="0.25">
      <c r="A68" s="5"/>
    </row>
    <row r="69" spans="1:1" x14ac:dyDescent="0.25">
      <c r="A69" s="5"/>
    </row>
    <row r="70" spans="1:1" x14ac:dyDescent="0.25">
      <c r="A70" s="5"/>
    </row>
    <row r="71" spans="1:1" x14ac:dyDescent="0.25">
      <c r="A71" s="5"/>
    </row>
    <row r="72" spans="1:1" x14ac:dyDescent="0.25">
      <c r="A72" s="5"/>
    </row>
    <row r="73" spans="1:1" x14ac:dyDescent="0.25">
      <c r="A73" s="5"/>
    </row>
    <row r="74" spans="1:1" x14ac:dyDescent="0.25">
      <c r="A74" s="5"/>
    </row>
    <row r="75" spans="1:1" x14ac:dyDescent="0.25">
      <c r="A75" s="5"/>
    </row>
    <row r="76" spans="1:1" x14ac:dyDescent="0.25">
      <c r="A76" s="5"/>
    </row>
    <row r="77" spans="1:1" x14ac:dyDescent="0.25">
      <c r="A77" s="5"/>
    </row>
    <row r="78" spans="1:1" x14ac:dyDescent="0.25">
      <c r="A78" s="5"/>
    </row>
    <row r="79" spans="1:1" x14ac:dyDescent="0.25">
      <c r="A79" s="5"/>
    </row>
    <row r="80" spans="1:1" x14ac:dyDescent="0.25">
      <c r="A80" s="5"/>
    </row>
    <row r="81" spans="1:1" x14ac:dyDescent="0.25">
      <c r="A81" s="5"/>
    </row>
    <row r="82" spans="1:1" x14ac:dyDescent="0.25">
      <c r="A82" s="5"/>
    </row>
    <row r="83" spans="1:1" x14ac:dyDescent="0.25">
      <c r="A83" s="5"/>
    </row>
    <row r="84" spans="1:1" x14ac:dyDescent="0.25">
      <c r="A84" s="5"/>
    </row>
    <row r="85" spans="1:1" x14ac:dyDescent="0.25">
      <c r="A85" s="5"/>
    </row>
    <row r="86" spans="1:1" x14ac:dyDescent="0.25">
      <c r="A86" s="5"/>
    </row>
    <row r="87" spans="1:1" x14ac:dyDescent="0.25">
      <c r="A87" s="5"/>
    </row>
    <row r="88" spans="1:1" x14ac:dyDescent="0.25">
      <c r="A88" s="5"/>
    </row>
    <row r="89" spans="1:1" x14ac:dyDescent="0.25">
      <c r="A89" s="5"/>
    </row>
    <row r="90" spans="1:1" x14ac:dyDescent="0.25">
      <c r="A90" s="5"/>
    </row>
    <row r="91" spans="1:1" x14ac:dyDescent="0.25">
      <c r="A91" s="5"/>
    </row>
    <row r="92" spans="1:1" x14ac:dyDescent="0.25">
      <c r="A92" s="5"/>
    </row>
    <row r="93" spans="1:1" x14ac:dyDescent="0.25">
      <c r="A93" s="5"/>
    </row>
    <row r="94" spans="1:1" x14ac:dyDescent="0.25">
      <c r="A94" s="5"/>
    </row>
    <row r="95" spans="1:1" x14ac:dyDescent="0.25">
      <c r="A95" s="5"/>
    </row>
    <row r="96" spans="1:1" x14ac:dyDescent="0.25">
      <c r="A96" s="5"/>
    </row>
    <row r="97" spans="1:1" x14ac:dyDescent="0.25">
      <c r="A97" s="5"/>
    </row>
    <row r="98" spans="1:1" x14ac:dyDescent="0.25">
      <c r="A98" s="5"/>
    </row>
    <row r="99" spans="1:1" x14ac:dyDescent="0.25">
      <c r="A99" s="5"/>
    </row>
    <row r="100" spans="1:1" x14ac:dyDescent="0.25">
      <c r="A100" s="5"/>
    </row>
    <row r="101" spans="1:1" x14ac:dyDescent="0.25">
      <c r="A101" s="5"/>
    </row>
    <row r="102" spans="1:1" x14ac:dyDescent="0.25">
      <c r="A102" s="5"/>
    </row>
    <row r="103" spans="1:1" x14ac:dyDescent="0.25">
      <c r="A103" s="5"/>
    </row>
    <row r="104" spans="1:1" x14ac:dyDescent="0.25">
      <c r="A104" s="5"/>
    </row>
    <row r="105" spans="1:1" x14ac:dyDescent="0.25">
      <c r="A105" s="5"/>
    </row>
    <row r="106" spans="1:1" x14ac:dyDescent="0.25">
      <c r="A106" s="5"/>
    </row>
    <row r="107" spans="1:1" x14ac:dyDescent="0.25">
      <c r="A107" s="5"/>
    </row>
    <row r="108" spans="1:1" x14ac:dyDescent="0.25">
      <c r="A108" s="5"/>
    </row>
    <row r="109" spans="1:1" x14ac:dyDescent="0.25">
      <c r="A109" s="5"/>
    </row>
    <row r="110" spans="1:1" x14ac:dyDescent="0.25">
      <c r="A110" s="5"/>
    </row>
    <row r="111" spans="1:1" x14ac:dyDescent="0.25">
      <c r="A111" s="5"/>
    </row>
    <row r="112" spans="1:1" x14ac:dyDescent="0.25">
      <c r="A112" s="5"/>
    </row>
    <row r="113" spans="1:1" x14ac:dyDescent="0.25">
      <c r="A113" s="5"/>
    </row>
    <row r="114" spans="1:1" x14ac:dyDescent="0.25">
      <c r="A114" s="5"/>
    </row>
    <row r="115" spans="1:1" x14ac:dyDescent="0.25">
      <c r="A115" s="5"/>
    </row>
    <row r="116" spans="1:1" x14ac:dyDescent="0.25">
      <c r="A116" s="5"/>
    </row>
    <row r="117" spans="1:1" x14ac:dyDescent="0.25">
      <c r="A117" s="5"/>
    </row>
    <row r="118" spans="1:1" x14ac:dyDescent="0.25">
      <c r="A118" s="5"/>
    </row>
    <row r="119" spans="1:1" x14ac:dyDescent="0.25">
      <c r="A119" s="5"/>
    </row>
    <row r="120" spans="1:1" x14ac:dyDescent="0.25">
      <c r="A120" s="5"/>
    </row>
    <row r="121" spans="1:1" x14ac:dyDescent="0.25">
      <c r="A121" s="5"/>
    </row>
    <row r="122" spans="1:1" x14ac:dyDescent="0.25">
      <c r="A122" s="5"/>
    </row>
    <row r="123" spans="1:1" x14ac:dyDescent="0.25">
      <c r="A123" s="5"/>
    </row>
    <row r="124" spans="1:1" x14ac:dyDescent="0.25">
      <c r="A124" s="5"/>
    </row>
    <row r="125" spans="1:1" x14ac:dyDescent="0.25">
      <c r="A125" s="5"/>
    </row>
    <row r="126" spans="1:1" x14ac:dyDescent="0.25">
      <c r="A126" s="5"/>
    </row>
    <row r="127" spans="1:1" x14ac:dyDescent="0.25">
      <c r="A127" s="5"/>
    </row>
    <row r="128" spans="1:1" x14ac:dyDescent="0.25">
      <c r="A128" s="5"/>
    </row>
    <row r="129" spans="1:1" x14ac:dyDescent="0.25">
      <c r="A129" s="5"/>
    </row>
    <row r="130" spans="1:1" x14ac:dyDescent="0.25">
      <c r="A130" s="5"/>
    </row>
    <row r="131" spans="1:1" x14ac:dyDescent="0.25">
      <c r="A131" s="5"/>
    </row>
    <row r="132" spans="1:1" x14ac:dyDescent="0.25">
      <c r="A132" s="5"/>
    </row>
    <row r="133" spans="1:1" x14ac:dyDescent="0.25">
      <c r="A133" s="5"/>
    </row>
    <row r="134" spans="1:1" x14ac:dyDescent="0.25">
      <c r="A134" s="5"/>
    </row>
    <row r="135" spans="1:1" x14ac:dyDescent="0.25">
      <c r="A135" s="5"/>
    </row>
    <row r="136" spans="1:1" x14ac:dyDescent="0.25">
      <c r="A136" s="5"/>
    </row>
    <row r="137" spans="1:1" x14ac:dyDescent="0.25">
      <c r="A137" s="5"/>
    </row>
    <row r="138" spans="1:1" x14ac:dyDescent="0.25">
      <c r="A138" s="5"/>
    </row>
    <row r="139" spans="1:1" x14ac:dyDescent="0.25">
      <c r="A139" s="5"/>
    </row>
    <row r="140" spans="1:1" x14ac:dyDescent="0.25">
      <c r="A140" s="5"/>
    </row>
    <row r="141" spans="1:1" x14ac:dyDescent="0.25">
      <c r="A141" s="5"/>
    </row>
    <row r="142" spans="1:1" x14ac:dyDescent="0.25">
      <c r="A142" s="5"/>
    </row>
    <row r="143" spans="1:1" x14ac:dyDescent="0.25">
      <c r="A143" s="5"/>
    </row>
    <row r="144" spans="1:1" x14ac:dyDescent="0.25">
      <c r="A144" s="5"/>
    </row>
    <row r="145" spans="1:1" x14ac:dyDescent="0.25">
      <c r="A145" s="5"/>
    </row>
    <row r="146" spans="1:1" x14ac:dyDescent="0.25">
      <c r="A146" s="5"/>
    </row>
    <row r="147" spans="1:1" x14ac:dyDescent="0.25">
      <c r="A147" s="5"/>
    </row>
    <row r="148" spans="1:1" x14ac:dyDescent="0.25">
      <c r="A148" s="5"/>
    </row>
    <row r="149" spans="1:1" x14ac:dyDescent="0.25">
      <c r="A149" s="5"/>
    </row>
    <row r="150" spans="1:1" x14ac:dyDescent="0.25">
      <c r="A150" s="5"/>
    </row>
    <row r="151" spans="1:1" x14ac:dyDescent="0.25">
      <c r="A151" s="5"/>
    </row>
    <row r="152" spans="1:1" x14ac:dyDescent="0.25">
      <c r="A152" s="5"/>
    </row>
    <row r="153" spans="1:1" x14ac:dyDescent="0.25">
      <c r="A153" s="5"/>
    </row>
    <row r="154" spans="1:1" x14ac:dyDescent="0.25">
      <c r="A154" s="5"/>
    </row>
    <row r="155" spans="1:1" x14ac:dyDescent="0.25">
      <c r="A155" s="5"/>
    </row>
    <row r="156" spans="1:1" x14ac:dyDescent="0.25">
      <c r="A156" s="5"/>
    </row>
    <row r="157" spans="1:1" x14ac:dyDescent="0.25">
      <c r="A157" s="5"/>
    </row>
    <row r="158" spans="1:1" x14ac:dyDescent="0.25">
      <c r="A158" s="5"/>
    </row>
    <row r="159" spans="1:1" x14ac:dyDescent="0.25">
      <c r="A159" s="5"/>
    </row>
    <row r="160" spans="1:1" x14ac:dyDescent="0.25">
      <c r="A160" s="5"/>
    </row>
    <row r="161" spans="1:1" x14ac:dyDescent="0.25">
      <c r="A161" s="5"/>
    </row>
    <row r="162" spans="1:1" x14ac:dyDescent="0.25">
      <c r="A162" s="5"/>
    </row>
    <row r="163" spans="1:1" x14ac:dyDescent="0.25">
      <c r="A163" s="5"/>
    </row>
    <row r="164" spans="1:1" x14ac:dyDescent="0.25">
      <c r="A164" s="5"/>
    </row>
    <row r="165" spans="1:1" x14ac:dyDescent="0.25">
      <c r="A165" s="5"/>
    </row>
    <row r="166" spans="1:1" x14ac:dyDescent="0.25">
      <c r="A166" s="5"/>
    </row>
    <row r="167" spans="1:1" x14ac:dyDescent="0.25">
      <c r="A167" s="5"/>
    </row>
    <row r="168" spans="1:1" x14ac:dyDescent="0.25">
      <c r="A168" s="5"/>
    </row>
    <row r="169" spans="1:1" x14ac:dyDescent="0.25">
      <c r="A169" s="5"/>
    </row>
    <row r="170" spans="1:1" x14ac:dyDescent="0.25">
      <c r="A170" s="5"/>
    </row>
    <row r="171" spans="1:1" x14ac:dyDescent="0.25">
      <c r="A171" s="5"/>
    </row>
    <row r="172" spans="1:1" x14ac:dyDescent="0.25">
      <c r="A172" s="5"/>
    </row>
    <row r="173" spans="1:1" x14ac:dyDescent="0.25">
      <c r="A173" s="5"/>
    </row>
    <row r="174" spans="1:1" x14ac:dyDescent="0.25">
      <c r="A174" s="5"/>
    </row>
    <row r="175" spans="1:1" x14ac:dyDescent="0.25">
      <c r="A175" s="5"/>
    </row>
    <row r="176" spans="1:1" x14ac:dyDescent="0.25">
      <c r="A176" s="5"/>
    </row>
    <row r="177" spans="1:1" x14ac:dyDescent="0.25">
      <c r="A177" s="5"/>
    </row>
    <row r="178" spans="1:1" x14ac:dyDescent="0.25">
      <c r="A178" s="5"/>
    </row>
    <row r="179" spans="1:1" x14ac:dyDescent="0.25">
      <c r="A179" s="5"/>
    </row>
    <row r="180" spans="1:1" x14ac:dyDescent="0.25">
      <c r="A180" s="5"/>
    </row>
    <row r="181" spans="1:1" x14ac:dyDescent="0.25">
      <c r="A181" s="5"/>
    </row>
    <row r="182" spans="1:1" x14ac:dyDescent="0.25">
      <c r="A182" s="5"/>
    </row>
    <row r="183" spans="1:1" x14ac:dyDescent="0.25">
      <c r="A183" s="5"/>
    </row>
    <row r="184" spans="1:1" x14ac:dyDescent="0.25">
      <c r="A184" s="5"/>
    </row>
    <row r="185" spans="1:1" x14ac:dyDescent="0.25">
      <c r="A185" s="5"/>
    </row>
    <row r="186" spans="1:1" x14ac:dyDescent="0.25">
      <c r="A186" s="5"/>
    </row>
    <row r="187" spans="1:1" x14ac:dyDescent="0.25">
      <c r="A187" s="5"/>
    </row>
    <row r="188" spans="1:1" x14ac:dyDescent="0.25">
      <c r="A188" s="5"/>
    </row>
    <row r="189" spans="1:1" x14ac:dyDescent="0.25">
      <c r="A189" s="5"/>
    </row>
    <row r="190" spans="1:1" x14ac:dyDescent="0.25">
      <c r="A190" s="5"/>
    </row>
    <row r="191" spans="1:1" x14ac:dyDescent="0.25">
      <c r="A191" s="5"/>
    </row>
    <row r="192" spans="1:1" x14ac:dyDescent="0.25">
      <c r="A192" s="5"/>
    </row>
    <row r="193" spans="1:1" x14ac:dyDescent="0.25">
      <c r="A193" s="5"/>
    </row>
    <row r="194" spans="1:1" x14ac:dyDescent="0.25">
      <c r="A194" s="5"/>
    </row>
    <row r="195" spans="1:1" x14ac:dyDescent="0.25">
      <c r="A195" s="5"/>
    </row>
    <row r="196" spans="1:1" x14ac:dyDescent="0.25">
      <c r="A196" s="5"/>
    </row>
    <row r="197" spans="1:1" x14ac:dyDescent="0.25">
      <c r="A197" s="5"/>
    </row>
    <row r="198" spans="1:1" x14ac:dyDescent="0.25">
      <c r="A198" s="5"/>
    </row>
    <row r="199" spans="1:1" x14ac:dyDescent="0.25">
      <c r="A199" s="5"/>
    </row>
    <row r="200" spans="1:1" x14ac:dyDescent="0.25">
      <c r="A200" s="5"/>
    </row>
    <row r="201" spans="1:1" x14ac:dyDescent="0.25">
      <c r="A201" s="5"/>
    </row>
    <row r="202" spans="1:1" x14ac:dyDescent="0.25">
      <c r="A202" s="5"/>
    </row>
    <row r="203" spans="1:1" x14ac:dyDescent="0.25">
      <c r="A203" s="5"/>
    </row>
    <row r="204" spans="1:1" x14ac:dyDescent="0.25">
      <c r="A204" s="5"/>
    </row>
    <row r="205" spans="1:1" x14ac:dyDescent="0.25">
      <c r="A205" s="5"/>
    </row>
    <row r="206" spans="1:1" x14ac:dyDescent="0.25">
      <c r="A206" s="5"/>
    </row>
    <row r="207" spans="1:1" x14ac:dyDescent="0.25">
      <c r="A207" s="5"/>
    </row>
    <row r="208" spans="1:1" x14ac:dyDescent="0.25">
      <c r="A208" s="5"/>
    </row>
    <row r="209" spans="1:1" x14ac:dyDescent="0.25">
      <c r="A209" s="5"/>
    </row>
    <row r="210" spans="1:1" x14ac:dyDescent="0.25">
      <c r="A210" s="5"/>
    </row>
    <row r="211" spans="1:1" x14ac:dyDescent="0.25">
      <c r="A211" s="5"/>
    </row>
    <row r="212" spans="1:1" x14ac:dyDescent="0.25">
      <c r="A212" s="5"/>
    </row>
    <row r="213" spans="1:1" x14ac:dyDescent="0.25">
      <c r="A213" s="5"/>
    </row>
    <row r="214" spans="1:1" x14ac:dyDescent="0.25">
      <c r="A214" s="5"/>
    </row>
    <row r="215" spans="1:1" x14ac:dyDescent="0.25">
      <c r="A215" s="5"/>
    </row>
    <row r="216" spans="1:1" x14ac:dyDescent="0.25">
      <c r="A216" s="5"/>
    </row>
    <row r="217" spans="1:1" x14ac:dyDescent="0.25">
      <c r="A217" s="5"/>
    </row>
    <row r="218" spans="1:1" x14ac:dyDescent="0.25">
      <c r="A218" s="5"/>
    </row>
    <row r="219" spans="1:1" x14ac:dyDescent="0.25">
      <c r="A219" s="5"/>
    </row>
    <row r="220" spans="1:1" x14ac:dyDescent="0.25">
      <c r="A220" s="5"/>
    </row>
    <row r="221" spans="1:1" x14ac:dyDescent="0.25">
      <c r="A221" s="5"/>
    </row>
    <row r="222" spans="1:1" x14ac:dyDescent="0.25">
      <c r="A222" s="5"/>
    </row>
    <row r="223" spans="1:1" x14ac:dyDescent="0.25">
      <c r="A223" s="5"/>
    </row>
    <row r="224" spans="1:1" x14ac:dyDescent="0.25">
      <c r="A224" s="5"/>
    </row>
    <row r="225" spans="1:1" x14ac:dyDescent="0.25">
      <c r="A225" s="5"/>
    </row>
    <row r="226" spans="1:1" x14ac:dyDescent="0.25">
      <c r="A226" s="5"/>
    </row>
    <row r="227" spans="1:1" x14ac:dyDescent="0.25">
      <c r="A227" s="5"/>
    </row>
    <row r="228" spans="1:1" x14ac:dyDescent="0.25">
      <c r="A228" s="5"/>
    </row>
    <row r="229" spans="1:1" x14ac:dyDescent="0.25">
      <c r="A229" s="5"/>
    </row>
    <row r="230" spans="1:1" x14ac:dyDescent="0.25">
      <c r="A230" s="5"/>
    </row>
    <row r="231" spans="1:1" x14ac:dyDescent="0.25">
      <c r="A231" s="5"/>
    </row>
    <row r="232" spans="1:1" x14ac:dyDescent="0.25">
      <c r="A232" s="5"/>
    </row>
    <row r="233" spans="1:1" x14ac:dyDescent="0.25">
      <c r="A233" s="5"/>
    </row>
    <row r="234" spans="1:1" x14ac:dyDescent="0.25">
      <c r="A234" s="5"/>
    </row>
    <row r="235" spans="1:1" x14ac:dyDescent="0.25">
      <c r="A235" s="5"/>
    </row>
    <row r="236" spans="1:1" x14ac:dyDescent="0.25">
      <c r="A236" s="5"/>
    </row>
    <row r="237" spans="1:1" x14ac:dyDescent="0.25">
      <c r="A237" s="5"/>
    </row>
    <row r="238" spans="1:1" x14ac:dyDescent="0.25">
      <c r="A238" s="5"/>
    </row>
    <row r="239" spans="1:1" x14ac:dyDescent="0.25">
      <c r="A239" s="5"/>
    </row>
    <row r="240" spans="1:1" x14ac:dyDescent="0.25">
      <c r="A240" s="5"/>
    </row>
    <row r="241" spans="1:1" x14ac:dyDescent="0.25">
      <c r="A241" s="5"/>
    </row>
    <row r="242" spans="1:1" x14ac:dyDescent="0.25">
      <c r="A242" s="5"/>
    </row>
    <row r="243" spans="1:1" x14ac:dyDescent="0.25">
      <c r="A243" s="5"/>
    </row>
    <row r="244" spans="1:1" x14ac:dyDescent="0.25">
      <c r="A244" s="5"/>
    </row>
    <row r="245" spans="1:1" x14ac:dyDescent="0.25">
      <c r="A245" s="5"/>
    </row>
    <row r="246" spans="1:1" x14ac:dyDescent="0.25">
      <c r="A246" s="5"/>
    </row>
    <row r="247" spans="1:1" x14ac:dyDescent="0.25">
      <c r="A247" s="5"/>
    </row>
    <row r="248" spans="1:1" x14ac:dyDescent="0.25">
      <c r="A248" s="5"/>
    </row>
    <row r="249" spans="1:1" x14ac:dyDescent="0.25">
      <c r="A249" s="5"/>
    </row>
    <row r="250" spans="1:1" x14ac:dyDescent="0.25">
      <c r="A250" s="5"/>
    </row>
    <row r="251" spans="1:1" x14ac:dyDescent="0.25">
      <c r="A251" s="5"/>
    </row>
    <row r="252" spans="1:1" x14ac:dyDescent="0.25">
      <c r="A252" s="5"/>
    </row>
    <row r="253" spans="1:1" x14ac:dyDescent="0.25">
      <c r="A253" s="5"/>
    </row>
    <row r="254" spans="1:1" x14ac:dyDescent="0.25">
      <c r="A254" s="5"/>
    </row>
    <row r="255" spans="1:1" x14ac:dyDescent="0.25">
      <c r="A255" s="5"/>
    </row>
    <row r="256" spans="1:1" x14ac:dyDescent="0.25">
      <c r="A256" s="5"/>
    </row>
    <row r="257" spans="1:1" x14ac:dyDescent="0.25">
      <c r="A257" s="5"/>
    </row>
    <row r="258" spans="1:1" x14ac:dyDescent="0.25">
      <c r="A258" s="5"/>
    </row>
    <row r="259" spans="1:1" x14ac:dyDescent="0.25">
      <c r="A259" s="5"/>
    </row>
    <row r="260" spans="1:1" x14ac:dyDescent="0.25">
      <c r="A260" s="5"/>
    </row>
    <row r="261" spans="1:1" x14ac:dyDescent="0.25">
      <c r="A261" s="5"/>
    </row>
    <row r="262" spans="1:1" x14ac:dyDescent="0.25">
      <c r="A262" s="5"/>
    </row>
    <row r="263" spans="1:1" x14ac:dyDescent="0.25">
      <c r="A263" s="5"/>
    </row>
    <row r="264" spans="1:1" x14ac:dyDescent="0.25">
      <c r="A264" s="5"/>
    </row>
    <row r="265" spans="1:1" x14ac:dyDescent="0.25">
      <c r="A265" s="5"/>
    </row>
    <row r="266" spans="1:1" x14ac:dyDescent="0.25">
      <c r="A266" s="5"/>
    </row>
    <row r="267" spans="1:1" x14ac:dyDescent="0.25">
      <c r="A267" s="5"/>
    </row>
    <row r="268" spans="1:1" x14ac:dyDescent="0.25">
      <c r="A268" s="5"/>
    </row>
    <row r="269" spans="1:1" x14ac:dyDescent="0.25">
      <c r="A269" s="5"/>
    </row>
    <row r="270" spans="1:1" x14ac:dyDescent="0.25">
      <c r="A270" s="5"/>
    </row>
    <row r="271" spans="1:1" x14ac:dyDescent="0.25">
      <c r="A271" s="5"/>
    </row>
    <row r="272" spans="1:1" x14ac:dyDescent="0.25">
      <c r="A272" s="5"/>
    </row>
    <row r="273" spans="1:1" x14ac:dyDescent="0.25">
      <c r="A273" s="5"/>
    </row>
    <row r="274" spans="1:1" x14ac:dyDescent="0.25">
      <c r="A274" s="5"/>
    </row>
    <row r="275" spans="1:1" x14ac:dyDescent="0.25">
      <c r="A275" s="5"/>
    </row>
    <row r="276" spans="1:1" x14ac:dyDescent="0.25">
      <c r="A276" s="5"/>
    </row>
    <row r="277" spans="1:1" x14ac:dyDescent="0.25">
      <c r="A277" s="5"/>
    </row>
    <row r="278" spans="1:1" x14ac:dyDescent="0.25">
      <c r="A278" s="5"/>
    </row>
    <row r="279" spans="1:1" x14ac:dyDescent="0.25">
      <c r="A279" s="5"/>
    </row>
    <row r="280" spans="1:1" x14ac:dyDescent="0.25">
      <c r="A280" s="5"/>
    </row>
    <row r="281" spans="1:1" x14ac:dyDescent="0.25">
      <c r="A281" s="5"/>
    </row>
    <row r="282" spans="1:1" x14ac:dyDescent="0.25">
      <c r="A282" s="5"/>
    </row>
    <row r="283" spans="1:1" x14ac:dyDescent="0.25">
      <c r="A283" s="5"/>
    </row>
    <row r="284" spans="1:1" x14ac:dyDescent="0.25">
      <c r="A284" s="5"/>
    </row>
    <row r="285" spans="1:1" x14ac:dyDescent="0.25">
      <c r="A285" s="5"/>
    </row>
    <row r="286" spans="1:1" x14ac:dyDescent="0.25">
      <c r="A286" s="5"/>
    </row>
    <row r="287" spans="1:1" x14ac:dyDescent="0.25">
      <c r="A287" s="5"/>
    </row>
    <row r="288" spans="1:1" x14ac:dyDescent="0.25">
      <c r="A288" s="5"/>
    </row>
    <row r="289" spans="1:1" x14ac:dyDescent="0.25">
      <c r="A289" s="5"/>
    </row>
    <row r="290" spans="1:1" x14ac:dyDescent="0.25">
      <c r="A290" s="5"/>
    </row>
    <row r="291" spans="1:1" x14ac:dyDescent="0.25">
      <c r="A291" s="5"/>
    </row>
    <row r="292" spans="1:1" x14ac:dyDescent="0.25">
      <c r="A292" s="5"/>
    </row>
    <row r="293" spans="1:1" x14ac:dyDescent="0.25">
      <c r="A293" s="5"/>
    </row>
    <row r="294" spans="1:1" x14ac:dyDescent="0.25">
      <c r="A294" s="5"/>
    </row>
    <row r="295" spans="1:1" x14ac:dyDescent="0.25">
      <c r="A295" s="5"/>
    </row>
    <row r="296" spans="1:1" x14ac:dyDescent="0.25">
      <c r="A296" s="5"/>
    </row>
    <row r="297" spans="1:1" x14ac:dyDescent="0.25">
      <c r="A297" s="5"/>
    </row>
    <row r="298" spans="1:1" x14ac:dyDescent="0.25">
      <c r="A298" s="5"/>
    </row>
    <row r="299" spans="1:1" x14ac:dyDescent="0.25">
      <c r="A299" s="5"/>
    </row>
    <row r="300" spans="1:1" x14ac:dyDescent="0.25">
      <c r="A300" s="5"/>
    </row>
    <row r="301" spans="1:1" x14ac:dyDescent="0.25">
      <c r="A301" s="5"/>
    </row>
    <row r="302" spans="1:1" x14ac:dyDescent="0.25">
      <c r="A302" s="5"/>
    </row>
    <row r="303" spans="1:1" x14ac:dyDescent="0.25">
      <c r="A303" s="5"/>
    </row>
    <row r="304" spans="1:1" x14ac:dyDescent="0.25">
      <c r="A304" s="5"/>
    </row>
    <row r="305" spans="1:1" x14ac:dyDescent="0.25">
      <c r="A305" s="5"/>
    </row>
    <row r="306" spans="1:1" x14ac:dyDescent="0.25">
      <c r="A306" s="5"/>
    </row>
    <row r="307" spans="1:1" x14ac:dyDescent="0.25">
      <c r="A307" s="5"/>
    </row>
    <row r="308" spans="1:1" x14ac:dyDescent="0.25">
      <c r="A308" s="5"/>
    </row>
    <row r="309" spans="1:1" x14ac:dyDescent="0.25">
      <c r="A309" s="5"/>
    </row>
    <row r="310" spans="1:1" x14ac:dyDescent="0.25">
      <c r="A310" s="5"/>
    </row>
    <row r="311" spans="1:1" x14ac:dyDescent="0.25">
      <c r="A311" s="5"/>
    </row>
    <row r="312" spans="1:1" x14ac:dyDescent="0.25">
      <c r="A312" s="5"/>
    </row>
    <row r="313" spans="1:1" x14ac:dyDescent="0.25">
      <c r="A313" s="5"/>
    </row>
    <row r="314" spans="1:1" x14ac:dyDescent="0.25">
      <c r="A314" s="5"/>
    </row>
    <row r="315" spans="1:1" x14ac:dyDescent="0.25">
      <c r="A315" s="5"/>
    </row>
    <row r="316" spans="1:1" x14ac:dyDescent="0.25">
      <c r="A316" s="5"/>
    </row>
    <row r="317" spans="1:1" x14ac:dyDescent="0.25">
      <c r="A317" s="5"/>
    </row>
    <row r="318" spans="1:1" x14ac:dyDescent="0.25">
      <c r="A318" s="5"/>
    </row>
    <row r="319" spans="1:1" x14ac:dyDescent="0.25">
      <c r="A319" s="5"/>
    </row>
    <row r="320" spans="1:1" x14ac:dyDescent="0.25">
      <c r="A320" s="5"/>
    </row>
    <row r="321" spans="1:1" x14ac:dyDescent="0.25">
      <c r="A321" s="5"/>
    </row>
    <row r="322" spans="1:1" x14ac:dyDescent="0.25">
      <c r="A322" s="5"/>
    </row>
    <row r="323" spans="1:1" x14ac:dyDescent="0.25">
      <c r="A323" s="5"/>
    </row>
    <row r="324" spans="1:1" x14ac:dyDescent="0.25">
      <c r="A324" s="5"/>
    </row>
    <row r="325" spans="1:1" x14ac:dyDescent="0.25">
      <c r="A325" s="5"/>
    </row>
    <row r="326" spans="1:1" x14ac:dyDescent="0.25">
      <c r="A326" s="5"/>
    </row>
    <row r="327" spans="1:1" x14ac:dyDescent="0.25">
      <c r="A327" s="5"/>
    </row>
    <row r="328" spans="1:1" x14ac:dyDescent="0.25">
      <c r="A328" s="5"/>
    </row>
    <row r="329" spans="1:1" x14ac:dyDescent="0.25">
      <c r="A329" s="5"/>
    </row>
    <row r="330" spans="1:1" x14ac:dyDescent="0.25">
      <c r="A330" s="5"/>
    </row>
    <row r="331" spans="1:1" x14ac:dyDescent="0.25">
      <c r="A331" s="5"/>
    </row>
    <row r="332" spans="1:1" x14ac:dyDescent="0.25">
      <c r="A332" s="5"/>
    </row>
    <row r="333" spans="1:1" x14ac:dyDescent="0.25">
      <c r="A333" s="5"/>
    </row>
    <row r="334" spans="1:1" x14ac:dyDescent="0.25">
      <c r="A334" s="5"/>
    </row>
    <row r="335" spans="1:1" x14ac:dyDescent="0.25">
      <c r="A335" s="5"/>
    </row>
    <row r="336" spans="1:1" x14ac:dyDescent="0.25">
      <c r="A336" s="5"/>
    </row>
    <row r="337" spans="1:1" x14ac:dyDescent="0.25">
      <c r="A337" s="5"/>
    </row>
    <row r="338" spans="1:1" x14ac:dyDescent="0.25">
      <c r="A338" s="5"/>
    </row>
    <row r="339" spans="1:1" x14ac:dyDescent="0.25">
      <c r="A339" s="5"/>
    </row>
    <row r="340" spans="1:1" x14ac:dyDescent="0.25">
      <c r="A340" s="5"/>
    </row>
    <row r="341" spans="1:1" x14ac:dyDescent="0.25">
      <c r="A341" s="5"/>
    </row>
    <row r="342" spans="1:1" x14ac:dyDescent="0.25">
      <c r="A342" s="5"/>
    </row>
    <row r="343" spans="1:1" x14ac:dyDescent="0.25">
      <c r="A343" s="5"/>
    </row>
    <row r="344" spans="1:1" x14ac:dyDescent="0.25">
      <c r="A344" s="5"/>
    </row>
    <row r="345" spans="1:1" x14ac:dyDescent="0.25">
      <c r="A345" s="5"/>
    </row>
    <row r="346" spans="1:1" x14ac:dyDescent="0.25">
      <c r="A346" s="5"/>
    </row>
    <row r="347" spans="1:1" x14ac:dyDescent="0.25">
      <c r="A347" s="5"/>
    </row>
    <row r="348" spans="1:1" x14ac:dyDescent="0.25">
      <c r="A348" s="5"/>
    </row>
    <row r="349" spans="1:1" x14ac:dyDescent="0.25">
      <c r="A349" s="5"/>
    </row>
    <row r="350" spans="1:1" x14ac:dyDescent="0.25">
      <c r="A350" s="5"/>
    </row>
    <row r="351" spans="1:1" x14ac:dyDescent="0.25">
      <c r="A351" s="5"/>
    </row>
    <row r="352" spans="1:1" x14ac:dyDescent="0.25">
      <c r="A352" s="5"/>
    </row>
    <row r="353" spans="1:1" x14ac:dyDescent="0.25">
      <c r="A353" s="5"/>
    </row>
    <row r="354" spans="1:1" x14ac:dyDescent="0.25">
      <c r="A354" s="5"/>
    </row>
    <row r="355" spans="1:1" x14ac:dyDescent="0.25">
      <c r="A355" s="5"/>
    </row>
    <row r="356" spans="1:1" x14ac:dyDescent="0.25">
      <c r="A356" s="5"/>
    </row>
    <row r="357" spans="1:1" x14ac:dyDescent="0.25">
      <c r="A357" s="5"/>
    </row>
    <row r="358" spans="1:1" x14ac:dyDescent="0.25">
      <c r="A358" s="5"/>
    </row>
    <row r="359" spans="1:1" x14ac:dyDescent="0.25">
      <c r="A359" s="5"/>
    </row>
    <row r="360" spans="1:1" x14ac:dyDescent="0.25">
      <c r="A360" s="5"/>
    </row>
    <row r="361" spans="1:1" x14ac:dyDescent="0.25">
      <c r="A361" s="5"/>
    </row>
    <row r="362" spans="1:1" x14ac:dyDescent="0.25">
      <c r="A362" s="5"/>
    </row>
    <row r="363" spans="1:1" x14ac:dyDescent="0.25">
      <c r="A363" s="5"/>
    </row>
    <row r="364" spans="1:1" x14ac:dyDescent="0.25">
      <c r="A364" s="5"/>
    </row>
    <row r="365" spans="1:1" x14ac:dyDescent="0.25">
      <c r="A365" s="5"/>
    </row>
    <row r="366" spans="1:1" x14ac:dyDescent="0.25">
      <c r="A366" s="5"/>
    </row>
    <row r="367" spans="1:1" x14ac:dyDescent="0.25">
      <c r="A367" s="5"/>
    </row>
    <row r="368" spans="1:1" x14ac:dyDescent="0.25">
      <c r="A368" s="5"/>
    </row>
    <row r="369" spans="1:1" x14ac:dyDescent="0.25">
      <c r="A369" s="5"/>
    </row>
    <row r="370" spans="1:1" x14ac:dyDescent="0.25">
      <c r="A370" s="5"/>
    </row>
    <row r="371" spans="1:1" x14ac:dyDescent="0.25">
      <c r="A371" s="5"/>
    </row>
    <row r="372" spans="1:1" x14ac:dyDescent="0.25">
      <c r="A372" s="5"/>
    </row>
    <row r="373" spans="1:1" x14ac:dyDescent="0.25">
      <c r="A373" s="5"/>
    </row>
    <row r="374" spans="1:1" x14ac:dyDescent="0.25">
      <c r="A374" s="5"/>
    </row>
    <row r="375" spans="1:1" x14ac:dyDescent="0.25">
      <c r="A375" s="5"/>
    </row>
    <row r="376" spans="1:1" x14ac:dyDescent="0.25">
      <c r="A376" s="5"/>
    </row>
    <row r="377" spans="1:1" x14ac:dyDescent="0.25">
      <c r="A377" s="5"/>
    </row>
    <row r="378" spans="1:1" x14ac:dyDescent="0.25">
      <c r="A378" s="5"/>
    </row>
    <row r="379" spans="1:1" x14ac:dyDescent="0.25">
      <c r="A379" s="5"/>
    </row>
    <row r="380" spans="1:1" x14ac:dyDescent="0.25">
      <c r="A380" s="5"/>
    </row>
    <row r="381" spans="1:1" x14ac:dyDescent="0.25">
      <c r="A381" s="5"/>
    </row>
    <row r="382" spans="1:1" x14ac:dyDescent="0.25">
      <c r="A382" s="5"/>
    </row>
    <row r="383" spans="1:1" x14ac:dyDescent="0.25">
      <c r="A383" s="5"/>
    </row>
    <row r="384" spans="1:1" x14ac:dyDescent="0.25">
      <c r="A384" s="5"/>
    </row>
    <row r="385" spans="1:1" x14ac:dyDescent="0.25">
      <c r="A385" s="5"/>
    </row>
    <row r="386" spans="1:1" x14ac:dyDescent="0.25">
      <c r="A386" s="5"/>
    </row>
    <row r="387" spans="1:1" x14ac:dyDescent="0.25">
      <c r="A387" s="5"/>
    </row>
    <row r="388" spans="1:1" x14ac:dyDescent="0.25">
      <c r="A388" s="5"/>
    </row>
    <row r="389" spans="1:1" x14ac:dyDescent="0.25">
      <c r="A389" s="5"/>
    </row>
    <row r="390" spans="1:1" x14ac:dyDescent="0.25">
      <c r="A390" s="5"/>
    </row>
    <row r="391" spans="1:1" x14ac:dyDescent="0.25">
      <c r="A391" s="5"/>
    </row>
    <row r="392" spans="1:1" x14ac:dyDescent="0.25">
      <c r="A392" s="5"/>
    </row>
    <row r="393" spans="1:1" x14ac:dyDescent="0.25">
      <c r="A393" s="5"/>
    </row>
    <row r="394" spans="1:1" x14ac:dyDescent="0.25">
      <c r="A394" s="5"/>
    </row>
    <row r="395" spans="1:1" x14ac:dyDescent="0.25">
      <c r="A395" s="5"/>
    </row>
    <row r="396" spans="1:1" x14ac:dyDescent="0.25">
      <c r="A396" s="5"/>
    </row>
    <row r="397" spans="1:1" x14ac:dyDescent="0.25">
      <c r="A397" s="5"/>
    </row>
    <row r="398" spans="1:1" x14ac:dyDescent="0.25">
      <c r="A398" s="5"/>
    </row>
    <row r="399" spans="1:1" x14ac:dyDescent="0.25">
      <c r="A399" s="5"/>
    </row>
    <row r="400" spans="1:1" x14ac:dyDescent="0.25">
      <c r="A400" s="5"/>
    </row>
    <row r="401" spans="1:1" x14ac:dyDescent="0.25">
      <c r="A401" s="5"/>
    </row>
    <row r="402" spans="1:1" x14ac:dyDescent="0.25">
      <c r="A402" s="5"/>
    </row>
    <row r="403" spans="1:1" x14ac:dyDescent="0.25">
      <c r="A403" s="5"/>
    </row>
    <row r="404" spans="1:1" x14ac:dyDescent="0.25">
      <c r="A404" s="5"/>
    </row>
    <row r="405" spans="1:1" x14ac:dyDescent="0.25">
      <c r="A405" s="5"/>
    </row>
    <row r="406" spans="1:1" x14ac:dyDescent="0.25">
      <c r="A406" s="5"/>
    </row>
    <row r="407" spans="1:1" x14ac:dyDescent="0.25">
      <c r="A407" s="5"/>
    </row>
    <row r="408" spans="1:1" x14ac:dyDescent="0.25">
      <c r="A408" s="5"/>
    </row>
    <row r="409" spans="1:1" x14ac:dyDescent="0.25">
      <c r="A409" s="5"/>
    </row>
    <row r="410" spans="1:1" x14ac:dyDescent="0.25">
      <c r="A410" s="5"/>
    </row>
    <row r="411" spans="1:1" x14ac:dyDescent="0.25">
      <c r="A411" s="5"/>
    </row>
    <row r="412" spans="1:1" x14ac:dyDescent="0.25">
      <c r="A412" s="5"/>
    </row>
    <row r="413" spans="1:1" x14ac:dyDescent="0.25">
      <c r="A413" s="5"/>
    </row>
    <row r="414" spans="1:1" x14ac:dyDescent="0.25">
      <c r="A414" s="5"/>
    </row>
    <row r="415" spans="1:1" x14ac:dyDescent="0.25">
      <c r="A415" s="5"/>
    </row>
    <row r="416" spans="1:1" x14ac:dyDescent="0.25">
      <c r="A416" s="5"/>
    </row>
    <row r="417" spans="1:1" x14ac:dyDescent="0.25">
      <c r="A417" s="5"/>
    </row>
    <row r="418" spans="1:1" x14ac:dyDescent="0.25">
      <c r="A418" s="5"/>
    </row>
    <row r="419" spans="1:1" x14ac:dyDescent="0.25">
      <c r="A419" s="5"/>
    </row>
    <row r="420" spans="1:1" x14ac:dyDescent="0.25">
      <c r="A420" s="5"/>
    </row>
    <row r="421" spans="1:1" x14ac:dyDescent="0.25">
      <c r="A421" s="5"/>
    </row>
    <row r="422" spans="1:1" x14ac:dyDescent="0.25">
      <c r="A422" s="5"/>
    </row>
    <row r="423" spans="1:1" x14ac:dyDescent="0.25">
      <c r="A423" s="5"/>
    </row>
    <row r="424" spans="1:1" x14ac:dyDescent="0.25">
      <c r="A424" s="5"/>
    </row>
    <row r="425" spans="1:1" x14ac:dyDescent="0.25">
      <c r="A425" s="5"/>
    </row>
    <row r="426" spans="1:1" x14ac:dyDescent="0.25">
      <c r="A426" s="5"/>
    </row>
    <row r="427" spans="1:1" x14ac:dyDescent="0.25">
      <c r="A427" s="5"/>
    </row>
    <row r="428" spans="1:1" x14ac:dyDescent="0.25">
      <c r="A428" s="5"/>
    </row>
    <row r="429" spans="1:1" x14ac:dyDescent="0.25">
      <c r="A429" s="5"/>
    </row>
    <row r="430" spans="1:1" x14ac:dyDescent="0.25">
      <c r="A430" s="5"/>
    </row>
    <row r="431" spans="1:1" x14ac:dyDescent="0.25">
      <c r="A431" s="5"/>
    </row>
    <row r="432" spans="1:1" x14ac:dyDescent="0.25">
      <c r="A432" s="5"/>
    </row>
    <row r="433" spans="1:1" x14ac:dyDescent="0.25">
      <c r="A433" s="5"/>
    </row>
    <row r="434" spans="1:1" x14ac:dyDescent="0.25">
      <c r="A434" s="5"/>
    </row>
    <row r="435" spans="1:1" x14ac:dyDescent="0.25">
      <c r="A435" s="5"/>
    </row>
    <row r="436" spans="1:1" x14ac:dyDescent="0.25">
      <c r="A436" s="5"/>
    </row>
    <row r="437" spans="1:1" x14ac:dyDescent="0.25">
      <c r="A437" s="5"/>
    </row>
    <row r="438" spans="1:1" x14ac:dyDescent="0.25">
      <c r="A438" s="5"/>
    </row>
    <row r="439" spans="1:1" x14ac:dyDescent="0.25">
      <c r="A439" s="5"/>
    </row>
    <row r="440" spans="1:1" x14ac:dyDescent="0.25">
      <c r="A440" s="5"/>
    </row>
    <row r="441" spans="1:1" x14ac:dyDescent="0.25">
      <c r="A441" s="5"/>
    </row>
    <row r="442" spans="1:1" x14ac:dyDescent="0.25">
      <c r="A442" s="5"/>
    </row>
    <row r="443" spans="1:1" x14ac:dyDescent="0.25">
      <c r="A443" s="5"/>
    </row>
    <row r="444" spans="1:1" x14ac:dyDescent="0.25">
      <c r="A444" s="5"/>
    </row>
    <row r="445" spans="1:1" x14ac:dyDescent="0.25">
      <c r="A445" s="5"/>
    </row>
    <row r="446" spans="1:1" x14ac:dyDescent="0.25">
      <c r="A446" s="5"/>
    </row>
    <row r="447" spans="1:1" x14ac:dyDescent="0.25">
      <c r="A447" s="5"/>
    </row>
    <row r="448" spans="1:1" x14ac:dyDescent="0.25">
      <c r="A448" s="5"/>
    </row>
    <row r="449" spans="1:1" x14ac:dyDescent="0.25">
      <c r="A449" s="5"/>
    </row>
    <row r="450" spans="1:1" x14ac:dyDescent="0.25">
      <c r="A450" s="5"/>
    </row>
    <row r="451" spans="1:1" x14ac:dyDescent="0.25">
      <c r="A451" s="5"/>
    </row>
    <row r="452" spans="1:1" x14ac:dyDescent="0.25">
      <c r="A452" s="5"/>
    </row>
    <row r="453" spans="1:1" x14ac:dyDescent="0.25">
      <c r="A453" s="5"/>
    </row>
    <row r="454" spans="1:1" x14ac:dyDescent="0.25">
      <c r="A454" s="5"/>
    </row>
    <row r="455" spans="1:1" x14ac:dyDescent="0.25">
      <c r="A455" s="5"/>
    </row>
    <row r="456" spans="1:1" x14ac:dyDescent="0.25">
      <c r="A456" s="5"/>
    </row>
    <row r="457" spans="1:1" x14ac:dyDescent="0.25">
      <c r="A457" s="5"/>
    </row>
    <row r="458" spans="1:1" x14ac:dyDescent="0.25">
      <c r="A458" s="5"/>
    </row>
    <row r="459" spans="1:1" x14ac:dyDescent="0.25">
      <c r="A459" s="5"/>
    </row>
    <row r="460" spans="1:1" x14ac:dyDescent="0.25">
      <c r="A460" s="5"/>
    </row>
    <row r="461" spans="1:1" x14ac:dyDescent="0.25">
      <c r="A461" s="5"/>
    </row>
    <row r="462" spans="1:1" x14ac:dyDescent="0.25">
      <c r="A462" s="5"/>
    </row>
    <row r="463" spans="1:1" x14ac:dyDescent="0.25">
      <c r="A463" s="5"/>
    </row>
    <row r="464" spans="1:1" x14ac:dyDescent="0.25">
      <c r="A464" s="5"/>
    </row>
    <row r="465" spans="1:1" x14ac:dyDescent="0.25">
      <c r="A465" s="5"/>
    </row>
    <row r="466" spans="1:1" x14ac:dyDescent="0.25">
      <c r="A466" s="5"/>
    </row>
    <row r="467" spans="1:1" x14ac:dyDescent="0.25">
      <c r="A467" s="5"/>
    </row>
    <row r="468" spans="1:1" x14ac:dyDescent="0.25">
      <c r="A468" s="5"/>
    </row>
    <row r="469" spans="1:1" x14ac:dyDescent="0.25">
      <c r="A469" s="5"/>
    </row>
    <row r="470" spans="1:1" x14ac:dyDescent="0.25">
      <c r="A470" s="5"/>
    </row>
    <row r="471" spans="1:1" x14ac:dyDescent="0.25">
      <c r="A471" s="5"/>
    </row>
    <row r="472" spans="1:1" x14ac:dyDescent="0.25">
      <c r="A472" s="5"/>
    </row>
    <row r="473" spans="1:1" x14ac:dyDescent="0.25">
      <c r="A473" s="5"/>
    </row>
    <row r="474" spans="1:1" x14ac:dyDescent="0.25">
      <c r="A474" s="5"/>
    </row>
    <row r="475" spans="1:1" x14ac:dyDescent="0.25">
      <c r="A475" s="5"/>
    </row>
    <row r="476" spans="1:1" x14ac:dyDescent="0.25">
      <c r="A476" s="5"/>
    </row>
    <row r="477" spans="1:1" x14ac:dyDescent="0.25">
      <c r="A477" s="5"/>
    </row>
    <row r="478" spans="1:1" x14ac:dyDescent="0.25">
      <c r="A478" s="5"/>
    </row>
    <row r="479" spans="1:1" x14ac:dyDescent="0.25">
      <c r="A479" s="5"/>
    </row>
    <row r="480" spans="1:1" x14ac:dyDescent="0.25">
      <c r="A480" s="5"/>
    </row>
    <row r="481" spans="1:1" x14ac:dyDescent="0.25">
      <c r="A481" s="5"/>
    </row>
    <row r="482" spans="1:1" x14ac:dyDescent="0.25">
      <c r="A482" s="5"/>
    </row>
    <row r="483" spans="1:1" x14ac:dyDescent="0.25">
      <c r="A483" s="5"/>
    </row>
    <row r="484" spans="1:1" x14ac:dyDescent="0.25">
      <c r="A484" s="5"/>
    </row>
    <row r="485" spans="1:1" x14ac:dyDescent="0.25">
      <c r="A485" s="5"/>
    </row>
    <row r="486" spans="1:1" x14ac:dyDescent="0.25">
      <c r="A486" s="5"/>
    </row>
    <row r="487" spans="1:1" x14ac:dyDescent="0.25">
      <c r="A487" s="5"/>
    </row>
    <row r="488" spans="1:1" x14ac:dyDescent="0.25">
      <c r="A488" s="5"/>
    </row>
    <row r="489" spans="1:1" x14ac:dyDescent="0.25">
      <c r="A489" s="5"/>
    </row>
    <row r="490" spans="1:1" x14ac:dyDescent="0.25">
      <c r="A490" s="5"/>
    </row>
    <row r="491" spans="1:1" x14ac:dyDescent="0.25">
      <c r="A491" s="5"/>
    </row>
    <row r="492" spans="1:1" x14ac:dyDescent="0.25">
      <c r="A492" s="5"/>
    </row>
    <row r="493" spans="1:1" x14ac:dyDescent="0.25">
      <c r="A493" s="5"/>
    </row>
    <row r="494" spans="1:1" x14ac:dyDescent="0.25">
      <c r="A494" s="5"/>
    </row>
    <row r="495" spans="1:1" x14ac:dyDescent="0.25">
      <c r="A495" s="5"/>
    </row>
    <row r="496" spans="1:1" x14ac:dyDescent="0.25">
      <c r="A496" s="5"/>
    </row>
    <row r="497" spans="1:1" x14ac:dyDescent="0.25">
      <c r="A497" s="5"/>
    </row>
    <row r="498" spans="1:1" x14ac:dyDescent="0.25">
      <c r="A498" s="5"/>
    </row>
    <row r="499" spans="1:1" x14ac:dyDescent="0.25">
      <c r="A499" s="5"/>
    </row>
    <row r="500" spans="1:1" x14ac:dyDescent="0.25">
      <c r="A500" s="5"/>
    </row>
    <row r="501" spans="1:1" x14ac:dyDescent="0.25">
      <c r="A501" s="5"/>
    </row>
    <row r="502" spans="1:1" x14ac:dyDescent="0.25">
      <c r="A502" s="5"/>
    </row>
    <row r="503" spans="1:1" x14ac:dyDescent="0.25">
      <c r="A503" s="5"/>
    </row>
    <row r="504" spans="1:1" x14ac:dyDescent="0.25">
      <c r="A504" s="5"/>
    </row>
    <row r="505" spans="1:1" x14ac:dyDescent="0.25">
      <c r="A505" s="5"/>
    </row>
    <row r="506" spans="1:1" x14ac:dyDescent="0.25">
      <c r="A506" s="5"/>
    </row>
    <row r="507" spans="1:1" x14ac:dyDescent="0.25">
      <c r="A507" s="5"/>
    </row>
    <row r="508" spans="1:1" x14ac:dyDescent="0.25">
      <c r="A508" s="5"/>
    </row>
    <row r="509" spans="1:1" x14ac:dyDescent="0.25">
      <c r="A509" s="5"/>
    </row>
    <row r="510" spans="1:1" x14ac:dyDescent="0.25">
      <c r="A510" s="5"/>
    </row>
    <row r="511" spans="1:1" x14ac:dyDescent="0.25">
      <c r="A511" s="5"/>
    </row>
    <row r="512" spans="1:1" x14ac:dyDescent="0.25">
      <c r="A512" s="5"/>
    </row>
    <row r="513" spans="1:1" x14ac:dyDescent="0.25">
      <c r="A513" s="5"/>
    </row>
    <row r="514" spans="1:1" x14ac:dyDescent="0.25">
      <c r="A514" s="5"/>
    </row>
    <row r="515" spans="1:1" x14ac:dyDescent="0.25">
      <c r="A515" s="5"/>
    </row>
    <row r="516" spans="1:1" x14ac:dyDescent="0.25">
      <c r="A516" s="5"/>
    </row>
    <row r="517" spans="1:1" x14ac:dyDescent="0.25">
      <c r="A517" s="5"/>
    </row>
    <row r="518" spans="1:1" x14ac:dyDescent="0.25">
      <c r="A518" s="5"/>
    </row>
    <row r="519" spans="1:1" x14ac:dyDescent="0.25">
      <c r="A519" s="5"/>
    </row>
    <row r="520" spans="1:1" x14ac:dyDescent="0.25">
      <c r="A520" s="5"/>
    </row>
    <row r="521" spans="1:1" x14ac:dyDescent="0.25">
      <c r="A521" s="5"/>
    </row>
    <row r="522" spans="1:1" x14ac:dyDescent="0.25">
      <c r="A522" s="5"/>
    </row>
    <row r="523" spans="1:1" x14ac:dyDescent="0.25">
      <c r="A523" s="5"/>
    </row>
    <row r="524" spans="1:1" x14ac:dyDescent="0.25">
      <c r="A524" s="5"/>
    </row>
    <row r="525" spans="1:1" x14ac:dyDescent="0.25">
      <c r="A525" s="5"/>
    </row>
    <row r="526" spans="1:1" x14ac:dyDescent="0.25">
      <c r="A526" s="5"/>
    </row>
    <row r="527" spans="1:1" x14ac:dyDescent="0.25">
      <c r="A527" s="5"/>
    </row>
    <row r="528" spans="1:1" x14ac:dyDescent="0.25">
      <c r="A528" s="5"/>
    </row>
    <row r="529" spans="1:1" x14ac:dyDescent="0.25">
      <c r="A529" s="5"/>
    </row>
    <row r="530" spans="1:1" x14ac:dyDescent="0.25">
      <c r="A530" s="5"/>
    </row>
    <row r="531" spans="1:1" x14ac:dyDescent="0.25">
      <c r="A531" s="5"/>
    </row>
    <row r="532" spans="1:1" x14ac:dyDescent="0.25">
      <c r="A532" s="5"/>
    </row>
    <row r="533" spans="1:1" x14ac:dyDescent="0.25">
      <c r="A533" s="5"/>
    </row>
    <row r="534" spans="1:1" x14ac:dyDescent="0.25">
      <c r="A534" s="5"/>
    </row>
    <row r="535" spans="1:1" x14ac:dyDescent="0.25">
      <c r="A535" s="5"/>
    </row>
    <row r="536" spans="1:1" x14ac:dyDescent="0.25">
      <c r="A536" s="5"/>
    </row>
    <row r="537" spans="1:1" x14ac:dyDescent="0.25">
      <c r="A537" s="5"/>
    </row>
    <row r="538" spans="1:1" x14ac:dyDescent="0.25">
      <c r="A538" s="5"/>
    </row>
    <row r="539" spans="1:1" x14ac:dyDescent="0.25">
      <c r="A539" s="5"/>
    </row>
    <row r="540" spans="1:1" x14ac:dyDescent="0.25">
      <c r="A540" s="5"/>
    </row>
    <row r="541" spans="1:1" x14ac:dyDescent="0.25">
      <c r="A541" s="5"/>
    </row>
    <row r="542" spans="1:1" x14ac:dyDescent="0.25">
      <c r="A542" s="5"/>
    </row>
    <row r="543" spans="1:1" x14ac:dyDescent="0.25">
      <c r="A543" s="5"/>
    </row>
    <row r="544" spans="1:1" x14ac:dyDescent="0.25">
      <c r="A544" s="5"/>
    </row>
    <row r="545" spans="1:1" x14ac:dyDescent="0.25">
      <c r="A545" s="5"/>
    </row>
    <row r="546" spans="1:1" x14ac:dyDescent="0.25">
      <c r="A546" s="5"/>
    </row>
    <row r="547" spans="1:1" x14ac:dyDescent="0.25">
      <c r="A547" s="5"/>
    </row>
    <row r="548" spans="1:1" x14ac:dyDescent="0.25">
      <c r="A548" s="5"/>
    </row>
    <row r="549" spans="1:1" x14ac:dyDescent="0.25">
      <c r="A549" s="5"/>
    </row>
    <row r="550" spans="1:1" x14ac:dyDescent="0.25">
      <c r="A550" s="5"/>
    </row>
    <row r="551" spans="1:1" x14ac:dyDescent="0.25">
      <c r="A551" s="5"/>
    </row>
    <row r="552" spans="1:1" x14ac:dyDescent="0.25">
      <c r="A552" s="5"/>
    </row>
    <row r="553" spans="1:1" x14ac:dyDescent="0.25">
      <c r="A553" s="5"/>
    </row>
    <row r="554" spans="1:1" x14ac:dyDescent="0.25">
      <c r="A554" s="5"/>
    </row>
    <row r="555" spans="1:1" x14ac:dyDescent="0.25">
      <c r="A555" s="5"/>
    </row>
    <row r="556" spans="1:1" x14ac:dyDescent="0.25">
      <c r="A556" s="5"/>
    </row>
    <row r="557" spans="1:1" x14ac:dyDescent="0.25">
      <c r="A557" s="5"/>
    </row>
    <row r="558" spans="1:1" x14ac:dyDescent="0.25">
      <c r="A558" s="5"/>
    </row>
    <row r="559" spans="1:1" x14ac:dyDescent="0.25">
      <c r="A559" s="5"/>
    </row>
    <row r="560" spans="1:1" x14ac:dyDescent="0.25">
      <c r="A560" s="5"/>
    </row>
    <row r="561" spans="1:1" x14ac:dyDescent="0.25">
      <c r="A561" s="5"/>
    </row>
    <row r="562" spans="1:1" x14ac:dyDescent="0.25">
      <c r="A562" s="5"/>
    </row>
    <row r="563" spans="1:1" x14ac:dyDescent="0.25">
      <c r="A563" s="5"/>
    </row>
    <row r="564" spans="1:1" x14ac:dyDescent="0.25">
      <c r="A564" s="5"/>
    </row>
    <row r="565" spans="1:1" x14ac:dyDescent="0.25">
      <c r="A565" s="5"/>
    </row>
    <row r="566" spans="1:1" x14ac:dyDescent="0.25">
      <c r="A566" s="5"/>
    </row>
    <row r="567" spans="1:1" x14ac:dyDescent="0.25">
      <c r="A567" s="5"/>
    </row>
    <row r="568" spans="1:1" x14ac:dyDescent="0.25">
      <c r="A568" s="5"/>
    </row>
    <row r="569" spans="1:1" x14ac:dyDescent="0.25">
      <c r="A569" s="5"/>
    </row>
    <row r="570" spans="1:1" x14ac:dyDescent="0.25">
      <c r="A570" s="5"/>
    </row>
    <row r="571" spans="1:1" x14ac:dyDescent="0.25">
      <c r="A571" s="5"/>
    </row>
    <row r="572" spans="1:1" x14ac:dyDescent="0.25">
      <c r="A572" s="5"/>
    </row>
    <row r="573" spans="1:1" x14ac:dyDescent="0.25">
      <c r="A573" s="5"/>
    </row>
    <row r="574" spans="1:1" x14ac:dyDescent="0.25">
      <c r="A574" s="5"/>
    </row>
    <row r="575" spans="1:1" x14ac:dyDescent="0.25">
      <c r="A575" s="5"/>
    </row>
    <row r="576" spans="1:1" x14ac:dyDescent="0.25">
      <c r="A576" s="5"/>
    </row>
    <row r="577" spans="1:1" x14ac:dyDescent="0.25">
      <c r="A577" s="5"/>
    </row>
    <row r="578" spans="1:1" x14ac:dyDescent="0.25">
      <c r="A578" s="5"/>
    </row>
    <row r="579" spans="1:1" x14ac:dyDescent="0.25">
      <c r="A579" s="5"/>
    </row>
    <row r="580" spans="1:1" x14ac:dyDescent="0.25">
      <c r="A580" s="5"/>
    </row>
    <row r="581" spans="1:1" x14ac:dyDescent="0.25">
      <c r="A581" s="5"/>
    </row>
    <row r="582" spans="1:1" x14ac:dyDescent="0.25">
      <c r="A582" s="5"/>
    </row>
    <row r="583" spans="1:1" x14ac:dyDescent="0.25">
      <c r="A583" s="5"/>
    </row>
    <row r="584" spans="1:1" x14ac:dyDescent="0.25">
      <c r="A584" s="5"/>
    </row>
    <row r="585" spans="1:1" x14ac:dyDescent="0.25">
      <c r="A585" s="5"/>
    </row>
    <row r="586" spans="1:1" x14ac:dyDescent="0.25">
      <c r="A586" s="5"/>
    </row>
    <row r="587" spans="1:1" x14ac:dyDescent="0.25">
      <c r="A587" s="5"/>
    </row>
    <row r="588" spans="1:1" x14ac:dyDescent="0.25">
      <c r="A588" s="5"/>
    </row>
    <row r="589" spans="1:1" x14ac:dyDescent="0.25">
      <c r="A589" s="5"/>
    </row>
    <row r="590" spans="1:1" x14ac:dyDescent="0.25">
      <c r="A590" s="5"/>
    </row>
    <row r="591" spans="1:1" x14ac:dyDescent="0.25">
      <c r="A591" s="5"/>
    </row>
    <row r="592" spans="1:1" x14ac:dyDescent="0.25">
      <c r="A592" s="5"/>
    </row>
    <row r="593" spans="1:1" x14ac:dyDescent="0.25">
      <c r="A593" s="5"/>
    </row>
    <row r="594" spans="1:1" x14ac:dyDescent="0.25">
      <c r="A594" s="5"/>
    </row>
    <row r="595" spans="1:1" x14ac:dyDescent="0.25">
      <c r="A595" s="5"/>
    </row>
    <row r="596" spans="1:1" x14ac:dyDescent="0.25">
      <c r="A596" s="5"/>
    </row>
    <row r="597" spans="1:1" x14ac:dyDescent="0.25">
      <c r="A597" s="5"/>
    </row>
    <row r="598" spans="1:1" x14ac:dyDescent="0.25">
      <c r="A598" s="5"/>
    </row>
    <row r="599" spans="1:1" x14ac:dyDescent="0.25">
      <c r="A599" s="5"/>
    </row>
    <row r="600" spans="1:1" x14ac:dyDescent="0.25">
      <c r="A600" s="5"/>
    </row>
    <row r="601" spans="1:1" x14ac:dyDescent="0.25">
      <c r="A601" s="5"/>
    </row>
    <row r="602" spans="1:1" x14ac:dyDescent="0.25">
      <c r="A602" s="5"/>
    </row>
    <row r="603" spans="1:1" x14ac:dyDescent="0.25">
      <c r="A603" s="5"/>
    </row>
    <row r="604" spans="1:1" x14ac:dyDescent="0.25">
      <c r="A604" s="5"/>
    </row>
    <row r="605" spans="1:1" x14ac:dyDescent="0.25">
      <c r="A605" s="5"/>
    </row>
    <row r="606" spans="1:1" x14ac:dyDescent="0.25">
      <c r="A606" s="5"/>
    </row>
    <row r="607" spans="1:1" x14ac:dyDescent="0.25">
      <c r="A607" s="5"/>
    </row>
    <row r="608" spans="1:1" x14ac:dyDescent="0.25">
      <c r="A608" s="5"/>
    </row>
    <row r="609" spans="1:1" x14ac:dyDescent="0.25">
      <c r="A609" s="5"/>
    </row>
    <row r="610" spans="1:1" x14ac:dyDescent="0.25">
      <c r="A610" s="5"/>
    </row>
    <row r="611" spans="1:1" x14ac:dyDescent="0.25">
      <c r="A611" s="5"/>
    </row>
    <row r="612" spans="1:1" x14ac:dyDescent="0.25">
      <c r="A612" s="5"/>
    </row>
    <row r="613" spans="1:1" x14ac:dyDescent="0.25">
      <c r="A613" s="5"/>
    </row>
    <row r="614" spans="1:1" x14ac:dyDescent="0.25">
      <c r="A614" s="5"/>
    </row>
    <row r="615" spans="1:1" x14ac:dyDescent="0.25">
      <c r="A615" s="5"/>
    </row>
    <row r="616" spans="1:1" x14ac:dyDescent="0.25">
      <c r="A616" s="5"/>
    </row>
    <row r="617" spans="1:1" x14ac:dyDescent="0.25">
      <c r="A617" s="5"/>
    </row>
    <row r="618" spans="1:1" x14ac:dyDescent="0.25">
      <c r="A618" s="5"/>
    </row>
    <row r="619" spans="1:1" x14ac:dyDescent="0.25">
      <c r="A619" s="5"/>
    </row>
    <row r="620" spans="1:1" x14ac:dyDescent="0.25">
      <c r="A620" s="5"/>
    </row>
    <row r="621" spans="1:1" x14ac:dyDescent="0.25">
      <c r="A621" s="5"/>
    </row>
    <row r="622" spans="1:1" x14ac:dyDescent="0.25">
      <c r="A622" s="5"/>
    </row>
    <row r="623" spans="1:1" x14ac:dyDescent="0.25">
      <c r="A623" s="5"/>
    </row>
    <row r="624" spans="1:1" x14ac:dyDescent="0.25">
      <c r="A624" s="5"/>
    </row>
    <row r="625" spans="1:1" x14ac:dyDescent="0.25">
      <c r="A625" s="5"/>
    </row>
    <row r="626" spans="1:1" x14ac:dyDescent="0.25">
      <c r="A626" s="5"/>
    </row>
    <row r="627" spans="1:1" x14ac:dyDescent="0.25">
      <c r="A627" s="5"/>
    </row>
    <row r="628" spans="1:1" x14ac:dyDescent="0.25">
      <c r="A628" s="5"/>
    </row>
    <row r="629" spans="1:1" x14ac:dyDescent="0.25">
      <c r="A629" s="5"/>
    </row>
    <row r="630" spans="1:1" x14ac:dyDescent="0.25">
      <c r="A630" s="5"/>
    </row>
    <row r="631" spans="1:1" x14ac:dyDescent="0.25">
      <c r="A631" s="5"/>
    </row>
    <row r="632" spans="1:1" x14ac:dyDescent="0.25">
      <c r="A632" s="5"/>
    </row>
    <row r="633" spans="1:1" x14ac:dyDescent="0.25">
      <c r="A633" s="5"/>
    </row>
    <row r="634" spans="1:1" x14ac:dyDescent="0.25">
      <c r="A634" s="5"/>
    </row>
    <row r="635" spans="1:1" x14ac:dyDescent="0.25">
      <c r="A635" s="5"/>
    </row>
    <row r="636" spans="1:1" x14ac:dyDescent="0.25">
      <c r="A636" s="5"/>
    </row>
    <row r="637" spans="1:1" x14ac:dyDescent="0.25">
      <c r="A637" s="5"/>
    </row>
    <row r="638" spans="1:1" x14ac:dyDescent="0.25">
      <c r="A638" s="5"/>
    </row>
    <row r="639" spans="1:1" x14ac:dyDescent="0.25">
      <c r="A639" s="5"/>
    </row>
    <row r="640" spans="1:1" x14ac:dyDescent="0.25">
      <c r="A640" s="5"/>
    </row>
    <row r="641" spans="1:1" x14ac:dyDescent="0.25">
      <c r="A641" s="5"/>
    </row>
    <row r="642" spans="1:1" x14ac:dyDescent="0.25">
      <c r="A642" s="5"/>
    </row>
    <row r="643" spans="1:1" x14ac:dyDescent="0.25">
      <c r="A643" s="5"/>
    </row>
    <row r="644" spans="1:1" x14ac:dyDescent="0.25">
      <c r="A644" s="5"/>
    </row>
    <row r="645" spans="1:1" x14ac:dyDescent="0.25">
      <c r="A645" s="5"/>
    </row>
    <row r="646" spans="1:1" x14ac:dyDescent="0.25">
      <c r="A646" s="5"/>
    </row>
    <row r="647" spans="1:1" x14ac:dyDescent="0.25">
      <c r="A647" s="5"/>
    </row>
    <row r="648" spans="1:1" x14ac:dyDescent="0.25">
      <c r="A648" s="5"/>
    </row>
    <row r="649" spans="1:1" x14ac:dyDescent="0.25">
      <c r="A649" s="5"/>
    </row>
    <row r="650" spans="1:1" x14ac:dyDescent="0.25">
      <c r="A650" s="5"/>
    </row>
    <row r="651" spans="1:1" x14ac:dyDescent="0.25">
      <c r="A651" s="5"/>
    </row>
    <row r="652" spans="1:1" x14ac:dyDescent="0.25">
      <c r="A652" s="5"/>
    </row>
    <row r="653" spans="1:1" x14ac:dyDescent="0.25">
      <c r="A653" s="5"/>
    </row>
    <row r="654" spans="1:1" x14ac:dyDescent="0.25">
      <c r="A654" s="5"/>
    </row>
    <row r="655" spans="1:1" x14ac:dyDescent="0.25">
      <c r="A655" s="5"/>
    </row>
    <row r="656" spans="1:1" x14ac:dyDescent="0.25">
      <c r="A656" s="5"/>
    </row>
    <row r="657" spans="1:1" x14ac:dyDescent="0.25">
      <c r="A657" s="5"/>
    </row>
    <row r="658" spans="1:1" x14ac:dyDescent="0.25">
      <c r="A658" s="5"/>
    </row>
    <row r="659" spans="1:1" x14ac:dyDescent="0.25">
      <c r="A659" s="5"/>
    </row>
    <row r="660" spans="1:1" x14ac:dyDescent="0.25">
      <c r="A660" s="5"/>
    </row>
    <row r="661" spans="1:1" x14ac:dyDescent="0.25">
      <c r="A661" s="5"/>
    </row>
    <row r="662" spans="1:1" x14ac:dyDescent="0.25">
      <c r="A662" s="5"/>
    </row>
    <row r="663" spans="1:1" x14ac:dyDescent="0.25">
      <c r="A663" s="5"/>
    </row>
    <row r="664" spans="1:1" x14ac:dyDescent="0.25">
      <c r="A664" s="5"/>
    </row>
    <row r="665" spans="1:1" x14ac:dyDescent="0.25">
      <c r="A665" s="5"/>
    </row>
    <row r="666" spans="1:1" x14ac:dyDescent="0.25">
      <c r="A666" s="5"/>
    </row>
    <row r="667" spans="1:1" x14ac:dyDescent="0.25">
      <c r="A667" s="5"/>
    </row>
    <row r="668" spans="1:1" x14ac:dyDescent="0.25">
      <c r="A668" s="5"/>
    </row>
    <row r="669" spans="1:1" x14ac:dyDescent="0.25">
      <c r="A669" s="5"/>
    </row>
    <row r="670" spans="1:1" x14ac:dyDescent="0.25">
      <c r="A670" s="5"/>
    </row>
    <row r="671" spans="1:1" x14ac:dyDescent="0.25">
      <c r="A671" s="5"/>
    </row>
    <row r="672" spans="1:1" x14ac:dyDescent="0.25">
      <c r="A672" s="5"/>
    </row>
    <row r="673" spans="1:1" x14ac:dyDescent="0.25">
      <c r="A673" s="5"/>
    </row>
    <row r="674" spans="1:1" x14ac:dyDescent="0.25">
      <c r="A674" s="5"/>
    </row>
    <row r="675" spans="1:1" x14ac:dyDescent="0.25">
      <c r="A675" s="5"/>
    </row>
    <row r="676" spans="1:1" x14ac:dyDescent="0.25">
      <c r="A676" s="5"/>
    </row>
    <row r="677" spans="1:1" x14ac:dyDescent="0.25">
      <c r="A677" s="5"/>
    </row>
    <row r="678" spans="1:1" x14ac:dyDescent="0.25">
      <c r="A678" s="5"/>
    </row>
    <row r="679" spans="1:1" x14ac:dyDescent="0.25">
      <c r="A679" s="5"/>
    </row>
    <row r="680" spans="1:1" x14ac:dyDescent="0.25">
      <c r="A680" s="5"/>
    </row>
    <row r="681" spans="1:1" x14ac:dyDescent="0.25">
      <c r="A681" s="5"/>
    </row>
    <row r="682" spans="1:1" x14ac:dyDescent="0.25">
      <c r="A682" s="5"/>
    </row>
    <row r="683" spans="1:1" x14ac:dyDescent="0.25">
      <c r="A683" s="5"/>
    </row>
    <row r="684" spans="1:1" x14ac:dyDescent="0.25">
      <c r="A684" s="5"/>
    </row>
    <row r="685" spans="1:1" x14ac:dyDescent="0.25">
      <c r="A685" s="5"/>
    </row>
    <row r="686" spans="1:1" x14ac:dyDescent="0.25">
      <c r="A686" s="5"/>
    </row>
    <row r="687" spans="1:1" x14ac:dyDescent="0.25">
      <c r="A687" s="5"/>
    </row>
    <row r="688" spans="1:1" x14ac:dyDescent="0.25">
      <c r="A688" s="5"/>
    </row>
    <row r="689" spans="1:1" x14ac:dyDescent="0.25">
      <c r="A689" s="5"/>
    </row>
    <row r="690" spans="1:1" x14ac:dyDescent="0.25">
      <c r="A690" s="5"/>
    </row>
    <row r="691" spans="1:1" x14ac:dyDescent="0.25">
      <c r="A691" s="5"/>
    </row>
    <row r="692" spans="1:1" x14ac:dyDescent="0.25">
      <c r="A692" s="5"/>
    </row>
    <row r="693" spans="1:1" x14ac:dyDescent="0.25">
      <c r="A693" s="5"/>
    </row>
    <row r="694" spans="1:1" x14ac:dyDescent="0.25">
      <c r="A694" s="5"/>
    </row>
    <row r="695" spans="1:1" x14ac:dyDescent="0.25">
      <c r="A695" s="5"/>
    </row>
    <row r="696" spans="1:1" x14ac:dyDescent="0.25">
      <c r="A696" s="5"/>
    </row>
    <row r="697" spans="1:1" x14ac:dyDescent="0.25">
      <c r="A697" s="5"/>
    </row>
    <row r="698" spans="1:1" x14ac:dyDescent="0.25">
      <c r="A698" s="5"/>
    </row>
    <row r="699" spans="1:1" x14ac:dyDescent="0.25">
      <c r="A699" s="5"/>
    </row>
    <row r="700" spans="1:1" x14ac:dyDescent="0.25">
      <c r="A700" s="5"/>
    </row>
    <row r="701" spans="1:1" x14ac:dyDescent="0.25">
      <c r="A701" s="5"/>
    </row>
    <row r="702" spans="1:1" x14ac:dyDescent="0.25">
      <c r="A702" s="5"/>
    </row>
    <row r="703" spans="1:1" x14ac:dyDescent="0.25">
      <c r="A703" s="5"/>
    </row>
    <row r="704" spans="1:1" x14ac:dyDescent="0.25">
      <c r="A704" s="5"/>
    </row>
    <row r="705" spans="1:1" x14ac:dyDescent="0.25">
      <c r="A705" s="5"/>
    </row>
    <row r="706" spans="1:1" x14ac:dyDescent="0.25">
      <c r="A706" s="5"/>
    </row>
    <row r="707" spans="1:1" x14ac:dyDescent="0.25">
      <c r="A707" s="5"/>
    </row>
    <row r="708" spans="1:1" x14ac:dyDescent="0.25">
      <c r="A708" s="5"/>
    </row>
    <row r="709" spans="1:1" x14ac:dyDescent="0.25">
      <c r="A709" s="5"/>
    </row>
    <row r="710" spans="1:1" x14ac:dyDescent="0.25">
      <c r="A710" s="5"/>
    </row>
    <row r="711" spans="1:1" x14ac:dyDescent="0.25">
      <c r="A711" s="5"/>
    </row>
    <row r="712" spans="1:1" x14ac:dyDescent="0.25">
      <c r="A712" s="5"/>
    </row>
    <row r="713" spans="1:1" x14ac:dyDescent="0.25">
      <c r="A713" s="5"/>
    </row>
    <row r="714" spans="1:1" x14ac:dyDescent="0.25">
      <c r="A714" s="5"/>
    </row>
    <row r="715" spans="1:1" x14ac:dyDescent="0.25">
      <c r="A715" s="5"/>
    </row>
    <row r="716" spans="1:1" x14ac:dyDescent="0.25">
      <c r="A716" s="5"/>
    </row>
    <row r="717" spans="1:1" x14ac:dyDescent="0.25">
      <c r="A717" s="5"/>
    </row>
    <row r="718" spans="1:1" x14ac:dyDescent="0.25">
      <c r="A718" s="5"/>
    </row>
    <row r="719" spans="1:1" x14ac:dyDescent="0.25">
      <c r="A719" s="5"/>
    </row>
    <row r="720" spans="1:1" x14ac:dyDescent="0.25">
      <c r="A720" s="5"/>
    </row>
    <row r="721" spans="1:1" x14ac:dyDescent="0.25">
      <c r="A721" s="5"/>
    </row>
    <row r="722" spans="1:1" x14ac:dyDescent="0.25">
      <c r="A722" s="5"/>
    </row>
    <row r="723" spans="1:1" x14ac:dyDescent="0.25">
      <c r="A723" s="5"/>
    </row>
    <row r="724" spans="1:1" x14ac:dyDescent="0.25">
      <c r="A724" s="5"/>
    </row>
    <row r="725" spans="1:1" x14ac:dyDescent="0.25">
      <c r="A725" s="5"/>
    </row>
    <row r="726" spans="1:1" x14ac:dyDescent="0.25">
      <c r="A726" s="5"/>
    </row>
    <row r="727" spans="1:1" x14ac:dyDescent="0.25">
      <c r="A727" s="5"/>
    </row>
    <row r="728" spans="1:1" x14ac:dyDescent="0.25">
      <c r="A728" s="5"/>
    </row>
    <row r="729" spans="1:1" x14ac:dyDescent="0.25">
      <c r="A729" s="5"/>
    </row>
    <row r="730" spans="1:1" x14ac:dyDescent="0.25">
      <c r="A730" s="5"/>
    </row>
    <row r="731" spans="1:1" x14ac:dyDescent="0.25">
      <c r="A731" s="5"/>
    </row>
    <row r="732" spans="1:1" x14ac:dyDescent="0.25">
      <c r="A732" s="5"/>
    </row>
    <row r="733" spans="1:1" x14ac:dyDescent="0.25">
      <c r="A733" s="5"/>
    </row>
    <row r="734" spans="1:1" x14ac:dyDescent="0.25">
      <c r="A734" s="5"/>
    </row>
    <row r="735" spans="1:1" x14ac:dyDescent="0.25">
      <c r="A735" s="5"/>
    </row>
    <row r="736" spans="1:1" x14ac:dyDescent="0.25">
      <c r="A736" s="5"/>
    </row>
    <row r="737" spans="1:1" x14ac:dyDescent="0.25">
      <c r="A737" s="5"/>
    </row>
    <row r="738" spans="1:1" x14ac:dyDescent="0.25">
      <c r="A738" s="5"/>
    </row>
    <row r="739" spans="1:1" x14ac:dyDescent="0.25">
      <c r="A739" s="5"/>
    </row>
    <row r="740" spans="1:1" x14ac:dyDescent="0.25">
      <c r="A740" s="5"/>
    </row>
    <row r="741" spans="1:1" x14ac:dyDescent="0.25">
      <c r="A741" s="5"/>
    </row>
    <row r="742" spans="1:1" x14ac:dyDescent="0.25">
      <c r="A742" s="5"/>
    </row>
    <row r="743" spans="1:1" x14ac:dyDescent="0.25">
      <c r="A743" s="5"/>
    </row>
    <row r="744" spans="1:1" x14ac:dyDescent="0.25">
      <c r="A744" s="5"/>
    </row>
    <row r="745" spans="1:1" x14ac:dyDescent="0.25">
      <c r="A745" s="5"/>
    </row>
    <row r="746" spans="1:1" x14ac:dyDescent="0.25">
      <c r="A746" s="5"/>
    </row>
    <row r="747" spans="1:1" x14ac:dyDescent="0.25">
      <c r="A747" s="5"/>
    </row>
    <row r="748" spans="1:1" x14ac:dyDescent="0.25">
      <c r="A748" s="5"/>
    </row>
    <row r="749" spans="1:1" x14ac:dyDescent="0.25">
      <c r="A749" s="5"/>
    </row>
    <row r="750" spans="1:1" x14ac:dyDescent="0.25">
      <c r="A750" s="5"/>
    </row>
    <row r="751" spans="1:1" x14ac:dyDescent="0.25">
      <c r="A751" s="5"/>
    </row>
    <row r="752" spans="1:1" x14ac:dyDescent="0.25">
      <c r="A752" s="5"/>
    </row>
    <row r="753" spans="1:1" x14ac:dyDescent="0.25">
      <c r="A753" s="5"/>
    </row>
    <row r="754" spans="1:1" x14ac:dyDescent="0.25">
      <c r="A754" s="5"/>
    </row>
    <row r="755" spans="1:1" x14ac:dyDescent="0.25">
      <c r="A755" s="5"/>
    </row>
    <row r="756" spans="1:1" x14ac:dyDescent="0.25">
      <c r="A756" s="5"/>
    </row>
    <row r="757" spans="1:1" x14ac:dyDescent="0.25">
      <c r="A757" s="5"/>
    </row>
    <row r="758" spans="1:1" x14ac:dyDescent="0.25">
      <c r="A758" s="5"/>
    </row>
    <row r="759" spans="1:1" x14ac:dyDescent="0.25">
      <c r="A759" s="5"/>
    </row>
    <row r="760" spans="1:1" x14ac:dyDescent="0.25">
      <c r="A760" s="5"/>
    </row>
    <row r="761" spans="1:1" x14ac:dyDescent="0.25">
      <c r="A761" s="5"/>
    </row>
    <row r="762" spans="1:1" x14ac:dyDescent="0.25">
      <c r="A762" s="5"/>
    </row>
    <row r="763" spans="1:1" x14ac:dyDescent="0.25">
      <c r="A763" s="5"/>
    </row>
    <row r="764" spans="1:1" x14ac:dyDescent="0.25">
      <c r="A764" s="5"/>
    </row>
    <row r="765" spans="1:1" x14ac:dyDescent="0.25">
      <c r="A765" s="5"/>
    </row>
    <row r="766" spans="1:1" x14ac:dyDescent="0.25">
      <c r="A766" s="5"/>
    </row>
    <row r="767" spans="1:1" x14ac:dyDescent="0.25">
      <c r="A767" s="5"/>
    </row>
    <row r="768" spans="1:1" x14ac:dyDescent="0.25">
      <c r="A768" s="5"/>
    </row>
    <row r="769" spans="1:1" x14ac:dyDescent="0.25">
      <c r="A769" s="5"/>
    </row>
    <row r="770" spans="1:1" x14ac:dyDescent="0.25">
      <c r="A770" s="5"/>
    </row>
    <row r="771" spans="1:1" x14ac:dyDescent="0.25">
      <c r="A771" s="5"/>
    </row>
    <row r="772" spans="1:1" x14ac:dyDescent="0.25">
      <c r="A772" s="5"/>
    </row>
    <row r="773" spans="1:1" x14ac:dyDescent="0.25">
      <c r="A773" s="5"/>
    </row>
    <row r="774" spans="1:1" x14ac:dyDescent="0.25">
      <c r="A774" s="5"/>
    </row>
    <row r="775" spans="1:1" x14ac:dyDescent="0.25">
      <c r="A775" s="5"/>
    </row>
    <row r="776" spans="1:1" x14ac:dyDescent="0.25">
      <c r="A776" s="5"/>
    </row>
    <row r="777" spans="1:1" x14ac:dyDescent="0.25">
      <c r="A777" s="5"/>
    </row>
    <row r="778" spans="1:1" x14ac:dyDescent="0.25">
      <c r="A778" s="5"/>
    </row>
    <row r="779" spans="1:1" x14ac:dyDescent="0.25">
      <c r="A779" s="5"/>
    </row>
    <row r="780" spans="1:1" x14ac:dyDescent="0.25">
      <c r="A780" s="5"/>
    </row>
    <row r="781" spans="1:1" x14ac:dyDescent="0.25">
      <c r="A781" s="5"/>
    </row>
    <row r="782" spans="1:1" x14ac:dyDescent="0.25">
      <c r="A782" s="5"/>
    </row>
    <row r="783" spans="1:1" x14ac:dyDescent="0.25">
      <c r="A783" s="5"/>
    </row>
    <row r="784" spans="1:1" x14ac:dyDescent="0.25">
      <c r="A784" s="5"/>
    </row>
    <row r="785" spans="1:1" x14ac:dyDescent="0.25">
      <c r="A785" s="5"/>
    </row>
    <row r="786" spans="1:1" x14ac:dyDescent="0.25">
      <c r="A786" s="5"/>
    </row>
    <row r="787" spans="1:1" x14ac:dyDescent="0.25">
      <c r="A787" s="5"/>
    </row>
    <row r="788" spans="1:1" x14ac:dyDescent="0.25">
      <c r="A788" s="5"/>
    </row>
    <row r="789" spans="1:1" x14ac:dyDescent="0.25">
      <c r="A789" s="5"/>
    </row>
    <row r="790" spans="1:1" x14ac:dyDescent="0.25">
      <c r="A790" s="5"/>
    </row>
    <row r="791" spans="1:1" x14ac:dyDescent="0.25">
      <c r="A791" s="5"/>
    </row>
    <row r="792" spans="1:1" x14ac:dyDescent="0.25">
      <c r="A792" s="5"/>
    </row>
    <row r="793" spans="1:1" x14ac:dyDescent="0.25">
      <c r="A793" s="5"/>
    </row>
    <row r="794" spans="1:1" x14ac:dyDescent="0.25">
      <c r="A794" s="5"/>
    </row>
    <row r="795" spans="1:1" x14ac:dyDescent="0.25">
      <c r="A795" s="5"/>
    </row>
    <row r="796" spans="1:1" x14ac:dyDescent="0.25">
      <c r="A796" s="5"/>
    </row>
    <row r="797" spans="1:1" x14ac:dyDescent="0.25">
      <c r="A797" s="5"/>
    </row>
    <row r="798" spans="1:1" x14ac:dyDescent="0.25">
      <c r="A798" s="5"/>
    </row>
    <row r="799" spans="1:1" x14ac:dyDescent="0.25">
      <c r="A799" s="5"/>
    </row>
    <row r="800" spans="1:1" x14ac:dyDescent="0.25">
      <c r="A800" s="5"/>
    </row>
    <row r="801" spans="1:1" x14ac:dyDescent="0.25">
      <c r="A801" s="5"/>
    </row>
    <row r="802" spans="1:1" x14ac:dyDescent="0.25">
      <c r="A802" s="5"/>
    </row>
    <row r="803" spans="1:1" x14ac:dyDescent="0.25">
      <c r="A803" s="5"/>
    </row>
    <row r="804" spans="1:1" x14ac:dyDescent="0.25">
      <c r="A804" s="5"/>
    </row>
    <row r="805" spans="1:1" x14ac:dyDescent="0.25">
      <c r="A805" s="5"/>
    </row>
    <row r="806" spans="1:1" x14ac:dyDescent="0.25">
      <c r="A806" s="5"/>
    </row>
    <row r="807" spans="1:1" x14ac:dyDescent="0.25">
      <c r="A807" s="5"/>
    </row>
    <row r="808" spans="1:1" x14ac:dyDescent="0.25">
      <c r="A808" s="5"/>
    </row>
    <row r="809" spans="1:1" x14ac:dyDescent="0.25">
      <c r="A809" s="5"/>
    </row>
    <row r="810" spans="1:1" x14ac:dyDescent="0.25">
      <c r="A810" s="5"/>
    </row>
    <row r="811" spans="1:1" x14ac:dyDescent="0.25">
      <c r="A811" s="5"/>
    </row>
    <row r="812" spans="1:1" x14ac:dyDescent="0.25">
      <c r="A812" s="5"/>
    </row>
    <row r="813" spans="1:1" x14ac:dyDescent="0.25">
      <c r="A813" s="5"/>
    </row>
    <row r="814" spans="1:1" x14ac:dyDescent="0.25">
      <c r="A814" s="5"/>
    </row>
    <row r="815" spans="1:1" x14ac:dyDescent="0.25">
      <c r="A815" s="5"/>
    </row>
    <row r="816" spans="1:1" x14ac:dyDescent="0.25">
      <c r="A816" s="5"/>
    </row>
    <row r="817" spans="1:1" x14ac:dyDescent="0.25">
      <c r="A817" s="5"/>
    </row>
    <row r="818" spans="1:1" x14ac:dyDescent="0.25">
      <c r="A818" s="5"/>
    </row>
    <row r="819" spans="1:1" x14ac:dyDescent="0.25">
      <c r="A819" s="5"/>
    </row>
    <row r="820" spans="1:1" x14ac:dyDescent="0.25">
      <c r="A820" s="5"/>
    </row>
    <row r="821" spans="1:1" x14ac:dyDescent="0.25">
      <c r="A821" s="5"/>
    </row>
    <row r="822" spans="1:1" x14ac:dyDescent="0.25">
      <c r="A822" s="5"/>
    </row>
    <row r="823" spans="1:1" x14ac:dyDescent="0.25">
      <c r="A823" s="5"/>
    </row>
    <row r="824" spans="1:1" x14ac:dyDescent="0.25">
      <c r="A824" s="5"/>
    </row>
    <row r="825" spans="1:1" x14ac:dyDescent="0.25">
      <c r="A825" s="5"/>
    </row>
    <row r="826" spans="1:1" x14ac:dyDescent="0.25">
      <c r="A826" s="5"/>
    </row>
    <row r="827" spans="1:1" x14ac:dyDescent="0.25">
      <c r="A827" s="5"/>
    </row>
    <row r="828" spans="1:1" x14ac:dyDescent="0.25">
      <c r="A828" s="5"/>
    </row>
    <row r="829" spans="1:1" x14ac:dyDescent="0.25">
      <c r="A829" s="5"/>
    </row>
    <row r="830" spans="1:1" x14ac:dyDescent="0.25">
      <c r="A830" s="5"/>
    </row>
    <row r="831" spans="1:1" x14ac:dyDescent="0.25">
      <c r="A831" s="5"/>
    </row>
    <row r="832" spans="1:1" x14ac:dyDescent="0.25">
      <c r="A832" s="5"/>
    </row>
    <row r="833" spans="1:1" x14ac:dyDescent="0.25">
      <c r="A833" s="5"/>
    </row>
    <row r="834" spans="1:1" x14ac:dyDescent="0.25">
      <c r="A834" s="5"/>
    </row>
    <row r="835" spans="1:1" x14ac:dyDescent="0.25">
      <c r="A835" s="5"/>
    </row>
    <row r="836" spans="1:1" x14ac:dyDescent="0.25">
      <c r="A836" s="5"/>
    </row>
    <row r="837" spans="1:1" x14ac:dyDescent="0.25">
      <c r="A837" s="5"/>
    </row>
    <row r="838" spans="1:1" x14ac:dyDescent="0.25">
      <c r="A838" s="5"/>
    </row>
    <row r="839" spans="1:1" x14ac:dyDescent="0.25">
      <c r="A839" s="5"/>
    </row>
    <row r="840" spans="1:1" x14ac:dyDescent="0.25">
      <c r="A840" s="5"/>
    </row>
    <row r="841" spans="1:1" x14ac:dyDescent="0.25">
      <c r="A841" s="5"/>
    </row>
    <row r="842" spans="1:1" x14ac:dyDescent="0.25">
      <c r="A842" s="5"/>
    </row>
    <row r="843" spans="1:1" x14ac:dyDescent="0.25">
      <c r="A843" s="5"/>
    </row>
    <row r="844" spans="1:1" x14ac:dyDescent="0.25">
      <c r="A844" s="5"/>
    </row>
    <row r="845" spans="1:1" x14ac:dyDescent="0.25">
      <c r="A845" s="5"/>
    </row>
    <row r="846" spans="1:1" x14ac:dyDescent="0.25">
      <c r="A846" s="5"/>
    </row>
    <row r="847" spans="1:1" x14ac:dyDescent="0.25">
      <c r="A847" s="5"/>
    </row>
    <row r="848" spans="1:1" x14ac:dyDescent="0.25">
      <c r="A848" s="5"/>
    </row>
    <row r="849" spans="1:1" x14ac:dyDescent="0.25">
      <c r="A849" s="5"/>
    </row>
    <row r="850" spans="1:1" x14ac:dyDescent="0.25">
      <c r="A850" s="5"/>
    </row>
    <row r="851" spans="1:1" x14ac:dyDescent="0.25">
      <c r="A851" s="5"/>
    </row>
    <row r="852" spans="1:1" x14ac:dyDescent="0.25">
      <c r="A852" s="5"/>
    </row>
    <row r="853" spans="1:1" x14ac:dyDescent="0.25">
      <c r="A853" s="5"/>
    </row>
    <row r="854" spans="1:1" x14ac:dyDescent="0.25">
      <c r="A854" s="5"/>
    </row>
    <row r="855" spans="1:1" x14ac:dyDescent="0.25">
      <c r="A855" s="5"/>
    </row>
    <row r="856" spans="1:1" x14ac:dyDescent="0.25">
      <c r="A856" s="5"/>
    </row>
    <row r="857" spans="1:1" x14ac:dyDescent="0.25">
      <c r="A857" s="5"/>
    </row>
    <row r="858" spans="1:1" x14ac:dyDescent="0.25">
      <c r="A858" s="5"/>
    </row>
    <row r="859" spans="1:1" x14ac:dyDescent="0.25">
      <c r="A859" s="5"/>
    </row>
    <row r="860" spans="1:1" x14ac:dyDescent="0.25">
      <c r="A860" s="5"/>
    </row>
    <row r="861" spans="1:1" x14ac:dyDescent="0.25">
      <c r="A861" s="5"/>
    </row>
    <row r="862" spans="1:1" x14ac:dyDescent="0.25">
      <c r="A862" s="5"/>
    </row>
    <row r="863" spans="1:1" x14ac:dyDescent="0.25">
      <c r="A863" s="5"/>
    </row>
    <row r="864" spans="1:1" x14ac:dyDescent="0.25">
      <c r="A864" s="5"/>
    </row>
    <row r="865" spans="1:1" x14ac:dyDescent="0.25">
      <c r="A865" s="5"/>
    </row>
    <row r="866" spans="1:1" x14ac:dyDescent="0.25">
      <c r="A866" s="5"/>
    </row>
    <row r="867" spans="1:1" x14ac:dyDescent="0.25">
      <c r="A867" s="5"/>
    </row>
    <row r="868" spans="1:1" x14ac:dyDescent="0.25">
      <c r="A868" s="5"/>
    </row>
    <row r="869" spans="1:1" x14ac:dyDescent="0.25">
      <c r="A869" s="5"/>
    </row>
    <row r="870" spans="1:1" x14ac:dyDescent="0.25">
      <c r="A870" s="5"/>
    </row>
    <row r="871" spans="1:1" x14ac:dyDescent="0.25">
      <c r="A871" s="5"/>
    </row>
    <row r="872" spans="1:1" x14ac:dyDescent="0.25">
      <c r="A872" s="5"/>
    </row>
    <row r="873" spans="1:1" x14ac:dyDescent="0.25">
      <c r="A873" s="5"/>
    </row>
  </sheetData>
  <mergeCells count="7">
    <mergeCell ref="G25:U26"/>
    <mergeCell ref="B1:AF1"/>
    <mergeCell ref="AG1:BJ1"/>
    <mergeCell ref="BL1:CO1"/>
    <mergeCell ref="B20:AF20"/>
    <mergeCell ref="AG20:BJ20"/>
    <mergeCell ref="BK20:BY20"/>
  </mergeCell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1" id="{A96DF8E2-CA3D-40B1-B112-FC27E6D3E0A2}">
            <xm:f>INDEX(V3:FT17,MATCH(Feuil2!A4,#REF!,0),MATCH(Feuil2!B4,#REF!,0))</xm:f>
            <x14:dxf>
              <fill>
                <patternFill>
                  <bgColor rgb="FFFFFF00"/>
                </patternFill>
              </fill>
            </x14:dxf>
          </x14:cfRule>
          <xm:sqref>AE9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3:F21"/>
  <sheetViews>
    <sheetView topLeftCell="A2" workbookViewId="0">
      <selection activeCell="B4" sqref="B4"/>
    </sheetView>
  </sheetViews>
  <sheetFormatPr baseColWidth="10" defaultRowHeight="15" x14ac:dyDescent="0.25"/>
  <sheetData>
    <row r="3" spans="2:6" x14ac:dyDescent="0.25">
      <c r="B3" t="s">
        <v>42</v>
      </c>
      <c r="C3" t="s">
        <v>43</v>
      </c>
      <c r="D3" t="s">
        <v>4</v>
      </c>
      <c r="E3" t="s">
        <v>44</v>
      </c>
    </row>
    <row r="4" spans="2:6" x14ac:dyDescent="0.25">
      <c r="B4" t="s">
        <v>45</v>
      </c>
      <c r="C4">
        <v>66</v>
      </c>
      <c r="D4" s="4">
        <v>41682</v>
      </c>
      <c r="E4" s="4">
        <v>41990</v>
      </c>
    </row>
    <row r="11" spans="2:6" x14ac:dyDescent="0.25">
      <c r="F11" t="s">
        <v>46</v>
      </c>
    </row>
    <row r="12" spans="2:6" x14ac:dyDescent="0.25">
      <c r="F12" t="s">
        <v>47</v>
      </c>
    </row>
    <row r="13" spans="2:6" x14ac:dyDescent="0.25">
      <c r="F13" t="s">
        <v>48</v>
      </c>
    </row>
    <row r="14" spans="2:6" x14ac:dyDescent="0.25">
      <c r="F14" t="s">
        <v>49</v>
      </c>
    </row>
    <row r="15" spans="2:6" x14ac:dyDescent="0.25">
      <c r="F15" t="s">
        <v>50</v>
      </c>
    </row>
    <row r="16" spans="2:6" x14ac:dyDescent="0.25">
      <c r="F16" t="s">
        <v>51</v>
      </c>
    </row>
    <row r="17" spans="6:6" x14ac:dyDescent="0.25">
      <c r="F17" t="s">
        <v>49</v>
      </c>
    </row>
    <row r="18" spans="6:6" x14ac:dyDescent="0.25">
      <c r="F18" t="s">
        <v>52</v>
      </c>
    </row>
    <row r="19" spans="6:6" x14ac:dyDescent="0.25">
      <c r="F19" t="s">
        <v>53</v>
      </c>
    </row>
    <row r="20" spans="6:6" x14ac:dyDescent="0.25">
      <c r="F20" t="s">
        <v>54</v>
      </c>
    </row>
    <row r="21" spans="6:6" x14ac:dyDescent="0.25">
      <c r="F21" t="s">
        <v>55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E14"/>
  <sheetViews>
    <sheetView workbookViewId="0">
      <selection activeCell="E15" sqref="E15"/>
    </sheetView>
  </sheetViews>
  <sheetFormatPr baseColWidth="10" defaultRowHeight="15" x14ac:dyDescent="0.25"/>
  <sheetData>
    <row r="1" spans="1:5" x14ac:dyDescent="0.25">
      <c r="B1" s="222" t="s">
        <v>56</v>
      </c>
      <c r="C1" s="222"/>
    </row>
    <row r="2" spans="1:5" x14ac:dyDescent="0.25">
      <c r="A2" t="s">
        <v>11</v>
      </c>
      <c r="B2" s="4">
        <v>42026</v>
      </c>
      <c r="C2" s="4">
        <v>42031</v>
      </c>
    </row>
    <row r="14" spans="1:5" x14ac:dyDescent="0.25">
      <c r="E14" t="e">
        <f>INDEX(Reservation!V3:FT17,MATCH(Feuil2!A2,Reservation!#REF!,0),MATCH(Feuil2!B2,Reservation!#REF!,0))</f>
        <v>#REF!</v>
      </c>
    </row>
  </sheetData>
  <mergeCells count="1">
    <mergeCell ref="B1:C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J7"/>
  <sheetViews>
    <sheetView showGridLines="0" workbookViewId="0">
      <selection activeCell="C6" sqref="C6"/>
    </sheetView>
  </sheetViews>
  <sheetFormatPr baseColWidth="10" defaultRowHeight="15" x14ac:dyDescent="0.25"/>
  <cols>
    <col min="1" max="1" width="15.28515625" style="45" bestFit="1" customWidth="1"/>
    <col min="2" max="2" width="14" style="45" bestFit="1" customWidth="1"/>
    <col min="3" max="3" width="11.42578125" style="45"/>
    <col min="4" max="4" width="27.85546875" style="45" bestFit="1" customWidth="1"/>
    <col min="5" max="5" width="22.5703125" style="45" customWidth="1"/>
    <col min="6" max="6" width="14.5703125" style="45" bestFit="1" customWidth="1"/>
    <col min="7" max="7" width="11.42578125" style="45"/>
    <col min="8" max="8" width="22.28515625" style="45" customWidth="1"/>
    <col min="9" max="9" width="17.5703125" style="45" customWidth="1"/>
    <col min="10" max="16384" width="11.42578125" style="45"/>
  </cols>
  <sheetData>
    <row r="1" spans="1:10" x14ac:dyDescent="0.25">
      <c r="A1" s="80" t="s">
        <v>72</v>
      </c>
      <c r="B1" s="223" t="s">
        <v>78</v>
      </c>
      <c r="C1" s="224"/>
      <c r="D1" s="90" t="str">
        <f>CONCATENATE(D3,Nom_du_PC,D4)</f>
        <v>C:\Users\sbenhenou\Desktop</v>
      </c>
      <c r="E1" s="80" t="s">
        <v>124</v>
      </c>
      <c r="F1" s="223" t="s">
        <v>147</v>
      </c>
      <c r="G1" s="223"/>
      <c r="H1" s="90" t="s">
        <v>162</v>
      </c>
      <c r="I1" s="223" t="s">
        <v>167</v>
      </c>
      <c r="J1" s="223"/>
    </row>
    <row r="2" spans="1:10" x14ac:dyDescent="0.25">
      <c r="A2" s="55">
        <v>20</v>
      </c>
      <c r="B2" s="55" t="s">
        <v>111</v>
      </c>
      <c r="C2" s="81">
        <v>8</v>
      </c>
      <c r="D2" s="90" t="s">
        <v>121</v>
      </c>
      <c r="E2" s="55" t="s">
        <v>125</v>
      </c>
      <c r="F2" s="90" t="s">
        <v>156</v>
      </c>
      <c r="G2" s="55">
        <v>0</v>
      </c>
      <c r="H2" s="55">
        <v>1</v>
      </c>
      <c r="I2" s="55" t="s">
        <v>168</v>
      </c>
      <c r="J2" s="55" t="s">
        <v>116</v>
      </c>
    </row>
    <row r="3" spans="1:10" x14ac:dyDescent="0.25">
      <c r="D3" s="90" t="s">
        <v>119</v>
      </c>
      <c r="E3" s="55" t="s">
        <v>126</v>
      </c>
      <c r="F3" s="90" t="s">
        <v>157</v>
      </c>
      <c r="G3" s="55">
        <v>0</v>
      </c>
      <c r="H3" s="55">
        <v>2</v>
      </c>
      <c r="I3" s="55" t="s">
        <v>169</v>
      </c>
      <c r="J3" s="55" t="s">
        <v>116</v>
      </c>
    </row>
    <row r="4" spans="1:10" x14ac:dyDescent="0.25">
      <c r="D4" s="90" t="s">
        <v>120</v>
      </c>
      <c r="E4" s="55" t="s">
        <v>127</v>
      </c>
      <c r="F4" s="90" t="s">
        <v>158</v>
      </c>
      <c r="G4" s="55">
        <v>0</v>
      </c>
      <c r="H4" s="55">
        <v>3</v>
      </c>
    </row>
    <row r="5" spans="1:10" x14ac:dyDescent="0.25">
      <c r="F5" s="90" t="s">
        <v>159</v>
      </c>
      <c r="G5" s="55">
        <v>0</v>
      </c>
      <c r="H5" s="55">
        <v>4</v>
      </c>
    </row>
    <row r="6" spans="1:10" x14ac:dyDescent="0.25">
      <c r="F6" s="90" t="s">
        <v>160</v>
      </c>
      <c r="G6" s="55">
        <v>0</v>
      </c>
      <c r="H6" s="55">
        <v>5</v>
      </c>
    </row>
    <row r="7" spans="1:10" x14ac:dyDescent="0.25">
      <c r="F7" s="90" t="s">
        <v>161</v>
      </c>
      <c r="G7" s="55" t="str">
        <f>IF(SUM(G2:G6)=0,"",SUM(G2:G6))</f>
        <v/>
      </c>
    </row>
  </sheetData>
  <mergeCells count="3">
    <mergeCell ref="B1:C1"/>
    <mergeCell ref="F1:G1"/>
    <mergeCell ref="I1:J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76</vt:i4>
      </vt:variant>
    </vt:vector>
  </HeadingPairs>
  <TitlesOfParts>
    <vt:vector size="85" baseType="lpstr">
      <vt:lpstr>Accueil</vt:lpstr>
      <vt:lpstr>Facture</vt:lpstr>
      <vt:lpstr>Clients</vt:lpstr>
      <vt:lpstr>Emplacement</vt:lpstr>
      <vt:lpstr>Archives</vt:lpstr>
      <vt:lpstr>Reservation</vt:lpstr>
      <vt:lpstr>Feuil1</vt:lpstr>
      <vt:lpstr>Feuil2</vt:lpstr>
      <vt:lpstr>Parametre</vt:lpstr>
      <vt:lpstr>Acces_Enr</vt:lpstr>
      <vt:lpstr>Cheque_vac</vt:lpstr>
      <vt:lpstr>CLT</vt:lpstr>
      <vt:lpstr>CLT1_ACNOM</vt:lpstr>
      <vt:lpstr>CLTNum</vt:lpstr>
      <vt:lpstr>CLTNum1</vt:lpstr>
      <vt:lpstr>E_1</vt:lpstr>
      <vt:lpstr>E_2</vt:lpstr>
      <vt:lpstr>E_3</vt:lpstr>
      <vt:lpstr>E_4</vt:lpstr>
      <vt:lpstr>E_5</vt:lpstr>
      <vt:lpstr>emplacement</vt:lpstr>
      <vt:lpstr>Emplacement01</vt:lpstr>
      <vt:lpstr>EmplaceType</vt:lpstr>
      <vt:lpstr>EmplaceType02</vt:lpstr>
      <vt:lpstr>EmplaceType03</vt:lpstr>
      <vt:lpstr>EmplaceType04</vt:lpstr>
      <vt:lpstr>EmplaceType05</vt:lpstr>
      <vt:lpstr>Enr_PDF</vt:lpstr>
      <vt:lpstr>Enr_XLS</vt:lpstr>
      <vt:lpstr>Fact_Adresse</vt:lpstr>
      <vt:lpstr>Fact_Adulte</vt:lpstr>
      <vt:lpstr>Fact_Animaux</vt:lpstr>
      <vt:lpstr>Fact_CP</vt:lpstr>
      <vt:lpstr>Fact_DateDebut</vt:lpstr>
      <vt:lpstr>Fact_DateFin</vt:lpstr>
      <vt:lpstr>Fact_Detail</vt:lpstr>
      <vt:lpstr>Fact_Elec</vt:lpstr>
      <vt:lpstr>Fact_Enfant</vt:lpstr>
      <vt:lpstr>Fact_NbAnimaux</vt:lpstr>
      <vt:lpstr>Fact_NCLT</vt:lpstr>
      <vt:lpstr>Fact_Nom</vt:lpstr>
      <vt:lpstr>Fact_NumEmplac</vt:lpstr>
      <vt:lpstr>Fact_NumEmplac02</vt:lpstr>
      <vt:lpstr>Fact_NumEmplac03</vt:lpstr>
      <vt:lpstr>Fact_NumEmplac04</vt:lpstr>
      <vt:lpstr>Fact_NumEmplac05</vt:lpstr>
      <vt:lpstr>Fact_Prenom</vt:lpstr>
      <vt:lpstr>Fact_Prix</vt:lpstr>
      <vt:lpstr>Fact_QtAni</vt:lpstr>
      <vt:lpstr>Fact_QtElec</vt:lpstr>
      <vt:lpstr>Fact_QtSejour</vt:lpstr>
      <vt:lpstr>Fact_QtSejour2</vt:lpstr>
      <vt:lpstr>Fact_QtSejour3</vt:lpstr>
      <vt:lpstr>Fact_QtSejour4</vt:lpstr>
      <vt:lpstr>Fact_QtSejour5</vt:lpstr>
      <vt:lpstr>Fact_QtTarif</vt:lpstr>
      <vt:lpstr>Fact_QtTaxeSejour</vt:lpstr>
      <vt:lpstr>Fact_TarifJour</vt:lpstr>
      <vt:lpstr>Fact_TaxeJour</vt:lpstr>
      <vt:lpstr>Fact_TotalPers</vt:lpstr>
      <vt:lpstr>Fact_TTJrs</vt:lpstr>
      <vt:lpstr>Fact_Ville</vt:lpstr>
      <vt:lpstr>Archives!Impression_des_titres</vt:lpstr>
      <vt:lpstr>Liste_NbEmpla</vt:lpstr>
      <vt:lpstr>Mode_Paie</vt:lpstr>
      <vt:lpstr>Nb_Elec</vt:lpstr>
      <vt:lpstr>Nb_Empla</vt:lpstr>
      <vt:lpstr>NEmplac</vt:lpstr>
      <vt:lpstr>NFact</vt:lpstr>
      <vt:lpstr>Nom_du_PC</vt:lpstr>
      <vt:lpstr>Para_MP</vt:lpstr>
      <vt:lpstr>Para_NFact</vt:lpstr>
      <vt:lpstr>Pource</vt:lpstr>
      <vt:lpstr>PUS_1</vt:lpstr>
      <vt:lpstr>PUS_2</vt:lpstr>
      <vt:lpstr>PUS_3</vt:lpstr>
      <vt:lpstr>PUS_4</vt:lpstr>
      <vt:lpstr>PUS_5</vt:lpstr>
      <vt:lpstr>RemEuro</vt:lpstr>
      <vt:lpstr>Remise</vt:lpstr>
      <vt:lpstr>TT_Elec</vt:lpstr>
      <vt:lpstr>Accueil!Zone_d_impression</vt:lpstr>
      <vt:lpstr>Archives!Zone_d_impression</vt:lpstr>
      <vt:lpstr>Clients!Zone_d_impression</vt:lpstr>
      <vt:lpstr>Facture!Zone_d_impression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Samir</cp:lastModifiedBy>
  <cp:lastPrinted>2016-06-22T20:15:42Z</cp:lastPrinted>
  <dcterms:created xsi:type="dcterms:W3CDTF">2014-12-01T09:13:56Z</dcterms:created>
  <dcterms:modified xsi:type="dcterms:W3CDTF">2016-06-22T20:17:44Z</dcterms:modified>
</cp:coreProperties>
</file>