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bl\Downloads\"/>
    </mc:Choice>
  </mc:AlternateContent>
  <bookViews>
    <workbookView xWindow="0" yWindow="0" windowWidth="10215" windowHeight="300" tabRatio="528"/>
  </bookViews>
  <sheets>
    <sheet name="Stat délais" sheetId="42" r:id="rId1"/>
    <sheet name="Données initiales" sheetId="1" r:id="rId2"/>
  </sheets>
  <externalReferences>
    <externalReference r:id="rId3"/>
  </externalReferences>
  <definedNames>
    <definedName name="_xlnm._FilterDatabase" localSheetId="1" hidden="1">'Données initiales'!$A$1:$L$131</definedName>
    <definedName name="_NH2011">#REF!</definedName>
    <definedName name="_NH2012">#REF!</definedName>
    <definedName name="_Rem2010">#REF!</definedName>
    <definedName name="_Rem2011">#REF!</definedName>
    <definedName name="_Rem2012">#REF!</definedName>
    <definedName name="_Rem2013">#REF!</definedName>
    <definedName name="_Rem2014">#REF!</definedName>
    <definedName name="_RO2010">#REF!</definedName>
    <definedName name="_RO2011">#REF!</definedName>
    <definedName name="_RO2012">#REF!</definedName>
    <definedName name="_RO2013">#REF!</definedName>
    <definedName name="_RO2014">#REF!</definedName>
    <definedName name="Annee_Inaug">'Données initiales'!#REF!</definedName>
    <definedName name="Annee_OS">'Données initiales'!$K$2:$K$130</definedName>
    <definedName name="Arrangeur">'Données initiales'!#REF!</definedName>
    <definedName name="Arrêté_LBU">'Données initiales'!$I$2:$I$130</definedName>
    <definedName name="Ass">'Données initiales'!#REF!</definedName>
    <definedName name="AUTRES_SUB">'Données initiales'!#REF!</definedName>
    <definedName name="Avancement">'Données initiales'!#REF!</definedName>
    <definedName name="Avct">#REF!</definedName>
    <definedName name="Bdgt">'Données initiales'!#REF!</definedName>
    <definedName name="Bdgt2010">#REF!</definedName>
    <definedName name="Bdgt2011">#REF!</definedName>
    <definedName name="Bdgt2012">#REF!</definedName>
    <definedName name="Bdgt2013">#REF!</definedName>
    <definedName name="Bdgt2014">#REF!</definedName>
    <definedName name="CAF">'Données initiales'!#REF!</definedName>
    <definedName name="CI">'Données initiales'!#REF!</definedName>
    <definedName name="Ecart_DEAL_OS">'Données initiales'!$L$2:$L$130</definedName>
    <definedName name="Fonds_propres">'Données initiales'!#REF!</definedName>
    <definedName name="HonoS">'Données initiales'!#REF!</definedName>
    <definedName name="_xlnm.Print_Titles" localSheetId="1">'Données initiales'!$A:$A,'Données initiales'!$1:$1</definedName>
    <definedName name="LBU">'Données initiales'!#REF!</definedName>
    <definedName name="LBU_obtenue">'Données initiales'!#REF!</definedName>
    <definedName name="Livraison">'Données initiales'!#REF!</definedName>
    <definedName name="LLS">'Données initiales'!$E$23:$E$130</definedName>
    <definedName name="LLTS">'Données initiales'!$F$23:$F$130</definedName>
    <definedName name="Loyers">'Données initiales'!#REF!</definedName>
    <definedName name="N">#REF!</definedName>
    <definedName name="Nlgts">'Données initiales'!$D$2:$D$130</definedName>
    <definedName name="Nlgts_hors_rehab">'Données initiales'!#REF!</definedName>
    <definedName name="Notaire">'Données initiales'!#REF!</definedName>
    <definedName name="OS">'Données initiales'!$J$2:$J$130</definedName>
    <definedName name="PA_SAS_HT_PLS">'[1]DPR PLS'!$E$68</definedName>
    <definedName name="PEEC">'Données initiales'!#REF!</definedName>
    <definedName name="Phase">#REF!</definedName>
    <definedName name="Phase2010">#REF!</definedName>
    <definedName name="Phase2011">#REF!</definedName>
    <definedName name="Phase2012">#REF!</definedName>
    <definedName name="Phase2013">#REF!</definedName>
    <definedName name="Phase2014">#REF!</definedName>
    <definedName name="PRET">'Données initiales'!#REF!</definedName>
    <definedName name="Prix_Achat_TTC">'Données initiales'!#REF!</definedName>
    <definedName name="Prog">'Données initiales'!$B$2:$B$130</definedName>
    <definedName name="Prog2010">#REF!</definedName>
    <definedName name="Prog2011">#REF!</definedName>
    <definedName name="Prog2012">#REF!</definedName>
    <definedName name="Prog2013">#REF!</definedName>
    <definedName name="Prog2014">#REF!</definedName>
    <definedName name="PRP">'Données initiales'!#REF!</definedName>
    <definedName name="Px_Foncier">'Données initiales'!#REF!</definedName>
    <definedName name="Rem">#REF!</definedName>
    <definedName name="RemEtude2010">#REF!</definedName>
    <definedName name="RemEtude2011">#REF!</definedName>
    <definedName name="RemEtude2012">#REF!</definedName>
    <definedName name="RemEtude2013">#REF!</definedName>
    <definedName name="RemEtude2014">#REF!</definedName>
    <definedName name="RemEtudes">#REF!</definedName>
    <definedName name="RemRest">#REF!</definedName>
    <definedName name="RemRest2010">#REF!</definedName>
    <definedName name="RemRest2011">#REF!</definedName>
    <definedName name="RemRest2012">#REF!</definedName>
    <definedName name="RemRest2013">#REF!</definedName>
    <definedName name="RemRest2014">#REF!</definedName>
    <definedName name="RemTvx">#REF!</definedName>
    <definedName name="RemTvx2010">#REF!</definedName>
    <definedName name="RemTvx2011">#REF!</definedName>
    <definedName name="RemTvx2012">#REF!</definedName>
    <definedName name="RemTvx2013">#REF!</definedName>
    <definedName name="RemTvx2014">#REF!</definedName>
    <definedName name="Resp">#REF!</definedName>
    <definedName name="Retard_loyer">'Données initiales'!#REF!</definedName>
    <definedName name="Retard_VEFA">'Données initiales'!#REF!</definedName>
    <definedName name="RO">'Données initiales'!#REF!</definedName>
    <definedName name="S_TERRAIN">'Données initiales'!#REF!</definedName>
    <definedName name="SF">'Données initiales'!#REF!</definedName>
    <definedName name="SF_VEFA">'Données initiales'!#REF!</definedName>
    <definedName name="SHAB_VEFA">'Données initiales'!#REF!</definedName>
    <definedName name="Type">'Données initiales'!$C$2:$C$130</definedName>
    <definedName name="Ville">'Données initiales'!#REF!</definedName>
  </definedNames>
  <calcPr calcId="162913"/>
</workbook>
</file>

<file path=xl/calcChain.xml><?xml version="1.0" encoding="utf-8"?>
<calcChain xmlns="http://schemas.openxmlformats.org/spreadsheetml/2006/main">
  <c r="C133" i="1" l="1"/>
  <c r="L94" i="1" l="1"/>
  <c r="L92" i="1"/>
  <c r="L68" i="1"/>
  <c r="L86" i="1"/>
  <c r="L67" i="1"/>
  <c r="L95" i="1"/>
  <c r="L104" i="1"/>
  <c r="L103" i="1"/>
  <c r="L102" i="1"/>
  <c r="L71" i="1"/>
  <c r="D68" i="1"/>
  <c r="E134" i="1" l="1"/>
  <c r="E135" i="1"/>
  <c r="E144" i="1"/>
  <c r="F46" i="1"/>
  <c r="G117" i="1"/>
  <c r="G134" i="1" s="1"/>
  <c r="H134" i="1"/>
  <c r="G135" i="1"/>
  <c r="H135" i="1"/>
  <c r="L98" i="1" l="1"/>
  <c r="D98" i="1"/>
  <c r="D67" i="1"/>
  <c r="L91" i="1"/>
  <c r="D86" i="1"/>
  <c r="L81" i="1" l="1"/>
  <c r="D81" i="1"/>
  <c r="D71" i="1" l="1"/>
  <c r="L89" i="1" l="1"/>
  <c r="L90" i="1"/>
  <c r="L88" i="1"/>
  <c r="L82" i="1"/>
  <c r="L83" i="1"/>
  <c r="L87" i="1"/>
  <c r="L80" i="1"/>
  <c r="L85" i="1"/>
  <c r="L84" i="1"/>
  <c r="L99" i="1"/>
  <c r="L96" i="1"/>
  <c r="L97" i="1"/>
  <c r="L100" i="1"/>
  <c r="L101" i="1"/>
  <c r="L106" i="1"/>
  <c r="L109" i="1"/>
  <c r="L108" i="1"/>
  <c r="L111" i="1"/>
  <c r="L114" i="1"/>
  <c r="L116" i="1"/>
  <c r="L118" i="1"/>
  <c r="L117" i="1"/>
  <c r="L113" i="1"/>
  <c r="L115" i="1"/>
  <c r="L126" i="1"/>
  <c r="L127" i="1"/>
  <c r="L123" i="1"/>
  <c r="L112" i="1"/>
  <c r="L110" i="1"/>
  <c r="L119" i="1"/>
  <c r="L120" i="1"/>
  <c r="L121" i="1"/>
  <c r="L122" i="1"/>
  <c r="L124" i="1"/>
  <c r="L128" i="1"/>
  <c r="L130" i="1"/>
  <c r="L107" i="1"/>
  <c r="L125" i="1"/>
  <c r="D105" i="1" l="1"/>
  <c r="D93" i="1"/>
  <c r="D61" i="1"/>
  <c r="D62" i="1"/>
  <c r="D64" i="1"/>
  <c r="D66" i="1"/>
  <c r="D53" i="1"/>
  <c r="D60" i="1"/>
  <c r="F129" i="1"/>
  <c r="D129" i="1" s="1"/>
  <c r="C134" i="1" l="1"/>
  <c r="D117" i="1" l="1"/>
  <c r="D109" i="1" l="1"/>
  <c r="D92" i="1" l="1"/>
  <c r="D99" i="1" l="1"/>
  <c r="D94" i="1" l="1"/>
  <c r="B150" i="1" l="1"/>
  <c r="D112" i="1" l="1"/>
  <c r="D115" i="1" l="1"/>
  <c r="D113" i="1"/>
  <c r="D107" i="1"/>
  <c r="D110" i="1"/>
  <c r="D108" i="1"/>
  <c r="D118" i="1" l="1"/>
  <c r="D130" i="1" l="1"/>
  <c r="D114" i="1"/>
  <c r="D84" i="1" l="1"/>
  <c r="D120" i="1" l="1"/>
  <c r="D119" i="1"/>
  <c r="D125" i="1"/>
  <c r="D122" i="1"/>
  <c r="D121" i="1"/>
  <c r="D123" i="1"/>
  <c r="D124" i="1"/>
  <c r="D128" i="1"/>
  <c r="D116" i="1"/>
  <c r="D85" i="1" l="1"/>
  <c r="D83" i="1" l="1"/>
  <c r="D80" i="1" l="1"/>
  <c r="L76" i="1" l="1"/>
  <c r="D82" i="1" l="1"/>
  <c r="B151" i="1" l="1"/>
  <c r="B152" i="1"/>
  <c r="B153" i="1"/>
  <c r="B154" i="1"/>
  <c r="B155" i="1"/>
  <c r="B156" i="1"/>
  <c r="B157" i="1"/>
  <c r="B158" i="1" l="1"/>
  <c r="B160" i="1" s="1"/>
  <c r="L22" i="1" l="1"/>
  <c r="D87" i="1" l="1"/>
  <c r="D111" i="1" l="1"/>
  <c r="D106" i="1"/>
  <c r="D126" i="1" l="1"/>
  <c r="D127" i="1"/>
  <c r="D91" i="1"/>
  <c r="L73" i="1" l="1"/>
  <c r="D24" i="1" l="1"/>
  <c r="D28" i="1"/>
  <c r="D25" i="1"/>
  <c r="D26" i="1"/>
  <c r="D32" i="1"/>
  <c r="D27" i="1"/>
  <c r="D33" i="1"/>
  <c r="D54" i="1"/>
  <c r="D40" i="1"/>
  <c r="D37" i="1"/>
  <c r="D36" i="1"/>
  <c r="D35" i="1"/>
  <c r="D44" i="1"/>
  <c r="D38" i="1"/>
  <c r="D42" i="1"/>
  <c r="D41" i="1"/>
  <c r="D45" i="1"/>
  <c r="D56" i="1"/>
  <c r="D47" i="1"/>
  <c r="D63" i="1"/>
  <c r="D49" i="1"/>
  <c r="D39" i="1"/>
  <c r="D59" i="1"/>
  <c r="D65" i="1"/>
  <c r="D79" i="1"/>
  <c r="D48" i="1"/>
  <c r="D70" i="1"/>
  <c r="D72" i="1"/>
  <c r="D69" i="1"/>
  <c r="D52" i="1"/>
  <c r="D78" i="1"/>
  <c r="D96" i="1"/>
  <c r="D103" i="1"/>
  <c r="D97" i="1"/>
  <c r="D100" i="1"/>
  <c r="D50" i="1"/>
  <c r="D58" i="1"/>
  <c r="D74" i="1"/>
  <c r="D95" i="1"/>
  <c r="D55" i="1"/>
  <c r="D75" i="1"/>
  <c r="D51" i="1"/>
  <c r="D76" i="1"/>
  <c r="D77" i="1"/>
  <c r="D101" i="1"/>
  <c r="D102" i="1"/>
  <c r="D104" i="1"/>
  <c r="D73" i="1"/>
  <c r="D90" i="1"/>
  <c r="D19" i="1"/>
  <c r="D9" i="1"/>
  <c r="D34" i="1"/>
  <c r="D7" i="1"/>
  <c r="D88" i="1"/>
  <c r="D3" i="1"/>
  <c r="D2" i="1"/>
  <c r="D8" i="1"/>
  <c r="D5" i="1"/>
  <c r="D57" i="1"/>
  <c r="D6" i="1"/>
  <c r="D4" i="1"/>
  <c r="D10" i="1"/>
  <c r="D30" i="1"/>
  <c r="D21" i="1"/>
  <c r="D22" i="1"/>
  <c r="D13" i="1"/>
  <c r="D16" i="1"/>
  <c r="D15" i="1"/>
  <c r="D11" i="1"/>
  <c r="D14" i="1"/>
  <c r="D17" i="1"/>
  <c r="D12" i="1"/>
  <c r="D18" i="1"/>
  <c r="D20" i="1"/>
  <c r="D29" i="1"/>
  <c r="D31" i="1"/>
  <c r="D23" i="1"/>
  <c r="D133" i="1" l="1"/>
  <c r="L74" i="1" l="1"/>
  <c r="L64" i="1"/>
  <c r="L62" i="1"/>
  <c r="L61" i="1"/>
  <c r="L75" i="1"/>
  <c r="L66" i="1"/>
  <c r="L105" i="1"/>
  <c r="L77" i="1"/>
  <c r="L78" i="1"/>
  <c r="L69" i="1"/>
  <c r="L70" i="1"/>
  <c r="L72" i="1"/>
  <c r="L51" i="1"/>
  <c r="L129" i="1"/>
  <c r="L93" i="1"/>
  <c r="L48" i="1"/>
  <c r="L59" i="1"/>
  <c r="L79" i="1"/>
  <c r="L60" i="1"/>
  <c r="L58" i="1"/>
  <c r="L55" i="1"/>
  <c r="L57" i="1"/>
  <c r="L54" i="1"/>
  <c r="L53" i="1"/>
  <c r="L47" i="1"/>
  <c r="L52" i="1"/>
  <c r="L65" i="1"/>
  <c r="L63" i="1"/>
  <c r="L50" i="1"/>
  <c r="L45" i="1"/>
  <c r="L46" i="1"/>
  <c r="L41" i="1"/>
  <c r="L42" i="1"/>
  <c r="L38" i="1"/>
  <c r="L49" i="1"/>
  <c r="L56" i="1"/>
  <c r="L44" i="1"/>
  <c r="L43" i="1"/>
  <c r="L39" i="1"/>
  <c r="L37" i="1"/>
  <c r="L36" i="1"/>
  <c r="L35" i="1"/>
  <c r="L27" i="1"/>
  <c r="L33" i="1"/>
  <c r="L30" i="1"/>
  <c r="L40" i="1"/>
  <c r="L29" i="1"/>
  <c r="L23" i="1"/>
  <c r="L31" i="1"/>
  <c r="L32" i="1"/>
  <c r="L34" i="1"/>
  <c r="L26" i="1"/>
  <c r="L28" i="1"/>
  <c r="L25" i="1"/>
  <c r="L24" i="1"/>
  <c r="L17" i="1"/>
  <c r="L16" i="1"/>
  <c r="L20" i="1"/>
  <c r="L21" i="1"/>
  <c r="L13" i="1"/>
  <c r="L11" i="1"/>
  <c r="B11" i="42" s="1"/>
  <c r="L18" i="1"/>
  <c r="L19" i="1"/>
  <c r="L15" i="1"/>
  <c r="L14" i="1"/>
  <c r="L12" i="1"/>
  <c r="B12" i="42" s="1"/>
  <c r="L4" i="1"/>
  <c r="B4" i="42" s="1"/>
  <c r="L2" i="1"/>
  <c r="L9" i="1"/>
  <c r="B9" i="42" s="1"/>
  <c r="L10" i="1"/>
  <c r="B10" i="42" s="1"/>
  <c r="L5" i="1"/>
  <c r="B5" i="42" s="1"/>
  <c r="L6" i="1"/>
  <c r="B6" i="42" s="1"/>
  <c r="L7" i="1"/>
  <c r="B7" i="42" s="1"/>
  <c r="L8" i="1"/>
  <c r="B8" i="42" s="1"/>
  <c r="L3" i="1"/>
  <c r="B3" i="42" s="1"/>
  <c r="G131" i="1" l="1"/>
  <c r="E131" i="1"/>
  <c r="H131" i="1" l="1"/>
  <c r="B177" i="1" l="1"/>
  <c r="B180" i="1" l="1"/>
  <c r="B183" i="1"/>
  <c r="B181" i="1"/>
  <c r="B178" i="1"/>
  <c r="B176" i="1"/>
  <c r="B179" i="1"/>
  <c r="B182" i="1"/>
  <c r="B184" i="1" l="1"/>
  <c r="F138" i="1" l="1"/>
  <c r="B239" i="1" l="1"/>
  <c r="B238" i="1"/>
  <c r="B237" i="1"/>
  <c r="B236" i="1"/>
  <c r="B235" i="1"/>
  <c r="B234" i="1"/>
  <c r="F43" i="1"/>
  <c r="D43" i="1" l="1"/>
  <c r="F134" i="1"/>
  <c r="F135" i="1"/>
  <c r="D46" i="1"/>
  <c r="F131" i="1"/>
  <c r="C164" i="1"/>
  <c r="B240" i="1"/>
  <c r="D164" i="1"/>
  <c r="D134" i="1" l="1"/>
  <c r="E136" i="1" s="1"/>
  <c r="D137" i="1"/>
  <c r="F136" i="1" l="1"/>
</calcChain>
</file>

<file path=xl/sharedStrings.xml><?xml version="1.0" encoding="utf-8"?>
<sst xmlns="http://schemas.openxmlformats.org/spreadsheetml/2006/main" count="314" uniqueCount="174">
  <si>
    <t>OPERATION</t>
  </si>
  <si>
    <t>N</t>
  </si>
  <si>
    <t>Arrêté LBU</t>
  </si>
  <si>
    <t>RO</t>
  </si>
  <si>
    <t>LLS</t>
  </si>
  <si>
    <t>LLTS</t>
  </si>
  <si>
    <t xml:space="preserve">Manapany </t>
  </si>
  <si>
    <t>St Joseph</t>
  </si>
  <si>
    <t>St Philippe</t>
  </si>
  <si>
    <t>Takamaka</t>
  </si>
  <si>
    <t>St Leu</t>
  </si>
  <si>
    <t>Tampon</t>
  </si>
  <si>
    <t>Etang-Salé</t>
  </si>
  <si>
    <t>Trois Bassins</t>
  </si>
  <si>
    <t>Palissandre</t>
  </si>
  <si>
    <t>Rue de l'Eglise</t>
  </si>
  <si>
    <t>Entre-Deux</t>
  </si>
  <si>
    <t>St Paul</t>
  </si>
  <si>
    <t>Josepha Fontaine</t>
  </si>
  <si>
    <t>AUBERT</t>
  </si>
  <si>
    <t>LE GOFF</t>
  </si>
  <si>
    <t>Prog</t>
  </si>
  <si>
    <t xml:space="preserve">Avenue Raymond Barre </t>
  </si>
  <si>
    <t>Desiré 2</t>
  </si>
  <si>
    <t xml:space="preserve">Sceau de Salomon </t>
  </si>
  <si>
    <t>Le Cap (BH 228)</t>
  </si>
  <si>
    <t xml:space="preserve">Laurency </t>
  </si>
  <si>
    <t>Petite-Ile</t>
  </si>
  <si>
    <t>Poker d'As LLS</t>
  </si>
  <si>
    <t>Poker d'As LLTS</t>
  </si>
  <si>
    <t xml:space="preserve">Lavoir </t>
  </si>
  <si>
    <t>St Pierre</t>
  </si>
  <si>
    <t xml:space="preserve">P'titCanal  LLS       </t>
  </si>
  <si>
    <t>P'titCanal         LLTS</t>
  </si>
  <si>
    <t>TOTAL</t>
  </si>
  <si>
    <t>TYPE</t>
  </si>
  <si>
    <t>QUINOT</t>
  </si>
  <si>
    <t>FANFAN</t>
  </si>
  <si>
    <t>BARET/GILLOT</t>
  </si>
  <si>
    <t>BBL</t>
  </si>
  <si>
    <t>MAREL</t>
  </si>
  <si>
    <t>JULES VIENNE</t>
  </si>
  <si>
    <t>DESIRE</t>
  </si>
  <si>
    <t>Terrain Michel CV</t>
  </si>
  <si>
    <t>BELLANGER</t>
  </si>
  <si>
    <r>
      <t xml:space="preserve">VEFA </t>
    </r>
    <r>
      <rPr>
        <b/>
        <sz val="11"/>
        <rFont val="Calibri"/>
        <family val="2"/>
        <scheme val="minor"/>
      </rPr>
      <t>Petunias</t>
    </r>
  </si>
  <si>
    <t>Ilot 6.2</t>
  </si>
  <si>
    <t>Lacaussade 3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</si>
  <si>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LOULOU PITOU (LA SAFRANIERE)</t>
    </r>
  </si>
  <si>
    <t>Paille en Queue</t>
  </si>
  <si>
    <t>Verveine des Indes (Ilôt 5.1)</t>
  </si>
  <si>
    <t>FAHAM (Ilôt 5.6)</t>
  </si>
  <si>
    <t>Z'ambaville (AX 18)</t>
  </si>
  <si>
    <t>OS démarrage</t>
  </si>
  <si>
    <t>Fleurs jaunes (Ilôt 6.1)</t>
  </si>
  <si>
    <t>Jules Arlandas (Alamandas)</t>
  </si>
  <si>
    <t>RPA Du Parc</t>
  </si>
  <si>
    <t>Tamariniers LLS</t>
  </si>
  <si>
    <t>Tamariniers LLTS</t>
  </si>
  <si>
    <t>Barrage LLTS</t>
  </si>
  <si>
    <t>Barrage LLS</t>
  </si>
  <si>
    <t xml:space="preserve">Les Platanes </t>
  </si>
  <si>
    <t xml:space="preserve">Hortensias </t>
  </si>
  <si>
    <t>CD 61 Rue Bertaut LLTS</t>
  </si>
  <si>
    <t>FVA</t>
  </si>
  <si>
    <t>Jean MOREL (Amaryllis)</t>
  </si>
  <si>
    <t>Max GOBETTI (AUBEPINES)</t>
  </si>
  <si>
    <t>Lié ETHEVE (Poker As 2)</t>
  </si>
  <si>
    <t>CD 61 Rue Bertaut LLS</t>
  </si>
  <si>
    <t>Harry PAYET (Les Mimosas)</t>
  </si>
  <si>
    <t xml:space="preserve">Dakota </t>
  </si>
  <si>
    <t>Arizona</t>
  </si>
  <si>
    <t>Californie</t>
  </si>
  <si>
    <t>Coco Huet (Parc à Moutons)</t>
  </si>
  <si>
    <t>INDIGO LLS</t>
  </si>
  <si>
    <t>INDIGO LLTS</t>
  </si>
  <si>
    <t>PLS</t>
  </si>
  <si>
    <t>CESARIA</t>
  </si>
  <si>
    <t>Bougainvillées</t>
  </si>
  <si>
    <t>Rehab</t>
  </si>
  <si>
    <t>100 marches</t>
  </si>
  <si>
    <t>Caramboles</t>
  </si>
  <si>
    <t>Hubert Delisle</t>
  </si>
  <si>
    <t>Citronnelles</t>
  </si>
  <si>
    <t>Bras des Etangs</t>
  </si>
  <si>
    <t>La Cure</t>
  </si>
  <si>
    <t>Canal Lilis</t>
  </si>
  <si>
    <t>Poinsétias</t>
  </si>
  <si>
    <t>Bellevue A-B-C</t>
  </si>
  <si>
    <t>Chapelle</t>
  </si>
  <si>
    <t>Casabianca</t>
  </si>
  <si>
    <t>Chemin Galet 1</t>
  </si>
  <si>
    <t>Chemin Galet 2</t>
  </si>
  <si>
    <t>Les Orchidées</t>
  </si>
  <si>
    <t>Le Choka Bleu</t>
  </si>
  <si>
    <t>La Cure 2</t>
  </si>
  <si>
    <t>INDIGO Tranche 1</t>
  </si>
  <si>
    <t>Opale (ILOT 9)</t>
  </si>
  <si>
    <t>Amgt / CO</t>
  </si>
  <si>
    <t>Bras de la Plaine</t>
  </si>
  <si>
    <t>PAR ANNEE DE PROGRAMMATION</t>
  </si>
  <si>
    <t>OCTAVIE LLTS</t>
  </si>
  <si>
    <t>OCTAVIE LLS</t>
  </si>
  <si>
    <t>DESIRE 3</t>
  </si>
  <si>
    <t>BENJAMIN HOAREAU</t>
  </si>
  <si>
    <t>VINCENDO CAFE</t>
  </si>
  <si>
    <t>BX 420</t>
  </si>
  <si>
    <t>GORBATCHEV</t>
  </si>
  <si>
    <t>abandon</t>
  </si>
  <si>
    <t>COCO TURPIN</t>
  </si>
  <si>
    <t>REHAB</t>
  </si>
  <si>
    <t>Kakis</t>
  </si>
  <si>
    <t>ECART Arrêté DEAL / OS</t>
  </si>
  <si>
    <t>ANNEE DEMARRAGE</t>
  </si>
  <si>
    <t xml:space="preserve">CANNELLE </t>
  </si>
  <si>
    <t xml:space="preserve">PAPYRUS </t>
  </si>
  <si>
    <t xml:space="preserve">Fourragères </t>
  </si>
  <si>
    <t>Neuf / Rehab</t>
  </si>
  <si>
    <t>dont VEFA</t>
  </si>
  <si>
    <t>DAM</t>
  </si>
  <si>
    <t>OP GGO</t>
  </si>
  <si>
    <t>Benoite Boulard (PIVET-VELIN)</t>
  </si>
  <si>
    <t>Anne Caze (Plaine St Paul)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</si>
  <si>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GTOI Roland Garros LLS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</si>
  <si>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GTOI Roland Garros PLS</t>
    </r>
  </si>
  <si>
    <t>Christiane - Amata (HE 168)</t>
  </si>
  <si>
    <t>Christiane - Amata (HE 168) LLTS</t>
  </si>
  <si>
    <t>RPA médicalisée - AURAR</t>
  </si>
  <si>
    <t>Terrains TSENG KING et chemin de la Chapelle</t>
  </si>
  <si>
    <t>Emplacement réservé Plateau Vincendo</t>
  </si>
  <si>
    <t>Emplacement réservé Chemin des Myrtilles</t>
  </si>
  <si>
    <t>Eglise Pharmacie</t>
  </si>
  <si>
    <t>Eglise Pharmacie 2</t>
  </si>
  <si>
    <t>Josepha Fontaine Tranche 2</t>
  </si>
  <si>
    <t>Chemin Dardanelles</t>
  </si>
  <si>
    <t>Chemin des Chardons</t>
  </si>
  <si>
    <t>AV 120 - 124</t>
  </si>
  <si>
    <r>
      <rPr>
        <sz val="11"/>
        <color rgb="FFFF0000"/>
        <rFont val="Calibri"/>
        <family val="2"/>
        <scheme val="minor"/>
      </rPr>
      <t>VEFA</t>
    </r>
    <r>
      <rPr>
        <sz val="11"/>
        <color theme="1"/>
        <rFont val="Calibri"/>
        <family val="2"/>
        <scheme val="minor"/>
      </rPr>
      <t xml:space="preserve"> Oiseaux du Paradis </t>
    </r>
  </si>
  <si>
    <r>
      <rPr>
        <sz val="11"/>
        <color rgb="FFFF0000"/>
        <rFont val="Calibri"/>
        <family val="2"/>
        <scheme val="minor"/>
      </rPr>
      <t>VEFA LLS</t>
    </r>
    <r>
      <rPr>
        <sz val="11"/>
        <rFont val="Calibri"/>
        <family val="2"/>
        <scheme val="minor"/>
      </rPr>
      <t xml:space="preserve">  Les Rosiers</t>
    </r>
    <r>
      <rPr>
        <sz val="11"/>
        <color rgb="FFFF0000"/>
        <rFont val="Calibri"/>
        <family val="2"/>
        <scheme val="minor"/>
      </rPr>
      <t xml:space="preserve"> </t>
    </r>
  </si>
  <si>
    <r>
      <rPr>
        <sz val="11"/>
        <color rgb="FFFF0000"/>
        <rFont val="Calibri"/>
        <family val="2"/>
        <scheme val="minor"/>
      </rPr>
      <t>VEFA LLTS</t>
    </r>
    <r>
      <rPr>
        <sz val="11"/>
        <rFont val="Calibri"/>
        <family val="2"/>
        <scheme val="minor"/>
      </rPr>
      <t xml:space="preserve"> Les Rosiers</t>
    </r>
    <r>
      <rPr>
        <sz val="11"/>
        <color rgb="FFFF0000"/>
        <rFont val="Calibri"/>
        <family val="2"/>
        <scheme val="minor"/>
      </rPr>
      <t xml:space="preserve"> </t>
    </r>
  </si>
  <si>
    <r>
      <rPr>
        <sz val="11"/>
        <color rgb="FFFF0000"/>
        <rFont val="Calibri"/>
        <family val="2"/>
        <scheme val="minor"/>
      </rPr>
      <t>VEFA</t>
    </r>
    <r>
      <rPr>
        <sz val="11"/>
        <color theme="1"/>
        <rFont val="Calibri"/>
        <family val="2"/>
        <scheme val="minor"/>
      </rPr>
      <t xml:space="preserve"> Les Pechers 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</si>
  <si>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PAVILLONS DE L'ENTRE DEUX</t>
    </r>
  </si>
  <si>
    <t>non inscrit</t>
  </si>
  <si>
    <t>VEFA Trèfles</t>
  </si>
  <si>
    <t>CAP SUD (ex BOYER LANGEVIN)</t>
  </si>
  <si>
    <t>BT 920 3 MARES</t>
  </si>
  <si>
    <t>CŒUR DE VILLE</t>
  </si>
  <si>
    <t>ETUDE URBAINE DU 23e KM - CHATAIGNERS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</si>
  <si>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EQUILIBRE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</si>
  <si>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Paule &amp; Gaston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</si>
  <si>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CROUS St Pierre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</si>
  <si>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CROUS Tampon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</si>
  <si>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Miami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</si>
  <si>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Maurice Lebon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</si>
  <si>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Raisins Marines (Hopital)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</si>
  <si>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JARDINS PARTAGES T1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</si>
  <si>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JARDINS PARTAGES T2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</si>
  <si>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JARDINS PARTAGES T3</t>
    </r>
  </si>
  <si>
    <t>abandon Mairie</t>
  </si>
  <si>
    <t xml:space="preserve">Bouton d'Or </t>
  </si>
  <si>
    <t>Hélène TONRU (RPA mixte St Philippe)</t>
  </si>
  <si>
    <t>BOULANGER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</si>
  <si>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EPICEA BX 26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</si>
  <si>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BERGAMOTE TROIS MARES LLS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</si>
  <si>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BERGAMOTE TROIS MARES LLTS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</si>
  <si>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ACACIAS CI 7 LLS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</si>
  <si>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ACACIAS CI 7 LLTS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</si>
  <si>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ADAME LLTS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</si>
  <si>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ADAME LLS</t>
    </r>
  </si>
  <si>
    <t>GREVILEAS</t>
  </si>
  <si>
    <t>Les Acajous</t>
  </si>
  <si>
    <t>DELAIS (mois) entre ARRËTE LBU &amp; OS</t>
  </si>
  <si>
    <t>Arrêté_LBU</t>
  </si>
  <si>
    <t>Ecart_DEAL_OS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</si>
</sst>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\ _€_-;\-* #,##0\ _€_-;_-* &quot;-&quot;\ _€_-;_-@_-"/>
    <numFmt numFmtId="43" formatCode="_-* #,##0.00\ _€_-;\-* #,##0.00\ _€_-;_-* &quot;-&quot;??\ _€_-;_-@_-"/>
    <numFmt numFmtId="164" formatCode="dd/mm/yy;@"/>
    <numFmt numFmtId="166" formatCode="_-* #,##0\ _€_-;\-* #,##0\ _€_-;_-* &quot;-&quot;??\ _€_-;_-@_-"/>
    <numFmt numFmtId="168" formatCode="_(* #,##0.00_);_(* \(#,##0.00\);_(* &quot;-&quot;??_);_(@_)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1"/>
      <color rgb="FF0070C0"/>
      <name val="Calibri"/>
      <family val="2"/>
      <scheme val="minor"/>
    </font>
    <font>
      <sz val="10"/>
      <name val="Arial"/>
      <family val="2"/>
    </font>
    <font>
      <i/>
      <sz val="11"/>
      <color rgb="FFFF0000"/>
      <name val="Calibri"/>
      <family val="2"/>
      <scheme val="minor"/>
    </font>
    <font>
      <sz val="11"/>
      <color rgb="FFFF505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name val="Arial"/>
      <family val="2"/>
    </font>
    <font>
      <b/>
      <sz val="14"/>
      <color theme="0"/>
      <name val="Calibri"/>
      <family val="2"/>
      <scheme val="minor"/>
    </font>
    <font>
      <sz val="10"/>
      <name val="Verdana"/>
      <family val="2"/>
    </font>
    <font>
      <sz val="10"/>
      <name val="Verdana"/>
      <family val="2"/>
    </font>
    <font>
      <sz val="10"/>
      <color rgb="FF000000"/>
      <name val="Arial2"/>
    </font>
    <font>
      <sz val="10"/>
      <color rgb="FF000000"/>
      <name val="Arial1"/>
    </font>
    <font>
      <b/>
      <sz val="12"/>
      <name val="Calibri"/>
      <family val="2"/>
      <scheme val="minor"/>
    </font>
    <font>
      <sz val="10"/>
      <name val="Arial"/>
      <family val="2"/>
    </font>
    <font>
      <b/>
      <i/>
      <sz val="12"/>
      <name val="Verdana"/>
      <family val="2"/>
    </font>
  </fonts>
  <fills count="20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99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gray0625"/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rgb="FFFF0000"/>
      </left>
      <right style="medium">
        <color rgb="FFFF0000"/>
      </right>
      <top style="thin">
        <color theme="1"/>
      </top>
      <bottom style="thin">
        <color indexed="64"/>
      </bottom>
      <diagonal/>
    </border>
  </borders>
  <cellStyleXfs count="1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8" fillId="0" borderId="0"/>
    <xf numFmtId="0" fontId="10" fillId="0" borderId="0"/>
    <xf numFmtId="168" fontId="8" fillId="0" borderId="0" applyFont="0" applyFill="0" applyBorder="0" applyAlignment="0" applyProtection="0"/>
    <xf numFmtId="0" fontId="8" fillId="0" borderId="0">
      <alignment vertical="center"/>
    </xf>
    <xf numFmtId="0" fontId="16" fillId="0" borderId="0"/>
    <xf numFmtId="9" fontId="17" fillId="0" borderId="0" applyFont="0" applyFill="0" applyBorder="0" applyAlignment="0" applyProtection="0"/>
    <xf numFmtId="0" fontId="18" fillId="0" borderId="0" applyNumberFormat="0" applyBorder="0" applyProtection="0"/>
    <xf numFmtId="0" fontId="19" fillId="0" borderId="0" applyNumberFormat="0" applyBorder="0" applyProtection="0"/>
    <xf numFmtId="0" fontId="19" fillId="0" borderId="0" applyNumberFormat="0" applyBorder="0" applyProtection="0"/>
    <xf numFmtId="0" fontId="21" fillId="0" borderId="0">
      <alignment vertical="center"/>
    </xf>
  </cellStyleXfs>
  <cellXfs count="134">
    <xf numFmtId="0" fontId="0" fillId="0" borderId="0" xfId="0"/>
    <xf numFmtId="0" fontId="6" fillId="3" borderId="0" xfId="3" applyFont="1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Font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0" fontId="3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9" fontId="0" fillId="0" borderId="0" xfId="2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0" fillId="3" borderId="6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0" fillId="3" borderId="6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3" fontId="0" fillId="3" borderId="6" xfId="0" applyNumberFormat="1" applyFont="1" applyFill="1" applyBorder="1" applyAlignment="1">
      <alignment horizontal="center" vertical="center"/>
    </xf>
    <xf numFmtId="0" fontId="0" fillId="3" borderId="0" xfId="0" applyFont="1" applyFill="1" applyAlignment="1">
      <alignment horizontal="center" vertical="center"/>
    </xf>
    <xf numFmtId="0" fontId="0" fillId="5" borderId="6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 wrapText="1"/>
    </xf>
    <xf numFmtId="0" fontId="0" fillId="8" borderId="6" xfId="0" applyFont="1" applyFill="1" applyBorder="1" applyAlignment="1">
      <alignment horizontal="center" vertical="center"/>
    </xf>
    <xf numFmtId="1" fontId="0" fillId="8" borderId="6" xfId="0" applyNumberFormat="1" applyFont="1" applyFill="1" applyBorder="1" applyAlignment="1">
      <alignment horizontal="center" vertical="center"/>
    </xf>
    <xf numFmtId="0" fontId="0" fillId="3" borderId="0" xfId="0" applyFont="1" applyFill="1" applyBorder="1" applyAlignment="1">
      <alignment horizontal="center"/>
    </xf>
    <xf numFmtId="0" fontId="0" fillId="3" borderId="0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41" fontId="0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/>
    </xf>
    <xf numFmtId="0" fontId="3" fillId="3" borderId="0" xfId="0" applyFont="1" applyFill="1" applyBorder="1" applyAlignment="1">
      <alignment horizont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6" fillId="0" borderId="0" xfId="0" applyFont="1" applyAlignment="1">
      <alignment horizontal="center" vertical="center"/>
    </xf>
    <xf numFmtId="1" fontId="0" fillId="3" borderId="6" xfId="0" applyNumberFormat="1" applyFont="1" applyFill="1" applyBorder="1" applyAlignment="1">
      <alignment horizontal="center" vertical="center"/>
    </xf>
    <xf numFmtId="14" fontId="6" fillId="12" borderId="6" xfId="3" applyNumberFormat="1" applyFont="1" applyFill="1" applyBorder="1" applyAlignment="1">
      <alignment horizontal="center" vertical="center"/>
    </xf>
    <xf numFmtId="1" fontId="0" fillId="0" borderId="0" xfId="0" applyNumberFormat="1" applyFont="1" applyAlignment="1">
      <alignment horizontal="center"/>
    </xf>
    <xf numFmtId="1" fontId="0" fillId="0" borderId="0" xfId="0" applyNumberFormat="1" applyFont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4" fillId="7" borderId="0" xfId="0" applyFont="1" applyFill="1" applyAlignment="1">
      <alignment horizontal="center" vertical="center"/>
    </xf>
    <xf numFmtId="0" fontId="0" fillId="7" borderId="6" xfId="0" applyFont="1" applyFill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14" borderId="6" xfId="0" applyFont="1" applyFill="1" applyBorder="1" applyAlignment="1">
      <alignment horizontal="center" vertical="center"/>
    </xf>
    <xf numFmtId="1" fontId="0" fillId="3" borderId="1" xfId="0" applyNumberFormat="1" applyFont="1" applyFill="1" applyBorder="1" applyAlignment="1">
      <alignment horizontal="center" vertical="center"/>
    </xf>
    <xf numFmtId="1" fontId="3" fillId="3" borderId="1" xfId="0" applyNumberFormat="1" applyFont="1" applyFill="1" applyBorder="1" applyAlignment="1">
      <alignment horizontal="center"/>
    </xf>
    <xf numFmtId="0" fontId="12" fillId="3" borderId="6" xfId="0" applyNumberFormat="1" applyFont="1" applyFill="1" applyBorder="1" applyAlignment="1">
      <alignment horizontal="center" vertical="center"/>
    </xf>
    <xf numFmtId="0" fontId="0" fillId="8" borderId="9" xfId="0" applyNumberFormat="1" applyFont="1" applyFill="1" applyBorder="1" applyAlignment="1">
      <alignment horizontal="center" vertical="center"/>
    </xf>
    <xf numFmtId="0" fontId="1" fillId="9" borderId="9" xfId="1" applyNumberFormat="1" applyFont="1" applyFill="1" applyBorder="1" applyAlignment="1">
      <alignment horizontal="center" vertical="center"/>
    </xf>
    <xf numFmtId="0" fontId="6" fillId="8" borderId="9" xfId="1" applyNumberFormat="1" applyFont="1" applyFill="1" applyBorder="1" applyAlignment="1">
      <alignment horizontal="center" vertical="center"/>
    </xf>
    <xf numFmtId="0" fontId="12" fillId="3" borderId="9" xfId="0" applyNumberFormat="1" applyFont="1" applyFill="1" applyBorder="1" applyAlignment="1">
      <alignment horizontal="center" vertical="center"/>
    </xf>
    <xf numFmtId="0" fontId="12" fillId="3" borderId="9" xfId="2" applyNumberFormat="1" applyFont="1" applyFill="1" applyBorder="1" applyAlignment="1">
      <alignment horizontal="center" vertical="center"/>
    </xf>
    <xf numFmtId="0" fontId="11" fillId="3" borderId="9" xfId="1" applyNumberFormat="1" applyFont="1" applyFill="1" applyBorder="1" applyAlignment="1">
      <alignment horizontal="center" vertical="center"/>
    </xf>
    <xf numFmtId="164" fontId="6" fillId="9" borderId="11" xfId="1" applyNumberFormat="1" applyFont="1" applyFill="1" applyBorder="1" applyAlignment="1">
      <alignment horizontal="center" vertical="center"/>
    </xf>
    <xf numFmtId="164" fontId="0" fillId="8" borderId="11" xfId="0" applyNumberFormat="1" applyFont="1" applyFill="1" applyBorder="1" applyAlignment="1">
      <alignment horizontal="center" vertical="center"/>
    </xf>
    <xf numFmtId="164" fontId="6" fillId="8" borderId="11" xfId="1" applyNumberFormat="1" applyFont="1" applyFill="1" applyBorder="1" applyAlignment="1">
      <alignment horizontal="center" vertical="center"/>
    </xf>
    <xf numFmtId="164" fontId="6" fillId="9" borderId="11" xfId="0" applyNumberFormat="1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41" fontId="4" fillId="7" borderId="2" xfId="0" applyNumberFormat="1" applyFont="1" applyFill="1" applyBorder="1" applyAlignment="1">
      <alignment horizontal="center" vertical="center"/>
    </xf>
    <xf numFmtId="41" fontId="0" fillId="7" borderId="7" xfId="0" applyNumberFormat="1" applyFont="1" applyFill="1" applyBorder="1" applyAlignment="1"/>
    <xf numFmtId="41" fontId="0" fillId="7" borderId="5" xfId="0" applyNumberFormat="1" applyFont="1" applyFill="1" applyBorder="1" applyAlignment="1"/>
    <xf numFmtId="9" fontId="0" fillId="0" borderId="13" xfId="2" applyFont="1" applyBorder="1" applyAlignment="1">
      <alignment horizontal="center" vertical="center"/>
    </xf>
    <xf numFmtId="9" fontId="0" fillId="0" borderId="15" xfId="2" applyFont="1" applyBorder="1" applyAlignment="1">
      <alignment horizontal="center" vertical="center"/>
    </xf>
    <xf numFmtId="9" fontId="0" fillId="0" borderId="14" xfId="2" applyFont="1" applyBorder="1" applyAlignment="1">
      <alignment horizontal="center" vertical="center"/>
    </xf>
    <xf numFmtId="9" fontId="4" fillId="0" borderId="16" xfId="0" applyNumberFormat="1" applyFont="1" applyBorder="1" applyAlignment="1">
      <alignment horizontal="center" vertical="center"/>
    </xf>
    <xf numFmtId="0" fontId="15" fillId="16" borderId="10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4" fillId="0" borderId="7" xfId="0" applyFont="1" applyBorder="1" applyAlignment="1">
      <alignment horizontal="center"/>
    </xf>
    <xf numFmtId="164" fontId="6" fillId="8" borderId="11" xfId="0" applyNumberFormat="1" applyFont="1" applyFill="1" applyBorder="1" applyAlignment="1">
      <alignment horizontal="center" vertical="center"/>
    </xf>
    <xf numFmtId="0" fontId="6" fillId="8" borderId="9" xfId="0" applyNumberFormat="1" applyFont="1" applyFill="1" applyBorder="1" applyAlignment="1">
      <alignment horizontal="center" vertical="center"/>
    </xf>
    <xf numFmtId="1" fontId="12" fillId="3" borderId="9" xfId="0" applyNumberFormat="1" applyFont="1" applyFill="1" applyBorder="1" applyAlignment="1">
      <alignment horizontal="center" vertical="center"/>
    </xf>
    <xf numFmtId="1" fontId="0" fillId="8" borderId="9" xfId="0" applyNumberFormat="1" applyFont="1" applyFill="1" applyBorder="1" applyAlignment="1">
      <alignment horizontal="center" vertical="center"/>
    </xf>
    <xf numFmtId="1" fontId="6" fillId="8" borderId="9" xfId="1" applyNumberFormat="1" applyFont="1" applyFill="1" applyBorder="1" applyAlignment="1">
      <alignment horizontal="center" vertical="center"/>
    </xf>
    <xf numFmtId="1" fontId="1" fillId="9" borderId="9" xfId="1" applyNumberFormat="1" applyFont="1" applyFill="1" applyBorder="1" applyAlignment="1">
      <alignment horizontal="center" vertical="center"/>
    </xf>
    <xf numFmtId="1" fontId="6" fillId="8" borderId="9" xfId="0" applyNumberFormat="1" applyFont="1" applyFill="1" applyBorder="1" applyAlignment="1">
      <alignment horizontal="center" vertical="center"/>
    </xf>
    <xf numFmtId="1" fontId="12" fillId="3" borderId="9" xfId="2" applyNumberFormat="1" applyFont="1" applyFill="1" applyBorder="1" applyAlignment="1">
      <alignment horizontal="center" vertical="center"/>
    </xf>
    <xf numFmtId="0" fontId="20" fillId="3" borderId="1" xfId="0" applyFont="1" applyFill="1" applyBorder="1" applyAlignment="1">
      <alignment horizontal="center" vertical="center" wrapText="1"/>
    </xf>
    <xf numFmtId="0" fontId="20" fillId="3" borderId="6" xfId="0" applyFont="1" applyFill="1" applyBorder="1" applyAlignment="1">
      <alignment horizontal="center" vertical="center" wrapText="1"/>
    </xf>
    <xf numFmtId="0" fontId="20" fillId="12" borderId="1" xfId="3" applyFont="1" applyFill="1" applyBorder="1" applyAlignment="1">
      <alignment horizontal="center" vertical="center" wrapText="1"/>
    </xf>
    <xf numFmtId="0" fontId="20" fillId="11" borderId="9" xfId="1" applyNumberFormat="1" applyFont="1" applyFill="1" applyBorder="1" applyAlignment="1">
      <alignment horizontal="center" vertical="center" wrapText="1"/>
    </xf>
    <xf numFmtId="0" fontId="20" fillId="3" borderId="0" xfId="0" applyFont="1" applyFill="1" applyAlignment="1">
      <alignment horizontal="center" vertical="center" wrapText="1"/>
    </xf>
    <xf numFmtId="0" fontId="6" fillId="8" borderId="6" xfId="0" applyFont="1" applyFill="1" applyBorder="1" applyAlignment="1">
      <alignment horizontal="center" vertical="center" wrapText="1"/>
    </xf>
    <xf numFmtId="0" fontId="0" fillId="18" borderId="4" xfId="0" applyFill="1" applyBorder="1" applyAlignment="1">
      <alignment horizontal="center"/>
    </xf>
    <xf numFmtId="0" fontId="0" fillId="18" borderId="7" xfId="0" applyFill="1" applyBorder="1" applyAlignment="1">
      <alignment horizontal="center"/>
    </xf>
    <xf numFmtId="0" fontId="3" fillId="3" borderId="6" xfId="0" applyFont="1" applyFill="1" applyBorder="1" applyAlignment="1">
      <alignment horizontal="center" vertical="center"/>
    </xf>
    <xf numFmtId="0" fontId="3" fillId="5" borderId="0" xfId="0" applyFont="1" applyFill="1" applyAlignment="1">
      <alignment horizontal="center" vertical="center" wrapText="1"/>
    </xf>
    <xf numFmtId="43" fontId="0" fillId="0" borderId="2" xfId="1" applyFont="1" applyBorder="1" applyAlignment="1">
      <alignment horizontal="center" vertical="center"/>
    </xf>
    <xf numFmtId="164" fontId="7" fillId="3" borderId="11" xfId="0" applyNumberFormat="1" applyFont="1" applyFill="1" applyBorder="1" applyAlignment="1">
      <alignment horizontal="center" vertical="center"/>
    </xf>
    <xf numFmtId="43" fontId="0" fillId="0" borderId="0" xfId="1" applyFont="1" applyAlignment="1">
      <alignment horizontal="center" vertical="center"/>
    </xf>
    <xf numFmtId="164" fontId="22" fillId="4" borderId="17" xfId="5" applyNumberFormat="1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/>
    </xf>
    <xf numFmtId="0" fontId="5" fillId="15" borderId="0" xfId="0" applyFont="1" applyFill="1" applyAlignment="1">
      <alignment horizontal="center" vertical="center"/>
    </xf>
    <xf numFmtId="0" fontId="20" fillId="19" borderId="1" xfId="0" applyFont="1" applyFill="1" applyBorder="1" applyAlignment="1">
      <alignment horizontal="center" vertical="center" wrapText="1"/>
    </xf>
    <xf numFmtId="1" fontId="0" fillId="19" borderId="1" xfId="0" applyNumberFormat="1" applyFont="1" applyFill="1" applyBorder="1" applyAlignment="1">
      <alignment horizontal="center" vertical="center"/>
    </xf>
    <xf numFmtId="1" fontId="0" fillId="19" borderId="6" xfId="0" applyNumberFormat="1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 wrapText="1"/>
    </xf>
    <xf numFmtId="0" fontId="0" fillId="3" borderId="9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4" fillId="17" borderId="6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43" fontId="4" fillId="3" borderId="0" xfId="1" applyFont="1" applyFill="1" applyAlignment="1">
      <alignment horizontal="center" vertical="center"/>
    </xf>
    <xf numFmtId="43" fontId="6" fillId="0" borderId="0" xfId="1" applyFont="1" applyAlignment="1">
      <alignment horizontal="center" vertical="center"/>
    </xf>
    <xf numFmtId="43" fontId="0" fillId="0" borderId="0" xfId="1" applyFont="1" applyAlignment="1">
      <alignment horizontal="center"/>
    </xf>
    <xf numFmtId="43" fontId="3" fillId="3" borderId="0" xfId="1" applyFont="1" applyFill="1" applyAlignment="1">
      <alignment horizontal="center" vertical="center" wrapText="1"/>
    </xf>
    <xf numFmtId="166" fontId="0" fillId="0" borderId="2" xfId="1" applyNumberFormat="1" applyFont="1" applyBorder="1" applyAlignment="1">
      <alignment horizontal="center" vertical="center"/>
    </xf>
    <xf numFmtId="0" fontId="6" fillId="9" borderId="9" xfId="0" applyNumberFormat="1" applyFont="1" applyFill="1" applyBorder="1" applyAlignment="1">
      <alignment horizontal="center" vertical="center"/>
    </xf>
    <xf numFmtId="1" fontId="6" fillId="9" borderId="9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0" fillId="17" borderId="6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3" fontId="0" fillId="3" borderId="1" xfId="0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/>
    </xf>
    <xf numFmtId="0" fontId="13" fillId="13" borderId="12" xfId="0" applyFont="1" applyFill="1" applyBorder="1" applyAlignment="1">
      <alignment horizontal="center" vertical="center" wrapText="1"/>
    </xf>
    <xf numFmtId="0" fontId="14" fillId="10" borderId="3" xfId="4" applyFont="1" applyFill="1" applyBorder="1" applyAlignment="1">
      <alignment horizontal="center" vertical="center"/>
    </xf>
    <xf numFmtId="2" fontId="0" fillId="0" borderId="7" xfId="0" applyNumberFormat="1" applyBorder="1" applyAlignment="1">
      <alignment horizontal="center"/>
    </xf>
    <xf numFmtId="2" fontId="4" fillId="0" borderId="7" xfId="0" applyNumberFormat="1" applyFont="1" applyBorder="1" applyAlignment="1">
      <alignment horizontal="center"/>
    </xf>
    <xf numFmtId="2" fontId="0" fillId="0" borderId="8" xfId="0" applyNumberFormat="1" applyBorder="1" applyAlignment="1">
      <alignment horizontal="center"/>
    </xf>
  </cellXfs>
  <cellStyles count="14">
    <cellStyle name="60 % - Accent1" xfId="3" builtinId="32"/>
    <cellStyle name="Excel Built-in RowLevel_0" xfId="10"/>
    <cellStyle name="Excel_BuiltIn_RowLevel_1" xfId="12"/>
    <cellStyle name="Milliers" xfId="1" builtinId="3"/>
    <cellStyle name="Milliers 2" xfId="6"/>
    <cellStyle name="NiveauLigne_8" xfId="11"/>
    <cellStyle name="Normal" xfId="0" builtinId="0"/>
    <cellStyle name="Normal 2" xfId="5"/>
    <cellStyle name="Normal 3" xfId="7"/>
    <cellStyle name="Normal 4" xfId="8"/>
    <cellStyle name="Normal 5" xfId="13"/>
    <cellStyle name="Normal_Liste programmation logts PCA NBL v2014" xfId="4"/>
    <cellStyle name="Pourcentage" xfId="2" builtinId="5"/>
    <cellStyle name="Pourcentage 2" xfId="9"/>
  </cellStyles>
  <dxfs count="0"/>
  <tableStyles count="0" defaultTableStyle="TableStyleMedium2" defaultPivotStyle="PivotStyleLight16"/>
  <colors>
    <mruColors>
      <color rgb="FFFF0066"/>
      <color rgb="FF08E61D"/>
      <color rgb="FF0099FF"/>
      <color rgb="FFFF5050"/>
      <color rgb="FF006600"/>
      <color rgb="FFFFFF99"/>
      <color rgb="FFDA46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dPt>
                  <c:idx val="0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D-C200-4E5A-88C1-4D66F922C903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3-8E39-4229-977E-3A2A9C76E3EC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8E39-4229-977E-3A2A9C76E3EC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8E39-4229-977E-3A2A9C76E3EC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13AB-435E-A413-7EDCBE83E228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8E39-4229-977E-3A2A9C76E3EC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2F93-4217-9A8D-9E7F5C0BB36D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8E39-4229-977E-3A2A9C76E3EC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074F-4D0E-907E-B871CE50C3B5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2F93-4217-9A8D-9E7F5C0BB36D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13AB-435E-A413-7EDCBE83E228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2F93-4217-9A8D-9E7F5C0BB36D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811A-4EB7-A8C2-812DBBBC1ADA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13AB-435E-A413-7EDCBE83E228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074F-4D0E-907E-B871CE50C3B5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13AB-435E-A413-7EDCBE83E228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1423-4DA3-9E91-2F178A59A577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074F-4D0E-907E-B871CE50C3B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811A-4EB7-A8C2-812DBBBC1ADA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074F-4D0E-907E-B871CE50C3B5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2225-4C9F-A028-BFCF29F5021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811A-4EB7-A8C2-812DBBBC1ADA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1423-4DA3-9E91-2F178A59A577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811A-4EB7-A8C2-812DBBBC1ADA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4B05-4744-B084-8A778940EB76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1423-4DA3-9E91-2F178A59A577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2225-4C9F-A028-BFCF29F50215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1423-4DA3-9E91-2F178A59A577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0696-490F-A601-4EC53AC22C61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2225-4C9F-A028-BFCF29F5021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D2B1-49B0-951D-5C6432E8E6D4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2225-4C9F-A028-BFCF29F5021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0696-490F-A601-4EC53AC22C61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4B05-4744-B084-8A778940EB76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0696-490F-A601-4EC53AC22C61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35F8-4924-B17C-F7A2C7FEFDB8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0696-490F-A601-4EC53AC22C61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4B05-4744-B084-8A778940EB76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D2B1-49B0-951D-5C6432E8E6D4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4B05-4744-B084-8A778940EB76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ED80-4BE8-9C3A-7C74E33EDAFD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4B05-4744-B084-8A778940EB76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B27-4958-A52B-6B1CD3C230B3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ED80-4BE8-9C3A-7C74E33EDAFD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5E51-48B9-8927-834F803ADA54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B27-4958-A52B-6B1CD3C230B3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B5BE-42E0-A8A2-28161EA51E44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5E51-48B9-8927-834F803ADA54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D2B1-49B0-951D-5C6432E8E6D4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35F8-4924-B17C-F7A2C7FEFDB8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D2B1-49B0-951D-5C6432E8E6D4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32EE-4656-9908-669F7D52784B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D2B1-49B0-951D-5C6432E8E6D4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D969-4DE6-85CC-286C2E5CFC56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32EE-4656-9908-669F7D52784B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35F8-4924-B17C-F7A2C7FEFDB8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D969-4DE6-85CC-286C2E5CFC56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35F8-4924-B17C-F7A2C7FEFDB8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D969-4DE6-85CC-286C2E5CFC56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35F8-4924-B17C-F7A2C7FEFDB8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8E61-4DFC-9A4E-E8DBF9060D7D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D969-4DE6-85CC-286C2E5CFC56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2ED1-4519-8FC7-F4304C9CA281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8E61-4DFC-9A4E-E8DBF9060D7D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D51D-4B85-BFF0-87C635A98C36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2ED1-4519-8FC7-F4304C9CA281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E8B3-43DA-BCB4-57AAECC033ED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D51D-4B85-BFF0-87C635A98C36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D84-4C26-9B54-09271C78AC70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E8B3-43DA-BCB4-57AAECC033ED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AF0A-4B2A-B600-77B2B70A8232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D84-4C26-9B54-09271C78AC70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CC31-4E40-BA0C-D07C6683472B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AF0A-4B2A-B600-77B2B70A8232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81D9-4BCD-B0C5-E422A51A624E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CC31-4E40-BA0C-D07C6683472B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B5BE-42E0-A8A2-28161EA51E44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81D9-4BCD-B0C5-E422A51A624E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8FBA-4069-8D00-08073E2C8915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81D9-4BCD-B0C5-E422A51A624E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75F3-4DDB-BF4B-1A2743782A43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8FBA-4069-8D00-08073E2C8915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B5BE-42E0-A8A2-28161EA51E44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8FBA-4069-8D00-08073E2C8915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75F3-4DDB-BF4B-1A2743782A43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644B-4C4F-8358-A58905D1EA61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75F3-4DDB-BF4B-1A2743782A43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0B49-4ADE-A0A9-79213F38D348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644B-4C4F-8358-A58905D1EA61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04DF-48DA-B3A0-2E7C250DD45E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0B49-4ADE-A0A9-79213F38D348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B5BE-42E0-A8A2-28161EA51E44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04DF-48DA-B3A0-2E7C250DD45E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B5BE-42E0-A8A2-28161EA51E44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B5BE-42E0-A8A2-28161EA51E44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B5BE-42E0-A8A2-28161EA51E44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B5BE-42E0-A8A2-28161EA51E44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B5BE-42E0-A8A2-28161EA51E44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7-B5BE-42E0-A8A2-28161EA51E44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9-B5BE-42E0-A8A2-28161EA51E44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B-B5BE-42E0-A8A2-28161EA51E44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D-B5BE-42E0-A8A2-28161EA51E44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F-B5BE-42E0-A8A2-28161EA51E44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1-B5BE-42E0-A8A2-28161EA51E44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3-B5BE-42E0-A8A2-28161EA51E44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5-B5BE-42E0-A8A2-28161EA51E44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7-B5BE-42E0-A8A2-28161EA51E44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9-B5BE-42E0-A8A2-28161EA51E44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B-B5BE-42E0-A8A2-28161EA51E44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D-B5BE-42E0-A8A2-28161EA51E44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F-B5BE-42E0-A8A2-28161EA51E44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1-B5BE-42E0-A8A2-28161EA51E44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3-B5BE-42E0-A8A2-28161EA51E44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5-B5BE-42E0-A8A2-28161EA51E44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7-B5BE-42E0-A8A2-28161EA51E44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9-B5BE-42E0-A8A2-28161EA51E44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B-B5BE-42E0-A8A2-28161EA51E44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D-B5BE-42E0-A8A2-28161EA51E44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F-B5BE-42E0-A8A2-28161EA51E44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1-B5BE-42E0-A8A2-28161EA51E44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3-B5BE-42E0-A8A2-28161EA51E44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5-B5BE-42E0-A8A2-28161EA51E44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7-B5BE-42E0-A8A2-28161EA51E44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9-B5BE-42E0-A8A2-28161EA51E44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B-B5BE-42E0-A8A2-28161EA51E44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D-B5BE-42E0-A8A2-28161EA51E44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F-B5BE-42E0-A8A2-28161EA51E44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1-B5BE-42E0-A8A2-28161EA51E44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3-B5BE-42E0-A8A2-28161EA51E44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5-B5BE-42E0-A8A2-28161EA51E44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7-B5BE-42E0-A8A2-28161EA51E44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9-B5BE-42E0-A8A2-28161EA51E44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B-B5BE-42E0-A8A2-28161EA51E44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D-B5BE-42E0-A8A2-28161EA51E44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F-B5BE-42E0-A8A2-28161EA51E44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1-B5BE-42E0-A8A2-28161EA51E44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3-B5BE-42E0-A8A2-28161EA51E44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5-B5BE-42E0-A8A2-28161EA51E44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7-B5BE-42E0-A8A2-28161EA51E44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9-B5BE-42E0-A8A2-28161EA51E44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B-B5BE-42E0-A8A2-28161EA51E44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D-B5BE-42E0-A8A2-28161EA51E44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F-B5BE-42E0-A8A2-28161EA51E44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1-B5BE-42E0-A8A2-28161EA51E44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3-B5BE-42E0-A8A2-28161EA51E44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5-B5BE-42E0-A8A2-28161EA51E44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7-B5BE-42E0-A8A2-28161EA51E44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9-B5BE-42E0-A8A2-28161EA51E44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B-B5BE-42E0-A8A2-28161EA51E44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D-B5BE-42E0-A8A2-28161EA51E44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F-B5BE-42E0-A8A2-28161EA51E44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1-B5BE-42E0-A8A2-28161EA51E44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3-B5BE-42E0-A8A2-28161EA51E44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5-B5BE-42E0-A8A2-28161EA51E44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7-B5BE-42E0-A8A2-28161EA51E44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9-B5BE-42E0-A8A2-28161EA51E44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B-B5BE-42E0-A8A2-28161EA51E44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D-B5BE-42E0-A8A2-28161EA51E44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F-B5BE-42E0-A8A2-28161EA51E44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1-B5BE-42E0-A8A2-28161EA51E44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3-B5BE-42E0-A8A2-28161EA51E44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5-B5BE-42E0-A8A2-28161EA51E44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7-B5BE-42E0-A8A2-28161EA51E44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9-B5BE-42E0-A8A2-28161EA51E44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B-B5BE-42E0-A8A2-28161EA51E44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D-B5BE-42E0-A8A2-28161EA51E44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F-B5BE-42E0-A8A2-28161EA51E44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1-B5BE-42E0-A8A2-28161EA51E44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3-B5BE-42E0-A8A2-28161EA51E44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5-B5BE-42E0-A8A2-28161EA51E44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7-B5BE-42E0-A8A2-28161EA51E44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9-B5BE-42E0-A8A2-28161EA51E44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B-B5BE-42E0-A8A2-28161EA51E44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D-B5BE-42E0-A8A2-28161EA51E44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F-B5BE-42E0-A8A2-28161EA51E44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1-B5BE-42E0-A8A2-28161EA51E44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3-B5BE-42E0-A8A2-28161EA51E44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5-B5BE-42E0-A8A2-28161EA51E44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7-B5BE-42E0-A8A2-28161EA51E44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9-B5BE-42E0-A8A2-28161EA51E44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B-B5BE-42E0-A8A2-28161EA51E44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D-B5BE-42E0-A8A2-28161EA51E44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F-B5BE-42E0-A8A2-28161EA51E44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1-B5BE-42E0-A8A2-28161EA51E44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3-B5BE-42E0-A8A2-28161EA51E44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5-B5BE-42E0-A8A2-28161EA51E44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7-B5BE-42E0-A8A2-28161EA51E44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9-B5BE-42E0-A8A2-28161EA51E44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B-B5BE-42E0-A8A2-28161EA51E44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D-B5BE-42E0-A8A2-28161EA51E44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F-B5BE-42E0-A8A2-28161EA51E44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1-B5BE-42E0-A8A2-28161EA51E44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3-B5BE-42E0-A8A2-28161EA51E44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5-B5BE-42E0-A8A2-28161EA51E44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7-B5BE-42E0-A8A2-28161EA51E44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9-B5BE-42E0-A8A2-28161EA51E44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B-B5BE-42E0-A8A2-28161EA51E44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D-B5BE-42E0-A8A2-28161EA51E44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F-B5BE-42E0-A8A2-28161EA51E44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1-B5BE-42E0-A8A2-28161EA51E44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3-B5BE-42E0-A8A2-28161EA51E44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5-B5BE-42E0-A8A2-28161EA51E44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7-B5BE-42E0-A8A2-28161EA51E44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9-B5BE-42E0-A8A2-28161EA51E44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B-B5BE-42E0-A8A2-28161EA51E44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D-B5BE-42E0-A8A2-28161EA51E44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F-B5BE-42E0-A8A2-28161EA51E44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1-B5BE-42E0-A8A2-28161EA51E44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3-B5BE-42E0-A8A2-28161EA51E44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5-B5BE-42E0-A8A2-28161EA51E44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7-B5BE-42E0-A8A2-28161EA51E44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9-B5BE-42E0-A8A2-28161EA51E44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B-B5BE-42E0-A8A2-28161EA51E44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D-B5BE-42E0-A8A2-28161EA51E44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F-B5BE-42E0-A8A2-28161EA51E44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1-B5BE-42E0-A8A2-28161EA51E44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3-B5BE-42E0-A8A2-28161EA51E44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5-B5BE-42E0-A8A2-28161EA51E44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7-B5BE-42E0-A8A2-28161EA51E44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9-B5BE-42E0-A8A2-28161EA51E44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B-B5BE-42E0-A8A2-28161EA51E44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D-B5BE-42E0-A8A2-28161EA51E44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F-B5BE-42E0-A8A2-28161EA51E44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1-B5BE-42E0-A8A2-28161EA51E44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3-B5BE-42E0-A8A2-28161EA51E44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5-B5BE-42E0-A8A2-28161EA51E44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7-B5BE-42E0-A8A2-28161EA51E44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9-B5BE-42E0-A8A2-28161EA51E44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B-B5BE-42E0-A8A2-28161EA51E44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D-B5BE-42E0-A8A2-28161EA51E44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F-B5BE-42E0-A8A2-28161EA51E44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1-B5BE-42E0-A8A2-28161EA51E44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3-B5BE-42E0-A8A2-28161EA51E44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5-B5BE-42E0-A8A2-28161EA51E44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7-B5BE-42E0-A8A2-28161EA51E44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9-B5BE-42E0-A8A2-28161EA51E44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B-B5BE-42E0-A8A2-28161EA51E44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D-B5BE-42E0-A8A2-28161EA51E44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F-B5BE-42E0-A8A2-28161EA51E44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1-B5BE-42E0-A8A2-28161EA51E44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3-B5BE-42E0-A8A2-28161EA51E44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5-B5BE-42E0-A8A2-28161EA51E44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7-B5BE-42E0-A8A2-28161EA51E44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9-B5BE-42E0-A8A2-28161EA51E44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B-B5BE-42E0-A8A2-28161EA51E44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D-B5BE-42E0-A8A2-28161EA51E44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F-B5BE-42E0-A8A2-28161EA51E44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1-B5BE-42E0-A8A2-28161EA51E44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3-B5BE-42E0-A8A2-28161EA51E44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5-B5BE-42E0-A8A2-28161EA51E44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7-B5BE-42E0-A8A2-28161EA51E44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9-B5BE-42E0-A8A2-28161EA51E44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B-B5BE-42E0-A8A2-28161EA51E44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D-B5BE-42E0-A8A2-28161EA51E44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F-B5BE-42E0-A8A2-28161EA51E44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1-B5BE-42E0-A8A2-28161EA51E44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3-B5BE-42E0-A8A2-28161EA51E44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5-B5BE-42E0-A8A2-28161EA51E44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7-B5BE-42E0-A8A2-28161EA51E44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9-B5BE-42E0-A8A2-28161EA51E44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B-B5BE-42E0-A8A2-28161EA51E44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D-B5BE-42E0-A8A2-28161EA51E44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F-B5BE-42E0-A8A2-28161EA51E44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1-B5BE-42E0-A8A2-28161EA51E44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3-B5BE-42E0-A8A2-28161EA51E44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5-B5BE-42E0-A8A2-28161EA51E44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7-B5BE-42E0-A8A2-28161EA51E44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9-B5BE-42E0-A8A2-28161EA51E44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B-B5BE-42E0-A8A2-28161EA51E44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D-B5BE-42E0-A8A2-28161EA51E44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F-B5BE-42E0-A8A2-28161EA51E44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1-B5BE-42E0-A8A2-28161EA51E44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3-B5BE-42E0-A8A2-28161EA51E44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5-B5BE-42E0-A8A2-28161EA51E44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7-B5BE-42E0-A8A2-28161EA51E44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9-B5BE-42E0-A8A2-28161EA51E44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B-B5BE-42E0-A8A2-28161EA51E44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D-B5BE-42E0-A8A2-28161EA51E44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F-B5BE-42E0-A8A2-28161EA51E44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1-B5BE-42E0-A8A2-28161EA51E44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3-B5BE-42E0-A8A2-28161EA51E44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5-B5BE-42E0-A8A2-28161EA51E44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7-B5BE-42E0-A8A2-28161EA51E44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9-B5BE-42E0-A8A2-28161EA51E44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B-B5BE-42E0-A8A2-28161EA51E44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D-B5BE-42E0-A8A2-28161EA51E44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F-B5BE-42E0-A8A2-28161EA51E44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1-B5BE-42E0-A8A2-28161EA51E44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3-B5BE-42E0-A8A2-28161EA51E44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5-B5BE-42E0-A8A2-28161EA51E44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7-B5BE-42E0-A8A2-28161EA51E44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9-B5BE-42E0-A8A2-28161EA51E44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B-B5BE-42E0-A8A2-28161EA51E44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D-B5BE-42E0-A8A2-28161EA51E44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F-B5BE-42E0-A8A2-28161EA51E44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1-B5BE-42E0-A8A2-28161EA51E44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3-B5BE-42E0-A8A2-28161EA51E44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5-B5BE-42E0-A8A2-28161EA51E44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7-B5BE-42E0-A8A2-28161EA51E44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9-B5BE-42E0-A8A2-28161EA51E44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B-B5BE-42E0-A8A2-28161EA51E44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D-B5BE-42E0-A8A2-28161EA51E44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F-B5BE-42E0-A8A2-28161EA51E44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1-B5BE-42E0-A8A2-28161EA51E44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3-B5BE-42E0-A8A2-28161EA51E44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5-B5BE-42E0-A8A2-28161EA51E44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7-B5BE-42E0-A8A2-28161EA51E44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9-B5BE-42E0-A8A2-28161EA51E44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B-B5BE-42E0-A8A2-28161EA51E44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D-B5BE-42E0-A8A2-28161EA51E44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F-B5BE-42E0-A8A2-28161EA51E44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1-B5BE-42E0-A8A2-28161EA51E44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3-B5BE-42E0-A8A2-28161EA51E44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5-B5BE-42E0-A8A2-28161EA51E44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7-B5BE-42E0-A8A2-28161EA51E44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9-B5BE-42E0-A8A2-28161EA51E44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B-B5BE-42E0-A8A2-28161EA51E44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D-B5BE-42E0-A8A2-28161EA51E44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F-B5BE-42E0-A8A2-28161EA51E44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1-B5BE-42E0-A8A2-28161EA51E44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3-B5BE-42E0-A8A2-28161EA51E44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5-B5BE-42E0-A8A2-28161EA51E44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7-B5BE-42E0-A8A2-28161EA51E44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9-B5BE-42E0-A8A2-28161EA51E44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B-B5BE-42E0-A8A2-28161EA51E44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D-B5BE-42E0-A8A2-28161EA51E44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F-B5BE-42E0-A8A2-28161EA51E44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1-B5BE-42E0-A8A2-28161EA51E44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3-B5BE-42E0-A8A2-28161EA51E44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5-B5BE-42E0-A8A2-28161EA51E44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7-B5BE-42E0-A8A2-28161EA51E44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9-B5BE-42E0-A8A2-28161EA51E44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B-B5BE-42E0-A8A2-28161EA51E44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D-B5BE-42E0-A8A2-28161EA51E44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F-B5BE-42E0-A8A2-28161EA51E44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1-B5BE-42E0-A8A2-28161EA51E44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3-B5BE-42E0-A8A2-28161EA51E44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5-B5BE-42E0-A8A2-28161EA51E44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7-B5BE-42E0-A8A2-28161EA51E44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9-B5BE-42E0-A8A2-28161EA51E44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B-B5BE-42E0-A8A2-28161EA51E44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D-B5BE-42E0-A8A2-28161EA51E44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F-B5BE-42E0-A8A2-28161EA51E44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1-B5BE-42E0-A8A2-28161EA51E44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3-B5BE-42E0-A8A2-28161EA51E44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5-B5BE-42E0-A8A2-28161EA51E44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7-B5BE-42E0-A8A2-28161EA51E44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9-B5BE-42E0-A8A2-28161EA51E44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B-B5BE-42E0-A8A2-28161EA51E44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D-B5BE-42E0-A8A2-28161EA51E44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F-B5BE-42E0-A8A2-28161EA51E44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1-B5BE-42E0-A8A2-28161EA51E44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3-B5BE-42E0-A8A2-28161EA51E44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5-B5BE-42E0-A8A2-28161EA51E44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7-B5BE-42E0-A8A2-28161EA51E44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9-B5BE-42E0-A8A2-28161EA51E44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B-B5BE-42E0-A8A2-28161EA51E44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D-B5BE-42E0-A8A2-28161EA51E44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F-B5BE-42E0-A8A2-28161EA51E44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1-B5BE-42E0-A8A2-28161EA51E44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3-B5BE-42E0-A8A2-28161EA51E44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5-B5BE-42E0-A8A2-28161EA51E44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7-B5BE-42E0-A8A2-28161EA51E44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9-B5BE-42E0-A8A2-28161EA51E44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B-B5BE-42E0-A8A2-28161EA51E44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D-B5BE-42E0-A8A2-28161EA51E44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F-B5BE-42E0-A8A2-28161EA51E44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1-B5BE-42E0-A8A2-28161EA51E44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3-B5BE-42E0-A8A2-28161EA51E44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5-B5BE-42E0-A8A2-28161EA51E44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7-B5BE-42E0-A8A2-28161EA51E44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9-B5BE-42E0-A8A2-28161EA51E44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B-B5BE-42E0-A8A2-28161EA51E44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D-B5BE-42E0-A8A2-28161EA51E44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F-B5BE-42E0-A8A2-28161EA51E44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1-B5BE-42E0-A8A2-28161EA51E44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3-B5BE-42E0-A8A2-28161EA51E44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5-B5BE-42E0-A8A2-28161EA51E44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7-B5BE-42E0-A8A2-28161EA51E44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9-B5BE-42E0-A8A2-28161EA51E44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B-B5BE-42E0-A8A2-28161EA51E44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D-B5BE-42E0-A8A2-28161EA51E44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F-B5BE-42E0-A8A2-28161EA51E44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1-B5BE-42E0-A8A2-28161EA51E44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3-B5BE-42E0-A8A2-28161EA51E44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5-B5BE-42E0-A8A2-28161EA51E44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7-B5BE-42E0-A8A2-28161EA51E44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9-B5BE-42E0-A8A2-28161EA51E44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B-B5BE-42E0-A8A2-28161EA51E44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D-B5BE-42E0-A8A2-28161EA51E44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F-B5BE-42E0-A8A2-28161EA51E44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1-B5BE-42E0-A8A2-28161EA51E44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3-B5BE-42E0-A8A2-28161EA51E44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5-B5BE-42E0-A8A2-28161EA51E44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7-B5BE-42E0-A8A2-28161EA51E44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9-B5BE-42E0-A8A2-28161EA51E44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B-B5BE-42E0-A8A2-28161EA51E44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D-B5BE-42E0-A8A2-28161EA51E44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F-B5BE-42E0-A8A2-28161EA51E44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1-B5BE-42E0-A8A2-28161EA51E44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3-B5BE-42E0-A8A2-28161EA51E44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5-B5BE-42E0-A8A2-28161EA51E44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7-B5BE-42E0-A8A2-28161EA51E44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9-B5BE-42E0-A8A2-28161EA51E44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B-B5BE-42E0-A8A2-28161EA51E44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D-B5BE-42E0-A8A2-28161EA51E44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F-B5BE-42E0-A8A2-28161EA51E44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1-B5BE-42E0-A8A2-28161EA51E44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3-B5BE-42E0-A8A2-28161EA51E44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5-B5BE-42E0-A8A2-28161EA51E44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7-B5BE-42E0-A8A2-28161EA51E44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9-B5BE-42E0-A8A2-28161EA51E44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B-B5BE-42E0-A8A2-28161EA51E44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D-B5BE-42E0-A8A2-28161EA51E44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F-B5BE-42E0-A8A2-28161EA51E44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1-B5BE-42E0-A8A2-28161EA51E44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3-B5BE-42E0-A8A2-28161EA51E44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5-B5BE-42E0-A8A2-28161EA51E44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7-B5BE-42E0-A8A2-28161EA51E44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9-B5BE-42E0-A8A2-28161EA51E44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B-B5BE-42E0-A8A2-28161EA51E44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D-B5BE-42E0-A8A2-28161EA51E44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F-B5BE-42E0-A8A2-28161EA51E44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1-B5BE-42E0-A8A2-28161EA51E44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3-B5BE-42E0-A8A2-28161EA51E44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5-B5BE-42E0-A8A2-28161EA51E44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7-B5BE-42E0-A8A2-28161EA51E44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9-B5BE-42E0-A8A2-28161EA51E44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B-B5BE-42E0-A8A2-28161EA51E44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D-B5BE-42E0-A8A2-28161EA51E44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F-B5BE-42E0-A8A2-28161EA51E44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1-B5BE-42E0-A8A2-28161EA51E44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3-B5BE-42E0-A8A2-28161EA51E44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5-B5BE-42E0-A8A2-28161EA51E44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7-B5BE-42E0-A8A2-28161EA51E44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9-B5BE-42E0-A8A2-28161EA51E44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B-B5BE-42E0-A8A2-28161EA51E44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D-B5BE-42E0-A8A2-28161EA51E44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F-B5BE-42E0-A8A2-28161EA51E44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1-B5BE-42E0-A8A2-28161EA51E44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3-B5BE-42E0-A8A2-28161EA51E44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5-B5BE-42E0-A8A2-28161EA51E44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7-B5BE-42E0-A8A2-28161EA51E44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9-B5BE-42E0-A8A2-28161EA51E44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B-B5BE-42E0-A8A2-28161EA51E44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D-B5BE-42E0-A8A2-28161EA51E44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F-B5BE-42E0-A8A2-28161EA51E44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1-B5BE-42E0-A8A2-28161EA51E44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3-B5BE-42E0-A8A2-28161EA51E44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5-B5BE-42E0-A8A2-28161EA51E44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7-B5BE-42E0-A8A2-28161EA51E44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9-B5BE-42E0-A8A2-28161EA51E44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B-B5BE-42E0-A8A2-28161EA51E44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D-B5BE-42E0-A8A2-28161EA51E44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F-B5BE-42E0-A8A2-28161EA51E44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1-B5BE-42E0-A8A2-28161EA51E44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3-B5BE-42E0-A8A2-28161EA51E44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5-B5BE-42E0-A8A2-28161EA51E44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7-B5BE-42E0-A8A2-28161EA51E44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9-B5BE-42E0-A8A2-28161EA51E44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B-B5BE-42E0-A8A2-28161EA51E44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D-B5BE-42E0-A8A2-28161EA51E44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F-B5BE-42E0-A8A2-28161EA51E44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1-B5BE-42E0-A8A2-28161EA51E44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3-B5BE-42E0-A8A2-28161EA51E44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5-B5BE-42E0-A8A2-28161EA51E44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7-B5BE-42E0-A8A2-28161EA51E44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9-B5BE-42E0-A8A2-28161EA51E44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B-B5BE-42E0-A8A2-28161EA51E44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D-B5BE-42E0-A8A2-28161EA51E44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F-B5BE-42E0-A8A2-28161EA51E44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1-B5BE-42E0-A8A2-28161EA51E44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3-B5BE-42E0-A8A2-28161EA51E44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5-B5BE-42E0-A8A2-28161EA51E44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7-B5BE-42E0-A8A2-28161EA51E44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9-B5BE-42E0-A8A2-28161EA51E44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B-B5BE-42E0-A8A2-28161EA51E44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D-B5BE-42E0-A8A2-28161EA51E44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F-B5BE-42E0-A8A2-28161EA51E44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1-B5BE-42E0-A8A2-28161EA51E44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3-B5BE-42E0-A8A2-28161EA51E44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5-B5BE-42E0-A8A2-28161EA51E44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7-B5BE-42E0-A8A2-28161EA51E44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9-B5BE-42E0-A8A2-28161EA51E44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B-B5BE-42E0-A8A2-28161EA51E44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D-B5BE-42E0-A8A2-28161EA51E44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F-B5BE-42E0-A8A2-28161EA51E44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1-B5BE-42E0-A8A2-28161EA51E44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3-B5BE-42E0-A8A2-28161EA51E44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5-B5BE-42E0-A8A2-28161EA51E44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7-B5BE-42E0-A8A2-28161EA51E44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9-B5BE-42E0-A8A2-28161EA51E44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B-B5BE-42E0-A8A2-28161EA51E44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D-B5BE-42E0-A8A2-28161EA51E44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F-B5BE-42E0-A8A2-28161EA51E44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1-B5BE-42E0-A8A2-28161EA51E44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3-B5BE-42E0-A8A2-28161EA51E44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5-B5BE-42E0-A8A2-28161EA51E44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7-B5BE-42E0-A8A2-28161EA51E44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9-B5BE-42E0-A8A2-28161EA51E44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B-B5BE-42E0-A8A2-28161EA51E44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D-B5BE-42E0-A8A2-28161EA51E44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F-B5BE-42E0-A8A2-28161EA51E44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1-B5BE-42E0-A8A2-28161EA51E44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3-B5BE-42E0-A8A2-28161EA51E44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5-B5BE-42E0-A8A2-28161EA51E44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7-B5BE-42E0-A8A2-28161EA51E44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9-B5BE-42E0-A8A2-28161EA51E44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B-B5BE-42E0-A8A2-28161EA51E44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D-B5BE-42E0-A8A2-28161EA51E44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F-B5BE-42E0-A8A2-28161EA51E44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1-B5BE-42E0-A8A2-28161EA51E44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3-B5BE-42E0-A8A2-28161EA51E44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5-B5BE-42E0-A8A2-28161EA51E44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7-B5BE-42E0-A8A2-28161EA51E44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9-B5BE-42E0-A8A2-28161EA51E44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B-B5BE-42E0-A8A2-28161EA51E44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D-B5BE-42E0-A8A2-28161EA51E44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F-B5BE-42E0-A8A2-28161EA51E44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1-B5BE-42E0-A8A2-28161EA51E44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3-B5BE-42E0-A8A2-28161EA51E44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5-B5BE-42E0-A8A2-28161EA51E44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7-B5BE-42E0-A8A2-28161EA51E44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9-B5BE-42E0-A8A2-28161EA51E44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B-B5BE-42E0-A8A2-28161EA51E44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D-B5BE-42E0-A8A2-28161EA51E44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F-B5BE-42E0-A8A2-28161EA51E44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1-B5BE-42E0-A8A2-28161EA51E44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3-B5BE-42E0-A8A2-28161EA51E44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5-B5BE-42E0-A8A2-28161EA51E44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7-B5BE-42E0-A8A2-28161EA51E44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9-B5BE-42E0-A8A2-28161EA51E44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B-B5BE-42E0-A8A2-28161EA51E44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D-B5BE-42E0-A8A2-28161EA51E44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F-B5BE-42E0-A8A2-28161EA51E44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1-B5BE-42E0-A8A2-28161EA51E44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3-B5BE-42E0-A8A2-28161EA51E44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5-B5BE-42E0-A8A2-28161EA51E44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7-B5BE-42E0-A8A2-28161EA51E44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9-B5BE-42E0-A8A2-28161EA51E44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B-B5BE-42E0-A8A2-28161EA51E44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D-B5BE-42E0-A8A2-28161EA51E44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F-B5BE-42E0-A8A2-28161EA51E44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1-B5BE-42E0-A8A2-28161EA51E44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3-B5BE-42E0-A8A2-28161EA51E44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5-B5BE-42E0-A8A2-28161EA51E44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7-B5BE-42E0-A8A2-28161EA51E44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9-B5BE-42E0-A8A2-28161EA51E44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B-B5BE-42E0-A8A2-28161EA51E44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D-B5BE-42E0-A8A2-28161EA51E44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F-B5BE-42E0-A8A2-28161EA51E44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1-B5BE-42E0-A8A2-28161EA51E44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3-B5BE-42E0-A8A2-28161EA51E44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5-B5BE-42E0-A8A2-28161EA51E44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7-B5BE-42E0-A8A2-28161EA51E44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9-B5BE-42E0-A8A2-28161EA51E44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B-B5BE-42E0-A8A2-28161EA51E44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D-B5BE-42E0-A8A2-28161EA51E44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F-B5BE-42E0-A8A2-28161EA51E44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1-B5BE-42E0-A8A2-28161EA51E44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3-B5BE-42E0-A8A2-28161EA51E44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5-B5BE-42E0-A8A2-28161EA51E44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7-B5BE-42E0-A8A2-28161EA51E44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9-B5BE-42E0-A8A2-28161EA51E44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B-B5BE-42E0-A8A2-28161EA51E44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D-B5BE-42E0-A8A2-28161EA51E44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F-B5BE-42E0-A8A2-28161EA51E44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1-B5BE-42E0-A8A2-28161EA51E44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3-B5BE-42E0-A8A2-28161EA51E44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5-B5BE-42E0-A8A2-28161EA51E44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7-B5BE-42E0-A8A2-28161EA51E44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9-B5BE-42E0-A8A2-28161EA51E44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B-B5BE-42E0-A8A2-28161EA51E44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D-B5BE-42E0-A8A2-28161EA51E44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F-B5BE-42E0-A8A2-28161EA51E44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1-B5BE-42E0-A8A2-28161EA51E44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3-B5BE-42E0-A8A2-28161EA51E44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5-B5BE-42E0-A8A2-28161EA51E44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7-B5BE-42E0-A8A2-28161EA51E44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9-B5BE-42E0-A8A2-28161EA51E44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B-B5BE-42E0-A8A2-28161EA51E44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D-B5BE-42E0-A8A2-28161EA51E44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F-B5BE-42E0-A8A2-28161EA51E44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1-B5BE-42E0-A8A2-28161EA51E44}"/>
                    </c:ext>
                  </c:extLst>
                </c:dPt>
                <c:dPt>
                  <c:idx val="584"/>
                  <c:bubble3D val="0"/>
                  <c:spPr>
                    <a:solidFill>
                      <a:srgbClr val="92D05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3-B5BE-42E0-A8A2-28161EA51E44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5-B5BE-42E0-A8A2-28161EA51E44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7-B5BE-42E0-A8A2-28161EA51E44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9-B5BE-42E0-A8A2-28161EA51E44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B-B5BE-42E0-A8A2-28161EA51E44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D-B5BE-42E0-A8A2-28161EA51E44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F-B5BE-42E0-A8A2-28161EA51E44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1-B5BE-42E0-A8A2-28161EA51E44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3-B5BE-42E0-A8A2-28161EA51E44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5-B5BE-42E0-A8A2-28161EA51E44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7-B5BE-42E0-A8A2-28161EA51E44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9-B5BE-42E0-A8A2-28161EA51E44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B-B5BE-42E0-A8A2-28161EA51E44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D-B5BE-42E0-A8A2-28161EA51E44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F-B5BE-42E0-A8A2-28161EA51E44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1-B5BE-42E0-A8A2-28161EA51E44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3-B5BE-42E0-A8A2-28161EA51E44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5-B5BE-42E0-A8A2-28161EA51E44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7-B5BE-42E0-A8A2-28161EA51E44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9-B5BE-42E0-A8A2-28161EA51E44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B-B5BE-42E0-A8A2-28161EA51E44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D-B5BE-42E0-A8A2-28161EA51E44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F-B5BE-42E0-A8A2-28161EA51E44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1-B5BE-42E0-A8A2-28161EA51E44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3-B5BE-42E0-A8A2-28161EA51E44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5-B5BE-42E0-A8A2-28161EA51E44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7-B5BE-42E0-A8A2-28161EA51E44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9-B5BE-42E0-A8A2-28161EA51E44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B-B5BE-42E0-A8A2-28161EA51E44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D-B5BE-42E0-A8A2-28161EA51E44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F-B5BE-42E0-A8A2-28161EA51E44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1-B5BE-42E0-A8A2-28161EA51E44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3-B5BE-42E0-A8A2-28161EA51E44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5-B5BE-42E0-A8A2-28161EA51E44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7-B5BE-42E0-A8A2-28161EA51E44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9-B5BE-42E0-A8A2-28161EA51E44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B-B5BE-42E0-A8A2-28161EA51E44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D-B5BE-42E0-A8A2-28161EA51E44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F-B5BE-42E0-A8A2-28161EA51E44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1-B5BE-42E0-A8A2-28161EA51E44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3-B5BE-42E0-A8A2-28161EA51E44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5-B5BE-42E0-A8A2-28161EA51E44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7-B5BE-42E0-A8A2-28161EA51E44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9-B5BE-42E0-A8A2-28161EA51E44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B-B5BE-42E0-A8A2-28161EA51E44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D-B5BE-42E0-A8A2-28161EA51E44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F-B5BE-42E0-A8A2-28161EA51E44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1-B5BE-42E0-A8A2-28161EA51E44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3-B5BE-42E0-A8A2-28161EA51E44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5-B5BE-42E0-A8A2-28161EA51E44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7-B5BE-42E0-A8A2-28161EA51E44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9-B5BE-42E0-A8A2-28161EA51E44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B-B5BE-42E0-A8A2-28161EA51E44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D-B5BE-42E0-A8A2-28161EA51E44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F-B5BE-42E0-A8A2-28161EA51E44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1-B5BE-42E0-A8A2-28161EA51E44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3-B5BE-42E0-A8A2-28161EA51E44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5-B5BE-42E0-A8A2-28161EA51E44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7-B5BE-42E0-A8A2-28161EA51E44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9-B5BE-42E0-A8A2-28161EA51E44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B-B5BE-42E0-A8A2-28161EA51E44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D-B5BE-42E0-A8A2-28161EA51E44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F-B5BE-42E0-A8A2-28161EA51E44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1-B5BE-42E0-A8A2-28161EA51E44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3-B5BE-42E0-A8A2-28161EA51E44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5-B5BE-42E0-A8A2-28161EA51E44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7-B5BE-42E0-A8A2-28161EA51E44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9-B5BE-42E0-A8A2-28161EA51E44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B-B5BE-42E0-A8A2-28161EA51E44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D-B5BE-42E0-A8A2-28161EA51E44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F-B5BE-42E0-A8A2-28161EA51E44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1-B5BE-42E0-A8A2-28161EA51E44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3-B5BE-42E0-A8A2-28161EA51E44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5-B5BE-42E0-A8A2-28161EA51E44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7-B5BE-42E0-A8A2-28161EA51E44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9-B5BE-42E0-A8A2-28161EA51E44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B-B5BE-42E0-A8A2-28161EA51E44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D-B5BE-42E0-A8A2-28161EA51E44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F-B5BE-42E0-A8A2-28161EA51E44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1-B5BE-42E0-A8A2-28161EA51E44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3-B5BE-42E0-A8A2-28161EA51E44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5-B5BE-42E0-A8A2-28161EA51E44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7-B5BE-42E0-A8A2-28161EA51E44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9-B5BE-42E0-A8A2-28161EA51E44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B-B5BE-42E0-A8A2-28161EA51E44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D-B5BE-42E0-A8A2-28161EA51E44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F-B5BE-42E0-A8A2-28161EA51E44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1-B5BE-42E0-A8A2-28161EA51E44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3-B5BE-42E0-A8A2-28161EA51E44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5-B5BE-42E0-A8A2-28161EA51E44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7-B5BE-42E0-A8A2-28161EA51E44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9-B5BE-42E0-A8A2-28161EA51E44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B-B5BE-42E0-A8A2-28161EA51E44}"/>
                    </c:ext>
                  </c:extLst>
                </c:dPt>
                <c:dPt>
                  <c:idx val="677"/>
                  <c:bubble3D val="0"/>
                  <c:spPr>
                    <a:solidFill>
                      <a:srgbClr val="08E61D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D-B5BE-42E0-A8A2-28161EA51E44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F-B5BE-42E0-A8A2-28161EA51E44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1-B5BE-42E0-A8A2-28161EA51E44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3-B5BE-42E0-A8A2-28161EA51E44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40000"/>
                        <a:lumOff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5-B5BE-42E0-A8A2-28161EA51E44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7-B5BE-42E0-A8A2-28161EA51E44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9-B5BE-42E0-A8A2-28161EA51E44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B-B5BE-42E0-A8A2-28161EA51E44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D-B5BE-42E0-A8A2-28161EA51E44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F-B5BE-42E0-A8A2-28161EA51E44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1-B5BE-42E0-A8A2-28161EA51E44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3-B5BE-42E0-A8A2-28161EA51E44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5-B5BE-42E0-A8A2-28161EA51E44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7-B5BE-42E0-A8A2-28161EA51E44}"/>
                    </c:ext>
                  </c:extLst>
                </c:dPt>
                <c:dPt>
                  <c:idx val="691"/>
                  <c:bubble3D val="0"/>
                  <c:spPr>
                    <a:solidFill>
                      <a:srgbClr val="FF006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9-B5BE-42E0-A8A2-28161EA51E44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B-B5BE-42E0-A8A2-28161EA51E44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D-B5BE-42E0-A8A2-28161EA51E44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F-B5BE-42E0-A8A2-28161EA51E44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1-B5BE-42E0-A8A2-28161EA51E44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3-B5BE-42E0-A8A2-28161EA51E44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5-B5BE-42E0-A8A2-28161EA51E44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7-B5BE-42E0-A8A2-28161EA51E44}"/>
                    </c:ext>
                  </c:extLst>
                </c:dPt>
                <c:dPt>
                  <c:idx val="699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9-B5BE-42E0-A8A2-28161EA51E44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B-B5BE-42E0-A8A2-28161EA51E44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D-B5BE-42E0-A8A2-28161EA51E44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F-B5BE-42E0-A8A2-28161EA51E44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1-B5BE-42E0-A8A2-28161EA51E44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3-B5BE-42E0-A8A2-28161EA51E44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5-B5BE-42E0-A8A2-28161EA51E44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7-B5BE-42E0-A8A2-28161EA51E44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9-B5BE-42E0-A8A2-28161EA51E44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B-B5BE-42E0-A8A2-28161EA51E44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D-B5BE-42E0-A8A2-28161EA51E44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F-B5BE-42E0-A8A2-28161EA51E44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1-B5BE-42E0-A8A2-28161EA51E44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3-B5BE-42E0-A8A2-28161EA51E44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5-B5BE-42E0-A8A2-28161EA51E44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7-B5BE-42E0-A8A2-28161EA51E44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9-B5BE-42E0-A8A2-28161EA51E44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B-B5BE-42E0-A8A2-28161EA51E44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D-B5BE-42E0-A8A2-28161EA51E44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F-B5BE-42E0-A8A2-28161EA51E44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1-B5BE-42E0-A8A2-28161EA51E44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3-B5BE-42E0-A8A2-28161EA51E44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5-B5BE-42E0-A8A2-28161EA51E44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7-B5BE-42E0-A8A2-28161EA51E44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9-B5BE-42E0-A8A2-28161EA51E44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B-B5BE-42E0-A8A2-28161EA51E44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D-B5BE-42E0-A8A2-28161EA51E44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F-B5BE-42E0-A8A2-28161EA51E44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1-B5BE-42E0-A8A2-28161EA51E44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3-B5BE-42E0-A8A2-28161EA51E44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5-B5BE-42E0-A8A2-28161EA51E44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7-B5BE-42E0-A8A2-28161EA51E44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9-B5BE-42E0-A8A2-28161EA51E44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B-B5BE-42E0-A8A2-28161EA51E44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D-B5BE-42E0-A8A2-28161EA51E44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F-B5BE-42E0-A8A2-28161EA51E44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1-B5BE-42E0-A8A2-28161EA51E44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3-B5BE-42E0-A8A2-28161EA51E44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5-B5BE-42E0-A8A2-28161EA51E44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7-B5BE-42E0-A8A2-28161EA51E44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9-B5BE-42E0-A8A2-28161EA51E44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B-B5BE-42E0-A8A2-28161EA51E44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D-B5BE-42E0-A8A2-28161EA51E44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F-B5BE-42E0-A8A2-28161EA51E44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1-B5BE-42E0-A8A2-28161EA51E44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3-B5BE-42E0-A8A2-28161EA51E44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5-B5BE-42E0-A8A2-28161EA51E44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7-B5BE-42E0-A8A2-28161EA51E44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9-B5BE-42E0-A8A2-28161EA51E44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B-B5BE-42E0-A8A2-28161EA51E44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D-B5BE-42E0-A8A2-28161EA51E44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F-B5BE-42E0-A8A2-28161EA51E44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1-B5BE-42E0-A8A2-28161EA51E44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3-B5BE-42E0-A8A2-28161EA51E44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5-B5BE-42E0-A8A2-28161EA51E44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7-B5BE-42E0-A8A2-28161EA51E44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9-B5BE-42E0-A8A2-28161EA51E44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B-B5BE-42E0-A8A2-28161EA51E44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D-B5BE-42E0-A8A2-28161EA51E44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F-B5BE-42E0-A8A2-28161EA51E44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1-B5BE-42E0-A8A2-28161EA51E44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3-B5BE-42E0-A8A2-28161EA51E44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5-B5BE-42E0-A8A2-28161EA51E44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7-B5BE-42E0-A8A2-28161EA51E44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9-B5BE-42E0-A8A2-28161EA51E44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B-B5BE-42E0-A8A2-28161EA51E44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D-B5BE-42E0-A8A2-28161EA51E44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F-B5BE-42E0-A8A2-28161EA51E44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1-B5BE-42E0-A8A2-28161EA51E44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3-B5BE-42E0-A8A2-28161EA51E44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5-B5BE-42E0-A8A2-28161EA51E44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7-B5BE-42E0-A8A2-28161EA51E44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9-B5BE-42E0-A8A2-28161EA51E44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B-B5BE-42E0-A8A2-28161EA51E44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D-B5BE-42E0-A8A2-28161EA51E44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F-B5BE-42E0-A8A2-28161EA51E44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1-B5BE-42E0-A8A2-28161EA51E44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3-B5BE-42E0-A8A2-28161EA51E44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5-B5BE-42E0-A8A2-28161EA51E44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7-B5BE-42E0-A8A2-28161EA51E44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9-B5BE-42E0-A8A2-28161EA51E44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B-B5BE-42E0-A8A2-28161EA51E44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D-B5BE-42E0-A8A2-28161EA51E44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F-B5BE-42E0-A8A2-28161EA51E44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1-B5BE-42E0-A8A2-28161EA51E44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3-B5BE-42E0-A8A2-28161EA51E44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5-B5BE-42E0-A8A2-28161EA51E44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7-B5BE-42E0-A8A2-28161EA51E44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9-B5BE-42E0-A8A2-28161EA51E44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B-B5BE-42E0-A8A2-28161EA51E44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D-B5BE-42E0-A8A2-28161EA51E44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F-B5BE-42E0-A8A2-28161EA51E44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1-B5BE-42E0-A8A2-28161EA51E44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3-B5BE-42E0-A8A2-28161EA51E44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5-B5BE-42E0-A8A2-28161EA51E44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7-B5BE-42E0-A8A2-28161EA51E44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9-B5BE-42E0-A8A2-28161EA51E44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B-B5BE-42E0-A8A2-28161EA51E44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D-B5BE-42E0-A8A2-28161EA51E44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F-B5BE-42E0-A8A2-28161EA51E44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6">
                        <a:lumMod val="75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1-B5BE-42E0-A8A2-28161EA51E44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3-B5BE-42E0-A8A2-28161EA51E44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5-B5BE-42E0-A8A2-28161EA51E44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7-B5BE-42E0-A8A2-28161EA51E44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9-B5BE-42E0-A8A2-28161EA51E44}"/>
                    </c:ext>
                  </c:extLst>
                </c:dPt>
                <c:dPt>
                  <c:idx val="804"/>
                  <c:bubble3D val="0"/>
                  <c:spPr>
                    <a:solidFill>
                      <a:srgbClr val="00B0F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B-B5BE-42E0-A8A2-28161EA51E44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D-B5BE-42E0-A8A2-28161EA51E44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F-B5BE-42E0-A8A2-28161EA51E44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bg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1-B5BE-42E0-A8A2-28161EA51E44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3-B5BE-42E0-A8A2-28161EA51E44}"/>
                    </c:ext>
                  </c:extLst>
                </c:dPt>
                <c:dPt>
                  <c:idx val="809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5-B5BE-42E0-A8A2-28161EA51E44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>
                    <c:ext uri="{CE6537A1-D6FC-4f65-9D91-7224C49458BB}"/>
                  </c:extLst>
                </c:dLbls>
                <c:cat>
                  <c:numRef>
                    <c:extLst>
                      <c:ext uri="{02D57815-91ED-43cb-92C2-25804820EDAC}">
                        <c15:fullRef>
                          <c15:sqref>'Données initiales'!$B$175:$B$175</c15:sqref>
                        </c15:fullRef>
                        <c15:formulaRef>
                          <c15:sqref>'Données initiales'!$B$175</c15:sqref>
                        </c15:formulaRef>
                      </c:ext>
                    </c:extLst>
                    <c:numCache>
                      <c:formatCode>General</c:formatCode>
                      <c:ptCount val="1"/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ullRef>
                          <c15:sqref>'Données initiales'!$B$176:$B$176</c15:sqref>
                        </c15:fullRef>
                        <c15:formulaRef>
                          <c15:sqref>'Données initiales'!$B$176</c15:sqref>
                        </c15:formulaRef>
                      </c:ext>
                    </c:extLst>
                    <c:numCache>
                      <c:formatCode>0%</c:formatCode>
                      <c:ptCount val="1"/>
                      <c:pt idx="0">
                        <c:v>0</c:v>
                      </c:pt>
                    </c:numCache>
                  </c:numRef>
                </c:val>
                <c:extLst>
                  <c:ext uri="{02D57815-91ED-43cb-92C2-25804820EDAC}">
                    <c15:filteredSeriesTitle>
                      <c15:tx>
                        <c:strRef>
                          <c:extLst>
                            <c:ext uri="{02D57815-91ED-43cb-92C2-25804820EDAC}">
                              <c15:formulaRef>
                                <c15:sqref>'Données initiales'!#REF!</c15:sqref>
                              </c15:formulaRef>
                            </c:ext>
                          </c:extLst>
                          <c:strCache>
                            <c:ptCount val="1"/>
                            <c:pt idx="0">
                              <c:v>#REF!</c:v>
                            </c:pt>
                          </c:strCache>
                        </c:strRef>
                      </c15:tx>
                    </c15:filteredSeriesTitle>
                  </c:ext>
                  <c:ext uri="{02D57815-91ED-43cb-92C2-25804820EDAC}">
                    <c15:categoryFilterExceptions>
                      <c15:categoryFilterException>
                        <c15:sqref>'Données initiales'!$B$176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  <c:ext xmlns:c16="http://schemas.microsoft.com/office/drawing/2014/chart" uri="{C3380CC4-5D6E-409C-BE32-E72D297353CC}">
                    <c16:uniqueId val="{0000013E-88BA-49B1-9CE7-0FE5B6F55D49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0152296587926499"/>
          <c:y val="0.22416484397783609"/>
          <c:w val="0.28181036745406823"/>
          <c:h val="0.5706051326917468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dPt>
                  <c:idx val="0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19-149C-4692-8C2D-093E0BDC5816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3-47F6-41E1-8B29-02D4DCE9C2FA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47F6-41E1-8B29-02D4DCE9C2FA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47F6-41E1-8B29-02D4DCE9C2FA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FF3A-44A8-911E-E4180125A965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47F6-41E1-8B29-02D4DCE9C2FA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857D-4270-92FD-047439DEFB87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47F6-41E1-8B29-02D4DCE9C2FA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8C89-4393-A9AC-813C1CFF4485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857D-4270-92FD-047439DEFB87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FF3A-44A8-911E-E4180125A965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857D-4270-92FD-047439DEFB87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0262-49F7-8958-9325FD942434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FF3A-44A8-911E-E4180125A965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8C89-4393-A9AC-813C1CFF4485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FF3A-44A8-911E-E4180125A965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9EA6-44DB-807C-CD1CB33B571A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8C89-4393-A9AC-813C1CFF448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0262-49F7-8958-9325FD942434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8C89-4393-A9AC-813C1CFF4485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CA2A-481A-8EE5-ECDA915E1D9B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0262-49F7-8958-9325FD942434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EA6-44DB-807C-CD1CB33B571A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0262-49F7-8958-9325FD942434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3CE8-4FA2-B210-AF12739BC487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EA6-44DB-807C-CD1CB33B571A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CA2A-481A-8EE5-ECDA915E1D9B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9EA6-44DB-807C-CD1CB33B571A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24E9-43D1-8B50-CCC09B4A67E0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CA2A-481A-8EE5-ECDA915E1D9B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BA4F-430D-A500-BC8DA2B467BD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CA2A-481A-8EE5-ECDA915E1D9B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24E9-43D1-8B50-CCC09B4A67E0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3CE8-4FA2-B210-AF12739BC487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24E9-43D1-8B50-CCC09B4A67E0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B86D-44F7-A799-FBE550FC3906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24E9-43D1-8B50-CCC09B4A67E0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3CE8-4FA2-B210-AF12739BC487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BA4F-430D-A500-BC8DA2B467BD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3CE8-4FA2-B210-AF12739BC487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14CF-415F-B988-2D292F532CE7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3CE8-4FA2-B210-AF12739BC487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080C-42F3-9577-CA06CCA68008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14CF-415F-B988-2D292F532CE7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E7F2-4718-BB49-CCE60808E2D5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080C-42F3-9577-CA06CCA68008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4675-44F4-B1CA-40D1D2DF1B98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E7F2-4718-BB49-CCE60808E2D5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BA4F-430D-A500-BC8DA2B467BD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B86D-44F7-A799-FBE550FC3906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BA4F-430D-A500-BC8DA2B467BD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76E8-4CB2-9822-94EBB970F47D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BA4F-430D-A500-BC8DA2B467BD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5105-4419-A15D-C3203F049715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76E8-4CB2-9822-94EBB970F47D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B86D-44F7-A799-FBE550FC3906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5105-4419-A15D-C3203F049715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B86D-44F7-A799-FBE550FC3906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5105-4419-A15D-C3203F049715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B86D-44F7-A799-FBE550FC3906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D9D6-4671-A17D-08E9CB43A746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5105-4419-A15D-C3203F049715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E1BA-40DE-AA97-98BD9AD47DEF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D9D6-4671-A17D-08E9CB43A746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8D2F-452E-88A6-0DC78B375AAF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E1BA-40DE-AA97-98BD9AD47DEF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5BCB-4E0D-BFB4-98037DB2D382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8D2F-452E-88A6-0DC78B375AAF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D443-4676-90C4-79741A41817D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5BCB-4E0D-BFB4-98037DB2D382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08C5-478B-A400-D5F9B9AD95BE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D443-4676-90C4-79741A41817D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E784-4C9A-AA06-290A03C129AA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08C5-478B-A400-D5F9B9AD95BE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3D2B-477A-86D3-B7DF19845F70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E784-4C9A-AA06-290A03C129AA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4675-44F4-B1CA-40D1D2DF1B98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3D2B-477A-86D3-B7DF19845F70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EC4C-42B9-82B4-8CF4C1EF37DD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3D2B-477A-86D3-B7DF19845F70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84EB-47D9-87B9-40019EBBF191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EC4C-42B9-82B4-8CF4C1EF37DD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4675-44F4-B1CA-40D1D2DF1B98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EC4C-42B9-82B4-8CF4C1EF37DD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84EB-47D9-87B9-40019EBBF191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4A98-4A2D-9E86-6D361F2ED420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84EB-47D9-87B9-40019EBBF191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4A88-4512-9969-A498F7176259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4A98-4A2D-9E86-6D361F2ED420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D67C-4620-8B40-313B0A6AB9E2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4A88-4512-9969-A498F7176259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4675-44F4-B1CA-40D1D2DF1B98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D67C-4620-8B40-313B0A6AB9E2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4675-44F4-B1CA-40D1D2DF1B98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4675-44F4-B1CA-40D1D2DF1B98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4675-44F4-B1CA-40D1D2DF1B98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4675-44F4-B1CA-40D1D2DF1B98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4675-44F4-B1CA-40D1D2DF1B98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7-4675-44F4-B1CA-40D1D2DF1B98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9-4675-44F4-B1CA-40D1D2DF1B98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B-4675-44F4-B1CA-40D1D2DF1B98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D-4675-44F4-B1CA-40D1D2DF1B98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F-4675-44F4-B1CA-40D1D2DF1B98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1-4675-44F4-B1CA-40D1D2DF1B98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3-4675-44F4-B1CA-40D1D2DF1B98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5-4675-44F4-B1CA-40D1D2DF1B98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7-4675-44F4-B1CA-40D1D2DF1B98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9-4675-44F4-B1CA-40D1D2DF1B98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B-4675-44F4-B1CA-40D1D2DF1B98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D-4675-44F4-B1CA-40D1D2DF1B98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F-4675-44F4-B1CA-40D1D2DF1B98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1-4675-44F4-B1CA-40D1D2DF1B98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3-4675-44F4-B1CA-40D1D2DF1B98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5-4675-44F4-B1CA-40D1D2DF1B98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7-4675-44F4-B1CA-40D1D2DF1B98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9-4675-44F4-B1CA-40D1D2DF1B98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B-4675-44F4-B1CA-40D1D2DF1B98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D-4675-44F4-B1CA-40D1D2DF1B98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F-4675-44F4-B1CA-40D1D2DF1B98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1-4675-44F4-B1CA-40D1D2DF1B98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3-4675-44F4-B1CA-40D1D2DF1B98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5-4675-44F4-B1CA-40D1D2DF1B98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7-4675-44F4-B1CA-40D1D2DF1B98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9-4675-44F4-B1CA-40D1D2DF1B98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B-4675-44F4-B1CA-40D1D2DF1B98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D-4675-44F4-B1CA-40D1D2DF1B98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F-4675-44F4-B1CA-40D1D2DF1B98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1-4675-44F4-B1CA-40D1D2DF1B98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3-4675-44F4-B1CA-40D1D2DF1B98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5-4675-44F4-B1CA-40D1D2DF1B98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7-4675-44F4-B1CA-40D1D2DF1B98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9-4675-44F4-B1CA-40D1D2DF1B98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B-4675-44F4-B1CA-40D1D2DF1B98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D-4675-44F4-B1CA-40D1D2DF1B98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F-4675-44F4-B1CA-40D1D2DF1B98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1-4675-44F4-B1CA-40D1D2DF1B98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3-4675-44F4-B1CA-40D1D2DF1B98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5-4675-44F4-B1CA-40D1D2DF1B98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7-4675-44F4-B1CA-40D1D2DF1B98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9-4675-44F4-B1CA-40D1D2DF1B98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B-4675-44F4-B1CA-40D1D2DF1B98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D-4675-44F4-B1CA-40D1D2DF1B98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F-4675-44F4-B1CA-40D1D2DF1B98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1-4675-44F4-B1CA-40D1D2DF1B98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3-4675-44F4-B1CA-40D1D2DF1B98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5-4675-44F4-B1CA-40D1D2DF1B98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7-4675-44F4-B1CA-40D1D2DF1B98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9-4675-44F4-B1CA-40D1D2DF1B98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B-4675-44F4-B1CA-40D1D2DF1B98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D-4675-44F4-B1CA-40D1D2DF1B98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F-4675-44F4-B1CA-40D1D2DF1B98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1-4675-44F4-B1CA-40D1D2DF1B98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3-4675-44F4-B1CA-40D1D2DF1B98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5-4675-44F4-B1CA-40D1D2DF1B98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7-4675-44F4-B1CA-40D1D2DF1B98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9-4675-44F4-B1CA-40D1D2DF1B98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B-4675-44F4-B1CA-40D1D2DF1B98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D-4675-44F4-B1CA-40D1D2DF1B98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F-4675-44F4-B1CA-40D1D2DF1B98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1-4675-44F4-B1CA-40D1D2DF1B98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3-4675-44F4-B1CA-40D1D2DF1B98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5-4675-44F4-B1CA-40D1D2DF1B98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7-4675-44F4-B1CA-40D1D2DF1B98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9-4675-44F4-B1CA-40D1D2DF1B98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B-4675-44F4-B1CA-40D1D2DF1B98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D-4675-44F4-B1CA-40D1D2DF1B98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F-4675-44F4-B1CA-40D1D2DF1B98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1-4675-44F4-B1CA-40D1D2DF1B98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3-4675-44F4-B1CA-40D1D2DF1B98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5-4675-44F4-B1CA-40D1D2DF1B98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7-4675-44F4-B1CA-40D1D2DF1B98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9-4675-44F4-B1CA-40D1D2DF1B98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B-4675-44F4-B1CA-40D1D2DF1B98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D-4675-44F4-B1CA-40D1D2DF1B98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F-4675-44F4-B1CA-40D1D2DF1B98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1-4675-44F4-B1CA-40D1D2DF1B98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3-4675-44F4-B1CA-40D1D2DF1B98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5-4675-44F4-B1CA-40D1D2DF1B98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7-4675-44F4-B1CA-40D1D2DF1B98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9-4675-44F4-B1CA-40D1D2DF1B98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B-4675-44F4-B1CA-40D1D2DF1B98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D-4675-44F4-B1CA-40D1D2DF1B98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F-4675-44F4-B1CA-40D1D2DF1B98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1-4675-44F4-B1CA-40D1D2DF1B98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3-4675-44F4-B1CA-40D1D2DF1B98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5-4675-44F4-B1CA-40D1D2DF1B98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7-4675-44F4-B1CA-40D1D2DF1B98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9-4675-44F4-B1CA-40D1D2DF1B98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B-4675-44F4-B1CA-40D1D2DF1B98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D-4675-44F4-B1CA-40D1D2DF1B98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F-4675-44F4-B1CA-40D1D2DF1B98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1-4675-44F4-B1CA-40D1D2DF1B98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3-4675-44F4-B1CA-40D1D2DF1B98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5-4675-44F4-B1CA-40D1D2DF1B98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7-4675-44F4-B1CA-40D1D2DF1B98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9-4675-44F4-B1CA-40D1D2DF1B98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B-4675-44F4-B1CA-40D1D2DF1B98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D-4675-44F4-B1CA-40D1D2DF1B98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F-4675-44F4-B1CA-40D1D2DF1B98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1-4675-44F4-B1CA-40D1D2DF1B98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3-4675-44F4-B1CA-40D1D2DF1B98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5-4675-44F4-B1CA-40D1D2DF1B98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7-4675-44F4-B1CA-40D1D2DF1B98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9-4675-44F4-B1CA-40D1D2DF1B98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B-4675-44F4-B1CA-40D1D2DF1B98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D-4675-44F4-B1CA-40D1D2DF1B98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F-4675-44F4-B1CA-40D1D2DF1B98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1-4675-44F4-B1CA-40D1D2DF1B98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3-4675-44F4-B1CA-40D1D2DF1B98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5-4675-44F4-B1CA-40D1D2DF1B98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7-4675-44F4-B1CA-40D1D2DF1B98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9-4675-44F4-B1CA-40D1D2DF1B98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B-4675-44F4-B1CA-40D1D2DF1B98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D-4675-44F4-B1CA-40D1D2DF1B98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F-4675-44F4-B1CA-40D1D2DF1B98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1-4675-44F4-B1CA-40D1D2DF1B98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3-4675-44F4-B1CA-40D1D2DF1B98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5-4675-44F4-B1CA-40D1D2DF1B98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7-4675-44F4-B1CA-40D1D2DF1B98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9-4675-44F4-B1CA-40D1D2DF1B98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B-4675-44F4-B1CA-40D1D2DF1B98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D-4675-44F4-B1CA-40D1D2DF1B98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F-4675-44F4-B1CA-40D1D2DF1B98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1-4675-44F4-B1CA-40D1D2DF1B98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3-4675-44F4-B1CA-40D1D2DF1B98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5-4675-44F4-B1CA-40D1D2DF1B98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7-4675-44F4-B1CA-40D1D2DF1B98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9-4675-44F4-B1CA-40D1D2DF1B98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B-4675-44F4-B1CA-40D1D2DF1B98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D-4675-44F4-B1CA-40D1D2DF1B98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F-4675-44F4-B1CA-40D1D2DF1B98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1-4675-44F4-B1CA-40D1D2DF1B98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3-4675-44F4-B1CA-40D1D2DF1B98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5-4675-44F4-B1CA-40D1D2DF1B98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7-4675-44F4-B1CA-40D1D2DF1B98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9-4675-44F4-B1CA-40D1D2DF1B98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B-4675-44F4-B1CA-40D1D2DF1B98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D-4675-44F4-B1CA-40D1D2DF1B98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F-4675-44F4-B1CA-40D1D2DF1B98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1-4675-44F4-B1CA-40D1D2DF1B98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3-4675-44F4-B1CA-40D1D2DF1B98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5-4675-44F4-B1CA-40D1D2DF1B98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7-4675-44F4-B1CA-40D1D2DF1B98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9-4675-44F4-B1CA-40D1D2DF1B98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B-4675-44F4-B1CA-40D1D2DF1B98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D-4675-44F4-B1CA-40D1D2DF1B98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F-4675-44F4-B1CA-40D1D2DF1B98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1-4675-44F4-B1CA-40D1D2DF1B98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3-4675-44F4-B1CA-40D1D2DF1B98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5-4675-44F4-B1CA-40D1D2DF1B98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7-4675-44F4-B1CA-40D1D2DF1B98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9-4675-44F4-B1CA-40D1D2DF1B98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B-4675-44F4-B1CA-40D1D2DF1B98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D-4675-44F4-B1CA-40D1D2DF1B98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F-4675-44F4-B1CA-40D1D2DF1B98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1-4675-44F4-B1CA-40D1D2DF1B98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3-4675-44F4-B1CA-40D1D2DF1B98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5-4675-44F4-B1CA-40D1D2DF1B98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7-4675-44F4-B1CA-40D1D2DF1B98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9-4675-44F4-B1CA-40D1D2DF1B98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B-4675-44F4-B1CA-40D1D2DF1B98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D-4675-44F4-B1CA-40D1D2DF1B98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F-4675-44F4-B1CA-40D1D2DF1B98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1-4675-44F4-B1CA-40D1D2DF1B98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3-4675-44F4-B1CA-40D1D2DF1B98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5-4675-44F4-B1CA-40D1D2DF1B98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7-4675-44F4-B1CA-40D1D2DF1B98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9-4675-44F4-B1CA-40D1D2DF1B98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B-4675-44F4-B1CA-40D1D2DF1B98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D-4675-44F4-B1CA-40D1D2DF1B98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F-4675-44F4-B1CA-40D1D2DF1B98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1-4675-44F4-B1CA-40D1D2DF1B98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3-4675-44F4-B1CA-40D1D2DF1B98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5-4675-44F4-B1CA-40D1D2DF1B98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7-4675-44F4-B1CA-40D1D2DF1B98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9-4675-44F4-B1CA-40D1D2DF1B98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B-4675-44F4-B1CA-40D1D2DF1B98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D-4675-44F4-B1CA-40D1D2DF1B98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F-4675-44F4-B1CA-40D1D2DF1B98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1-4675-44F4-B1CA-40D1D2DF1B98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3-4675-44F4-B1CA-40D1D2DF1B98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5-4675-44F4-B1CA-40D1D2DF1B98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7-4675-44F4-B1CA-40D1D2DF1B98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9-4675-44F4-B1CA-40D1D2DF1B98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B-4675-44F4-B1CA-40D1D2DF1B98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D-4675-44F4-B1CA-40D1D2DF1B98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F-4675-44F4-B1CA-40D1D2DF1B98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1-4675-44F4-B1CA-40D1D2DF1B98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3-4675-44F4-B1CA-40D1D2DF1B98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5-4675-44F4-B1CA-40D1D2DF1B98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7-4675-44F4-B1CA-40D1D2DF1B98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9-4675-44F4-B1CA-40D1D2DF1B98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B-4675-44F4-B1CA-40D1D2DF1B98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D-4675-44F4-B1CA-40D1D2DF1B98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F-4675-44F4-B1CA-40D1D2DF1B98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1-4675-44F4-B1CA-40D1D2DF1B98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3-4675-44F4-B1CA-40D1D2DF1B98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5-4675-44F4-B1CA-40D1D2DF1B98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7-4675-44F4-B1CA-40D1D2DF1B98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9-4675-44F4-B1CA-40D1D2DF1B98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B-4675-44F4-B1CA-40D1D2DF1B98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D-4675-44F4-B1CA-40D1D2DF1B98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F-4675-44F4-B1CA-40D1D2DF1B98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1-4675-44F4-B1CA-40D1D2DF1B98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3-4675-44F4-B1CA-40D1D2DF1B98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5-4675-44F4-B1CA-40D1D2DF1B98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7-4675-44F4-B1CA-40D1D2DF1B98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9-4675-44F4-B1CA-40D1D2DF1B98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B-4675-44F4-B1CA-40D1D2DF1B98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D-4675-44F4-B1CA-40D1D2DF1B98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F-4675-44F4-B1CA-40D1D2DF1B98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1-4675-44F4-B1CA-40D1D2DF1B98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3-4675-44F4-B1CA-40D1D2DF1B98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5-4675-44F4-B1CA-40D1D2DF1B98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7-4675-44F4-B1CA-40D1D2DF1B98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9-4675-44F4-B1CA-40D1D2DF1B98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B-4675-44F4-B1CA-40D1D2DF1B98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D-4675-44F4-B1CA-40D1D2DF1B98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F-4675-44F4-B1CA-40D1D2DF1B98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1-4675-44F4-B1CA-40D1D2DF1B98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3-4675-44F4-B1CA-40D1D2DF1B98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5-4675-44F4-B1CA-40D1D2DF1B98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7-4675-44F4-B1CA-40D1D2DF1B98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9-4675-44F4-B1CA-40D1D2DF1B98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B-4675-44F4-B1CA-40D1D2DF1B98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D-4675-44F4-B1CA-40D1D2DF1B98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F-4675-44F4-B1CA-40D1D2DF1B98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1-4675-44F4-B1CA-40D1D2DF1B98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3-4675-44F4-B1CA-40D1D2DF1B98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5-4675-44F4-B1CA-40D1D2DF1B98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7-4675-44F4-B1CA-40D1D2DF1B98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9-4675-44F4-B1CA-40D1D2DF1B98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B-4675-44F4-B1CA-40D1D2DF1B98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D-4675-44F4-B1CA-40D1D2DF1B98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F-4675-44F4-B1CA-40D1D2DF1B98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1-4675-44F4-B1CA-40D1D2DF1B98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3-4675-44F4-B1CA-40D1D2DF1B98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5-4675-44F4-B1CA-40D1D2DF1B98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7-4675-44F4-B1CA-40D1D2DF1B98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9-4675-44F4-B1CA-40D1D2DF1B98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B-4675-44F4-B1CA-40D1D2DF1B98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D-4675-44F4-B1CA-40D1D2DF1B98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F-4675-44F4-B1CA-40D1D2DF1B98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1-4675-44F4-B1CA-40D1D2DF1B98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3-4675-44F4-B1CA-40D1D2DF1B98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5-4675-44F4-B1CA-40D1D2DF1B98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7-4675-44F4-B1CA-40D1D2DF1B98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9-4675-44F4-B1CA-40D1D2DF1B98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B-4675-44F4-B1CA-40D1D2DF1B98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D-4675-44F4-B1CA-40D1D2DF1B98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F-4675-44F4-B1CA-40D1D2DF1B98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1-4675-44F4-B1CA-40D1D2DF1B98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3-4675-44F4-B1CA-40D1D2DF1B98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5-4675-44F4-B1CA-40D1D2DF1B98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7-4675-44F4-B1CA-40D1D2DF1B98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9-4675-44F4-B1CA-40D1D2DF1B98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B-4675-44F4-B1CA-40D1D2DF1B98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D-4675-44F4-B1CA-40D1D2DF1B98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F-4675-44F4-B1CA-40D1D2DF1B98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1-4675-44F4-B1CA-40D1D2DF1B98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3-4675-44F4-B1CA-40D1D2DF1B98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5-4675-44F4-B1CA-40D1D2DF1B98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7-4675-44F4-B1CA-40D1D2DF1B98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9-4675-44F4-B1CA-40D1D2DF1B98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B-4675-44F4-B1CA-40D1D2DF1B98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D-4675-44F4-B1CA-40D1D2DF1B98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F-4675-44F4-B1CA-40D1D2DF1B98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1-4675-44F4-B1CA-40D1D2DF1B98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3-4675-44F4-B1CA-40D1D2DF1B98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5-4675-44F4-B1CA-40D1D2DF1B98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7-4675-44F4-B1CA-40D1D2DF1B98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9-4675-44F4-B1CA-40D1D2DF1B98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B-4675-44F4-B1CA-40D1D2DF1B98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D-4675-44F4-B1CA-40D1D2DF1B98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F-4675-44F4-B1CA-40D1D2DF1B98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1-4675-44F4-B1CA-40D1D2DF1B98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3-4675-44F4-B1CA-40D1D2DF1B98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5-4675-44F4-B1CA-40D1D2DF1B98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7-4675-44F4-B1CA-40D1D2DF1B98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9-4675-44F4-B1CA-40D1D2DF1B98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B-4675-44F4-B1CA-40D1D2DF1B98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D-4675-44F4-B1CA-40D1D2DF1B98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F-4675-44F4-B1CA-40D1D2DF1B98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1-4675-44F4-B1CA-40D1D2DF1B98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3-4675-44F4-B1CA-40D1D2DF1B98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5-4675-44F4-B1CA-40D1D2DF1B98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7-4675-44F4-B1CA-40D1D2DF1B98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9-4675-44F4-B1CA-40D1D2DF1B98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B-4675-44F4-B1CA-40D1D2DF1B98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D-4675-44F4-B1CA-40D1D2DF1B98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F-4675-44F4-B1CA-40D1D2DF1B98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1-4675-44F4-B1CA-40D1D2DF1B98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3-4675-44F4-B1CA-40D1D2DF1B98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5-4675-44F4-B1CA-40D1D2DF1B98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7-4675-44F4-B1CA-40D1D2DF1B98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9-4675-44F4-B1CA-40D1D2DF1B98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B-4675-44F4-B1CA-40D1D2DF1B98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D-4675-44F4-B1CA-40D1D2DF1B98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F-4675-44F4-B1CA-40D1D2DF1B98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1-4675-44F4-B1CA-40D1D2DF1B98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3-4675-44F4-B1CA-40D1D2DF1B98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5-4675-44F4-B1CA-40D1D2DF1B98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7-4675-44F4-B1CA-40D1D2DF1B98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9-4675-44F4-B1CA-40D1D2DF1B98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B-4675-44F4-B1CA-40D1D2DF1B98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D-4675-44F4-B1CA-40D1D2DF1B98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F-4675-44F4-B1CA-40D1D2DF1B98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1-4675-44F4-B1CA-40D1D2DF1B98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3-4675-44F4-B1CA-40D1D2DF1B98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5-4675-44F4-B1CA-40D1D2DF1B98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7-4675-44F4-B1CA-40D1D2DF1B98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9-4675-44F4-B1CA-40D1D2DF1B98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B-4675-44F4-B1CA-40D1D2DF1B98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D-4675-44F4-B1CA-40D1D2DF1B98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F-4675-44F4-B1CA-40D1D2DF1B98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1-4675-44F4-B1CA-40D1D2DF1B98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3-4675-44F4-B1CA-40D1D2DF1B98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5-4675-44F4-B1CA-40D1D2DF1B98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7-4675-44F4-B1CA-40D1D2DF1B98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9-4675-44F4-B1CA-40D1D2DF1B98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B-4675-44F4-B1CA-40D1D2DF1B98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D-4675-44F4-B1CA-40D1D2DF1B98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F-4675-44F4-B1CA-40D1D2DF1B98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1-4675-44F4-B1CA-40D1D2DF1B98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3-4675-44F4-B1CA-40D1D2DF1B98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5-4675-44F4-B1CA-40D1D2DF1B98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7-4675-44F4-B1CA-40D1D2DF1B98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9-4675-44F4-B1CA-40D1D2DF1B98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B-4675-44F4-B1CA-40D1D2DF1B98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D-4675-44F4-B1CA-40D1D2DF1B98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F-4675-44F4-B1CA-40D1D2DF1B98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1-4675-44F4-B1CA-40D1D2DF1B98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3-4675-44F4-B1CA-40D1D2DF1B98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5-4675-44F4-B1CA-40D1D2DF1B98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7-4675-44F4-B1CA-40D1D2DF1B98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9-4675-44F4-B1CA-40D1D2DF1B98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B-4675-44F4-B1CA-40D1D2DF1B98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D-4675-44F4-B1CA-40D1D2DF1B98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F-4675-44F4-B1CA-40D1D2DF1B98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1-4675-44F4-B1CA-40D1D2DF1B98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3-4675-44F4-B1CA-40D1D2DF1B98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5-4675-44F4-B1CA-40D1D2DF1B98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7-4675-44F4-B1CA-40D1D2DF1B98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9-4675-44F4-B1CA-40D1D2DF1B98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B-4675-44F4-B1CA-40D1D2DF1B98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D-4675-44F4-B1CA-40D1D2DF1B98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F-4675-44F4-B1CA-40D1D2DF1B98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1-4675-44F4-B1CA-40D1D2DF1B98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3-4675-44F4-B1CA-40D1D2DF1B98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5-4675-44F4-B1CA-40D1D2DF1B98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7-4675-44F4-B1CA-40D1D2DF1B98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9-4675-44F4-B1CA-40D1D2DF1B98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B-4675-44F4-B1CA-40D1D2DF1B98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D-4675-44F4-B1CA-40D1D2DF1B98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F-4675-44F4-B1CA-40D1D2DF1B98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1-4675-44F4-B1CA-40D1D2DF1B98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3-4675-44F4-B1CA-40D1D2DF1B98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5-4675-44F4-B1CA-40D1D2DF1B98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7-4675-44F4-B1CA-40D1D2DF1B98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9-4675-44F4-B1CA-40D1D2DF1B98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B-4675-44F4-B1CA-40D1D2DF1B98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D-4675-44F4-B1CA-40D1D2DF1B98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F-4675-44F4-B1CA-40D1D2DF1B98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1-4675-44F4-B1CA-40D1D2DF1B98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3-4675-44F4-B1CA-40D1D2DF1B98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5-4675-44F4-B1CA-40D1D2DF1B98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7-4675-44F4-B1CA-40D1D2DF1B98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9-4675-44F4-B1CA-40D1D2DF1B98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B-4675-44F4-B1CA-40D1D2DF1B98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D-4675-44F4-B1CA-40D1D2DF1B98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F-4675-44F4-B1CA-40D1D2DF1B98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1-4675-44F4-B1CA-40D1D2DF1B98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3-4675-44F4-B1CA-40D1D2DF1B98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5-4675-44F4-B1CA-40D1D2DF1B98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7-4675-44F4-B1CA-40D1D2DF1B98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9-4675-44F4-B1CA-40D1D2DF1B98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B-4675-44F4-B1CA-40D1D2DF1B98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D-4675-44F4-B1CA-40D1D2DF1B98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F-4675-44F4-B1CA-40D1D2DF1B98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1-4675-44F4-B1CA-40D1D2DF1B98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3-4675-44F4-B1CA-40D1D2DF1B98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5-4675-44F4-B1CA-40D1D2DF1B98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7-4675-44F4-B1CA-40D1D2DF1B98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9-4675-44F4-B1CA-40D1D2DF1B98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B-4675-44F4-B1CA-40D1D2DF1B98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D-4675-44F4-B1CA-40D1D2DF1B98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F-4675-44F4-B1CA-40D1D2DF1B98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1-4675-44F4-B1CA-40D1D2DF1B98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3-4675-44F4-B1CA-40D1D2DF1B98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5-4675-44F4-B1CA-40D1D2DF1B98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7-4675-44F4-B1CA-40D1D2DF1B98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9-4675-44F4-B1CA-40D1D2DF1B98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B-4675-44F4-B1CA-40D1D2DF1B98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D-4675-44F4-B1CA-40D1D2DF1B98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F-4675-44F4-B1CA-40D1D2DF1B98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1-4675-44F4-B1CA-40D1D2DF1B98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3-4675-44F4-B1CA-40D1D2DF1B98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5-4675-44F4-B1CA-40D1D2DF1B98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7-4675-44F4-B1CA-40D1D2DF1B98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9-4675-44F4-B1CA-40D1D2DF1B98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B-4675-44F4-B1CA-40D1D2DF1B98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D-4675-44F4-B1CA-40D1D2DF1B98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F-4675-44F4-B1CA-40D1D2DF1B98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1-4675-44F4-B1CA-40D1D2DF1B98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3-4675-44F4-B1CA-40D1D2DF1B98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5-4675-44F4-B1CA-40D1D2DF1B98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7-4675-44F4-B1CA-40D1D2DF1B98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9-4675-44F4-B1CA-40D1D2DF1B98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B-4675-44F4-B1CA-40D1D2DF1B98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D-4675-44F4-B1CA-40D1D2DF1B98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F-4675-44F4-B1CA-40D1D2DF1B98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1-4675-44F4-B1CA-40D1D2DF1B98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3-4675-44F4-B1CA-40D1D2DF1B98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5-4675-44F4-B1CA-40D1D2DF1B98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7-4675-44F4-B1CA-40D1D2DF1B98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9-4675-44F4-B1CA-40D1D2DF1B98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B-4675-44F4-B1CA-40D1D2DF1B98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D-4675-44F4-B1CA-40D1D2DF1B98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F-4675-44F4-B1CA-40D1D2DF1B98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1-4675-44F4-B1CA-40D1D2DF1B98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3-4675-44F4-B1CA-40D1D2DF1B98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5-4675-44F4-B1CA-40D1D2DF1B98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7-4675-44F4-B1CA-40D1D2DF1B98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9-4675-44F4-B1CA-40D1D2DF1B98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B-4675-44F4-B1CA-40D1D2DF1B98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D-4675-44F4-B1CA-40D1D2DF1B98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F-4675-44F4-B1CA-40D1D2DF1B98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1-4675-44F4-B1CA-40D1D2DF1B98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3-4675-44F4-B1CA-40D1D2DF1B98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5-4675-44F4-B1CA-40D1D2DF1B98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7-4675-44F4-B1CA-40D1D2DF1B98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9-4675-44F4-B1CA-40D1D2DF1B98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B-4675-44F4-B1CA-40D1D2DF1B98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D-4675-44F4-B1CA-40D1D2DF1B98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F-4675-44F4-B1CA-40D1D2DF1B98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1-4675-44F4-B1CA-40D1D2DF1B98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3-4675-44F4-B1CA-40D1D2DF1B98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5-4675-44F4-B1CA-40D1D2DF1B98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7-4675-44F4-B1CA-40D1D2DF1B98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9-4675-44F4-B1CA-40D1D2DF1B98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B-4675-44F4-B1CA-40D1D2DF1B98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D-4675-44F4-B1CA-40D1D2DF1B98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F-4675-44F4-B1CA-40D1D2DF1B98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1-4675-44F4-B1CA-40D1D2DF1B98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3-4675-44F4-B1CA-40D1D2DF1B98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5-4675-44F4-B1CA-40D1D2DF1B98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7-4675-44F4-B1CA-40D1D2DF1B98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9-4675-44F4-B1CA-40D1D2DF1B98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B-4675-44F4-B1CA-40D1D2DF1B98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D-4675-44F4-B1CA-40D1D2DF1B98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F-4675-44F4-B1CA-40D1D2DF1B98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1-4675-44F4-B1CA-40D1D2DF1B98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3-4675-44F4-B1CA-40D1D2DF1B98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5-4675-44F4-B1CA-40D1D2DF1B98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7-4675-44F4-B1CA-40D1D2DF1B98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9-4675-44F4-B1CA-40D1D2DF1B98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B-4675-44F4-B1CA-40D1D2DF1B98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D-4675-44F4-B1CA-40D1D2DF1B98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F-4675-44F4-B1CA-40D1D2DF1B98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1-4675-44F4-B1CA-40D1D2DF1B98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3-4675-44F4-B1CA-40D1D2DF1B98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5-4675-44F4-B1CA-40D1D2DF1B98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7-4675-44F4-B1CA-40D1D2DF1B98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9-4675-44F4-B1CA-40D1D2DF1B98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B-4675-44F4-B1CA-40D1D2DF1B98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D-4675-44F4-B1CA-40D1D2DF1B98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F-4675-44F4-B1CA-40D1D2DF1B98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1-4675-44F4-B1CA-40D1D2DF1B98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3-4675-44F4-B1CA-40D1D2DF1B98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5-4675-44F4-B1CA-40D1D2DF1B98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7-4675-44F4-B1CA-40D1D2DF1B98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9-4675-44F4-B1CA-40D1D2DF1B98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B-4675-44F4-B1CA-40D1D2DF1B98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D-4675-44F4-B1CA-40D1D2DF1B98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F-4675-44F4-B1CA-40D1D2DF1B98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1-4675-44F4-B1CA-40D1D2DF1B98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3-4675-44F4-B1CA-40D1D2DF1B98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5-4675-44F4-B1CA-40D1D2DF1B98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7-4675-44F4-B1CA-40D1D2DF1B98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9-4675-44F4-B1CA-40D1D2DF1B98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B-4675-44F4-B1CA-40D1D2DF1B98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D-4675-44F4-B1CA-40D1D2DF1B98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F-4675-44F4-B1CA-40D1D2DF1B98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1-4675-44F4-B1CA-40D1D2DF1B98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3-4675-44F4-B1CA-40D1D2DF1B98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5-4675-44F4-B1CA-40D1D2DF1B98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7-4675-44F4-B1CA-40D1D2DF1B98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9-4675-44F4-B1CA-40D1D2DF1B98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B-4675-44F4-B1CA-40D1D2DF1B98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D-4675-44F4-B1CA-40D1D2DF1B98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F-4675-44F4-B1CA-40D1D2DF1B98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1-4675-44F4-B1CA-40D1D2DF1B98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3-4675-44F4-B1CA-40D1D2DF1B98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5-4675-44F4-B1CA-40D1D2DF1B98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7-4675-44F4-B1CA-40D1D2DF1B98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9-4675-44F4-B1CA-40D1D2DF1B98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B-4675-44F4-B1CA-40D1D2DF1B98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D-4675-44F4-B1CA-40D1D2DF1B98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F-4675-44F4-B1CA-40D1D2DF1B98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1-4675-44F4-B1CA-40D1D2DF1B98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3-4675-44F4-B1CA-40D1D2DF1B98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5-4675-44F4-B1CA-40D1D2DF1B98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7-4675-44F4-B1CA-40D1D2DF1B98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9-4675-44F4-B1CA-40D1D2DF1B98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B-4675-44F4-B1CA-40D1D2DF1B98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D-4675-44F4-B1CA-40D1D2DF1B98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F-4675-44F4-B1CA-40D1D2DF1B98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1-4675-44F4-B1CA-40D1D2DF1B98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3-4675-44F4-B1CA-40D1D2DF1B98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5-4675-44F4-B1CA-40D1D2DF1B98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7-4675-44F4-B1CA-40D1D2DF1B98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9-4675-44F4-B1CA-40D1D2DF1B98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B-4675-44F4-B1CA-40D1D2DF1B98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D-4675-44F4-B1CA-40D1D2DF1B98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F-4675-44F4-B1CA-40D1D2DF1B98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1-4675-44F4-B1CA-40D1D2DF1B98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3-4675-44F4-B1CA-40D1D2DF1B98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5-4675-44F4-B1CA-40D1D2DF1B98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7-4675-44F4-B1CA-40D1D2DF1B98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9-4675-44F4-B1CA-40D1D2DF1B98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B-4675-44F4-B1CA-40D1D2DF1B98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D-4675-44F4-B1CA-40D1D2DF1B98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F-4675-44F4-B1CA-40D1D2DF1B98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1-4675-44F4-B1CA-40D1D2DF1B98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3-4675-44F4-B1CA-40D1D2DF1B98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5-4675-44F4-B1CA-40D1D2DF1B98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7-4675-44F4-B1CA-40D1D2DF1B98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9-4675-44F4-B1CA-40D1D2DF1B98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B-4675-44F4-B1CA-40D1D2DF1B98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D-4675-44F4-B1CA-40D1D2DF1B98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F-4675-44F4-B1CA-40D1D2DF1B98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1-4675-44F4-B1CA-40D1D2DF1B98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3-4675-44F4-B1CA-40D1D2DF1B98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5-4675-44F4-B1CA-40D1D2DF1B98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7-4675-44F4-B1CA-40D1D2DF1B98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9-4675-44F4-B1CA-40D1D2DF1B98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B-4675-44F4-B1CA-40D1D2DF1B98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D-4675-44F4-B1CA-40D1D2DF1B98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F-4675-44F4-B1CA-40D1D2DF1B98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1-4675-44F4-B1CA-40D1D2DF1B98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3-4675-44F4-B1CA-40D1D2DF1B98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5-4675-44F4-B1CA-40D1D2DF1B98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7-4675-44F4-B1CA-40D1D2DF1B98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9-4675-44F4-B1CA-40D1D2DF1B98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B-4675-44F4-B1CA-40D1D2DF1B98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D-4675-44F4-B1CA-40D1D2DF1B98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F-4675-44F4-B1CA-40D1D2DF1B98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1-4675-44F4-B1CA-40D1D2DF1B98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3-4675-44F4-B1CA-40D1D2DF1B98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5-4675-44F4-B1CA-40D1D2DF1B98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7-4675-44F4-B1CA-40D1D2DF1B98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9-4675-44F4-B1CA-40D1D2DF1B98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B-4675-44F4-B1CA-40D1D2DF1B98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D-4675-44F4-B1CA-40D1D2DF1B98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F-4675-44F4-B1CA-40D1D2DF1B98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1-4675-44F4-B1CA-40D1D2DF1B98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3-4675-44F4-B1CA-40D1D2DF1B98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5-4675-44F4-B1CA-40D1D2DF1B98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7-4675-44F4-B1CA-40D1D2DF1B98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9-4675-44F4-B1CA-40D1D2DF1B98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B-4675-44F4-B1CA-40D1D2DF1B98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D-4675-44F4-B1CA-40D1D2DF1B98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F-4675-44F4-B1CA-40D1D2DF1B98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1-4675-44F4-B1CA-40D1D2DF1B98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3-4675-44F4-B1CA-40D1D2DF1B98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5-4675-44F4-B1CA-40D1D2DF1B98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7-4675-44F4-B1CA-40D1D2DF1B98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9-4675-44F4-B1CA-40D1D2DF1B98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B-4675-44F4-B1CA-40D1D2DF1B98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D-4675-44F4-B1CA-40D1D2DF1B98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F-4675-44F4-B1CA-40D1D2DF1B98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1-4675-44F4-B1CA-40D1D2DF1B98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3-4675-44F4-B1CA-40D1D2DF1B98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5-4675-44F4-B1CA-40D1D2DF1B98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7-4675-44F4-B1CA-40D1D2DF1B98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9-4675-44F4-B1CA-40D1D2DF1B98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B-4675-44F4-B1CA-40D1D2DF1B98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D-4675-44F4-B1CA-40D1D2DF1B98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F-4675-44F4-B1CA-40D1D2DF1B98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1-4675-44F4-B1CA-40D1D2DF1B98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3-4675-44F4-B1CA-40D1D2DF1B98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5-4675-44F4-B1CA-40D1D2DF1B98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7-4675-44F4-B1CA-40D1D2DF1B98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9-4675-44F4-B1CA-40D1D2DF1B98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B-4675-44F4-B1CA-40D1D2DF1B98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D-4675-44F4-B1CA-40D1D2DF1B98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F-4675-44F4-B1CA-40D1D2DF1B98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1-4675-44F4-B1CA-40D1D2DF1B98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3-4675-44F4-B1CA-40D1D2DF1B98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5-4675-44F4-B1CA-40D1D2DF1B98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7-4675-44F4-B1CA-40D1D2DF1B98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9-4675-44F4-B1CA-40D1D2DF1B98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B-4675-44F4-B1CA-40D1D2DF1B98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D-4675-44F4-B1CA-40D1D2DF1B98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F-4675-44F4-B1CA-40D1D2DF1B98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1-4675-44F4-B1CA-40D1D2DF1B98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3-4675-44F4-B1CA-40D1D2DF1B98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5-4675-44F4-B1CA-40D1D2DF1B98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7-4675-44F4-B1CA-40D1D2DF1B98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9-4675-44F4-B1CA-40D1D2DF1B98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B-4675-44F4-B1CA-40D1D2DF1B98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D-4675-44F4-B1CA-40D1D2DF1B98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F-4675-44F4-B1CA-40D1D2DF1B98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1-4675-44F4-B1CA-40D1D2DF1B98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3-4675-44F4-B1CA-40D1D2DF1B98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5-4675-44F4-B1CA-40D1D2DF1B98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7-4675-44F4-B1CA-40D1D2DF1B98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9-4675-44F4-B1CA-40D1D2DF1B98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B-4675-44F4-B1CA-40D1D2DF1B98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D-4675-44F4-B1CA-40D1D2DF1B98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F-4675-44F4-B1CA-40D1D2DF1B98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1-4675-44F4-B1CA-40D1D2DF1B98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3-4675-44F4-B1CA-40D1D2DF1B98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5-4675-44F4-B1CA-40D1D2DF1B98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7-4675-44F4-B1CA-40D1D2DF1B98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9-4675-44F4-B1CA-40D1D2DF1B98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B-4675-44F4-B1CA-40D1D2DF1B98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D-4675-44F4-B1CA-40D1D2DF1B98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F-4675-44F4-B1CA-40D1D2DF1B98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1-4675-44F4-B1CA-40D1D2DF1B98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3-4675-44F4-B1CA-40D1D2DF1B98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5-4675-44F4-B1CA-40D1D2DF1B98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7-4675-44F4-B1CA-40D1D2DF1B98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9-4675-44F4-B1CA-40D1D2DF1B98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B-4675-44F4-B1CA-40D1D2DF1B98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D-4675-44F4-B1CA-40D1D2DF1B98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F-4675-44F4-B1CA-40D1D2DF1B98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1-4675-44F4-B1CA-40D1D2DF1B98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3-4675-44F4-B1CA-40D1D2DF1B98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5-4675-44F4-B1CA-40D1D2DF1B98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7-4675-44F4-B1CA-40D1D2DF1B98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9-4675-44F4-B1CA-40D1D2DF1B98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B-4675-44F4-B1CA-40D1D2DF1B98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D-4675-44F4-B1CA-40D1D2DF1B98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F-4675-44F4-B1CA-40D1D2DF1B98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1-4675-44F4-B1CA-40D1D2DF1B98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3-4675-44F4-B1CA-40D1D2DF1B98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5-4675-44F4-B1CA-40D1D2DF1B98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7-4675-44F4-B1CA-40D1D2DF1B98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9-4675-44F4-B1CA-40D1D2DF1B98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B-4675-44F4-B1CA-40D1D2DF1B98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D-4675-44F4-B1CA-40D1D2DF1B98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F-4675-44F4-B1CA-40D1D2DF1B98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1-4675-44F4-B1CA-40D1D2DF1B98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3-4675-44F4-B1CA-40D1D2DF1B98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5-4675-44F4-B1CA-40D1D2DF1B98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7-4675-44F4-B1CA-40D1D2DF1B98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9-4675-44F4-B1CA-40D1D2DF1B98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B-4675-44F4-B1CA-40D1D2DF1B98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D-4675-44F4-B1CA-40D1D2DF1B98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F-4675-44F4-B1CA-40D1D2DF1B98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1-4675-44F4-B1CA-40D1D2DF1B98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3-4675-44F4-B1CA-40D1D2DF1B98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5-4675-44F4-B1CA-40D1D2DF1B98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7-4675-44F4-B1CA-40D1D2DF1B98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9-4675-44F4-B1CA-40D1D2DF1B98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B-4675-44F4-B1CA-40D1D2DF1B98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D-4675-44F4-B1CA-40D1D2DF1B98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F-4675-44F4-B1CA-40D1D2DF1B98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1-4675-44F4-B1CA-40D1D2DF1B98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3-4675-44F4-B1CA-40D1D2DF1B98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5-4675-44F4-B1CA-40D1D2DF1B98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7-4675-44F4-B1CA-40D1D2DF1B98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9-4675-44F4-B1CA-40D1D2DF1B98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B-4675-44F4-B1CA-40D1D2DF1B98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D-4675-44F4-B1CA-40D1D2DF1B98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F-4675-44F4-B1CA-40D1D2DF1B98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1-4675-44F4-B1CA-40D1D2DF1B98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3-4675-44F4-B1CA-40D1D2DF1B98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5-4675-44F4-B1CA-40D1D2DF1B98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7-4675-44F4-B1CA-40D1D2DF1B98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9-4675-44F4-B1CA-40D1D2DF1B98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B-4675-44F4-B1CA-40D1D2DF1B98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D-4675-44F4-B1CA-40D1D2DF1B98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F-4675-44F4-B1CA-40D1D2DF1B98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1-4675-44F4-B1CA-40D1D2DF1B98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3-4675-44F4-B1CA-40D1D2DF1B98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5-4675-44F4-B1CA-40D1D2DF1B98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7-4675-44F4-B1CA-40D1D2DF1B98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9-4675-44F4-B1CA-40D1D2DF1B98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B-4675-44F4-B1CA-40D1D2DF1B98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D-4675-44F4-B1CA-40D1D2DF1B98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F-4675-44F4-B1CA-40D1D2DF1B98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1-4675-44F4-B1CA-40D1D2DF1B98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3-4675-44F4-B1CA-40D1D2DF1B98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5-4675-44F4-B1CA-40D1D2DF1B98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7-4675-44F4-B1CA-40D1D2DF1B98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9-4675-44F4-B1CA-40D1D2DF1B98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B-4675-44F4-B1CA-40D1D2DF1B98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D-4675-44F4-B1CA-40D1D2DF1B98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F-4675-44F4-B1CA-40D1D2DF1B98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1-4675-44F4-B1CA-40D1D2DF1B98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3-4675-44F4-B1CA-40D1D2DF1B98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5-4675-44F4-B1CA-40D1D2DF1B98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7-4675-44F4-B1CA-40D1D2DF1B98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9-4675-44F4-B1CA-40D1D2DF1B98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B-4675-44F4-B1CA-40D1D2DF1B98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D-4675-44F4-B1CA-40D1D2DF1B98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F-4675-44F4-B1CA-40D1D2DF1B98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1-4675-44F4-B1CA-40D1D2DF1B98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3-4675-44F4-B1CA-40D1D2DF1B98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5-4675-44F4-B1CA-40D1D2DF1B98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7-4675-44F4-B1CA-40D1D2DF1B98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9-4675-44F4-B1CA-40D1D2DF1B98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B-4675-44F4-B1CA-40D1D2DF1B98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D-4675-44F4-B1CA-40D1D2DF1B98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F-4675-44F4-B1CA-40D1D2DF1B98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1-4675-44F4-B1CA-40D1D2DF1B98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3-4675-44F4-B1CA-40D1D2DF1B98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5-4675-44F4-B1CA-40D1D2DF1B98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7-4675-44F4-B1CA-40D1D2DF1B98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9-4675-44F4-B1CA-40D1D2DF1B98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B-4675-44F4-B1CA-40D1D2DF1B98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D-4675-44F4-B1CA-40D1D2DF1B98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>
                    <c:ext uri="{CE6537A1-D6FC-4f65-9D91-7224C49458BB}"/>
                  </c:extLst>
                </c:dLbls>
                <c:cat>
                  <c:numRef>
                    <c:extLst>
                      <c:ext uri="{02D57815-91ED-43cb-92C2-25804820EDAC}">
                        <c15:fullRef>
                          <c15:sqref>'Données initiales'!$B$175:$B$175</c15:sqref>
                        </c15:fullRef>
                        <c15:formulaRef>
                          <c15:sqref>'Données initiales'!$B$175</c15:sqref>
                        </c15:formulaRef>
                      </c:ext>
                    </c:extLst>
                    <c:numCache>
                      <c:formatCode>General</c:formatCode>
                      <c:ptCount val="1"/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ullRef>
                          <c15:sqref>'Données initiales'!$B$176:$B$176</c15:sqref>
                        </c15:fullRef>
                        <c15:formulaRef>
                          <c15:sqref>'Données initiales'!$B$176</c15:sqref>
                        </c15:formulaRef>
                      </c:ext>
                    </c:extLst>
                    <c:numCache>
                      <c:formatCode>0%</c:formatCode>
                      <c:ptCount val="1"/>
                      <c:pt idx="0">
                        <c:v>0</c:v>
                      </c:pt>
                    </c:numCache>
                  </c:numRef>
                </c:val>
                <c:extLst>
                  <c:ext uri="{02D57815-91ED-43cb-92C2-25804820EDAC}">
                    <c15:filteredSeriesTitle>
                      <c15:tx>
                        <c:strRef>
                          <c:extLst>
                            <c:ext uri="{02D57815-91ED-43cb-92C2-25804820EDAC}">
                              <c15:formulaRef>
                                <c15:sqref>'Données initiales'!#REF!</c15:sqref>
                              </c15:formulaRef>
                            </c:ext>
                          </c:extLst>
                          <c:strCache>
                            <c:ptCount val="1"/>
                            <c:pt idx="0">
                              <c:v>#REF!</c:v>
                            </c:pt>
                          </c:strCache>
                        </c:strRef>
                      </c15:tx>
                    </c15:filteredSeriesTitle>
                  </c:ext>
                  <c:ext uri="{02D57815-91ED-43cb-92C2-25804820EDAC}">
                    <c15:categoryFilterExceptions>
                      <c15:categoryFilterException>
                        <c15:sqref>'Données initiales'!$B$176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  <c:ext xmlns:c16="http://schemas.microsoft.com/office/drawing/2014/chart" uri="{C3380CC4-5D6E-409C-BE32-E72D297353CC}">
                    <c16:uniqueId val="{00000285-75A9-4F0F-A781-AA62B7A4A083}"/>
                  </c:ext>
                </c:extLst>
              </c15:ser>
            </c15:filteredPieSeries>
            <c15:filteredPieSeries>
              <c15:ser>
                <c:idx val="1"/>
                <c:order val="1"/>
                <c:dPt>
                  <c:idx val="0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1B-149C-4692-8C2D-093E0BDC5816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F-47F6-41E1-8B29-02D4DCE9C2FA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1-47F6-41E1-8B29-02D4DCE9C2FA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47F6-41E1-8B29-02D4DCE9C2FA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7-FF3A-44A8-911E-E4180125A965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47F6-41E1-8B29-02D4DCE9C2FA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857D-4270-92FD-047439DEFB87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47F6-41E1-8B29-02D4DCE9C2FA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8C89-4393-A9AC-813C1CFF4485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857D-4270-92FD-047439DEFB87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FF3A-44A8-911E-E4180125A965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857D-4270-92FD-047439DEFB87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0262-49F7-8958-9325FD942434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F-FF3A-44A8-911E-E4180125A965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8C89-4393-A9AC-813C1CFF4485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FF3A-44A8-911E-E4180125A965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9EA6-44DB-807C-CD1CB33B571A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7-8C89-4393-A9AC-813C1CFF448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0262-49F7-8958-9325FD942434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8C89-4393-A9AC-813C1CFF4485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7-CA2A-481A-8EE5-ECDA915E1D9B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0262-49F7-8958-9325FD942434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9EA6-44DB-807C-CD1CB33B571A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0262-49F7-8958-9325FD942434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3CE8-4FA2-B210-AF12739BC487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9EA6-44DB-807C-CD1CB33B571A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B-CA2A-481A-8EE5-ECDA915E1D9B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9EA6-44DB-807C-CD1CB33B571A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1-24E9-43D1-8B50-CCC09B4A67E0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CA2A-481A-8EE5-ECDA915E1D9B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BA4F-430D-A500-BC8DA2B467BD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CA2A-481A-8EE5-ECDA915E1D9B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5-24E9-43D1-8B50-CCC09B4A67E0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7-3CE8-4FA2-B210-AF12739BC487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9-24E9-43D1-8B50-CCC09B4A67E0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B86D-44F7-A799-FBE550FC3906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D-24E9-43D1-8B50-CCC09B4A67E0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B-3CE8-4FA2-B210-AF12739BC487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1-BA4F-430D-A500-BC8DA2B467BD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F-3CE8-4FA2-B210-AF12739BC487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14CF-415F-B988-2D292F532CE7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3-3CE8-4FA2-B210-AF12739BC487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080C-42F3-9577-CA06CCA68008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14CF-415F-B988-2D292F532CE7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7-E7F2-4718-BB49-CCE60808E2D5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080C-42F3-9577-CA06CCA68008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3-4675-44F4-B1CA-40D1D2DF1B98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E7F2-4718-BB49-CCE60808E2D5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5-BA4F-430D-A500-BC8DA2B467BD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3-B86D-44F7-A799-FBE550FC3906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9-BA4F-430D-A500-BC8DA2B467BD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9-76E8-4CB2-9822-94EBB970F47D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D-BA4F-430D-A500-BC8DA2B467BD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5105-4419-A15D-C3203F049715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76E8-4CB2-9822-94EBB970F47D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7-B86D-44F7-A799-FBE550FC3906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9-5105-4419-A15D-C3203F049715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B-B86D-44F7-A799-FBE550FC3906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5105-4419-A15D-C3203F049715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F-B86D-44F7-A799-FBE550FC3906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D9D6-4671-A17D-08E9CB43A746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5105-4419-A15D-C3203F049715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E1BA-40DE-AA97-98BD9AD47DEF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D9D6-4671-A17D-08E9CB43A746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8D2F-452E-88A6-0DC78B375AAF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E1BA-40DE-AA97-98BD9AD47DEF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5BCB-4E0D-BFB4-98037DB2D382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8D2F-452E-88A6-0DC78B375AAF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D443-4676-90C4-79741A41817D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5BCB-4E0D-BFB4-98037DB2D382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08C5-478B-A400-D5F9B9AD95BE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D443-4676-90C4-79741A41817D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E784-4C9A-AA06-290A03C129AA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08C5-478B-A400-D5F9B9AD95BE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3D2B-477A-86D3-B7DF19845F70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E784-4C9A-AA06-290A03C129AA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5-4675-44F4-B1CA-40D1D2DF1B98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3D2B-477A-86D3-B7DF19845F70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3-EC4C-42B9-82B4-8CF4C1EF37DD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3D2B-477A-86D3-B7DF19845F70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84EB-47D9-87B9-40019EBBF191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7-EC4C-42B9-82B4-8CF4C1EF37DD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7-4675-44F4-B1CA-40D1D2DF1B98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EC4C-42B9-82B4-8CF4C1EF37DD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D-84EB-47D9-87B9-40019EBBF191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4A98-4A2D-9E86-6D361F2ED420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1-84EB-47D9-87B9-40019EBBF191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4A88-4512-9969-A498F7176259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4A98-4A2D-9E86-6D361F2ED420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D-D67C-4620-8B40-313B0A6AB9E2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4A88-4512-9969-A498F7176259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9-4675-44F4-B1CA-40D1D2DF1B98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D67C-4620-8B40-313B0A6AB9E2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B-4675-44F4-B1CA-40D1D2DF1B98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D-4675-44F4-B1CA-40D1D2DF1B98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F-4675-44F4-B1CA-40D1D2DF1B98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4675-44F4-B1CA-40D1D2DF1B98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3-4675-44F4-B1CA-40D1D2DF1B98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4675-44F4-B1CA-40D1D2DF1B98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7-4675-44F4-B1CA-40D1D2DF1B98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4675-44F4-B1CA-40D1D2DF1B98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B-4675-44F4-B1CA-40D1D2DF1B98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D-4675-44F4-B1CA-40D1D2DF1B98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F-4675-44F4-B1CA-40D1D2DF1B98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1-4675-44F4-B1CA-40D1D2DF1B98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3-4675-44F4-B1CA-40D1D2DF1B98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5-4675-44F4-B1CA-40D1D2DF1B98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7-4675-44F4-B1CA-40D1D2DF1B98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9-4675-44F4-B1CA-40D1D2DF1B98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4675-44F4-B1CA-40D1D2DF1B98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D-4675-44F4-B1CA-40D1D2DF1B98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4675-44F4-B1CA-40D1D2DF1B98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1-4675-44F4-B1CA-40D1D2DF1B98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4675-44F4-B1CA-40D1D2DF1B98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5-4675-44F4-B1CA-40D1D2DF1B98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4675-44F4-B1CA-40D1D2DF1B98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9-4675-44F4-B1CA-40D1D2DF1B98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4675-44F4-B1CA-40D1D2DF1B98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D-4675-44F4-B1CA-40D1D2DF1B98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4675-44F4-B1CA-40D1D2DF1B98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1-4675-44F4-B1CA-40D1D2DF1B98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4675-44F4-B1CA-40D1D2DF1B98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5-4675-44F4-B1CA-40D1D2DF1B98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4675-44F4-B1CA-40D1D2DF1B98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9-4675-44F4-B1CA-40D1D2DF1B98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4675-44F4-B1CA-40D1D2DF1B98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D-4675-44F4-B1CA-40D1D2DF1B98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4675-44F4-B1CA-40D1D2DF1B98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1-4675-44F4-B1CA-40D1D2DF1B98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3-4675-44F4-B1CA-40D1D2DF1B98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5-4675-44F4-B1CA-40D1D2DF1B98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7-4675-44F4-B1CA-40D1D2DF1B98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9-4675-44F4-B1CA-40D1D2DF1B98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B-4675-44F4-B1CA-40D1D2DF1B98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4675-44F4-B1CA-40D1D2DF1B98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F-4675-44F4-B1CA-40D1D2DF1B98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1-4675-44F4-B1CA-40D1D2DF1B98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3-4675-44F4-B1CA-40D1D2DF1B98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5-4675-44F4-B1CA-40D1D2DF1B98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7-4675-44F4-B1CA-40D1D2DF1B98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9-4675-44F4-B1CA-40D1D2DF1B98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4675-44F4-B1CA-40D1D2DF1B98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D-4675-44F4-B1CA-40D1D2DF1B98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4675-44F4-B1CA-40D1D2DF1B98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1-4675-44F4-B1CA-40D1D2DF1B98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4675-44F4-B1CA-40D1D2DF1B98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5-4675-44F4-B1CA-40D1D2DF1B98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7-4675-44F4-B1CA-40D1D2DF1B98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9-4675-44F4-B1CA-40D1D2DF1B98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B-4675-44F4-B1CA-40D1D2DF1B98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D-4675-44F4-B1CA-40D1D2DF1B98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F-4675-44F4-B1CA-40D1D2DF1B98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1-4675-44F4-B1CA-40D1D2DF1B98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3-4675-44F4-B1CA-40D1D2DF1B98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5-4675-44F4-B1CA-40D1D2DF1B98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7-4675-44F4-B1CA-40D1D2DF1B98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9-4675-44F4-B1CA-40D1D2DF1B98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B-4675-44F4-B1CA-40D1D2DF1B98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D-4675-44F4-B1CA-40D1D2DF1B98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4675-44F4-B1CA-40D1D2DF1B98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1-4675-44F4-B1CA-40D1D2DF1B98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4675-44F4-B1CA-40D1D2DF1B98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5-4675-44F4-B1CA-40D1D2DF1B98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4675-44F4-B1CA-40D1D2DF1B98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9-4675-44F4-B1CA-40D1D2DF1B98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4675-44F4-B1CA-40D1D2DF1B98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D-4675-44F4-B1CA-40D1D2DF1B98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4675-44F4-B1CA-40D1D2DF1B98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1-4675-44F4-B1CA-40D1D2DF1B98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4675-44F4-B1CA-40D1D2DF1B98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5-4675-44F4-B1CA-40D1D2DF1B98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7-4675-44F4-B1CA-40D1D2DF1B98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9-4675-44F4-B1CA-40D1D2DF1B98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4675-44F4-B1CA-40D1D2DF1B98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D-4675-44F4-B1CA-40D1D2DF1B98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F-4675-44F4-B1CA-40D1D2DF1B98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1-4675-44F4-B1CA-40D1D2DF1B98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4675-44F4-B1CA-40D1D2DF1B98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5-4675-44F4-B1CA-40D1D2DF1B98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4675-44F4-B1CA-40D1D2DF1B98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9-4675-44F4-B1CA-40D1D2DF1B98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4675-44F4-B1CA-40D1D2DF1B98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D-4675-44F4-B1CA-40D1D2DF1B98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F-4675-44F4-B1CA-40D1D2DF1B98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1-4675-44F4-B1CA-40D1D2DF1B98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3-4675-44F4-B1CA-40D1D2DF1B98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5-4675-44F4-B1CA-40D1D2DF1B98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7-4675-44F4-B1CA-40D1D2DF1B98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9-4675-44F4-B1CA-40D1D2DF1B98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B-4675-44F4-B1CA-40D1D2DF1B98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D-4675-44F4-B1CA-40D1D2DF1B98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F-4675-44F4-B1CA-40D1D2DF1B98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1-4675-44F4-B1CA-40D1D2DF1B98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3-4675-44F4-B1CA-40D1D2DF1B98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5-4675-44F4-B1CA-40D1D2DF1B98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7-4675-44F4-B1CA-40D1D2DF1B98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9-4675-44F4-B1CA-40D1D2DF1B98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B-4675-44F4-B1CA-40D1D2DF1B98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D-4675-44F4-B1CA-40D1D2DF1B98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F-4675-44F4-B1CA-40D1D2DF1B98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1-4675-44F4-B1CA-40D1D2DF1B98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3-4675-44F4-B1CA-40D1D2DF1B98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5-4675-44F4-B1CA-40D1D2DF1B98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7-4675-44F4-B1CA-40D1D2DF1B98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9-4675-44F4-B1CA-40D1D2DF1B98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B-4675-44F4-B1CA-40D1D2DF1B98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D-4675-44F4-B1CA-40D1D2DF1B98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F-4675-44F4-B1CA-40D1D2DF1B98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1-4675-44F4-B1CA-40D1D2DF1B98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3-4675-44F4-B1CA-40D1D2DF1B98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5-4675-44F4-B1CA-40D1D2DF1B98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7-4675-44F4-B1CA-40D1D2DF1B98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9-4675-44F4-B1CA-40D1D2DF1B98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B-4675-44F4-B1CA-40D1D2DF1B98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D-4675-44F4-B1CA-40D1D2DF1B98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F-4675-44F4-B1CA-40D1D2DF1B98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1-4675-44F4-B1CA-40D1D2DF1B98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3-4675-44F4-B1CA-40D1D2DF1B98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5-4675-44F4-B1CA-40D1D2DF1B98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7-4675-44F4-B1CA-40D1D2DF1B98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9-4675-44F4-B1CA-40D1D2DF1B98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B-4675-44F4-B1CA-40D1D2DF1B98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D-4675-44F4-B1CA-40D1D2DF1B98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F-4675-44F4-B1CA-40D1D2DF1B98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1-4675-44F4-B1CA-40D1D2DF1B98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3-4675-44F4-B1CA-40D1D2DF1B98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5-4675-44F4-B1CA-40D1D2DF1B98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7-4675-44F4-B1CA-40D1D2DF1B98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9-4675-44F4-B1CA-40D1D2DF1B98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B-4675-44F4-B1CA-40D1D2DF1B98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D-4675-44F4-B1CA-40D1D2DF1B98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F-4675-44F4-B1CA-40D1D2DF1B98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1-4675-44F4-B1CA-40D1D2DF1B98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3-4675-44F4-B1CA-40D1D2DF1B98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5-4675-44F4-B1CA-40D1D2DF1B98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7-4675-44F4-B1CA-40D1D2DF1B98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9-4675-44F4-B1CA-40D1D2DF1B98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B-4675-44F4-B1CA-40D1D2DF1B98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D-4675-44F4-B1CA-40D1D2DF1B98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F-4675-44F4-B1CA-40D1D2DF1B98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1-4675-44F4-B1CA-40D1D2DF1B98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3-4675-44F4-B1CA-40D1D2DF1B98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5-4675-44F4-B1CA-40D1D2DF1B98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7-4675-44F4-B1CA-40D1D2DF1B98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9-4675-44F4-B1CA-40D1D2DF1B98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B-4675-44F4-B1CA-40D1D2DF1B98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D-4675-44F4-B1CA-40D1D2DF1B98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F-4675-44F4-B1CA-40D1D2DF1B98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1-4675-44F4-B1CA-40D1D2DF1B98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3-4675-44F4-B1CA-40D1D2DF1B98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5-4675-44F4-B1CA-40D1D2DF1B98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7-4675-44F4-B1CA-40D1D2DF1B98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9-4675-44F4-B1CA-40D1D2DF1B98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B-4675-44F4-B1CA-40D1D2DF1B98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D-4675-44F4-B1CA-40D1D2DF1B98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F-4675-44F4-B1CA-40D1D2DF1B98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1-4675-44F4-B1CA-40D1D2DF1B98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3-4675-44F4-B1CA-40D1D2DF1B98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5-4675-44F4-B1CA-40D1D2DF1B98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7-4675-44F4-B1CA-40D1D2DF1B98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9-4675-44F4-B1CA-40D1D2DF1B98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B-4675-44F4-B1CA-40D1D2DF1B98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D-4675-44F4-B1CA-40D1D2DF1B98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F-4675-44F4-B1CA-40D1D2DF1B98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1-4675-44F4-B1CA-40D1D2DF1B98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3-4675-44F4-B1CA-40D1D2DF1B98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5-4675-44F4-B1CA-40D1D2DF1B98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7-4675-44F4-B1CA-40D1D2DF1B98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9-4675-44F4-B1CA-40D1D2DF1B98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B-4675-44F4-B1CA-40D1D2DF1B98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D-4675-44F4-B1CA-40D1D2DF1B98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F-4675-44F4-B1CA-40D1D2DF1B98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1-4675-44F4-B1CA-40D1D2DF1B98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3-4675-44F4-B1CA-40D1D2DF1B98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5-4675-44F4-B1CA-40D1D2DF1B98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7-4675-44F4-B1CA-40D1D2DF1B98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9-4675-44F4-B1CA-40D1D2DF1B98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B-4675-44F4-B1CA-40D1D2DF1B98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D-4675-44F4-B1CA-40D1D2DF1B98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F-4675-44F4-B1CA-40D1D2DF1B98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1-4675-44F4-B1CA-40D1D2DF1B98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3-4675-44F4-B1CA-40D1D2DF1B98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5-4675-44F4-B1CA-40D1D2DF1B98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7-4675-44F4-B1CA-40D1D2DF1B98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9-4675-44F4-B1CA-40D1D2DF1B98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B-4675-44F4-B1CA-40D1D2DF1B98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D-4675-44F4-B1CA-40D1D2DF1B98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F-4675-44F4-B1CA-40D1D2DF1B98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1-4675-44F4-B1CA-40D1D2DF1B98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3-4675-44F4-B1CA-40D1D2DF1B98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5-4675-44F4-B1CA-40D1D2DF1B98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7-4675-44F4-B1CA-40D1D2DF1B98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9-4675-44F4-B1CA-40D1D2DF1B98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B-4675-44F4-B1CA-40D1D2DF1B98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D-4675-44F4-B1CA-40D1D2DF1B98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F-4675-44F4-B1CA-40D1D2DF1B98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1-4675-44F4-B1CA-40D1D2DF1B98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3-4675-44F4-B1CA-40D1D2DF1B98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5-4675-44F4-B1CA-40D1D2DF1B98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7-4675-44F4-B1CA-40D1D2DF1B98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9-4675-44F4-B1CA-40D1D2DF1B98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B-4675-44F4-B1CA-40D1D2DF1B98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D-4675-44F4-B1CA-40D1D2DF1B98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F-4675-44F4-B1CA-40D1D2DF1B98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1-4675-44F4-B1CA-40D1D2DF1B98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3-4675-44F4-B1CA-40D1D2DF1B98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5-4675-44F4-B1CA-40D1D2DF1B98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7-4675-44F4-B1CA-40D1D2DF1B98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9-4675-44F4-B1CA-40D1D2DF1B98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B-4675-44F4-B1CA-40D1D2DF1B98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D-4675-44F4-B1CA-40D1D2DF1B98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F-4675-44F4-B1CA-40D1D2DF1B98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1-4675-44F4-B1CA-40D1D2DF1B98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3-4675-44F4-B1CA-40D1D2DF1B98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5-4675-44F4-B1CA-40D1D2DF1B98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7-4675-44F4-B1CA-40D1D2DF1B98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9-4675-44F4-B1CA-40D1D2DF1B98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B-4675-44F4-B1CA-40D1D2DF1B98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D-4675-44F4-B1CA-40D1D2DF1B98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F-4675-44F4-B1CA-40D1D2DF1B98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1-4675-44F4-B1CA-40D1D2DF1B98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3-4675-44F4-B1CA-40D1D2DF1B98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5-4675-44F4-B1CA-40D1D2DF1B98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7-4675-44F4-B1CA-40D1D2DF1B98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9-4675-44F4-B1CA-40D1D2DF1B98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B-4675-44F4-B1CA-40D1D2DF1B98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D-4675-44F4-B1CA-40D1D2DF1B98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F-4675-44F4-B1CA-40D1D2DF1B98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1-4675-44F4-B1CA-40D1D2DF1B98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3-4675-44F4-B1CA-40D1D2DF1B98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5-4675-44F4-B1CA-40D1D2DF1B98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7-4675-44F4-B1CA-40D1D2DF1B98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9-4675-44F4-B1CA-40D1D2DF1B98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B-4675-44F4-B1CA-40D1D2DF1B98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D-4675-44F4-B1CA-40D1D2DF1B98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F-4675-44F4-B1CA-40D1D2DF1B98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1-4675-44F4-B1CA-40D1D2DF1B98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3-4675-44F4-B1CA-40D1D2DF1B98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5-4675-44F4-B1CA-40D1D2DF1B98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7-4675-44F4-B1CA-40D1D2DF1B98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9-4675-44F4-B1CA-40D1D2DF1B98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B-4675-44F4-B1CA-40D1D2DF1B98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D-4675-44F4-B1CA-40D1D2DF1B98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F-4675-44F4-B1CA-40D1D2DF1B98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1-4675-44F4-B1CA-40D1D2DF1B98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3-4675-44F4-B1CA-40D1D2DF1B98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5-4675-44F4-B1CA-40D1D2DF1B98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7-4675-44F4-B1CA-40D1D2DF1B98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9-4675-44F4-B1CA-40D1D2DF1B98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B-4675-44F4-B1CA-40D1D2DF1B98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D-4675-44F4-B1CA-40D1D2DF1B98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F-4675-44F4-B1CA-40D1D2DF1B98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1-4675-44F4-B1CA-40D1D2DF1B98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3-4675-44F4-B1CA-40D1D2DF1B98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5-4675-44F4-B1CA-40D1D2DF1B98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7-4675-44F4-B1CA-40D1D2DF1B98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9-4675-44F4-B1CA-40D1D2DF1B98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B-4675-44F4-B1CA-40D1D2DF1B98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D-4675-44F4-B1CA-40D1D2DF1B98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F-4675-44F4-B1CA-40D1D2DF1B98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1-4675-44F4-B1CA-40D1D2DF1B98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3-4675-44F4-B1CA-40D1D2DF1B98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5-4675-44F4-B1CA-40D1D2DF1B98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7-4675-44F4-B1CA-40D1D2DF1B98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9-4675-44F4-B1CA-40D1D2DF1B98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B-4675-44F4-B1CA-40D1D2DF1B98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D-4675-44F4-B1CA-40D1D2DF1B98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F-4675-44F4-B1CA-40D1D2DF1B98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1-4675-44F4-B1CA-40D1D2DF1B98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3-4675-44F4-B1CA-40D1D2DF1B98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5-4675-44F4-B1CA-40D1D2DF1B98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7-4675-44F4-B1CA-40D1D2DF1B98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9-4675-44F4-B1CA-40D1D2DF1B98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B-4675-44F4-B1CA-40D1D2DF1B98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D-4675-44F4-B1CA-40D1D2DF1B98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F-4675-44F4-B1CA-40D1D2DF1B98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1-4675-44F4-B1CA-40D1D2DF1B98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3-4675-44F4-B1CA-40D1D2DF1B98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5-4675-44F4-B1CA-40D1D2DF1B98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7-4675-44F4-B1CA-40D1D2DF1B98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9-4675-44F4-B1CA-40D1D2DF1B98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B-4675-44F4-B1CA-40D1D2DF1B98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D-4675-44F4-B1CA-40D1D2DF1B98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F-4675-44F4-B1CA-40D1D2DF1B98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1-4675-44F4-B1CA-40D1D2DF1B98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3-4675-44F4-B1CA-40D1D2DF1B98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5-4675-44F4-B1CA-40D1D2DF1B98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7-4675-44F4-B1CA-40D1D2DF1B98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9-4675-44F4-B1CA-40D1D2DF1B98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B-4675-44F4-B1CA-40D1D2DF1B98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D-4675-44F4-B1CA-40D1D2DF1B98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F-4675-44F4-B1CA-40D1D2DF1B98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1-4675-44F4-B1CA-40D1D2DF1B98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3-4675-44F4-B1CA-40D1D2DF1B98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5-4675-44F4-B1CA-40D1D2DF1B98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7-4675-44F4-B1CA-40D1D2DF1B98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9-4675-44F4-B1CA-40D1D2DF1B98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B-4675-44F4-B1CA-40D1D2DF1B98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D-4675-44F4-B1CA-40D1D2DF1B98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F-4675-44F4-B1CA-40D1D2DF1B98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1-4675-44F4-B1CA-40D1D2DF1B98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3-4675-44F4-B1CA-40D1D2DF1B98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5-4675-44F4-B1CA-40D1D2DF1B98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7-4675-44F4-B1CA-40D1D2DF1B98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9-4675-44F4-B1CA-40D1D2DF1B98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B-4675-44F4-B1CA-40D1D2DF1B98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D-4675-44F4-B1CA-40D1D2DF1B98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F-4675-44F4-B1CA-40D1D2DF1B98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1-4675-44F4-B1CA-40D1D2DF1B98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3-4675-44F4-B1CA-40D1D2DF1B98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5-4675-44F4-B1CA-40D1D2DF1B98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7-4675-44F4-B1CA-40D1D2DF1B98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9-4675-44F4-B1CA-40D1D2DF1B98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B-4675-44F4-B1CA-40D1D2DF1B98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D-4675-44F4-B1CA-40D1D2DF1B98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F-4675-44F4-B1CA-40D1D2DF1B98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1-4675-44F4-B1CA-40D1D2DF1B98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3-4675-44F4-B1CA-40D1D2DF1B98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5-4675-44F4-B1CA-40D1D2DF1B98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7-4675-44F4-B1CA-40D1D2DF1B98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9-4675-44F4-B1CA-40D1D2DF1B98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B-4675-44F4-B1CA-40D1D2DF1B98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D-4675-44F4-B1CA-40D1D2DF1B98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F-4675-44F4-B1CA-40D1D2DF1B98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1-4675-44F4-B1CA-40D1D2DF1B98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3-4675-44F4-B1CA-40D1D2DF1B98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5-4675-44F4-B1CA-40D1D2DF1B98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7-4675-44F4-B1CA-40D1D2DF1B98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9-4675-44F4-B1CA-40D1D2DF1B98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B-4675-44F4-B1CA-40D1D2DF1B98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D-4675-44F4-B1CA-40D1D2DF1B98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F-4675-44F4-B1CA-40D1D2DF1B98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1-4675-44F4-B1CA-40D1D2DF1B98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3-4675-44F4-B1CA-40D1D2DF1B98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5-4675-44F4-B1CA-40D1D2DF1B98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7-4675-44F4-B1CA-40D1D2DF1B98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9-4675-44F4-B1CA-40D1D2DF1B98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B-4675-44F4-B1CA-40D1D2DF1B98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D-4675-44F4-B1CA-40D1D2DF1B98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F-4675-44F4-B1CA-40D1D2DF1B98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1-4675-44F4-B1CA-40D1D2DF1B98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3-4675-44F4-B1CA-40D1D2DF1B98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5-4675-44F4-B1CA-40D1D2DF1B98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7-4675-44F4-B1CA-40D1D2DF1B98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9-4675-44F4-B1CA-40D1D2DF1B98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B-4675-44F4-B1CA-40D1D2DF1B98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D-4675-44F4-B1CA-40D1D2DF1B98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F-4675-44F4-B1CA-40D1D2DF1B98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1-4675-44F4-B1CA-40D1D2DF1B98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3-4675-44F4-B1CA-40D1D2DF1B98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5-4675-44F4-B1CA-40D1D2DF1B98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7-4675-44F4-B1CA-40D1D2DF1B98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9-4675-44F4-B1CA-40D1D2DF1B98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B-4675-44F4-B1CA-40D1D2DF1B98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D-4675-44F4-B1CA-40D1D2DF1B98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F-4675-44F4-B1CA-40D1D2DF1B98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1-4675-44F4-B1CA-40D1D2DF1B98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3-4675-44F4-B1CA-40D1D2DF1B98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5-4675-44F4-B1CA-40D1D2DF1B98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7-4675-44F4-B1CA-40D1D2DF1B98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9-4675-44F4-B1CA-40D1D2DF1B98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B-4675-44F4-B1CA-40D1D2DF1B98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D-4675-44F4-B1CA-40D1D2DF1B98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F-4675-44F4-B1CA-40D1D2DF1B98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1-4675-44F4-B1CA-40D1D2DF1B98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3-4675-44F4-B1CA-40D1D2DF1B98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5-4675-44F4-B1CA-40D1D2DF1B98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7-4675-44F4-B1CA-40D1D2DF1B98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9-4675-44F4-B1CA-40D1D2DF1B98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B-4675-44F4-B1CA-40D1D2DF1B98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D-4675-44F4-B1CA-40D1D2DF1B98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F-4675-44F4-B1CA-40D1D2DF1B98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1-4675-44F4-B1CA-40D1D2DF1B98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3-4675-44F4-B1CA-40D1D2DF1B98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5-4675-44F4-B1CA-40D1D2DF1B98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7-4675-44F4-B1CA-40D1D2DF1B98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9-4675-44F4-B1CA-40D1D2DF1B98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B-4675-44F4-B1CA-40D1D2DF1B98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D-4675-44F4-B1CA-40D1D2DF1B98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F-4675-44F4-B1CA-40D1D2DF1B98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1-4675-44F4-B1CA-40D1D2DF1B98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3-4675-44F4-B1CA-40D1D2DF1B98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5-4675-44F4-B1CA-40D1D2DF1B98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7-4675-44F4-B1CA-40D1D2DF1B98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9-4675-44F4-B1CA-40D1D2DF1B98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B-4675-44F4-B1CA-40D1D2DF1B98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D-4675-44F4-B1CA-40D1D2DF1B98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F-4675-44F4-B1CA-40D1D2DF1B98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1-4675-44F4-B1CA-40D1D2DF1B98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3-4675-44F4-B1CA-40D1D2DF1B98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5-4675-44F4-B1CA-40D1D2DF1B98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7-4675-44F4-B1CA-40D1D2DF1B98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9-4675-44F4-B1CA-40D1D2DF1B98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B-4675-44F4-B1CA-40D1D2DF1B98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D-4675-44F4-B1CA-40D1D2DF1B98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F-4675-44F4-B1CA-40D1D2DF1B98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1-4675-44F4-B1CA-40D1D2DF1B98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3-4675-44F4-B1CA-40D1D2DF1B98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5-4675-44F4-B1CA-40D1D2DF1B98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7-4675-44F4-B1CA-40D1D2DF1B98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9-4675-44F4-B1CA-40D1D2DF1B98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B-4675-44F4-B1CA-40D1D2DF1B98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D-4675-44F4-B1CA-40D1D2DF1B98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F-4675-44F4-B1CA-40D1D2DF1B98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1-4675-44F4-B1CA-40D1D2DF1B98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3-4675-44F4-B1CA-40D1D2DF1B98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5-4675-44F4-B1CA-40D1D2DF1B98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7-4675-44F4-B1CA-40D1D2DF1B98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9-4675-44F4-B1CA-40D1D2DF1B98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B-4675-44F4-B1CA-40D1D2DF1B98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D-4675-44F4-B1CA-40D1D2DF1B98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F-4675-44F4-B1CA-40D1D2DF1B98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1-4675-44F4-B1CA-40D1D2DF1B98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3-4675-44F4-B1CA-40D1D2DF1B98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5-4675-44F4-B1CA-40D1D2DF1B98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7-4675-44F4-B1CA-40D1D2DF1B98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9-4675-44F4-B1CA-40D1D2DF1B98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B-4675-44F4-B1CA-40D1D2DF1B98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D-4675-44F4-B1CA-40D1D2DF1B98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F-4675-44F4-B1CA-40D1D2DF1B98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1-4675-44F4-B1CA-40D1D2DF1B98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3-4675-44F4-B1CA-40D1D2DF1B98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5-4675-44F4-B1CA-40D1D2DF1B98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7-4675-44F4-B1CA-40D1D2DF1B98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9-4675-44F4-B1CA-40D1D2DF1B98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B-4675-44F4-B1CA-40D1D2DF1B98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D-4675-44F4-B1CA-40D1D2DF1B98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F-4675-44F4-B1CA-40D1D2DF1B98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1-4675-44F4-B1CA-40D1D2DF1B98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3-4675-44F4-B1CA-40D1D2DF1B98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5-4675-44F4-B1CA-40D1D2DF1B98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7-4675-44F4-B1CA-40D1D2DF1B98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9-4675-44F4-B1CA-40D1D2DF1B98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B-4675-44F4-B1CA-40D1D2DF1B98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D-4675-44F4-B1CA-40D1D2DF1B98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F-4675-44F4-B1CA-40D1D2DF1B98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1-4675-44F4-B1CA-40D1D2DF1B98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3-4675-44F4-B1CA-40D1D2DF1B98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5-4675-44F4-B1CA-40D1D2DF1B98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7-4675-44F4-B1CA-40D1D2DF1B98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9-4675-44F4-B1CA-40D1D2DF1B98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B-4675-44F4-B1CA-40D1D2DF1B98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D-4675-44F4-B1CA-40D1D2DF1B98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F-4675-44F4-B1CA-40D1D2DF1B98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1-4675-44F4-B1CA-40D1D2DF1B98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3-4675-44F4-B1CA-40D1D2DF1B98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5-4675-44F4-B1CA-40D1D2DF1B98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7-4675-44F4-B1CA-40D1D2DF1B98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9-4675-44F4-B1CA-40D1D2DF1B98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B-4675-44F4-B1CA-40D1D2DF1B98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D-4675-44F4-B1CA-40D1D2DF1B98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F-4675-44F4-B1CA-40D1D2DF1B98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1-4675-44F4-B1CA-40D1D2DF1B98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3-4675-44F4-B1CA-40D1D2DF1B98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5-4675-44F4-B1CA-40D1D2DF1B98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7-4675-44F4-B1CA-40D1D2DF1B98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9-4675-44F4-B1CA-40D1D2DF1B98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B-4675-44F4-B1CA-40D1D2DF1B98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D-4675-44F4-B1CA-40D1D2DF1B98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F-4675-44F4-B1CA-40D1D2DF1B98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1-4675-44F4-B1CA-40D1D2DF1B98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3-4675-44F4-B1CA-40D1D2DF1B98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5-4675-44F4-B1CA-40D1D2DF1B98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7-4675-44F4-B1CA-40D1D2DF1B98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9-4675-44F4-B1CA-40D1D2DF1B98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B-4675-44F4-B1CA-40D1D2DF1B98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D-4675-44F4-B1CA-40D1D2DF1B98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F-4675-44F4-B1CA-40D1D2DF1B98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1-4675-44F4-B1CA-40D1D2DF1B98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3-4675-44F4-B1CA-40D1D2DF1B98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5-4675-44F4-B1CA-40D1D2DF1B98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7-4675-44F4-B1CA-40D1D2DF1B98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9-4675-44F4-B1CA-40D1D2DF1B98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B-4675-44F4-B1CA-40D1D2DF1B98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D-4675-44F4-B1CA-40D1D2DF1B98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F-4675-44F4-B1CA-40D1D2DF1B98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1-4675-44F4-B1CA-40D1D2DF1B98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3-4675-44F4-B1CA-40D1D2DF1B98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5-4675-44F4-B1CA-40D1D2DF1B98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7-4675-44F4-B1CA-40D1D2DF1B98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9-4675-44F4-B1CA-40D1D2DF1B98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B-4675-44F4-B1CA-40D1D2DF1B98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D-4675-44F4-B1CA-40D1D2DF1B98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F-4675-44F4-B1CA-40D1D2DF1B98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1-4675-44F4-B1CA-40D1D2DF1B98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3-4675-44F4-B1CA-40D1D2DF1B98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5-4675-44F4-B1CA-40D1D2DF1B98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7-4675-44F4-B1CA-40D1D2DF1B98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9-4675-44F4-B1CA-40D1D2DF1B98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B-4675-44F4-B1CA-40D1D2DF1B98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D-4675-44F4-B1CA-40D1D2DF1B98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F-4675-44F4-B1CA-40D1D2DF1B98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1-4675-44F4-B1CA-40D1D2DF1B98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3-4675-44F4-B1CA-40D1D2DF1B98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5-4675-44F4-B1CA-40D1D2DF1B98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7-4675-44F4-B1CA-40D1D2DF1B98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9-4675-44F4-B1CA-40D1D2DF1B98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B-4675-44F4-B1CA-40D1D2DF1B98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D-4675-44F4-B1CA-40D1D2DF1B98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F-4675-44F4-B1CA-40D1D2DF1B98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1-4675-44F4-B1CA-40D1D2DF1B98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3-4675-44F4-B1CA-40D1D2DF1B98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5-4675-44F4-B1CA-40D1D2DF1B98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7-4675-44F4-B1CA-40D1D2DF1B98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9-4675-44F4-B1CA-40D1D2DF1B98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B-4675-44F4-B1CA-40D1D2DF1B98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D-4675-44F4-B1CA-40D1D2DF1B98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F-4675-44F4-B1CA-40D1D2DF1B98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1-4675-44F4-B1CA-40D1D2DF1B98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3-4675-44F4-B1CA-40D1D2DF1B98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5-4675-44F4-B1CA-40D1D2DF1B98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7-4675-44F4-B1CA-40D1D2DF1B98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9-4675-44F4-B1CA-40D1D2DF1B98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B-4675-44F4-B1CA-40D1D2DF1B98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D-4675-44F4-B1CA-40D1D2DF1B98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F-4675-44F4-B1CA-40D1D2DF1B98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1-4675-44F4-B1CA-40D1D2DF1B98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3-4675-44F4-B1CA-40D1D2DF1B98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5-4675-44F4-B1CA-40D1D2DF1B98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7-4675-44F4-B1CA-40D1D2DF1B98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9-4675-44F4-B1CA-40D1D2DF1B98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B-4675-44F4-B1CA-40D1D2DF1B98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D-4675-44F4-B1CA-40D1D2DF1B98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F-4675-44F4-B1CA-40D1D2DF1B98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1-4675-44F4-B1CA-40D1D2DF1B98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3-4675-44F4-B1CA-40D1D2DF1B98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5-4675-44F4-B1CA-40D1D2DF1B98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7-4675-44F4-B1CA-40D1D2DF1B98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9-4675-44F4-B1CA-40D1D2DF1B98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B-4675-44F4-B1CA-40D1D2DF1B98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D-4675-44F4-B1CA-40D1D2DF1B98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F-4675-44F4-B1CA-40D1D2DF1B98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1-4675-44F4-B1CA-40D1D2DF1B98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3-4675-44F4-B1CA-40D1D2DF1B98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5-4675-44F4-B1CA-40D1D2DF1B98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7-4675-44F4-B1CA-40D1D2DF1B98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9-4675-44F4-B1CA-40D1D2DF1B98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B-4675-44F4-B1CA-40D1D2DF1B98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D-4675-44F4-B1CA-40D1D2DF1B98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F-4675-44F4-B1CA-40D1D2DF1B98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1-4675-44F4-B1CA-40D1D2DF1B98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3-4675-44F4-B1CA-40D1D2DF1B98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5-4675-44F4-B1CA-40D1D2DF1B98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7-4675-44F4-B1CA-40D1D2DF1B98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9-4675-44F4-B1CA-40D1D2DF1B98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B-4675-44F4-B1CA-40D1D2DF1B98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D-4675-44F4-B1CA-40D1D2DF1B98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F-4675-44F4-B1CA-40D1D2DF1B98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1-4675-44F4-B1CA-40D1D2DF1B98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3-4675-44F4-B1CA-40D1D2DF1B98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5-4675-44F4-B1CA-40D1D2DF1B98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7-4675-44F4-B1CA-40D1D2DF1B98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9-4675-44F4-B1CA-40D1D2DF1B98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B-4675-44F4-B1CA-40D1D2DF1B98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D-4675-44F4-B1CA-40D1D2DF1B98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F-4675-44F4-B1CA-40D1D2DF1B98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1-4675-44F4-B1CA-40D1D2DF1B98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3-4675-44F4-B1CA-40D1D2DF1B98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5-4675-44F4-B1CA-40D1D2DF1B98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7-4675-44F4-B1CA-40D1D2DF1B98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9-4675-44F4-B1CA-40D1D2DF1B98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B-4675-44F4-B1CA-40D1D2DF1B98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D-4675-44F4-B1CA-40D1D2DF1B98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F-4675-44F4-B1CA-40D1D2DF1B98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1-4675-44F4-B1CA-40D1D2DF1B98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3-4675-44F4-B1CA-40D1D2DF1B98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5-4675-44F4-B1CA-40D1D2DF1B98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7-4675-44F4-B1CA-40D1D2DF1B98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9-4675-44F4-B1CA-40D1D2DF1B98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B-4675-44F4-B1CA-40D1D2DF1B98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D-4675-44F4-B1CA-40D1D2DF1B98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F-4675-44F4-B1CA-40D1D2DF1B98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1-4675-44F4-B1CA-40D1D2DF1B98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3-4675-44F4-B1CA-40D1D2DF1B98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5-4675-44F4-B1CA-40D1D2DF1B98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7-4675-44F4-B1CA-40D1D2DF1B98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9-4675-44F4-B1CA-40D1D2DF1B98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B-4675-44F4-B1CA-40D1D2DF1B98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D-4675-44F4-B1CA-40D1D2DF1B98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F-4675-44F4-B1CA-40D1D2DF1B98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1-4675-44F4-B1CA-40D1D2DF1B98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3-4675-44F4-B1CA-40D1D2DF1B98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5-4675-44F4-B1CA-40D1D2DF1B98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7-4675-44F4-B1CA-40D1D2DF1B98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9-4675-44F4-B1CA-40D1D2DF1B98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B-4675-44F4-B1CA-40D1D2DF1B98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D-4675-44F4-B1CA-40D1D2DF1B98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F-4675-44F4-B1CA-40D1D2DF1B98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1-4675-44F4-B1CA-40D1D2DF1B98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3-4675-44F4-B1CA-40D1D2DF1B98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5-4675-44F4-B1CA-40D1D2DF1B98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7-4675-44F4-B1CA-40D1D2DF1B98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9-4675-44F4-B1CA-40D1D2DF1B98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B-4675-44F4-B1CA-40D1D2DF1B98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D-4675-44F4-B1CA-40D1D2DF1B98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F-4675-44F4-B1CA-40D1D2DF1B98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1-4675-44F4-B1CA-40D1D2DF1B98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3-4675-44F4-B1CA-40D1D2DF1B98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5-4675-44F4-B1CA-40D1D2DF1B98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7-4675-44F4-B1CA-40D1D2DF1B98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9-4675-44F4-B1CA-40D1D2DF1B98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B-4675-44F4-B1CA-40D1D2DF1B98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D-4675-44F4-B1CA-40D1D2DF1B98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F-4675-44F4-B1CA-40D1D2DF1B98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1-4675-44F4-B1CA-40D1D2DF1B98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3-4675-44F4-B1CA-40D1D2DF1B98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5-4675-44F4-B1CA-40D1D2DF1B98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7-4675-44F4-B1CA-40D1D2DF1B98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9-4675-44F4-B1CA-40D1D2DF1B98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B-4675-44F4-B1CA-40D1D2DF1B98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D-4675-44F4-B1CA-40D1D2DF1B98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F-4675-44F4-B1CA-40D1D2DF1B98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1-4675-44F4-B1CA-40D1D2DF1B98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3-4675-44F4-B1CA-40D1D2DF1B98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5-4675-44F4-B1CA-40D1D2DF1B98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7-4675-44F4-B1CA-40D1D2DF1B98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9-4675-44F4-B1CA-40D1D2DF1B98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B-4675-44F4-B1CA-40D1D2DF1B98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D-4675-44F4-B1CA-40D1D2DF1B98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F-4675-44F4-B1CA-40D1D2DF1B98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1-4675-44F4-B1CA-40D1D2DF1B98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3-4675-44F4-B1CA-40D1D2DF1B98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5-4675-44F4-B1CA-40D1D2DF1B98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7-4675-44F4-B1CA-40D1D2DF1B98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9-4675-44F4-B1CA-40D1D2DF1B98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B-4675-44F4-B1CA-40D1D2DF1B98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D-4675-44F4-B1CA-40D1D2DF1B98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F-4675-44F4-B1CA-40D1D2DF1B98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1-4675-44F4-B1CA-40D1D2DF1B98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3-4675-44F4-B1CA-40D1D2DF1B98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5-4675-44F4-B1CA-40D1D2DF1B98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7-4675-44F4-B1CA-40D1D2DF1B98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9-4675-44F4-B1CA-40D1D2DF1B98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B-4675-44F4-B1CA-40D1D2DF1B98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D-4675-44F4-B1CA-40D1D2DF1B98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F-4675-44F4-B1CA-40D1D2DF1B98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1-4675-44F4-B1CA-40D1D2DF1B98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3-4675-44F4-B1CA-40D1D2DF1B98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5-4675-44F4-B1CA-40D1D2DF1B98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7-4675-44F4-B1CA-40D1D2DF1B98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9-4675-44F4-B1CA-40D1D2DF1B98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B-4675-44F4-B1CA-40D1D2DF1B98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D-4675-44F4-B1CA-40D1D2DF1B98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F-4675-44F4-B1CA-40D1D2DF1B98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1-4675-44F4-B1CA-40D1D2DF1B98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3-4675-44F4-B1CA-40D1D2DF1B98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5-4675-44F4-B1CA-40D1D2DF1B98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7-4675-44F4-B1CA-40D1D2DF1B98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9-4675-44F4-B1CA-40D1D2DF1B98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B-4675-44F4-B1CA-40D1D2DF1B98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D-4675-44F4-B1CA-40D1D2DF1B98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F-4675-44F4-B1CA-40D1D2DF1B98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1-4675-44F4-B1CA-40D1D2DF1B98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3-4675-44F4-B1CA-40D1D2DF1B98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5-4675-44F4-B1CA-40D1D2DF1B98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7-4675-44F4-B1CA-40D1D2DF1B98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9-4675-44F4-B1CA-40D1D2DF1B98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B-4675-44F4-B1CA-40D1D2DF1B98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D-4675-44F4-B1CA-40D1D2DF1B98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F-4675-44F4-B1CA-40D1D2DF1B98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1-4675-44F4-B1CA-40D1D2DF1B98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3-4675-44F4-B1CA-40D1D2DF1B98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5-4675-44F4-B1CA-40D1D2DF1B98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7-4675-44F4-B1CA-40D1D2DF1B98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9-4675-44F4-B1CA-40D1D2DF1B98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B-4675-44F4-B1CA-40D1D2DF1B98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D-4675-44F4-B1CA-40D1D2DF1B98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F-4675-44F4-B1CA-40D1D2DF1B98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1-4675-44F4-B1CA-40D1D2DF1B98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3-4675-44F4-B1CA-40D1D2DF1B98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5-4675-44F4-B1CA-40D1D2DF1B98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7-4675-44F4-B1CA-40D1D2DF1B98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9-4675-44F4-B1CA-40D1D2DF1B98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B-4675-44F4-B1CA-40D1D2DF1B98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D-4675-44F4-B1CA-40D1D2DF1B98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F-4675-44F4-B1CA-40D1D2DF1B98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1-4675-44F4-B1CA-40D1D2DF1B98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3-4675-44F4-B1CA-40D1D2DF1B98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5-4675-44F4-B1CA-40D1D2DF1B98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7-4675-44F4-B1CA-40D1D2DF1B98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9-4675-44F4-B1CA-40D1D2DF1B98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B-4675-44F4-B1CA-40D1D2DF1B98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D-4675-44F4-B1CA-40D1D2DF1B98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F-4675-44F4-B1CA-40D1D2DF1B98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1-4675-44F4-B1CA-40D1D2DF1B98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3-4675-44F4-B1CA-40D1D2DF1B98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5-4675-44F4-B1CA-40D1D2DF1B98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7-4675-44F4-B1CA-40D1D2DF1B98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9-4675-44F4-B1CA-40D1D2DF1B98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B-4675-44F4-B1CA-40D1D2DF1B98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D-4675-44F4-B1CA-40D1D2DF1B98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F-4675-44F4-B1CA-40D1D2DF1B98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1-4675-44F4-B1CA-40D1D2DF1B98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3-4675-44F4-B1CA-40D1D2DF1B98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5-4675-44F4-B1CA-40D1D2DF1B98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7-4675-44F4-B1CA-40D1D2DF1B98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9-4675-44F4-B1CA-40D1D2DF1B98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B-4675-44F4-B1CA-40D1D2DF1B98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D-4675-44F4-B1CA-40D1D2DF1B98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F-4675-44F4-B1CA-40D1D2DF1B98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1-4675-44F4-B1CA-40D1D2DF1B98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3-4675-44F4-B1CA-40D1D2DF1B98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5-4675-44F4-B1CA-40D1D2DF1B98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7-4675-44F4-B1CA-40D1D2DF1B98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9-4675-44F4-B1CA-40D1D2DF1B98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B-4675-44F4-B1CA-40D1D2DF1B98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D-4675-44F4-B1CA-40D1D2DF1B98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F-4675-44F4-B1CA-40D1D2DF1B98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1-4675-44F4-B1CA-40D1D2DF1B98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3-4675-44F4-B1CA-40D1D2DF1B98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5-4675-44F4-B1CA-40D1D2DF1B98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7-4675-44F4-B1CA-40D1D2DF1B98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9-4675-44F4-B1CA-40D1D2DF1B98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B-4675-44F4-B1CA-40D1D2DF1B98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initiales'!$B$175:$B$175</c15:sqref>
                        </c15:fullRef>
                        <c15:formulaRef>
                          <c15:sqref>'Données initiales'!$B$175</c15:sqref>
                        </c15:formulaRef>
                      </c:ext>
                    </c:extLst>
                    <c:numCache>
                      <c:formatCode>General</c:formatCode>
                      <c:ptCount val="1"/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initiales'!$B$177:$B$177</c15:sqref>
                        </c15:fullRef>
                        <c15:formulaRef>
                          <c15:sqref>'Données initiales'!$B$177</c15:sqref>
                        </c15:formulaRef>
                      </c:ext>
                    </c:extLst>
                    <c:numCache>
                      <c:formatCode>0%</c:formatCode>
                      <c:ptCount val="1"/>
                      <c:pt idx="0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5="http://schemas.microsoft.com/office/drawing/2012/chart" uri="{02D57815-91ED-43cb-92C2-25804820EDAC}">
                    <c15:filteredSeriesTitle>
                      <c15:tx>
                        <c:strRef>
                          <c:extLst>
                            <c:ext uri="{02D57815-91ED-43cb-92C2-25804820EDAC}">
                              <c15:formulaRef>
                                <c15:sqref>'Données initiales'!#REF!</c15:sqref>
                              </c15:formulaRef>
                            </c:ext>
                          </c:extLst>
                          <c:strCache>
                            <c:ptCount val="1"/>
                            <c:pt idx="0">
                              <c:v>#REF!</c:v>
                            </c:pt>
                          </c:strCache>
                        </c:strRef>
                      </c15:tx>
                    </c15:filteredSeriesTitle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initiales'!$B$177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  <c:ext xmlns:c16="http://schemas.microsoft.com/office/drawing/2014/chart" uri="{C3380CC4-5D6E-409C-BE32-E72D297353CC}">
                    <c16:uniqueId val="{000003C8-75A9-4F0F-A781-AA62B7A4A083}"/>
                  </c:ext>
                </c:extLst>
              </c15:ser>
            </c15:filteredPieSeries>
            <c15:filteredPieSeries>
              <c15:ser>
                <c:idx val="2"/>
                <c:order val="2"/>
                <c:dPt>
                  <c:idx val="0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1D-149C-4692-8C2D-093E0BDC5816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B-47F6-41E1-8B29-02D4DCE9C2FA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D-47F6-41E1-8B29-02D4DCE9C2FA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F-47F6-41E1-8B29-02D4DCE9C2FA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7-FF3A-44A8-911E-E4180125A965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3-47F6-41E1-8B29-02D4DCE9C2FA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B-857D-4270-92FD-047439DEFB87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7-47F6-41E1-8B29-02D4DCE9C2FA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7-8C89-4393-A9AC-813C1CFF4485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F-857D-4270-92FD-047439DEFB87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B-FF3A-44A8-911E-E4180125A965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3-857D-4270-92FD-047439DEFB87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7-0262-49F7-8958-9325FD942434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F-FF3A-44A8-911E-E4180125A965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B-8C89-4393-A9AC-813C1CFF4485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3-FF3A-44A8-911E-E4180125A965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7-9EA6-44DB-807C-CD1CB33B571A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F-8C89-4393-A9AC-813C1CFF448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B-0262-49F7-8958-9325FD942434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3-8C89-4393-A9AC-813C1CFF4485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7-CA2A-481A-8EE5-ECDA915E1D9B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F-0262-49F7-8958-9325FD942434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B-9EA6-44DB-807C-CD1CB33B571A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3-0262-49F7-8958-9325FD942434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1-3CE8-4FA2-B210-AF12739BC487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F-9EA6-44DB-807C-CD1CB33B571A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B-CA2A-481A-8EE5-ECDA915E1D9B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3-9EA6-44DB-807C-CD1CB33B571A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9-24E9-43D1-8B50-CCC09B4A67E0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F-CA2A-481A-8EE5-ECDA915E1D9B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5-BA4F-430D-A500-BC8DA2B467BD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3-CA2A-481A-8EE5-ECDA915E1D9B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D-24E9-43D1-8B50-CCC09B4A67E0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5-3CE8-4FA2-B210-AF12739BC487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1-24E9-43D1-8B50-CCC09B4A67E0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9-B86D-44F7-A799-FBE550FC3906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5-24E9-43D1-8B50-CCC09B4A67E0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9-3CE8-4FA2-B210-AF12739BC487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9-BA4F-430D-A500-BC8DA2B467BD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D-3CE8-4FA2-B210-AF12739BC487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3-14CF-415F-B988-2D292F532CE7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1-3CE8-4FA2-B210-AF12739BC487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B-080C-42F3-9577-CA06CCA68008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7-14CF-415F-B988-2D292F532CE7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3-E7F2-4718-BB49-CCE60808E2D5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F-080C-42F3-9577-CA06CCA68008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1-4675-44F4-B1CA-40D1D2DF1B98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7-E7F2-4718-BB49-CCE60808E2D5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D-BA4F-430D-A500-BC8DA2B467BD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D-B86D-44F7-A799-FBE550FC3906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1-BA4F-430D-A500-BC8DA2B467BD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7-76E8-4CB2-9822-94EBB970F47D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5-BA4F-430D-A500-BC8DA2B467BD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7-5105-4419-A15D-C3203F049715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B-76E8-4CB2-9822-94EBB970F47D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1-B86D-44F7-A799-FBE550FC3906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9-5105-4419-A15D-C3203F049715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5-B86D-44F7-A799-FBE550FC3906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B-5105-4419-A15D-C3203F049715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9-B86D-44F7-A799-FBE550FC3906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3-D9D6-4671-A17D-08E9CB43A746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F-5105-4419-A15D-C3203F049715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B-E1BA-40DE-AA97-98BD9AD47DEF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7-D9D6-4671-A17D-08E9CB43A746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3-8D2F-452E-88A6-0DC78B375AAF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F-E1BA-40DE-AA97-98BD9AD47DEF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B-5BCB-4E0D-BFB4-98037DB2D382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7-8D2F-452E-88A6-0DC78B375AAF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3-D443-4676-90C4-79741A41817D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F-5BCB-4E0D-BFB4-98037DB2D382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B-08C5-478B-A400-D5F9B9AD95BE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7-D443-4676-90C4-79741A41817D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3-E784-4C9A-AA06-290A03C129AA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F-08C5-478B-A400-D5F9B9AD95BE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B-3D2B-477A-86D3-B7DF19845F70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7-E784-4C9A-AA06-290A03C129AA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3-4675-44F4-B1CA-40D1D2DF1B98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F-3D2B-477A-86D3-B7DF19845F70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B-EC4C-42B9-82B4-8CF4C1EF37DD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3-3D2B-477A-86D3-B7DF19845F70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9-84EB-47D9-87B9-40019EBBF191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F-EC4C-42B9-82B4-8CF4C1EF37DD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5-4675-44F4-B1CA-40D1D2DF1B98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3-EC4C-42B9-82B4-8CF4C1EF37DD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D-84EB-47D9-87B9-40019EBBF191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F-4A98-4A2D-9E86-6D361F2ED420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1-84EB-47D9-87B9-40019EBBF191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7-4A88-4512-9969-A498F7176259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3-4A98-4A2D-9E86-6D361F2ED420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F-D67C-4620-8B40-313B0A6AB9E2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B-4A88-4512-9969-A498F7176259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7-4675-44F4-B1CA-40D1D2DF1B98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3-D67C-4620-8B40-313B0A6AB9E2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9-4675-44F4-B1CA-40D1D2DF1B98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B-4675-44F4-B1CA-40D1D2DF1B98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D-4675-44F4-B1CA-40D1D2DF1B98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F-4675-44F4-B1CA-40D1D2DF1B98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1-4675-44F4-B1CA-40D1D2DF1B98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3-4675-44F4-B1CA-40D1D2DF1B98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5-4675-44F4-B1CA-40D1D2DF1B98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7-4675-44F4-B1CA-40D1D2DF1B98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9-4675-44F4-B1CA-40D1D2DF1B98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B-4675-44F4-B1CA-40D1D2DF1B98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D-4675-44F4-B1CA-40D1D2DF1B98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F-4675-44F4-B1CA-40D1D2DF1B98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1-4675-44F4-B1CA-40D1D2DF1B98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3-4675-44F4-B1CA-40D1D2DF1B98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5-4675-44F4-B1CA-40D1D2DF1B98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7-4675-44F4-B1CA-40D1D2DF1B98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9-4675-44F4-B1CA-40D1D2DF1B98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B-4675-44F4-B1CA-40D1D2DF1B98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D-4675-44F4-B1CA-40D1D2DF1B98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F-4675-44F4-B1CA-40D1D2DF1B98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1-4675-44F4-B1CA-40D1D2DF1B98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3-4675-44F4-B1CA-40D1D2DF1B98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5-4675-44F4-B1CA-40D1D2DF1B98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7-4675-44F4-B1CA-40D1D2DF1B98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9-4675-44F4-B1CA-40D1D2DF1B98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B-4675-44F4-B1CA-40D1D2DF1B98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D-4675-44F4-B1CA-40D1D2DF1B98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F-4675-44F4-B1CA-40D1D2DF1B98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1-4675-44F4-B1CA-40D1D2DF1B98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3-4675-44F4-B1CA-40D1D2DF1B98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5-4675-44F4-B1CA-40D1D2DF1B98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7-4675-44F4-B1CA-40D1D2DF1B98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9-4675-44F4-B1CA-40D1D2DF1B98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B-4675-44F4-B1CA-40D1D2DF1B98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D-4675-44F4-B1CA-40D1D2DF1B98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F-4675-44F4-B1CA-40D1D2DF1B98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1-4675-44F4-B1CA-40D1D2DF1B98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3-4675-44F4-B1CA-40D1D2DF1B98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5-4675-44F4-B1CA-40D1D2DF1B98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7-4675-44F4-B1CA-40D1D2DF1B98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9-4675-44F4-B1CA-40D1D2DF1B98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B-4675-44F4-B1CA-40D1D2DF1B98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D-4675-44F4-B1CA-40D1D2DF1B98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F-4675-44F4-B1CA-40D1D2DF1B98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1-4675-44F4-B1CA-40D1D2DF1B98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3-4675-44F4-B1CA-40D1D2DF1B98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5-4675-44F4-B1CA-40D1D2DF1B98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7-4675-44F4-B1CA-40D1D2DF1B98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9-4675-44F4-B1CA-40D1D2DF1B98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B-4675-44F4-B1CA-40D1D2DF1B98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D-4675-44F4-B1CA-40D1D2DF1B98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F-4675-44F4-B1CA-40D1D2DF1B98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1-4675-44F4-B1CA-40D1D2DF1B98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3-4675-44F4-B1CA-40D1D2DF1B98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5-4675-44F4-B1CA-40D1D2DF1B98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7-4675-44F4-B1CA-40D1D2DF1B98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9-4675-44F4-B1CA-40D1D2DF1B98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B-4675-44F4-B1CA-40D1D2DF1B98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D-4675-44F4-B1CA-40D1D2DF1B98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F-4675-44F4-B1CA-40D1D2DF1B98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1-4675-44F4-B1CA-40D1D2DF1B98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3-4675-44F4-B1CA-40D1D2DF1B98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5-4675-44F4-B1CA-40D1D2DF1B98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7-4675-44F4-B1CA-40D1D2DF1B98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9-4675-44F4-B1CA-40D1D2DF1B98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B-4675-44F4-B1CA-40D1D2DF1B98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D-4675-44F4-B1CA-40D1D2DF1B98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F-4675-44F4-B1CA-40D1D2DF1B98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1-4675-44F4-B1CA-40D1D2DF1B98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3-4675-44F4-B1CA-40D1D2DF1B98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5-4675-44F4-B1CA-40D1D2DF1B98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7-4675-44F4-B1CA-40D1D2DF1B98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9-4675-44F4-B1CA-40D1D2DF1B98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B-4675-44F4-B1CA-40D1D2DF1B98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D-4675-44F4-B1CA-40D1D2DF1B98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F-4675-44F4-B1CA-40D1D2DF1B98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1-4675-44F4-B1CA-40D1D2DF1B98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3-4675-44F4-B1CA-40D1D2DF1B98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5-4675-44F4-B1CA-40D1D2DF1B98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7-4675-44F4-B1CA-40D1D2DF1B98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9-4675-44F4-B1CA-40D1D2DF1B98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B-4675-44F4-B1CA-40D1D2DF1B98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D-4675-44F4-B1CA-40D1D2DF1B98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F-4675-44F4-B1CA-40D1D2DF1B98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1-4675-44F4-B1CA-40D1D2DF1B98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3-4675-44F4-B1CA-40D1D2DF1B98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5-4675-44F4-B1CA-40D1D2DF1B98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7-4675-44F4-B1CA-40D1D2DF1B98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9-4675-44F4-B1CA-40D1D2DF1B98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B-4675-44F4-B1CA-40D1D2DF1B98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D-4675-44F4-B1CA-40D1D2DF1B98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F-4675-44F4-B1CA-40D1D2DF1B98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1-4675-44F4-B1CA-40D1D2DF1B98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3-4675-44F4-B1CA-40D1D2DF1B98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5-4675-44F4-B1CA-40D1D2DF1B98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7-4675-44F4-B1CA-40D1D2DF1B98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9-4675-44F4-B1CA-40D1D2DF1B98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B-4675-44F4-B1CA-40D1D2DF1B98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D-4675-44F4-B1CA-40D1D2DF1B98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F-4675-44F4-B1CA-40D1D2DF1B98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1-4675-44F4-B1CA-40D1D2DF1B98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3-4675-44F4-B1CA-40D1D2DF1B98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5-4675-44F4-B1CA-40D1D2DF1B98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7-4675-44F4-B1CA-40D1D2DF1B98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9-4675-44F4-B1CA-40D1D2DF1B98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B-4675-44F4-B1CA-40D1D2DF1B98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D-4675-44F4-B1CA-40D1D2DF1B98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F-4675-44F4-B1CA-40D1D2DF1B98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1-4675-44F4-B1CA-40D1D2DF1B98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3-4675-44F4-B1CA-40D1D2DF1B98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5-4675-44F4-B1CA-40D1D2DF1B98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7-4675-44F4-B1CA-40D1D2DF1B98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9-4675-44F4-B1CA-40D1D2DF1B98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B-4675-44F4-B1CA-40D1D2DF1B98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D-4675-44F4-B1CA-40D1D2DF1B98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F-4675-44F4-B1CA-40D1D2DF1B98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1-4675-44F4-B1CA-40D1D2DF1B98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3-4675-44F4-B1CA-40D1D2DF1B98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5-4675-44F4-B1CA-40D1D2DF1B98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7-4675-44F4-B1CA-40D1D2DF1B98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9-4675-44F4-B1CA-40D1D2DF1B98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B-4675-44F4-B1CA-40D1D2DF1B98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D-4675-44F4-B1CA-40D1D2DF1B98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F-4675-44F4-B1CA-40D1D2DF1B98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1-4675-44F4-B1CA-40D1D2DF1B98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3-4675-44F4-B1CA-40D1D2DF1B98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5-4675-44F4-B1CA-40D1D2DF1B98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7-4675-44F4-B1CA-40D1D2DF1B98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9-4675-44F4-B1CA-40D1D2DF1B98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B-4675-44F4-B1CA-40D1D2DF1B98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D-4675-44F4-B1CA-40D1D2DF1B98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F-4675-44F4-B1CA-40D1D2DF1B98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1-4675-44F4-B1CA-40D1D2DF1B98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3-4675-44F4-B1CA-40D1D2DF1B98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5-4675-44F4-B1CA-40D1D2DF1B98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7-4675-44F4-B1CA-40D1D2DF1B98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9-4675-44F4-B1CA-40D1D2DF1B98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B-4675-44F4-B1CA-40D1D2DF1B98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D-4675-44F4-B1CA-40D1D2DF1B98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F-4675-44F4-B1CA-40D1D2DF1B98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1-4675-44F4-B1CA-40D1D2DF1B98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3-4675-44F4-B1CA-40D1D2DF1B98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5-4675-44F4-B1CA-40D1D2DF1B98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7-4675-44F4-B1CA-40D1D2DF1B98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9-4675-44F4-B1CA-40D1D2DF1B98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B-4675-44F4-B1CA-40D1D2DF1B98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D-4675-44F4-B1CA-40D1D2DF1B98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F-4675-44F4-B1CA-40D1D2DF1B98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1-4675-44F4-B1CA-40D1D2DF1B98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3-4675-44F4-B1CA-40D1D2DF1B98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5-4675-44F4-B1CA-40D1D2DF1B98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7-4675-44F4-B1CA-40D1D2DF1B98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9-4675-44F4-B1CA-40D1D2DF1B98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B-4675-44F4-B1CA-40D1D2DF1B98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D-4675-44F4-B1CA-40D1D2DF1B98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F-4675-44F4-B1CA-40D1D2DF1B98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1-4675-44F4-B1CA-40D1D2DF1B98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3-4675-44F4-B1CA-40D1D2DF1B98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5-4675-44F4-B1CA-40D1D2DF1B98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7-4675-44F4-B1CA-40D1D2DF1B98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9-4675-44F4-B1CA-40D1D2DF1B98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B-4675-44F4-B1CA-40D1D2DF1B98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D-4675-44F4-B1CA-40D1D2DF1B98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F-4675-44F4-B1CA-40D1D2DF1B98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1-4675-44F4-B1CA-40D1D2DF1B98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3-4675-44F4-B1CA-40D1D2DF1B98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5-4675-44F4-B1CA-40D1D2DF1B98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7-4675-44F4-B1CA-40D1D2DF1B98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9-4675-44F4-B1CA-40D1D2DF1B98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B-4675-44F4-B1CA-40D1D2DF1B98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D-4675-44F4-B1CA-40D1D2DF1B98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F-4675-44F4-B1CA-40D1D2DF1B98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1-4675-44F4-B1CA-40D1D2DF1B98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3-4675-44F4-B1CA-40D1D2DF1B98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5-4675-44F4-B1CA-40D1D2DF1B98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7-4675-44F4-B1CA-40D1D2DF1B98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9-4675-44F4-B1CA-40D1D2DF1B98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B-4675-44F4-B1CA-40D1D2DF1B98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D-4675-44F4-B1CA-40D1D2DF1B98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F-4675-44F4-B1CA-40D1D2DF1B98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1-4675-44F4-B1CA-40D1D2DF1B98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3-4675-44F4-B1CA-40D1D2DF1B98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5-4675-44F4-B1CA-40D1D2DF1B98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7-4675-44F4-B1CA-40D1D2DF1B98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9-4675-44F4-B1CA-40D1D2DF1B98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B-4675-44F4-B1CA-40D1D2DF1B98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D-4675-44F4-B1CA-40D1D2DF1B98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F-4675-44F4-B1CA-40D1D2DF1B98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1-4675-44F4-B1CA-40D1D2DF1B98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3-4675-44F4-B1CA-40D1D2DF1B98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5-4675-44F4-B1CA-40D1D2DF1B98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7-4675-44F4-B1CA-40D1D2DF1B98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9-4675-44F4-B1CA-40D1D2DF1B98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B-4675-44F4-B1CA-40D1D2DF1B98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D-4675-44F4-B1CA-40D1D2DF1B98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F-4675-44F4-B1CA-40D1D2DF1B98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1-4675-44F4-B1CA-40D1D2DF1B98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3-4675-44F4-B1CA-40D1D2DF1B98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5-4675-44F4-B1CA-40D1D2DF1B98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7-4675-44F4-B1CA-40D1D2DF1B98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9-4675-44F4-B1CA-40D1D2DF1B98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B-4675-44F4-B1CA-40D1D2DF1B98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D-4675-44F4-B1CA-40D1D2DF1B98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F-4675-44F4-B1CA-40D1D2DF1B98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1-4675-44F4-B1CA-40D1D2DF1B98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3-4675-44F4-B1CA-40D1D2DF1B98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5-4675-44F4-B1CA-40D1D2DF1B98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7-4675-44F4-B1CA-40D1D2DF1B98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9-4675-44F4-B1CA-40D1D2DF1B98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B-4675-44F4-B1CA-40D1D2DF1B98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D-4675-44F4-B1CA-40D1D2DF1B98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F-4675-44F4-B1CA-40D1D2DF1B98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1-4675-44F4-B1CA-40D1D2DF1B98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3-4675-44F4-B1CA-40D1D2DF1B98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5-4675-44F4-B1CA-40D1D2DF1B98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7-4675-44F4-B1CA-40D1D2DF1B98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9-4675-44F4-B1CA-40D1D2DF1B98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B-4675-44F4-B1CA-40D1D2DF1B98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D-4675-44F4-B1CA-40D1D2DF1B98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F-4675-44F4-B1CA-40D1D2DF1B98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1-4675-44F4-B1CA-40D1D2DF1B98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3-4675-44F4-B1CA-40D1D2DF1B98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5-4675-44F4-B1CA-40D1D2DF1B98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7-4675-44F4-B1CA-40D1D2DF1B98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9-4675-44F4-B1CA-40D1D2DF1B98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B-4675-44F4-B1CA-40D1D2DF1B98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D-4675-44F4-B1CA-40D1D2DF1B98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F-4675-44F4-B1CA-40D1D2DF1B98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1-4675-44F4-B1CA-40D1D2DF1B98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3-4675-44F4-B1CA-40D1D2DF1B98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5-4675-44F4-B1CA-40D1D2DF1B98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7-4675-44F4-B1CA-40D1D2DF1B98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9-4675-44F4-B1CA-40D1D2DF1B98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B-4675-44F4-B1CA-40D1D2DF1B98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D-4675-44F4-B1CA-40D1D2DF1B98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F-4675-44F4-B1CA-40D1D2DF1B98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1-4675-44F4-B1CA-40D1D2DF1B98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3-4675-44F4-B1CA-40D1D2DF1B98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5-4675-44F4-B1CA-40D1D2DF1B98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7-4675-44F4-B1CA-40D1D2DF1B98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9-4675-44F4-B1CA-40D1D2DF1B98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B-4675-44F4-B1CA-40D1D2DF1B98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D-4675-44F4-B1CA-40D1D2DF1B98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F-4675-44F4-B1CA-40D1D2DF1B98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1-4675-44F4-B1CA-40D1D2DF1B98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3-4675-44F4-B1CA-40D1D2DF1B98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5-4675-44F4-B1CA-40D1D2DF1B98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7-4675-44F4-B1CA-40D1D2DF1B98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9-4675-44F4-B1CA-40D1D2DF1B98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B-4675-44F4-B1CA-40D1D2DF1B98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D-4675-44F4-B1CA-40D1D2DF1B98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F-4675-44F4-B1CA-40D1D2DF1B98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1-4675-44F4-B1CA-40D1D2DF1B98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3-4675-44F4-B1CA-40D1D2DF1B98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5-4675-44F4-B1CA-40D1D2DF1B98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7-4675-44F4-B1CA-40D1D2DF1B98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9-4675-44F4-B1CA-40D1D2DF1B98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B-4675-44F4-B1CA-40D1D2DF1B98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D-4675-44F4-B1CA-40D1D2DF1B98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F-4675-44F4-B1CA-40D1D2DF1B98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1-4675-44F4-B1CA-40D1D2DF1B98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3-4675-44F4-B1CA-40D1D2DF1B98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5-4675-44F4-B1CA-40D1D2DF1B98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7-4675-44F4-B1CA-40D1D2DF1B98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9-4675-44F4-B1CA-40D1D2DF1B98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B-4675-44F4-B1CA-40D1D2DF1B98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D-4675-44F4-B1CA-40D1D2DF1B98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F-4675-44F4-B1CA-40D1D2DF1B98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1-4675-44F4-B1CA-40D1D2DF1B98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3-4675-44F4-B1CA-40D1D2DF1B98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5-4675-44F4-B1CA-40D1D2DF1B98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7-4675-44F4-B1CA-40D1D2DF1B98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9-4675-44F4-B1CA-40D1D2DF1B98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B-4675-44F4-B1CA-40D1D2DF1B98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D-4675-44F4-B1CA-40D1D2DF1B98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F-4675-44F4-B1CA-40D1D2DF1B98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1-4675-44F4-B1CA-40D1D2DF1B98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3-4675-44F4-B1CA-40D1D2DF1B98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5-4675-44F4-B1CA-40D1D2DF1B98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7-4675-44F4-B1CA-40D1D2DF1B98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9-4675-44F4-B1CA-40D1D2DF1B98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B-4675-44F4-B1CA-40D1D2DF1B98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D-4675-44F4-B1CA-40D1D2DF1B98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F-4675-44F4-B1CA-40D1D2DF1B98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1-4675-44F4-B1CA-40D1D2DF1B98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3-4675-44F4-B1CA-40D1D2DF1B98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5-4675-44F4-B1CA-40D1D2DF1B98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7-4675-44F4-B1CA-40D1D2DF1B98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9-4675-44F4-B1CA-40D1D2DF1B98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B-4675-44F4-B1CA-40D1D2DF1B98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D-4675-44F4-B1CA-40D1D2DF1B98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F-4675-44F4-B1CA-40D1D2DF1B98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1-4675-44F4-B1CA-40D1D2DF1B98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3-4675-44F4-B1CA-40D1D2DF1B98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5-4675-44F4-B1CA-40D1D2DF1B98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7-4675-44F4-B1CA-40D1D2DF1B98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9-4675-44F4-B1CA-40D1D2DF1B98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B-4675-44F4-B1CA-40D1D2DF1B98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D-4675-44F4-B1CA-40D1D2DF1B98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F-4675-44F4-B1CA-40D1D2DF1B98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1-4675-44F4-B1CA-40D1D2DF1B98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3-4675-44F4-B1CA-40D1D2DF1B98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5-4675-44F4-B1CA-40D1D2DF1B98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7-4675-44F4-B1CA-40D1D2DF1B98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9-4675-44F4-B1CA-40D1D2DF1B98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B-4675-44F4-B1CA-40D1D2DF1B98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D-4675-44F4-B1CA-40D1D2DF1B98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F-4675-44F4-B1CA-40D1D2DF1B98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1-4675-44F4-B1CA-40D1D2DF1B98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3-4675-44F4-B1CA-40D1D2DF1B98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5-4675-44F4-B1CA-40D1D2DF1B98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7-4675-44F4-B1CA-40D1D2DF1B98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9-4675-44F4-B1CA-40D1D2DF1B98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B-4675-44F4-B1CA-40D1D2DF1B98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D-4675-44F4-B1CA-40D1D2DF1B98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F-4675-44F4-B1CA-40D1D2DF1B98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1-4675-44F4-B1CA-40D1D2DF1B98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3-4675-44F4-B1CA-40D1D2DF1B98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5-4675-44F4-B1CA-40D1D2DF1B98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7-4675-44F4-B1CA-40D1D2DF1B98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9-4675-44F4-B1CA-40D1D2DF1B98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B-4675-44F4-B1CA-40D1D2DF1B98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D-4675-44F4-B1CA-40D1D2DF1B98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F-4675-44F4-B1CA-40D1D2DF1B98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1-4675-44F4-B1CA-40D1D2DF1B98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3-4675-44F4-B1CA-40D1D2DF1B98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5-4675-44F4-B1CA-40D1D2DF1B98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7-4675-44F4-B1CA-40D1D2DF1B98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9-4675-44F4-B1CA-40D1D2DF1B98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B-4675-44F4-B1CA-40D1D2DF1B98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D-4675-44F4-B1CA-40D1D2DF1B98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F-4675-44F4-B1CA-40D1D2DF1B98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1-4675-44F4-B1CA-40D1D2DF1B98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3-4675-44F4-B1CA-40D1D2DF1B98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5-4675-44F4-B1CA-40D1D2DF1B98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7-4675-44F4-B1CA-40D1D2DF1B98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9-4675-44F4-B1CA-40D1D2DF1B98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B-4675-44F4-B1CA-40D1D2DF1B98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D-4675-44F4-B1CA-40D1D2DF1B98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F-4675-44F4-B1CA-40D1D2DF1B98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1-4675-44F4-B1CA-40D1D2DF1B98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3-4675-44F4-B1CA-40D1D2DF1B98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5-4675-44F4-B1CA-40D1D2DF1B98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7-4675-44F4-B1CA-40D1D2DF1B98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9-4675-44F4-B1CA-40D1D2DF1B98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B-4675-44F4-B1CA-40D1D2DF1B98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D-4675-44F4-B1CA-40D1D2DF1B98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F-4675-44F4-B1CA-40D1D2DF1B98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1-4675-44F4-B1CA-40D1D2DF1B98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3-4675-44F4-B1CA-40D1D2DF1B98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5-4675-44F4-B1CA-40D1D2DF1B98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7-4675-44F4-B1CA-40D1D2DF1B98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9-4675-44F4-B1CA-40D1D2DF1B98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B-4675-44F4-B1CA-40D1D2DF1B98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D-4675-44F4-B1CA-40D1D2DF1B98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F-4675-44F4-B1CA-40D1D2DF1B98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1-4675-44F4-B1CA-40D1D2DF1B98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3-4675-44F4-B1CA-40D1D2DF1B98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5-4675-44F4-B1CA-40D1D2DF1B98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7-4675-44F4-B1CA-40D1D2DF1B98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9-4675-44F4-B1CA-40D1D2DF1B98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B-4675-44F4-B1CA-40D1D2DF1B98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D-4675-44F4-B1CA-40D1D2DF1B98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F-4675-44F4-B1CA-40D1D2DF1B98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1-4675-44F4-B1CA-40D1D2DF1B98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3-4675-44F4-B1CA-40D1D2DF1B98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5-4675-44F4-B1CA-40D1D2DF1B98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7-4675-44F4-B1CA-40D1D2DF1B98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9-4675-44F4-B1CA-40D1D2DF1B98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B-4675-44F4-B1CA-40D1D2DF1B98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D-4675-44F4-B1CA-40D1D2DF1B98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F-4675-44F4-B1CA-40D1D2DF1B98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1-4675-44F4-B1CA-40D1D2DF1B98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3-4675-44F4-B1CA-40D1D2DF1B98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5-4675-44F4-B1CA-40D1D2DF1B98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7-4675-44F4-B1CA-40D1D2DF1B98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9-4675-44F4-B1CA-40D1D2DF1B98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B-4675-44F4-B1CA-40D1D2DF1B98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D-4675-44F4-B1CA-40D1D2DF1B98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F-4675-44F4-B1CA-40D1D2DF1B98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1-4675-44F4-B1CA-40D1D2DF1B98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3-4675-44F4-B1CA-40D1D2DF1B98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5-4675-44F4-B1CA-40D1D2DF1B98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7-4675-44F4-B1CA-40D1D2DF1B98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9-4675-44F4-B1CA-40D1D2DF1B98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B-4675-44F4-B1CA-40D1D2DF1B98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D-4675-44F4-B1CA-40D1D2DF1B98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F-4675-44F4-B1CA-40D1D2DF1B98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1-4675-44F4-B1CA-40D1D2DF1B98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3-4675-44F4-B1CA-40D1D2DF1B98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5-4675-44F4-B1CA-40D1D2DF1B98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7-4675-44F4-B1CA-40D1D2DF1B98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9-4675-44F4-B1CA-40D1D2DF1B98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B-4675-44F4-B1CA-40D1D2DF1B98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D-4675-44F4-B1CA-40D1D2DF1B98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F-4675-44F4-B1CA-40D1D2DF1B98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1-4675-44F4-B1CA-40D1D2DF1B98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3-4675-44F4-B1CA-40D1D2DF1B98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5-4675-44F4-B1CA-40D1D2DF1B98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7-4675-44F4-B1CA-40D1D2DF1B98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9-4675-44F4-B1CA-40D1D2DF1B98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B-4675-44F4-B1CA-40D1D2DF1B98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D-4675-44F4-B1CA-40D1D2DF1B98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F-4675-44F4-B1CA-40D1D2DF1B98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1-4675-44F4-B1CA-40D1D2DF1B98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3-4675-44F4-B1CA-40D1D2DF1B98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5-4675-44F4-B1CA-40D1D2DF1B98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7-4675-44F4-B1CA-40D1D2DF1B98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9-4675-44F4-B1CA-40D1D2DF1B98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B-4675-44F4-B1CA-40D1D2DF1B98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D-4675-44F4-B1CA-40D1D2DF1B98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F-4675-44F4-B1CA-40D1D2DF1B98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1-4675-44F4-B1CA-40D1D2DF1B98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3-4675-44F4-B1CA-40D1D2DF1B98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5-4675-44F4-B1CA-40D1D2DF1B98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7-4675-44F4-B1CA-40D1D2DF1B98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9-4675-44F4-B1CA-40D1D2DF1B98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B-4675-44F4-B1CA-40D1D2DF1B98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D-4675-44F4-B1CA-40D1D2DF1B98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F-4675-44F4-B1CA-40D1D2DF1B98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1-4675-44F4-B1CA-40D1D2DF1B98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3-4675-44F4-B1CA-40D1D2DF1B98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5-4675-44F4-B1CA-40D1D2DF1B98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7-4675-44F4-B1CA-40D1D2DF1B98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9-4675-44F4-B1CA-40D1D2DF1B98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B-4675-44F4-B1CA-40D1D2DF1B98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D-4675-44F4-B1CA-40D1D2DF1B98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F-4675-44F4-B1CA-40D1D2DF1B98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1-4675-44F4-B1CA-40D1D2DF1B98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3-4675-44F4-B1CA-40D1D2DF1B98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5-4675-44F4-B1CA-40D1D2DF1B98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7-4675-44F4-B1CA-40D1D2DF1B98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9-4675-44F4-B1CA-40D1D2DF1B98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B-4675-44F4-B1CA-40D1D2DF1B98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D-4675-44F4-B1CA-40D1D2DF1B98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F-4675-44F4-B1CA-40D1D2DF1B98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1-4675-44F4-B1CA-40D1D2DF1B98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3-4675-44F4-B1CA-40D1D2DF1B98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5-4675-44F4-B1CA-40D1D2DF1B98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7-4675-44F4-B1CA-40D1D2DF1B98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9-4675-44F4-B1CA-40D1D2DF1B98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B-4675-44F4-B1CA-40D1D2DF1B98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D-4675-44F4-B1CA-40D1D2DF1B98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F-4675-44F4-B1CA-40D1D2DF1B98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1-4675-44F4-B1CA-40D1D2DF1B98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3-4675-44F4-B1CA-40D1D2DF1B98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5-4675-44F4-B1CA-40D1D2DF1B98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7-4675-44F4-B1CA-40D1D2DF1B98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9-4675-44F4-B1CA-40D1D2DF1B98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B-4675-44F4-B1CA-40D1D2DF1B98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D-4675-44F4-B1CA-40D1D2DF1B98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F-4675-44F4-B1CA-40D1D2DF1B98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1-4675-44F4-B1CA-40D1D2DF1B98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3-4675-44F4-B1CA-40D1D2DF1B98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5-4675-44F4-B1CA-40D1D2DF1B98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7-4675-44F4-B1CA-40D1D2DF1B98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9-4675-44F4-B1CA-40D1D2DF1B98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B-4675-44F4-B1CA-40D1D2DF1B98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D-4675-44F4-B1CA-40D1D2DF1B98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F-4675-44F4-B1CA-40D1D2DF1B98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1-4675-44F4-B1CA-40D1D2DF1B98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3-4675-44F4-B1CA-40D1D2DF1B98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5-4675-44F4-B1CA-40D1D2DF1B98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7-4675-44F4-B1CA-40D1D2DF1B98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9-4675-44F4-B1CA-40D1D2DF1B98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B-4675-44F4-B1CA-40D1D2DF1B98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D-4675-44F4-B1CA-40D1D2DF1B98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F-4675-44F4-B1CA-40D1D2DF1B98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1-4675-44F4-B1CA-40D1D2DF1B98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3-4675-44F4-B1CA-40D1D2DF1B98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5-4675-44F4-B1CA-40D1D2DF1B98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7-4675-44F4-B1CA-40D1D2DF1B98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9-4675-44F4-B1CA-40D1D2DF1B98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B-4675-44F4-B1CA-40D1D2DF1B98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D-4675-44F4-B1CA-40D1D2DF1B98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F-4675-44F4-B1CA-40D1D2DF1B98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1-4675-44F4-B1CA-40D1D2DF1B98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3-4675-44F4-B1CA-40D1D2DF1B98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5-4675-44F4-B1CA-40D1D2DF1B98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7-4675-44F4-B1CA-40D1D2DF1B98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9-4675-44F4-B1CA-40D1D2DF1B98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B-4675-44F4-B1CA-40D1D2DF1B98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D-4675-44F4-B1CA-40D1D2DF1B98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F-4675-44F4-B1CA-40D1D2DF1B98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1-4675-44F4-B1CA-40D1D2DF1B98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3-4675-44F4-B1CA-40D1D2DF1B98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5-4675-44F4-B1CA-40D1D2DF1B98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7-4675-44F4-B1CA-40D1D2DF1B98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9-4675-44F4-B1CA-40D1D2DF1B98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B-4675-44F4-B1CA-40D1D2DF1B98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D-4675-44F4-B1CA-40D1D2DF1B98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F-4675-44F4-B1CA-40D1D2DF1B98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1-4675-44F4-B1CA-40D1D2DF1B98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3-4675-44F4-B1CA-40D1D2DF1B98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5-4675-44F4-B1CA-40D1D2DF1B98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7-4675-44F4-B1CA-40D1D2DF1B98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9-4675-44F4-B1CA-40D1D2DF1B98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B-4675-44F4-B1CA-40D1D2DF1B98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D-4675-44F4-B1CA-40D1D2DF1B98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F-4675-44F4-B1CA-40D1D2DF1B98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1-4675-44F4-B1CA-40D1D2DF1B98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3-4675-44F4-B1CA-40D1D2DF1B98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5-4675-44F4-B1CA-40D1D2DF1B98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7-4675-44F4-B1CA-40D1D2DF1B98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9-4675-44F4-B1CA-40D1D2DF1B98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B-4675-44F4-B1CA-40D1D2DF1B98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D-4675-44F4-B1CA-40D1D2DF1B98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F-4675-44F4-B1CA-40D1D2DF1B98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1-4675-44F4-B1CA-40D1D2DF1B98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3-4675-44F4-B1CA-40D1D2DF1B98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5-4675-44F4-B1CA-40D1D2DF1B98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7-4675-44F4-B1CA-40D1D2DF1B98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9-4675-44F4-B1CA-40D1D2DF1B98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B-4675-44F4-B1CA-40D1D2DF1B98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D-4675-44F4-B1CA-40D1D2DF1B98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F-4675-44F4-B1CA-40D1D2DF1B98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1-4675-44F4-B1CA-40D1D2DF1B98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3-4675-44F4-B1CA-40D1D2DF1B98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5-4675-44F4-B1CA-40D1D2DF1B98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7-4675-44F4-B1CA-40D1D2DF1B98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9-4675-44F4-B1CA-40D1D2DF1B98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B-4675-44F4-B1CA-40D1D2DF1B98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D-4675-44F4-B1CA-40D1D2DF1B98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F-4675-44F4-B1CA-40D1D2DF1B98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1-4675-44F4-B1CA-40D1D2DF1B98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3-4675-44F4-B1CA-40D1D2DF1B98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5-4675-44F4-B1CA-40D1D2DF1B98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7-4675-44F4-B1CA-40D1D2DF1B98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9-4675-44F4-B1CA-40D1D2DF1B98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B-4675-44F4-B1CA-40D1D2DF1B98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D-4675-44F4-B1CA-40D1D2DF1B98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F-4675-44F4-B1CA-40D1D2DF1B98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1-4675-44F4-B1CA-40D1D2DF1B98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3-4675-44F4-B1CA-40D1D2DF1B98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5-4675-44F4-B1CA-40D1D2DF1B98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7-4675-44F4-B1CA-40D1D2DF1B98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9-4675-44F4-B1CA-40D1D2DF1B98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B-4675-44F4-B1CA-40D1D2DF1B98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D-4675-44F4-B1CA-40D1D2DF1B98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F-4675-44F4-B1CA-40D1D2DF1B98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1-4675-44F4-B1CA-40D1D2DF1B98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3-4675-44F4-B1CA-40D1D2DF1B98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5-4675-44F4-B1CA-40D1D2DF1B98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7-4675-44F4-B1CA-40D1D2DF1B98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9-4675-44F4-B1CA-40D1D2DF1B98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B-4675-44F4-B1CA-40D1D2DF1B98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D-4675-44F4-B1CA-40D1D2DF1B98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F-4675-44F4-B1CA-40D1D2DF1B98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1-4675-44F4-B1CA-40D1D2DF1B98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3-4675-44F4-B1CA-40D1D2DF1B98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5-4675-44F4-B1CA-40D1D2DF1B98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7-4675-44F4-B1CA-40D1D2DF1B98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9-4675-44F4-B1CA-40D1D2DF1B98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B-4675-44F4-B1CA-40D1D2DF1B98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D-4675-44F4-B1CA-40D1D2DF1B98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F-4675-44F4-B1CA-40D1D2DF1B98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1-4675-44F4-B1CA-40D1D2DF1B98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3-4675-44F4-B1CA-40D1D2DF1B98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5-4675-44F4-B1CA-40D1D2DF1B98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7-4675-44F4-B1CA-40D1D2DF1B98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9-4675-44F4-B1CA-40D1D2DF1B98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B-4675-44F4-B1CA-40D1D2DF1B98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D-4675-44F4-B1CA-40D1D2DF1B98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F-4675-44F4-B1CA-40D1D2DF1B98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1-4675-44F4-B1CA-40D1D2DF1B98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3-4675-44F4-B1CA-40D1D2DF1B98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5-4675-44F4-B1CA-40D1D2DF1B98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7-4675-44F4-B1CA-40D1D2DF1B98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9-4675-44F4-B1CA-40D1D2DF1B98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B-4675-44F4-B1CA-40D1D2DF1B98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D-4675-44F4-B1CA-40D1D2DF1B98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F-4675-44F4-B1CA-40D1D2DF1B98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1-4675-44F4-B1CA-40D1D2DF1B98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3-4675-44F4-B1CA-40D1D2DF1B98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5-4675-44F4-B1CA-40D1D2DF1B98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7-4675-44F4-B1CA-40D1D2DF1B98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9-4675-44F4-B1CA-40D1D2DF1B98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B-4675-44F4-B1CA-40D1D2DF1B98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D-4675-44F4-B1CA-40D1D2DF1B98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F-4675-44F4-B1CA-40D1D2DF1B98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1-4675-44F4-B1CA-40D1D2DF1B98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3-4675-44F4-B1CA-40D1D2DF1B98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5-4675-44F4-B1CA-40D1D2DF1B98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7-4675-44F4-B1CA-40D1D2DF1B98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9-4675-44F4-B1CA-40D1D2DF1B98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B-4675-44F4-B1CA-40D1D2DF1B98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D-4675-44F4-B1CA-40D1D2DF1B98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F-4675-44F4-B1CA-40D1D2DF1B98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1-4675-44F4-B1CA-40D1D2DF1B98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3-4675-44F4-B1CA-40D1D2DF1B98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5-4675-44F4-B1CA-40D1D2DF1B98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7-4675-44F4-B1CA-40D1D2DF1B98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9-4675-44F4-B1CA-40D1D2DF1B98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B-4675-44F4-B1CA-40D1D2DF1B98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D-4675-44F4-B1CA-40D1D2DF1B98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F-4675-44F4-B1CA-40D1D2DF1B98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1-4675-44F4-B1CA-40D1D2DF1B98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3-4675-44F4-B1CA-40D1D2DF1B98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5-4675-44F4-B1CA-40D1D2DF1B98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7-4675-44F4-B1CA-40D1D2DF1B98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9-4675-44F4-B1CA-40D1D2DF1B98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B-4675-44F4-B1CA-40D1D2DF1B98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D-4675-44F4-B1CA-40D1D2DF1B98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F-4675-44F4-B1CA-40D1D2DF1B98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1-4675-44F4-B1CA-40D1D2DF1B98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3-4675-44F4-B1CA-40D1D2DF1B98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5-4675-44F4-B1CA-40D1D2DF1B98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7-4675-44F4-B1CA-40D1D2DF1B98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9-4675-44F4-B1CA-40D1D2DF1B98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B-4675-44F4-B1CA-40D1D2DF1B98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D-4675-44F4-B1CA-40D1D2DF1B98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F-4675-44F4-B1CA-40D1D2DF1B98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1-4675-44F4-B1CA-40D1D2DF1B98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3-4675-44F4-B1CA-40D1D2DF1B98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5-4675-44F4-B1CA-40D1D2DF1B98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7-4675-44F4-B1CA-40D1D2DF1B98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9-4675-44F4-B1CA-40D1D2DF1B98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B-4675-44F4-B1CA-40D1D2DF1B98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D-4675-44F4-B1CA-40D1D2DF1B98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F-4675-44F4-B1CA-40D1D2DF1B98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1-4675-44F4-B1CA-40D1D2DF1B98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3-4675-44F4-B1CA-40D1D2DF1B98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5-4675-44F4-B1CA-40D1D2DF1B98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7-4675-44F4-B1CA-40D1D2DF1B98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9-4675-44F4-B1CA-40D1D2DF1B98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B-4675-44F4-B1CA-40D1D2DF1B98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D-4675-44F4-B1CA-40D1D2DF1B98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F-4675-44F4-B1CA-40D1D2DF1B98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1-4675-44F4-B1CA-40D1D2DF1B98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3-4675-44F4-B1CA-40D1D2DF1B98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5-4675-44F4-B1CA-40D1D2DF1B98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7-4675-44F4-B1CA-40D1D2DF1B98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9-4675-44F4-B1CA-40D1D2DF1B98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B-4675-44F4-B1CA-40D1D2DF1B98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D-4675-44F4-B1CA-40D1D2DF1B98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F-4675-44F4-B1CA-40D1D2DF1B98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1-4675-44F4-B1CA-40D1D2DF1B98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3-4675-44F4-B1CA-40D1D2DF1B98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5-4675-44F4-B1CA-40D1D2DF1B98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7-4675-44F4-B1CA-40D1D2DF1B98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9-4675-44F4-B1CA-40D1D2DF1B98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B-4675-44F4-B1CA-40D1D2DF1B98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D-4675-44F4-B1CA-40D1D2DF1B98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F-4675-44F4-B1CA-40D1D2DF1B98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1-4675-44F4-B1CA-40D1D2DF1B98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3-4675-44F4-B1CA-40D1D2DF1B98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5-4675-44F4-B1CA-40D1D2DF1B98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7-4675-44F4-B1CA-40D1D2DF1B98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9-4675-44F4-B1CA-40D1D2DF1B98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B-4675-44F4-B1CA-40D1D2DF1B98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D-4675-44F4-B1CA-40D1D2DF1B98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F-4675-44F4-B1CA-40D1D2DF1B98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1-4675-44F4-B1CA-40D1D2DF1B98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3-4675-44F4-B1CA-40D1D2DF1B98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5-4675-44F4-B1CA-40D1D2DF1B98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7-4675-44F4-B1CA-40D1D2DF1B98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9-4675-44F4-B1CA-40D1D2DF1B98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B-4675-44F4-B1CA-40D1D2DF1B98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D-4675-44F4-B1CA-40D1D2DF1B98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F-4675-44F4-B1CA-40D1D2DF1B98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1-4675-44F4-B1CA-40D1D2DF1B98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3-4675-44F4-B1CA-40D1D2DF1B98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5-4675-44F4-B1CA-40D1D2DF1B98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7-4675-44F4-B1CA-40D1D2DF1B98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9-4675-44F4-B1CA-40D1D2DF1B98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B-4675-44F4-B1CA-40D1D2DF1B98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D-4675-44F4-B1CA-40D1D2DF1B98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F-4675-44F4-B1CA-40D1D2DF1B98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1-4675-44F4-B1CA-40D1D2DF1B98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3-4675-44F4-B1CA-40D1D2DF1B98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5-4675-44F4-B1CA-40D1D2DF1B98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7-4675-44F4-B1CA-40D1D2DF1B98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9-4675-44F4-B1CA-40D1D2DF1B98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B-4675-44F4-B1CA-40D1D2DF1B98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D-4675-44F4-B1CA-40D1D2DF1B98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F-4675-44F4-B1CA-40D1D2DF1B98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1-4675-44F4-B1CA-40D1D2DF1B98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3-4675-44F4-B1CA-40D1D2DF1B98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5-4675-44F4-B1CA-40D1D2DF1B98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7-4675-44F4-B1CA-40D1D2DF1B98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9-4675-44F4-B1CA-40D1D2DF1B98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B-4675-44F4-B1CA-40D1D2DF1B98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D-4675-44F4-B1CA-40D1D2DF1B98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F-4675-44F4-B1CA-40D1D2DF1B98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1-4675-44F4-B1CA-40D1D2DF1B98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3-4675-44F4-B1CA-40D1D2DF1B98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5-4675-44F4-B1CA-40D1D2DF1B98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7-4675-44F4-B1CA-40D1D2DF1B98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9-4675-44F4-B1CA-40D1D2DF1B98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B-4675-44F4-B1CA-40D1D2DF1B98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D-4675-44F4-B1CA-40D1D2DF1B98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F-4675-44F4-B1CA-40D1D2DF1B98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1-4675-44F4-B1CA-40D1D2DF1B98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3-4675-44F4-B1CA-40D1D2DF1B98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5-4675-44F4-B1CA-40D1D2DF1B98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7-4675-44F4-B1CA-40D1D2DF1B98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9-4675-44F4-B1CA-40D1D2DF1B98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B-4675-44F4-B1CA-40D1D2DF1B98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D-4675-44F4-B1CA-40D1D2DF1B98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F-4675-44F4-B1CA-40D1D2DF1B98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1-4675-44F4-B1CA-40D1D2DF1B98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3-4675-44F4-B1CA-40D1D2DF1B98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5-4675-44F4-B1CA-40D1D2DF1B98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7-4675-44F4-B1CA-40D1D2DF1B98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9-4675-44F4-B1CA-40D1D2DF1B98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B-4675-44F4-B1CA-40D1D2DF1B98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D-4675-44F4-B1CA-40D1D2DF1B98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F-4675-44F4-B1CA-40D1D2DF1B98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1-4675-44F4-B1CA-40D1D2DF1B98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3-4675-44F4-B1CA-40D1D2DF1B98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5-4675-44F4-B1CA-40D1D2DF1B98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7-4675-44F4-B1CA-40D1D2DF1B98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9-4675-44F4-B1CA-40D1D2DF1B98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B-4675-44F4-B1CA-40D1D2DF1B98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D-4675-44F4-B1CA-40D1D2DF1B98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FF-4675-44F4-B1CA-40D1D2DF1B98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01-4675-44F4-B1CA-40D1D2DF1B98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03-4675-44F4-B1CA-40D1D2DF1B98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05-4675-44F4-B1CA-40D1D2DF1B98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07-4675-44F4-B1CA-40D1D2DF1B98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09-4675-44F4-B1CA-40D1D2DF1B98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initiales'!$B$175:$B$175</c15:sqref>
                        </c15:fullRef>
                        <c15:formulaRef>
                          <c15:sqref>'Données initiales'!$B$175</c15:sqref>
                        </c15:formulaRef>
                      </c:ext>
                    </c:extLst>
                    <c:numCache>
                      <c:formatCode>General</c:formatCode>
                      <c:ptCount val="1"/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initiales'!$B$178:$B$178</c15:sqref>
                        </c15:fullRef>
                        <c15:formulaRef>
                          <c15:sqref>'Données initiales'!$B$178</c15:sqref>
                        </c15:formulaRef>
                      </c:ext>
                    </c:extLst>
                    <c:numCache>
                      <c:formatCode>0%</c:formatCode>
                      <c:ptCount val="1"/>
                      <c:pt idx="0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5="http://schemas.microsoft.com/office/drawing/2012/chart" uri="{02D57815-91ED-43cb-92C2-25804820EDAC}">
                    <c15:filteredSeriesTitle>
                      <c15:tx>
                        <c:strRef>
                          <c:extLst>
                            <c:ext uri="{02D57815-91ED-43cb-92C2-25804820EDAC}">
                              <c15:formulaRef>
                                <c15:sqref>'Données initiales'!#REF!</c15:sqref>
                              </c15:formulaRef>
                            </c:ext>
                          </c:extLst>
                          <c:strCache>
                            <c:ptCount val="1"/>
                            <c:pt idx="0">
                              <c:v>#REF!</c:v>
                            </c:pt>
                          </c:strCache>
                        </c:strRef>
                      </c15:tx>
                    </c15:filteredSeriesTitle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initiales'!$B$178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  <c:ext xmlns:c16="http://schemas.microsoft.com/office/drawing/2014/chart" uri="{C3380CC4-5D6E-409C-BE32-E72D297353CC}">
                    <c16:uniqueId val="{0000050B-75A9-4F0F-A781-AA62B7A4A083}"/>
                  </c:ext>
                </c:extLst>
              </c15:ser>
            </c15:filteredPieSeries>
            <c15:filteredPieSeries>
              <c15:ser>
                <c:idx val="3"/>
                <c:order val="3"/>
                <c:dPt>
                  <c:idx val="0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1F-149C-4692-8C2D-093E0BDC5816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7-47F6-41E1-8B29-02D4DCE9C2FA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9-47F6-41E1-8B29-02D4DCE9C2FA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B-47F6-41E1-8B29-02D4DCE9C2FA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7-FF3A-44A8-911E-E4180125A965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F-47F6-41E1-8B29-02D4DCE9C2FA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3-857D-4270-92FD-047439DEFB87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3-47F6-41E1-8B29-02D4DCE9C2FA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F-8C89-4393-A9AC-813C1CFF4485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7-857D-4270-92FD-047439DEFB87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B-FF3A-44A8-911E-E4180125A965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B-857D-4270-92FD-047439DEFB87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7-0262-49F7-8958-9325FD942434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F-FF3A-44A8-911E-E4180125A965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3-8C89-4393-A9AC-813C1CFF4485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3-FF3A-44A8-911E-E4180125A965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F-9EA6-44DB-807C-CD1CB33B571A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7-8C89-4393-A9AC-813C1CFF448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B-0262-49F7-8958-9325FD942434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B-8C89-4393-A9AC-813C1CFF4485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7-CA2A-481A-8EE5-ECDA915E1D9B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F-0262-49F7-8958-9325FD942434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3-9EA6-44DB-807C-CD1CB33B571A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3-0262-49F7-8958-9325FD942434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F-3CE8-4FA2-B210-AF12739BC487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7-9EA6-44DB-807C-CD1CB33B571A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B-CA2A-481A-8EE5-ECDA915E1D9B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B-9EA6-44DB-807C-CD1CB33B571A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1-24E9-43D1-8B50-CCC09B4A67E0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F-CA2A-481A-8EE5-ECDA915E1D9B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D-BA4F-430D-A500-BC8DA2B467BD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3-CA2A-481A-8EE5-ECDA915E1D9B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5-24E9-43D1-8B50-CCC09B4A67E0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3-3CE8-4FA2-B210-AF12739BC487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9-24E9-43D1-8B50-CCC09B4A67E0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3-B86D-44F7-A799-FBE550FC3906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D-24E9-43D1-8B50-CCC09B4A67E0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7-3CE8-4FA2-B210-AF12739BC487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1-BA4F-430D-A500-BC8DA2B467BD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B-3CE8-4FA2-B210-AF12739BC487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7-14CF-415F-B988-2D292F532CE7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F-3CE8-4FA2-B210-AF12739BC487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B-080C-42F3-9577-CA06CCA68008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B-14CF-415F-B988-2D292F532CE7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F-E7F2-4718-BB49-CCE60808E2D5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F-080C-42F3-9577-CA06CCA68008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F-4675-44F4-B1CA-40D1D2DF1B98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3-E7F2-4718-BB49-CCE60808E2D5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5-BA4F-430D-A500-BC8DA2B467BD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7-B86D-44F7-A799-FBE550FC3906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9-BA4F-430D-A500-BC8DA2B467BD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5-76E8-4CB2-9822-94EBB970F47D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D-BA4F-430D-A500-BC8DA2B467BD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7-5105-4419-A15D-C3203F049715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9-76E8-4CB2-9822-94EBB970F47D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B-B86D-44F7-A799-FBE550FC3906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9-5105-4419-A15D-C3203F049715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F-B86D-44F7-A799-FBE550FC3906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B-5105-4419-A15D-C3203F049715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3-B86D-44F7-A799-FBE550FC3906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F-D9D6-4671-A17D-08E9CB43A746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F-5105-4419-A15D-C3203F049715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3-E1BA-40DE-AA97-98BD9AD47DEF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3-D9D6-4671-A17D-08E9CB43A746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7-8D2F-452E-88A6-0DC78B375AAF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7-E1BA-40DE-AA97-98BD9AD47DEF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B-5BCB-4E0D-BFB4-98037DB2D382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B-8D2F-452E-88A6-0DC78B375AAF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F-D443-4676-90C4-79741A41817D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F-5BCB-4E0D-BFB4-98037DB2D382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3-08C5-478B-A400-D5F9B9AD95BE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3-D443-4676-90C4-79741A41817D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7-E784-4C9A-AA06-290A03C129AA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7-08C5-478B-A400-D5F9B9AD95BE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B-3D2B-477A-86D3-B7DF19845F70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B-E784-4C9A-AA06-290A03C129AA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11-4675-44F4-B1CA-40D1D2DF1B98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F-3D2B-477A-86D3-B7DF19845F70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3-EC4C-42B9-82B4-8CF4C1EF37DD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3-3D2B-477A-86D3-B7DF19845F70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9-84EB-47D9-87B9-40019EBBF191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7-EC4C-42B9-82B4-8CF4C1EF37DD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13-4675-44F4-B1CA-40D1D2DF1B98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B-EC4C-42B9-82B4-8CF4C1EF37DD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D-84EB-47D9-87B9-40019EBBF191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9-4A98-4A2D-9E86-6D361F2ED420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1-84EB-47D9-87B9-40019EBBF191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D-4A88-4512-9969-A498F7176259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D-4A98-4A2D-9E86-6D361F2ED420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1-D67C-4620-8B40-313B0A6AB9E2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1-4A88-4512-9969-A498F7176259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15-4675-44F4-B1CA-40D1D2DF1B98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5-D67C-4620-8B40-313B0A6AB9E2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17-4675-44F4-B1CA-40D1D2DF1B98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19-4675-44F4-B1CA-40D1D2DF1B98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1B-4675-44F4-B1CA-40D1D2DF1B98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1D-4675-44F4-B1CA-40D1D2DF1B98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1F-4675-44F4-B1CA-40D1D2DF1B98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1-4675-44F4-B1CA-40D1D2DF1B98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3-4675-44F4-B1CA-40D1D2DF1B98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5-4675-44F4-B1CA-40D1D2DF1B98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7-4675-44F4-B1CA-40D1D2DF1B98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9-4675-44F4-B1CA-40D1D2DF1B98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B-4675-44F4-B1CA-40D1D2DF1B98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D-4675-44F4-B1CA-40D1D2DF1B98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F-4675-44F4-B1CA-40D1D2DF1B98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1-4675-44F4-B1CA-40D1D2DF1B98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3-4675-44F4-B1CA-40D1D2DF1B98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5-4675-44F4-B1CA-40D1D2DF1B98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7-4675-44F4-B1CA-40D1D2DF1B98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9-4675-44F4-B1CA-40D1D2DF1B98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B-4675-44F4-B1CA-40D1D2DF1B98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D-4675-44F4-B1CA-40D1D2DF1B98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F-4675-44F4-B1CA-40D1D2DF1B98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1-4675-44F4-B1CA-40D1D2DF1B98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3-4675-44F4-B1CA-40D1D2DF1B98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5-4675-44F4-B1CA-40D1D2DF1B98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7-4675-44F4-B1CA-40D1D2DF1B98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9-4675-44F4-B1CA-40D1D2DF1B98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B-4675-44F4-B1CA-40D1D2DF1B98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D-4675-44F4-B1CA-40D1D2DF1B98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F-4675-44F4-B1CA-40D1D2DF1B98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1-4675-44F4-B1CA-40D1D2DF1B98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3-4675-44F4-B1CA-40D1D2DF1B98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5-4675-44F4-B1CA-40D1D2DF1B98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7-4675-44F4-B1CA-40D1D2DF1B98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9-4675-44F4-B1CA-40D1D2DF1B98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B-4675-44F4-B1CA-40D1D2DF1B98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D-4675-44F4-B1CA-40D1D2DF1B98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F-4675-44F4-B1CA-40D1D2DF1B98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1-4675-44F4-B1CA-40D1D2DF1B98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3-4675-44F4-B1CA-40D1D2DF1B98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5-4675-44F4-B1CA-40D1D2DF1B98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7-4675-44F4-B1CA-40D1D2DF1B98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9-4675-44F4-B1CA-40D1D2DF1B98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B-4675-44F4-B1CA-40D1D2DF1B98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D-4675-44F4-B1CA-40D1D2DF1B98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F-4675-44F4-B1CA-40D1D2DF1B98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1-4675-44F4-B1CA-40D1D2DF1B98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3-4675-44F4-B1CA-40D1D2DF1B98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5-4675-44F4-B1CA-40D1D2DF1B98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7-4675-44F4-B1CA-40D1D2DF1B98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9-4675-44F4-B1CA-40D1D2DF1B98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B-4675-44F4-B1CA-40D1D2DF1B98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D-4675-44F4-B1CA-40D1D2DF1B98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F-4675-44F4-B1CA-40D1D2DF1B98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1-4675-44F4-B1CA-40D1D2DF1B98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3-4675-44F4-B1CA-40D1D2DF1B98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5-4675-44F4-B1CA-40D1D2DF1B98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7-4675-44F4-B1CA-40D1D2DF1B98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9-4675-44F4-B1CA-40D1D2DF1B98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B-4675-44F4-B1CA-40D1D2DF1B98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D-4675-44F4-B1CA-40D1D2DF1B98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F-4675-44F4-B1CA-40D1D2DF1B98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1-4675-44F4-B1CA-40D1D2DF1B98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3-4675-44F4-B1CA-40D1D2DF1B98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5-4675-44F4-B1CA-40D1D2DF1B98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7-4675-44F4-B1CA-40D1D2DF1B98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9-4675-44F4-B1CA-40D1D2DF1B98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B-4675-44F4-B1CA-40D1D2DF1B98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D-4675-44F4-B1CA-40D1D2DF1B98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F-4675-44F4-B1CA-40D1D2DF1B98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1-4675-44F4-B1CA-40D1D2DF1B98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3-4675-44F4-B1CA-40D1D2DF1B98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5-4675-44F4-B1CA-40D1D2DF1B98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7-4675-44F4-B1CA-40D1D2DF1B98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9-4675-44F4-B1CA-40D1D2DF1B98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B-4675-44F4-B1CA-40D1D2DF1B98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D-4675-44F4-B1CA-40D1D2DF1B98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F-4675-44F4-B1CA-40D1D2DF1B98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1-4675-44F4-B1CA-40D1D2DF1B98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3-4675-44F4-B1CA-40D1D2DF1B98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5-4675-44F4-B1CA-40D1D2DF1B98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7-4675-44F4-B1CA-40D1D2DF1B98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9-4675-44F4-B1CA-40D1D2DF1B98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B-4675-44F4-B1CA-40D1D2DF1B98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D-4675-44F4-B1CA-40D1D2DF1B98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F-4675-44F4-B1CA-40D1D2DF1B98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1-4675-44F4-B1CA-40D1D2DF1B98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3-4675-44F4-B1CA-40D1D2DF1B98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5-4675-44F4-B1CA-40D1D2DF1B98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7-4675-44F4-B1CA-40D1D2DF1B98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9-4675-44F4-B1CA-40D1D2DF1B98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B-4675-44F4-B1CA-40D1D2DF1B98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D-4675-44F4-B1CA-40D1D2DF1B98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F-4675-44F4-B1CA-40D1D2DF1B98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1-4675-44F4-B1CA-40D1D2DF1B98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3-4675-44F4-B1CA-40D1D2DF1B98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5-4675-44F4-B1CA-40D1D2DF1B98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7-4675-44F4-B1CA-40D1D2DF1B98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9-4675-44F4-B1CA-40D1D2DF1B98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B-4675-44F4-B1CA-40D1D2DF1B98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D-4675-44F4-B1CA-40D1D2DF1B98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F-4675-44F4-B1CA-40D1D2DF1B98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E1-4675-44F4-B1CA-40D1D2DF1B98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E3-4675-44F4-B1CA-40D1D2DF1B98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E5-4675-44F4-B1CA-40D1D2DF1B98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E7-4675-44F4-B1CA-40D1D2DF1B98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E9-4675-44F4-B1CA-40D1D2DF1B98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EB-4675-44F4-B1CA-40D1D2DF1B98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ED-4675-44F4-B1CA-40D1D2DF1B98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EF-4675-44F4-B1CA-40D1D2DF1B98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1-4675-44F4-B1CA-40D1D2DF1B98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3-4675-44F4-B1CA-40D1D2DF1B98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5-4675-44F4-B1CA-40D1D2DF1B98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7-4675-44F4-B1CA-40D1D2DF1B98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9-4675-44F4-B1CA-40D1D2DF1B98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B-4675-44F4-B1CA-40D1D2DF1B98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D-4675-44F4-B1CA-40D1D2DF1B98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F-4675-44F4-B1CA-40D1D2DF1B98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1-4675-44F4-B1CA-40D1D2DF1B98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3-4675-44F4-B1CA-40D1D2DF1B98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5-4675-44F4-B1CA-40D1D2DF1B98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7-4675-44F4-B1CA-40D1D2DF1B98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9-4675-44F4-B1CA-40D1D2DF1B98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B-4675-44F4-B1CA-40D1D2DF1B98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D-4675-44F4-B1CA-40D1D2DF1B98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F-4675-44F4-B1CA-40D1D2DF1B98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1-4675-44F4-B1CA-40D1D2DF1B98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3-4675-44F4-B1CA-40D1D2DF1B98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5-4675-44F4-B1CA-40D1D2DF1B98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7-4675-44F4-B1CA-40D1D2DF1B98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9-4675-44F4-B1CA-40D1D2DF1B98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B-4675-44F4-B1CA-40D1D2DF1B98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D-4675-44F4-B1CA-40D1D2DF1B98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F-4675-44F4-B1CA-40D1D2DF1B98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1-4675-44F4-B1CA-40D1D2DF1B98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3-4675-44F4-B1CA-40D1D2DF1B98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5-4675-44F4-B1CA-40D1D2DF1B98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7-4675-44F4-B1CA-40D1D2DF1B98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9-4675-44F4-B1CA-40D1D2DF1B98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B-4675-44F4-B1CA-40D1D2DF1B98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D-4675-44F4-B1CA-40D1D2DF1B98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F-4675-44F4-B1CA-40D1D2DF1B98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1-4675-44F4-B1CA-40D1D2DF1B98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3-4675-44F4-B1CA-40D1D2DF1B98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5-4675-44F4-B1CA-40D1D2DF1B98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7-4675-44F4-B1CA-40D1D2DF1B98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9-4675-44F4-B1CA-40D1D2DF1B98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B-4675-44F4-B1CA-40D1D2DF1B98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D-4675-44F4-B1CA-40D1D2DF1B98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F-4675-44F4-B1CA-40D1D2DF1B98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1-4675-44F4-B1CA-40D1D2DF1B98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3-4675-44F4-B1CA-40D1D2DF1B98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5-4675-44F4-B1CA-40D1D2DF1B98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7-4675-44F4-B1CA-40D1D2DF1B98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9-4675-44F4-B1CA-40D1D2DF1B98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B-4675-44F4-B1CA-40D1D2DF1B98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D-4675-44F4-B1CA-40D1D2DF1B98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F-4675-44F4-B1CA-40D1D2DF1B98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1-4675-44F4-B1CA-40D1D2DF1B98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3-4675-44F4-B1CA-40D1D2DF1B98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5-4675-44F4-B1CA-40D1D2DF1B98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7-4675-44F4-B1CA-40D1D2DF1B98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9-4675-44F4-B1CA-40D1D2DF1B98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B-4675-44F4-B1CA-40D1D2DF1B98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D-4675-44F4-B1CA-40D1D2DF1B98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F-4675-44F4-B1CA-40D1D2DF1B98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1-4675-44F4-B1CA-40D1D2DF1B98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3-4675-44F4-B1CA-40D1D2DF1B98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5-4675-44F4-B1CA-40D1D2DF1B98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7-4675-44F4-B1CA-40D1D2DF1B98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9-4675-44F4-B1CA-40D1D2DF1B98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B-4675-44F4-B1CA-40D1D2DF1B98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D-4675-44F4-B1CA-40D1D2DF1B98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F-4675-44F4-B1CA-40D1D2DF1B98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71-4675-44F4-B1CA-40D1D2DF1B98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73-4675-44F4-B1CA-40D1D2DF1B98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75-4675-44F4-B1CA-40D1D2DF1B98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77-4675-44F4-B1CA-40D1D2DF1B98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79-4675-44F4-B1CA-40D1D2DF1B98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7B-4675-44F4-B1CA-40D1D2DF1B98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7D-4675-44F4-B1CA-40D1D2DF1B98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7F-4675-44F4-B1CA-40D1D2DF1B98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1-4675-44F4-B1CA-40D1D2DF1B98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3-4675-44F4-B1CA-40D1D2DF1B98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5-4675-44F4-B1CA-40D1D2DF1B98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7-4675-44F4-B1CA-40D1D2DF1B98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9-4675-44F4-B1CA-40D1D2DF1B98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B-4675-44F4-B1CA-40D1D2DF1B98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D-4675-44F4-B1CA-40D1D2DF1B98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F-4675-44F4-B1CA-40D1D2DF1B98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1-4675-44F4-B1CA-40D1D2DF1B98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3-4675-44F4-B1CA-40D1D2DF1B98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5-4675-44F4-B1CA-40D1D2DF1B98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7-4675-44F4-B1CA-40D1D2DF1B98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9-4675-44F4-B1CA-40D1D2DF1B98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B-4675-44F4-B1CA-40D1D2DF1B98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D-4675-44F4-B1CA-40D1D2DF1B98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F-4675-44F4-B1CA-40D1D2DF1B98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1-4675-44F4-B1CA-40D1D2DF1B98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3-4675-44F4-B1CA-40D1D2DF1B98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5-4675-44F4-B1CA-40D1D2DF1B98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7-4675-44F4-B1CA-40D1D2DF1B98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9-4675-44F4-B1CA-40D1D2DF1B98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B-4675-44F4-B1CA-40D1D2DF1B98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D-4675-44F4-B1CA-40D1D2DF1B98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F-4675-44F4-B1CA-40D1D2DF1B98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1-4675-44F4-B1CA-40D1D2DF1B98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3-4675-44F4-B1CA-40D1D2DF1B98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5-4675-44F4-B1CA-40D1D2DF1B98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7-4675-44F4-B1CA-40D1D2DF1B98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9-4675-44F4-B1CA-40D1D2DF1B98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B-4675-44F4-B1CA-40D1D2DF1B98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D-4675-44F4-B1CA-40D1D2DF1B98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F-4675-44F4-B1CA-40D1D2DF1B98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1-4675-44F4-B1CA-40D1D2DF1B98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3-4675-44F4-B1CA-40D1D2DF1B98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5-4675-44F4-B1CA-40D1D2DF1B98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7-4675-44F4-B1CA-40D1D2DF1B98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9-4675-44F4-B1CA-40D1D2DF1B98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B-4675-44F4-B1CA-40D1D2DF1B98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D-4675-44F4-B1CA-40D1D2DF1B98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F-4675-44F4-B1CA-40D1D2DF1B98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1-4675-44F4-B1CA-40D1D2DF1B98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3-4675-44F4-B1CA-40D1D2DF1B98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5-4675-44F4-B1CA-40D1D2DF1B98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7-4675-44F4-B1CA-40D1D2DF1B98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9-4675-44F4-B1CA-40D1D2DF1B98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B-4675-44F4-B1CA-40D1D2DF1B98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D-4675-44F4-B1CA-40D1D2DF1B98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F-4675-44F4-B1CA-40D1D2DF1B98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1-4675-44F4-B1CA-40D1D2DF1B98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3-4675-44F4-B1CA-40D1D2DF1B98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5-4675-44F4-B1CA-40D1D2DF1B98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7-4675-44F4-B1CA-40D1D2DF1B98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9-4675-44F4-B1CA-40D1D2DF1B98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B-4675-44F4-B1CA-40D1D2DF1B98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D-4675-44F4-B1CA-40D1D2DF1B98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F-4675-44F4-B1CA-40D1D2DF1B98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1-4675-44F4-B1CA-40D1D2DF1B98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3-4675-44F4-B1CA-40D1D2DF1B98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5-4675-44F4-B1CA-40D1D2DF1B98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7-4675-44F4-B1CA-40D1D2DF1B98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9-4675-44F4-B1CA-40D1D2DF1B98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B-4675-44F4-B1CA-40D1D2DF1B98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D-4675-44F4-B1CA-40D1D2DF1B98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F-4675-44F4-B1CA-40D1D2DF1B98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1-4675-44F4-B1CA-40D1D2DF1B98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3-4675-44F4-B1CA-40D1D2DF1B98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5-4675-44F4-B1CA-40D1D2DF1B98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7-4675-44F4-B1CA-40D1D2DF1B98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9-4675-44F4-B1CA-40D1D2DF1B98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B-4675-44F4-B1CA-40D1D2DF1B98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D-4675-44F4-B1CA-40D1D2DF1B98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F-4675-44F4-B1CA-40D1D2DF1B98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1-4675-44F4-B1CA-40D1D2DF1B98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3-4675-44F4-B1CA-40D1D2DF1B98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5-4675-44F4-B1CA-40D1D2DF1B98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7-4675-44F4-B1CA-40D1D2DF1B98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9-4675-44F4-B1CA-40D1D2DF1B98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B-4675-44F4-B1CA-40D1D2DF1B98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D-4675-44F4-B1CA-40D1D2DF1B98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F-4675-44F4-B1CA-40D1D2DF1B98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1-4675-44F4-B1CA-40D1D2DF1B98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3-4675-44F4-B1CA-40D1D2DF1B98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5-4675-44F4-B1CA-40D1D2DF1B98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7-4675-44F4-B1CA-40D1D2DF1B98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9-4675-44F4-B1CA-40D1D2DF1B98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B-4675-44F4-B1CA-40D1D2DF1B98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D-4675-44F4-B1CA-40D1D2DF1B98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F-4675-44F4-B1CA-40D1D2DF1B98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1-4675-44F4-B1CA-40D1D2DF1B98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3-4675-44F4-B1CA-40D1D2DF1B98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5-4675-44F4-B1CA-40D1D2DF1B98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7-4675-44F4-B1CA-40D1D2DF1B98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9-4675-44F4-B1CA-40D1D2DF1B98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B-4675-44F4-B1CA-40D1D2DF1B98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D-4675-44F4-B1CA-40D1D2DF1B98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F-4675-44F4-B1CA-40D1D2DF1B98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1-4675-44F4-B1CA-40D1D2DF1B98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3-4675-44F4-B1CA-40D1D2DF1B98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5-4675-44F4-B1CA-40D1D2DF1B98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7-4675-44F4-B1CA-40D1D2DF1B98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9-4675-44F4-B1CA-40D1D2DF1B98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B-4675-44F4-B1CA-40D1D2DF1B98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D-4675-44F4-B1CA-40D1D2DF1B98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F-4675-44F4-B1CA-40D1D2DF1B98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51-4675-44F4-B1CA-40D1D2DF1B98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53-4675-44F4-B1CA-40D1D2DF1B98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55-4675-44F4-B1CA-40D1D2DF1B98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57-4675-44F4-B1CA-40D1D2DF1B98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59-4675-44F4-B1CA-40D1D2DF1B98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5B-4675-44F4-B1CA-40D1D2DF1B98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5D-4675-44F4-B1CA-40D1D2DF1B98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5F-4675-44F4-B1CA-40D1D2DF1B98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1-4675-44F4-B1CA-40D1D2DF1B98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3-4675-44F4-B1CA-40D1D2DF1B98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5-4675-44F4-B1CA-40D1D2DF1B98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7-4675-44F4-B1CA-40D1D2DF1B98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9-4675-44F4-B1CA-40D1D2DF1B98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B-4675-44F4-B1CA-40D1D2DF1B98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D-4675-44F4-B1CA-40D1D2DF1B98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F-4675-44F4-B1CA-40D1D2DF1B98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1-4675-44F4-B1CA-40D1D2DF1B98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3-4675-44F4-B1CA-40D1D2DF1B98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5-4675-44F4-B1CA-40D1D2DF1B98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7-4675-44F4-B1CA-40D1D2DF1B98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9-4675-44F4-B1CA-40D1D2DF1B98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B-4675-44F4-B1CA-40D1D2DF1B98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D-4675-44F4-B1CA-40D1D2DF1B98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F-4675-44F4-B1CA-40D1D2DF1B98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1-4675-44F4-B1CA-40D1D2DF1B98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3-4675-44F4-B1CA-40D1D2DF1B98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5-4675-44F4-B1CA-40D1D2DF1B98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7-4675-44F4-B1CA-40D1D2DF1B98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9-4675-44F4-B1CA-40D1D2DF1B98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B-4675-44F4-B1CA-40D1D2DF1B98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D-4675-44F4-B1CA-40D1D2DF1B98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F-4675-44F4-B1CA-40D1D2DF1B98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1-4675-44F4-B1CA-40D1D2DF1B98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3-4675-44F4-B1CA-40D1D2DF1B98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5-4675-44F4-B1CA-40D1D2DF1B98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7-4675-44F4-B1CA-40D1D2DF1B98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9-4675-44F4-B1CA-40D1D2DF1B98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B-4675-44F4-B1CA-40D1D2DF1B98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D-4675-44F4-B1CA-40D1D2DF1B98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F-4675-44F4-B1CA-40D1D2DF1B98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1-4675-44F4-B1CA-40D1D2DF1B98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3-4675-44F4-B1CA-40D1D2DF1B98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5-4675-44F4-B1CA-40D1D2DF1B98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7-4675-44F4-B1CA-40D1D2DF1B98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9-4675-44F4-B1CA-40D1D2DF1B98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B-4675-44F4-B1CA-40D1D2DF1B98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D-4675-44F4-B1CA-40D1D2DF1B98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F-4675-44F4-B1CA-40D1D2DF1B98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1-4675-44F4-B1CA-40D1D2DF1B98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3-4675-44F4-B1CA-40D1D2DF1B98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5-4675-44F4-B1CA-40D1D2DF1B98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7-4675-44F4-B1CA-40D1D2DF1B98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9-4675-44F4-B1CA-40D1D2DF1B98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B-4675-44F4-B1CA-40D1D2DF1B98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D-4675-44F4-B1CA-40D1D2DF1B98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F-4675-44F4-B1CA-40D1D2DF1B98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1-4675-44F4-B1CA-40D1D2DF1B98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3-4675-44F4-B1CA-40D1D2DF1B98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5-4675-44F4-B1CA-40D1D2DF1B98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7-4675-44F4-B1CA-40D1D2DF1B98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9-4675-44F4-B1CA-40D1D2DF1B98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B-4675-44F4-B1CA-40D1D2DF1B98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D-4675-44F4-B1CA-40D1D2DF1B98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F-4675-44F4-B1CA-40D1D2DF1B98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D1-4675-44F4-B1CA-40D1D2DF1B98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D3-4675-44F4-B1CA-40D1D2DF1B98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D5-4675-44F4-B1CA-40D1D2DF1B98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D7-4675-44F4-B1CA-40D1D2DF1B98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D9-4675-44F4-B1CA-40D1D2DF1B98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DB-4675-44F4-B1CA-40D1D2DF1B98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DD-4675-44F4-B1CA-40D1D2DF1B98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DF-4675-44F4-B1CA-40D1D2DF1B98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1-4675-44F4-B1CA-40D1D2DF1B98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3-4675-44F4-B1CA-40D1D2DF1B98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5-4675-44F4-B1CA-40D1D2DF1B98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7-4675-44F4-B1CA-40D1D2DF1B98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9-4675-44F4-B1CA-40D1D2DF1B98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B-4675-44F4-B1CA-40D1D2DF1B98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D-4675-44F4-B1CA-40D1D2DF1B98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F-4675-44F4-B1CA-40D1D2DF1B98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1-4675-44F4-B1CA-40D1D2DF1B98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3-4675-44F4-B1CA-40D1D2DF1B98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5-4675-44F4-B1CA-40D1D2DF1B98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7-4675-44F4-B1CA-40D1D2DF1B98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9-4675-44F4-B1CA-40D1D2DF1B98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B-4675-44F4-B1CA-40D1D2DF1B98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D-4675-44F4-B1CA-40D1D2DF1B98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F-4675-44F4-B1CA-40D1D2DF1B98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1-4675-44F4-B1CA-40D1D2DF1B98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3-4675-44F4-B1CA-40D1D2DF1B98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5-4675-44F4-B1CA-40D1D2DF1B98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7-4675-44F4-B1CA-40D1D2DF1B98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9-4675-44F4-B1CA-40D1D2DF1B98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B-4675-44F4-B1CA-40D1D2DF1B98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D-4675-44F4-B1CA-40D1D2DF1B98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F-4675-44F4-B1CA-40D1D2DF1B98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1-4675-44F4-B1CA-40D1D2DF1B98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3-4675-44F4-B1CA-40D1D2DF1B98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5-4675-44F4-B1CA-40D1D2DF1B98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7-4675-44F4-B1CA-40D1D2DF1B98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9-4675-44F4-B1CA-40D1D2DF1B98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B-4675-44F4-B1CA-40D1D2DF1B98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D-4675-44F4-B1CA-40D1D2DF1B98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F-4675-44F4-B1CA-40D1D2DF1B98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1-4675-44F4-B1CA-40D1D2DF1B98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3-4675-44F4-B1CA-40D1D2DF1B98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5-4675-44F4-B1CA-40D1D2DF1B98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7-4675-44F4-B1CA-40D1D2DF1B98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9-4675-44F4-B1CA-40D1D2DF1B98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B-4675-44F4-B1CA-40D1D2DF1B98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D-4675-44F4-B1CA-40D1D2DF1B98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F-4675-44F4-B1CA-40D1D2DF1B98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1-4675-44F4-B1CA-40D1D2DF1B98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3-4675-44F4-B1CA-40D1D2DF1B98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5-4675-44F4-B1CA-40D1D2DF1B98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7-4675-44F4-B1CA-40D1D2DF1B98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9-4675-44F4-B1CA-40D1D2DF1B98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B-4675-44F4-B1CA-40D1D2DF1B98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D-4675-44F4-B1CA-40D1D2DF1B98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F-4675-44F4-B1CA-40D1D2DF1B98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41-4675-44F4-B1CA-40D1D2DF1B98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43-4675-44F4-B1CA-40D1D2DF1B98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45-4675-44F4-B1CA-40D1D2DF1B98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47-4675-44F4-B1CA-40D1D2DF1B98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49-4675-44F4-B1CA-40D1D2DF1B98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4B-4675-44F4-B1CA-40D1D2DF1B98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4D-4675-44F4-B1CA-40D1D2DF1B98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4F-4675-44F4-B1CA-40D1D2DF1B98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1-4675-44F4-B1CA-40D1D2DF1B98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3-4675-44F4-B1CA-40D1D2DF1B98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5-4675-44F4-B1CA-40D1D2DF1B98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7-4675-44F4-B1CA-40D1D2DF1B98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9-4675-44F4-B1CA-40D1D2DF1B98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B-4675-44F4-B1CA-40D1D2DF1B98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D-4675-44F4-B1CA-40D1D2DF1B98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F-4675-44F4-B1CA-40D1D2DF1B98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1-4675-44F4-B1CA-40D1D2DF1B98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3-4675-44F4-B1CA-40D1D2DF1B98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5-4675-44F4-B1CA-40D1D2DF1B98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7-4675-44F4-B1CA-40D1D2DF1B98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9-4675-44F4-B1CA-40D1D2DF1B98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B-4675-44F4-B1CA-40D1D2DF1B98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D-4675-44F4-B1CA-40D1D2DF1B98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F-4675-44F4-B1CA-40D1D2DF1B98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71-4675-44F4-B1CA-40D1D2DF1B98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73-4675-44F4-B1CA-40D1D2DF1B98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75-4675-44F4-B1CA-40D1D2DF1B98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77-4675-44F4-B1CA-40D1D2DF1B98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79-4675-44F4-B1CA-40D1D2DF1B98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7B-4675-44F4-B1CA-40D1D2DF1B98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7D-4675-44F4-B1CA-40D1D2DF1B98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7F-4675-44F4-B1CA-40D1D2DF1B98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1-4675-44F4-B1CA-40D1D2DF1B98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3-4675-44F4-B1CA-40D1D2DF1B98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5-4675-44F4-B1CA-40D1D2DF1B98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7-4675-44F4-B1CA-40D1D2DF1B98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9-4675-44F4-B1CA-40D1D2DF1B98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B-4675-44F4-B1CA-40D1D2DF1B98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D-4675-44F4-B1CA-40D1D2DF1B98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F-4675-44F4-B1CA-40D1D2DF1B98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1-4675-44F4-B1CA-40D1D2DF1B98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3-4675-44F4-B1CA-40D1D2DF1B98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5-4675-44F4-B1CA-40D1D2DF1B98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7-4675-44F4-B1CA-40D1D2DF1B98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9-4675-44F4-B1CA-40D1D2DF1B98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B-4675-44F4-B1CA-40D1D2DF1B98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D-4675-44F4-B1CA-40D1D2DF1B98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F-4675-44F4-B1CA-40D1D2DF1B98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A1-4675-44F4-B1CA-40D1D2DF1B98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A3-4675-44F4-B1CA-40D1D2DF1B98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A5-4675-44F4-B1CA-40D1D2DF1B98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A7-4675-44F4-B1CA-40D1D2DF1B98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A9-4675-44F4-B1CA-40D1D2DF1B98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AB-4675-44F4-B1CA-40D1D2DF1B98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AD-4675-44F4-B1CA-40D1D2DF1B98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AF-4675-44F4-B1CA-40D1D2DF1B98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1-4675-44F4-B1CA-40D1D2DF1B98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3-4675-44F4-B1CA-40D1D2DF1B98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5-4675-44F4-B1CA-40D1D2DF1B98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7-4675-44F4-B1CA-40D1D2DF1B98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9-4675-44F4-B1CA-40D1D2DF1B98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B-4675-44F4-B1CA-40D1D2DF1B98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D-4675-44F4-B1CA-40D1D2DF1B98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F-4675-44F4-B1CA-40D1D2DF1B98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1-4675-44F4-B1CA-40D1D2DF1B98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3-4675-44F4-B1CA-40D1D2DF1B98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5-4675-44F4-B1CA-40D1D2DF1B98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7-4675-44F4-B1CA-40D1D2DF1B98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9-4675-44F4-B1CA-40D1D2DF1B98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B-4675-44F4-B1CA-40D1D2DF1B98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D-4675-44F4-B1CA-40D1D2DF1B98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F-4675-44F4-B1CA-40D1D2DF1B98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D1-4675-44F4-B1CA-40D1D2DF1B98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D3-4675-44F4-B1CA-40D1D2DF1B98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D5-4675-44F4-B1CA-40D1D2DF1B98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D7-4675-44F4-B1CA-40D1D2DF1B98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D9-4675-44F4-B1CA-40D1D2DF1B98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DB-4675-44F4-B1CA-40D1D2DF1B98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DD-4675-44F4-B1CA-40D1D2DF1B98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DF-4675-44F4-B1CA-40D1D2DF1B98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E1-4675-44F4-B1CA-40D1D2DF1B98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E3-4675-44F4-B1CA-40D1D2DF1B98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E5-4675-44F4-B1CA-40D1D2DF1B98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E7-4675-44F4-B1CA-40D1D2DF1B98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E9-4675-44F4-B1CA-40D1D2DF1B98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EB-4675-44F4-B1CA-40D1D2DF1B98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ED-4675-44F4-B1CA-40D1D2DF1B98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EF-4675-44F4-B1CA-40D1D2DF1B98}"/>
                    </c:ext>
                  </c:extLst>
                </c:dPt>
                <c:dPt>
                  <c:idx val="586"/>
                  <c:bubble3D val="0"/>
                  <c:spPr>
                    <a:solidFill>
                      <a:srgbClr val="92D05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F1-4675-44F4-B1CA-40D1D2DF1B98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F3-4675-44F4-B1CA-40D1D2DF1B98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F5-4675-44F4-B1CA-40D1D2DF1B98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F7-4675-44F4-B1CA-40D1D2DF1B98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F9-4675-44F4-B1CA-40D1D2DF1B98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FB-4675-44F4-B1CA-40D1D2DF1B98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FD-4675-44F4-B1CA-40D1D2DF1B98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FF-4675-44F4-B1CA-40D1D2DF1B98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01-4675-44F4-B1CA-40D1D2DF1B98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03-4675-44F4-B1CA-40D1D2DF1B98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05-4675-44F4-B1CA-40D1D2DF1B98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07-4675-44F4-B1CA-40D1D2DF1B98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09-4675-44F4-B1CA-40D1D2DF1B98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0B-4675-44F4-B1CA-40D1D2DF1B98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0D-4675-44F4-B1CA-40D1D2DF1B98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0F-4675-44F4-B1CA-40D1D2DF1B98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11-4675-44F4-B1CA-40D1D2DF1B98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13-4675-44F4-B1CA-40D1D2DF1B98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15-4675-44F4-B1CA-40D1D2DF1B98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17-4675-44F4-B1CA-40D1D2DF1B98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19-4675-44F4-B1CA-40D1D2DF1B98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1B-4675-44F4-B1CA-40D1D2DF1B98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1D-4675-44F4-B1CA-40D1D2DF1B98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1F-4675-44F4-B1CA-40D1D2DF1B98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21-4675-44F4-B1CA-40D1D2DF1B98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23-4675-44F4-B1CA-40D1D2DF1B98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25-4675-44F4-B1CA-40D1D2DF1B98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27-4675-44F4-B1CA-40D1D2DF1B98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29-4675-44F4-B1CA-40D1D2DF1B98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2B-4675-44F4-B1CA-40D1D2DF1B98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2D-4675-44F4-B1CA-40D1D2DF1B98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2F-4675-44F4-B1CA-40D1D2DF1B98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31-4675-44F4-B1CA-40D1D2DF1B98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33-4675-44F4-B1CA-40D1D2DF1B98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35-4675-44F4-B1CA-40D1D2DF1B98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37-4675-44F4-B1CA-40D1D2DF1B98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39-4675-44F4-B1CA-40D1D2DF1B98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3B-4675-44F4-B1CA-40D1D2DF1B98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3D-4675-44F4-B1CA-40D1D2DF1B98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3F-4675-44F4-B1CA-40D1D2DF1B98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41-4675-44F4-B1CA-40D1D2DF1B98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43-4675-44F4-B1CA-40D1D2DF1B98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45-4675-44F4-B1CA-40D1D2DF1B98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47-4675-44F4-B1CA-40D1D2DF1B98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49-4675-44F4-B1CA-40D1D2DF1B98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4B-4675-44F4-B1CA-40D1D2DF1B98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4D-4675-44F4-B1CA-40D1D2DF1B98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4F-4675-44F4-B1CA-40D1D2DF1B98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51-4675-44F4-B1CA-40D1D2DF1B98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53-4675-44F4-B1CA-40D1D2DF1B98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55-4675-44F4-B1CA-40D1D2DF1B98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57-4675-44F4-B1CA-40D1D2DF1B98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59-4675-44F4-B1CA-40D1D2DF1B98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5B-4675-44F4-B1CA-40D1D2DF1B98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5D-4675-44F4-B1CA-40D1D2DF1B98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5F-4675-44F4-B1CA-40D1D2DF1B98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61-4675-44F4-B1CA-40D1D2DF1B98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63-4675-44F4-B1CA-40D1D2DF1B98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65-4675-44F4-B1CA-40D1D2DF1B98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67-4675-44F4-B1CA-40D1D2DF1B98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69-4675-44F4-B1CA-40D1D2DF1B98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6B-4675-44F4-B1CA-40D1D2DF1B98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6D-4675-44F4-B1CA-40D1D2DF1B98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6F-4675-44F4-B1CA-40D1D2DF1B98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71-4675-44F4-B1CA-40D1D2DF1B98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73-4675-44F4-B1CA-40D1D2DF1B98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75-4675-44F4-B1CA-40D1D2DF1B98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77-4675-44F4-B1CA-40D1D2DF1B98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79-4675-44F4-B1CA-40D1D2DF1B98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7B-4675-44F4-B1CA-40D1D2DF1B98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7D-4675-44F4-B1CA-40D1D2DF1B98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7F-4675-44F4-B1CA-40D1D2DF1B98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81-4675-44F4-B1CA-40D1D2DF1B98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83-4675-44F4-B1CA-40D1D2DF1B98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85-4675-44F4-B1CA-40D1D2DF1B98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87-4675-44F4-B1CA-40D1D2DF1B98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89-4675-44F4-B1CA-40D1D2DF1B98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8B-4675-44F4-B1CA-40D1D2DF1B98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8D-4675-44F4-B1CA-40D1D2DF1B98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8F-4675-44F4-B1CA-40D1D2DF1B98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91-4675-44F4-B1CA-40D1D2DF1B98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93-4675-44F4-B1CA-40D1D2DF1B98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95-4675-44F4-B1CA-40D1D2DF1B98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97-4675-44F4-B1CA-40D1D2DF1B98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99-4675-44F4-B1CA-40D1D2DF1B98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9B-4675-44F4-B1CA-40D1D2DF1B98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9D-4675-44F4-B1CA-40D1D2DF1B98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9F-4675-44F4-B1CA-40D1D2DF1B98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A1-4675-44F4-B1CA-40D1D2DF1B98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A3-4675-44F4-B1CA-40D1D2DF1B98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A5-4675-44F4-B1CA-40D1D2DF1B98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A7-4675-44F4-B1CA-40D1D2DF1B98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A9-4675-44F4-B1CA-40D1D2DF1B98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AB-4675-44F4-B1CA-40D1D2DF1B98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AD-4675-44F4-B1CA-40D1D2DF1B98}"/>
                    </c:ext>
                  </c:extLst>
                </c:dPt>
                <c:dPt>
                  <c:idx val="681"/>
                  <c:bubble3D val="0"/>
                  <c:spPr>
                    <a:solidFill>
                      <a:srgbClr val="08E61D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AF-4675-44F4-B1CA-40D1D2DF1B98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B1-4675-44F4-B1CA-40D1D2DF1B98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B3-4675-44F4-B1CA-40D1D2DF1B98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B5-4675-44F4-B1CA-40D1D2DF1B98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4">
                        <a:lumMod val="40000"/>
                        <a:lumOff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B7-4675-44F4-B1CA-40D1D2DF1B98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B9-4675-44F4-B1CA-40D1D2DF1B98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BB-4675-44F4-B1CA-40D1D2DF1B98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BD-4675-44F4-B1CA-40D1D2DF1B98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BF-4675-44F4-B1CA-40D1D2DF1B98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C1-4675-44F4-B1CA-40D1D2DF1B98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C3-4675-44F4-B1CA-40D1D2DF1B98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C5-4675-44F4-B1CA-40D1D2DF1B98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C7-4675-44F4-B1CA-40D1D2DF1B98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C9-4675-44F4-B1CA-40D1D2DF1B98}"/>
                    </c:ext>
                  </c:extLst>
                </c:dPt>
                <c:dPt>
                  <c:idx val="695"/>
                  <c:bubble3D val="0"/>
                  <c:spPr>
                    <a:solidFill>
                      <a:srgbClr val="FF006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CB-4675-44F4-B1CA-40D1D2DF1B98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CD-4675-44F4-B1CA-40D1D2DF1B98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CF-4675-44F4-B1CA-40D1D2DF1B98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D1-4675-44F4-B1CA-40D1D2DF1B98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D3-4675-44F4-B1CA-40D1D2DF1B98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D5-4675-44F4-B1CA-40D1D2DF1B98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D7-4675-44F4-B1CA-40D1D2DF1B98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D9-4675-44F4-B1CA-40D1D2DF1B98}"/>
                    </c:ext>
                  </c:extLst>
                </c:dPt>
                <c:dPt>
                  <c:idx val="70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DB-4675-44F4-B1CA-40D1D2DF1B98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DD-4675-44F4-B1CA-40D1D2DF1B98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DF-4675-44F4-B1CA-40D1D2DF1B98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E1-4675-44F4-B1CA-40D1D2DF1B98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E3-4675-44F4-B1CA-40D1D2DF1B98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E5-4675-44F4-B1CA-40D1D2DF1B98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E7-4675-44F4-B1CA-40D1D2DF1B98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E9-4675-44F4-B1CA-40D1D2DF1B98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EB-4675-44F4-B1CA-40D1D2DF1B98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ED-4675-44F4-B1CA-40D1D2DF1B98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EF-4675-44F4-B1CA-40D1D2DF1B98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F1-4675-44F4-B1CA-40D1D2DF1B98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F3-4675-44F4-B1CA-40D1D2DF1B98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F5-4675-44F4-B1CA-40D1D2DF1B98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F7-4675-44F4-B1CA-40D1D2DF1B98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F9-4675-44F4-B1CA-40D1D2DF1B98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FB-4675-44F4-B1CA-40D1D2DF1B98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FD-4675-44F4-B1CA-40D1D2DF1B98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FF-4675-44F4-B1CA-40D1D2DF1B98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01-4675-44F4-B1CA-40D1D2DF1B98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03-4675-44F4-B1CA-40D1D2DF1B98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05-4675-44F4-B1CA-40D1D2DF1B98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07-4675-44F4-B1CA-40D1D2DF1B98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09-4675-44F4-B1CA-40D1D2DF1B98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0B-4675-44F4-B1CA-40D1D2DF1B98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0D-4675-44F4-B1CA-40D1D2DF1B98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0F-4675-44F4-B1CA-40D1D2DF1B98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11-4675-44F4-B1CA-40D1D2DF1B98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13-4675-44F4-B1CA-40D1D2DF1B98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15-4675-44F4-B1CA-40D1D2DF1B98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17-4675-44F4-B1CA-40D1D2DF1B98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19-4675-44F4-B1CA-40D1D2DF1B98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1B-4675-44F4-B1CA-40D1D2DF1B98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1D-4675-44F4-B1CA-40D1D2DF1B98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1F-4675-44F4-B1CA-40D1D2DF1B98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21-4675-44F4-B1CA-40D1D2DF1B98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23-4675-44F4-B1CA-40D1D2DF1B98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25-4675-44F4-B1CA-40D1D2DF1B98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27-4675-44F4-B1CA-40D1D2DF1B98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29-4675-44F4-B1CA-40D1D2DF1B98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2B-4675-44F4-B1CA-40D1D2DF1B98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2D-4675-44F4-B1CA-40D1D2DF1B98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2F-4675-44F4-B1CA-40D1D2DF1B98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31-4675-44F4-B1CA-40D1D2DF1B98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33-4675-44F4-B1CA-40D1D2DF1B98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35-4675-44F4-B1CA-40D1D2DF1B98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37-4675-44F4-B1CA-40D1D2DF1B98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39-4675-44F4-B1CA-40D1D2DF1B98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3B-4675-44F4-B1CA-40D1D2DF1B98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3D-4675-44F4-B1CA-40D1D2DF1B98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3F-4675-44F4-B1CA-40D1D2DF1B98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41-4675-44F4-B1CA-40D1D2DF1B98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43-4675-44F4-B1CA-40D1D2DF1B98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45-4675-44F4-B1CA-40D1D2DF1B98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47-4675-44F4-B1CA-40D1D2DF1B98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49-4675-44F4-B1CA-40D1D2DF1B98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4B-4675-44F4-B1CA-40D1D2DF1B98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4D-4675-44F4-B1CA-40D1D2DF1B98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4F-4675-44F4-B1CA-40D1D2DF1B98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51-4675-44F4-B1CA-40D1D2DF1B98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53-4675-44F4-B1CA-40D1D2DF1B98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55-4675-44F4-B1CA-40D1D2DF1B98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57-4675-44F4-B1CA-40D1D2DF1B98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59-4675-44F4-B1CA-40D1D2DF1B98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5B-4675-44F4-B1CA-40D1D2DF1B98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5D-4675-44F4-B1CA-40D1D2DF1B98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5F-4675-44F4-B1CA-40D1D2DF1B98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61-4675-44F4-B1CA-40D1D2DF1B98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63-4675-44F4-B1CA-40D1D2DF1B98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65-4675-44F4-B1CA-40D1D2DF1B98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67-4675-44F4-B1CA-40D1D2DF1B98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69-4675-44F4-B1CA-40D1D2DF1B98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6B-4675-44F4-B1CA-40D1D2DF1B98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6D-4675-44F4-B1CA-40D1D2DF1B98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6F-4675-44F4-B1CA-40D1D2DF1B98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71-4675-44F4-B1CA-40D1D2DF1B98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73-4675-44F4-B1CA-40D1D2DF1B98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75-4675-44F4-B1CA-40D1D2DF1B98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77-4675-44F4-B1CA-40D1D2DF1B98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79-4675-44F4-B1CA-40D1D2DF1B98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7B-4675-44F4-B1CA-40D1D2DF1B98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7D-4675-44F4-B1CA-40D1D2DF1B98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7F-4675-44F4-B1CA-40D1D2DF1B98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81-4675-44F4-B1CA-40D1D2DF1B98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83-4675-44F4-B1CA-40D1D2DF1B98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85-4675-44F4-B1CA-40D1D2DF1B98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87-4675-44F4-B1CA-40D1D2DF1B98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89-4675-44F4-B1CA-40D1D2DF1B98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8B-4675-44F4-B1CA-40D1D2DF1B98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8D-4675-44F4-B1CA-40D1D2DF1B98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8F-4675-44F4-B1CA-40D1D2DF1B98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91-4675-44F4-B1CA-40D1D2DF1B98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93-4675-44F4-B1CA-40D1D2DF1B98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95-4675-44F4-B1CA-40D1D2DF1B98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97-4675-44F4-B1CA-40D1D2DF1B98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99-4675-44F4-B1CA-40D1D2DF1B98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9B-4675-44F4-B1CA-40D1D2DF1B98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9D-4675-44F4-B1CA-40D1D2DF1B98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9F-4675-44F4-B1CA-40D1D2DF1B98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A1-4675-44F4-B1CA-40D1D2DF1B98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5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A3-4675-44F4-B1CA-40D1D2DF1B98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A5-4675-44F4-B1CA-40D1D2DF1B98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A7-4675-44F4-B1CA-40D1D2DF1B98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A9-4675-44F4-B1CA-40D1D2DF1B98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AB-4675-44F4-B1CA-40D1D2DF1B98}"/>
                    </c:ext>
                  </c:extLst>
                </c:dPt>
                <c:dPt>
                  <c:idx val="808"/>
                  <c:bubble3D val="0"/>
                  <c:spPr>
                    <a:solidFill>
                      <a:srgbClr val="00B0F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AD-4675-44F4-B1CA-40D1D2DF1B98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AF-4675-44F4-B1CA-40D1D2DF1B98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B1-4675-44F4-B1CA-40D1D2DF1B98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bg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B3-4675-44F4-B1CA-40D1D2DF1B98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B5-4675-44F4-B1CA-40D1D2DF1B98}"/>
                    </c:ext>
                  </c:extLst>
                </c:dPt>
                <c:dPt>
                  <c:idx val="81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B7-4675-44F4-B1CA-40D1D2DF1B98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initiales'!$B$175:$B$175</c15:sqref>
                        </c15:fullRef>
                        <c15:formulaRef>
                          <c15:sqref>'Données initiales'!$B$175</c15:sqref>
                        </c15:formulaRef>
                      </c:ext>
                    </c:extLst>
                    <c:numCache>
                      <c:formatCode>General</c:formatCode>
                      <c:ptCount val="1"/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initiales'!$B$179:$B$179</c15:sqref>
                        </c15:fullRef>
                        <c15:formulaRef>
                          <c15:sqref>'Données initiales'!$B$179</c15:sqref>
                        </c15:formulaRef>
                      </c:ext>
                    </c:extLst>
                    <c:numCache>
                      <c:formatCode>0%</c:formatCode>
                      <c:ptCount val="1"/>
                      <c:pt idx="0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5="http://schemas.microsoft.com/office/drawing/2012/chart" uri="{02D57815-91ED-43cb-92C2-25804820EDAC}">
                    <c15:filteredSeriesTitle>
                      <c15:tx>
                        <c:strRef>
                          <c:extLst>
                            <c:ext uri="{02D57815-91ED-43cb-92C2-25804820EDAC}">
                              <c15:formulaRef>
                                <c15:sqref>'Données initiales'!#REF!</c15:sqref>
                              </c15:formulaRef>
                            </c:ext>
                          </c:extLst>
                          <c:strCache>
                            <c:ptCount val="1"/>
                            <c:pt idx="0">
                              <c:v>#REF!</c:v>
                            </c:pt>
                          </c:strCache>
                        </c:strRef>
                      </c15:tx>
                    </c15:filteredSeriesTitle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initiales'!$B$179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  <c:ext xmlns:c16="http://schemas.microsoft.com/office/drawing/2014/chart" uri="{C3380CC4-5D6E-409C-BE32-E72D297353CC}">
                    <c16:uniqueId val="{00000142-75A9-4F0F-A781-AA62B7A4A083}"/>
                  </c:ext>
                </c:extLst>
              </c15:ser>
            </c15:filteredPieSeries>
            <c15:filteredPieSeries>
              <c15:ser>
                <c:idx val="4"/>
                <c:order val="4"/>
                <c:dPt>
                  <c:idx val="0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21-149C-4692-8C2D-093E0BDC5816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3-47F6-41E1-8B29-02D4DCE9C2FA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5-47F6-41E1-8B29-02D4DCE9C2FA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7-47F6-41E1-8B29-02D4DCE9C2FA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7-FF3A-44A8-911E-E4180125A965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B-47F6-41E1-8B29-02D4DCE9C2FA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B-857D-4270-92FD-047439DEFB87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F-47F6-41E1-8B29-02D4DCE9C2FA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7-8C89-4393-A9AC-813C1CFF4485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F-857D-4270-92FD-047439DEFB87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B-FF3A-44A8-911E-E4180125A965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3-857D-4270-92FD-047439DEFB87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7-0262-49F7-8958-9325FD942434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F-FF3A-44A8-911E-E4180125A965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B-8C89-4393-A9AC-813C1CFF4485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3-FF3A-44A8-911E-E4180125A965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7-9EA6-44DB-807C-CD1CB33B571A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F-8C89-4393-A9AC-813C1CFF448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B-0262-49F7-8958-9325FD942434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3-8C89-4393-A9AC-813C1CFF4485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7-CA2A-481A-8EE5-ECDA915E1D9B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F-0262-49F7-8958-9325FD942434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B-9EA6-44DB-807C-CD1CB33B571A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3-0262-49F7-8958-9325FD942434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D-3CE8-4FA2-B210-AF12739BC487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F-9EA6-44DB-807C-CD1CB33B571A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B-CA2A-481A-8EE5-ECDA915E1D9B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3-9EA6-44DB-807C-CD1CB33B571A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9-24E9-43D1-8B50-CCC09B4A67E0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F-CA2A-481A-8EE5-ECDA915E1D9B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5-BA4F-430D-A500-BC8DA2B467BD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3-CA2A-481A-8EE5-ECDA915E1D9B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D-24E9-43D1-8B50-CCC09B4A67E0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1-3CE8-4FA2-B210-AF12739BC487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1-24E9-43D1-8B50-CCC09B4A67E0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D-B86D-44F7-A799-FBE550FC3906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5-24E9-43D1-8B50-CCC09B4A67E0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5-3CE8-4FA2-B210-AF12739BC487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9-BA4F-430D-A500-BC8DA2B467BD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9-3CE8-4FA2-B210-AF12739BC487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B-14CF-415F-B988-2D292F532CE7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D-3CE8-4FA2-B210-AF12739BC487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B-080C-42F3-9577-CA06CCA68008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F-14CF-415F-B988-2D292F532CE7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B-E7F2-4718-BB49-CCE60808E2D5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F-080C-42F3-9577-CA06CCA68008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BD-4675-44F4-B1CA-40D1D2DF1B98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F-E7F2-4718-BB49-CCE60808E2D5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D-BA4F-430D-A500-BC8DA2B467BD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1-B86D-44F7-A799-FBE550FC3906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1-BA4F-430D-A500-BC8DA2B467BD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3-76E8-4CB2-9822-94EBB970F47D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5-BA4F-430D-A500-BC8DA2B467BD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7-5105-4419-A15D-C3203F049715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7-76E8-4CB2-9822-94EBB970F47D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5-B86D-44F7-A799-FBE550FC3906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9-5105-4419-A15D-C3203F049715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9-B86D-44F7-A799-FBE550FC3906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B-5105-4419-A15D-C3203F049715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D-B86D-44F7-A799-FBE550FC3906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B-D9D6-4671-A17D-08E9CB43A746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F-5105-4419-A15D-C3203F049715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B-E1BA-40DE-AA97-98BD9AD47DEF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F-D9D6-4671-A17D-08E9CB43A746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B-8D2F-452E-88A6-0DC78B375AAF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F-E1BA-40DE-AA97-98BD9AD47DEF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B-5BCB-4E0D-BFB4-98037DB2D382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F-8D2F-452E-88A6-0DC78B375AAF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B-D443-4676-90C4-79741A41817D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F-5BCB-4E0D-BFB4-98037DB2D382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B-08C5-478B-A400-D5F9B9AD95BE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F-D443-4676-90C4-79741A41817D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B-E784-4C9A-AA06-290A03C129AA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F-08C5-478B-A400-D5F9B9AD95BE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B-3D2B-477A-86D3-B7DF19845F70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F-E784-4C9A-AA06-290A03C129AA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BF-4675-44F4-B1CA-40D1D2DF1B98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F-3D2B-477A-86D3-B7DF19845F70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B-EC4C-42B9-82B4-8CF4C1EF37DD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3-3D2B-477A-86D3-B7DF19845F70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9-84EB-47D9-87B9-40019EBBF191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F-EC4C-42B9-82B4-8CF4C1EF37DD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C1-4675-44F4-B1CA-40D1D2DF1B98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3-EC4C-42B9-82B4-8CF4C1EF37DD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D-84EB-47D9-87B9-40019EBBF191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3-4A98-4A2D-9E86-6D361F2ED420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1-84EB-47D9-87B9-40019EBBF191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3-4A88-4512-9969-A498F7176259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7-4A98-4A2D-9E86-6D361F2ED420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3-D67C-4620-8B40-313B0A6AB9E2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7-4A88-4512-9969-A498F7176259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C3-4675-44F4-B1CA-40D1D2DF1B98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7-D67C-4620-8B40-313B0A6AB9E2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C5-4675-44F4-B1CA-40D1D2DF1B98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C7-4675-44F4-B1CA-40D1D2DF1B98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C9-4675-44F4-B1CA-40D1D2DF1B98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CB-4675-44F4-B1CA-40D1D2DF1B98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CD-4675-44F4-B1CA-40D1D2DF1B98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CF-4675-44F4-B1CA-40D1D2DF1B98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1-4675-44F4-B1CA-40D1D2DF1B98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3-4675-44F4-B1CA-40D1D2DF1B98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5-4675-44F4-B1CA-40D1D2DF1B98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7-4675-44F4-B1CA-40D1D2DF1B98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9-4675-44F4-B1CA-40D1D2DF1B98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B-4675-44F4-B1CA-40D1D2DF1B98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D-4675-44F4-B1CA-40D1D2DF1B98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F-4675-44F4-B1CA-40D1D2DF1B98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1-4675-44F4-B1CA-40D1D2DF1B98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3-4675-44F4-B1CA-40D1D2DF1B98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5-4675-44F4-B1CA-40D1D2DF1B98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7-4675-44F4-B1CA-40D1D2DF1B98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9-4675-44F4-B1CA-40D1D2DF1B98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B-4675-44F4-B1CA-40D1D2DF1B98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D-4675-44F4-B1CA-40D1D2DF1B98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F-4675-44F4-B1CA-40D1D2DF1B98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1-4675-44F4-B1CA-40D1D2DF1B98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3-4675-44F4-B1CA-40D1D2DF1B98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5-4675-44F4-B1CA-40D1D2DF1B98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7-4675-44F4-B1CA-40D1D2DF1B98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9-4675-44F4-B1CA-40D1D2DF1B98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B-4675-44F4-B1CA-40D1D2DF1B98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D-4675-44F4-B1CA-40D1D2DF1B98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F-4675-44F4-B1CA-40D1D2DF1B98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1-4675-44F4-B1CA-40D1D2DF1B98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3-4675-44F4-B1CA-40D1D2DF1B98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5-4675-44F4-B1CA-40D1D2DF1B98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7-4675-44F4-B1CA-40D1D2DF1B98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9-4675-44F4-B1CA-40D1D2DF1B98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B-4675-44F4-B1CA-40D1D2DF1B98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D-4675-44F4-B1CA-40D1D2DF1B98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F-4675-44F4-B1CA-40D1D2DF1B98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1-4675-44F4-B1CA-40D1D2DF1B98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3-4675-44F4-B1CA-40D1D2DF1B98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5-4675-44F4-B1CA-40D1D2DF1B98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7-4675-44F4-B1CA-40D1D2DF1B98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9-4675-44F4-B1CA-40D1D2DF1B98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B-4675-44F4-B1CA-40D1D2DF1B98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D-4675-44F4-B1CA-40D1D2DF1B98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F-4675-44F4-B1CA-40D1D2DF1B98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1-4675-44F4-B1CA-40D1D2DF1B98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3-4675-44F4-B1CA-40D1D2DF1B98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5-4675-44F4-B1CA-40D1D2DF1B98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7-4675-44F4-B1CA-40D1D2DF1B98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9-4675-44F4-B1CA-40D1D2DF1B98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B-4675-44F4-B1CA-40D1D2DF1B98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D-4675-44F4-B1CA-40D1D2DF1B98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F-4675-44F4-B1CA-40D1D2DF1B98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1-4675-44F4-B1CA-40D1D2DF1B98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3-4675-44F4-B1CA-40D1D2DF1B98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5-4675-44F4-B1CA-40D1D2DF1B98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7-4675-44F4-B1CA-40D1D2DF1B98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9-4675-44F4-B1CA-40D1D2DF1B98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B-4675-44F4-B1CA-40D1D2DF1B98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D-4675-44F4-B1CA-40D1D2DF1B98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F-4675-44F4-B1CA-40D1D2DF1B98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1-4675-44F4-B1CA-40D1D2DF1B98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3-4675-44F4-B1CA-40D1D2DF1B98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5-4675-44F4-B1CA-40D1D2DF1B98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7-4675-44F4-B1CA-40D1D2DF1B98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9-4675-44F4-B1CA-40D1D2DF1B98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B-4675-44F4-B1CA-40D1D2DF1B98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D-4675-44F4-B1CA-40D1D2DF1B98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F-4675-44F4-B1CA-40D1D2DF1B98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1-4675-44F4-B1CA-40D1D2DF1B98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3-4675-44F4-B1CA-40D1D2DF1B98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5-4675-44F4-B1CA-40D1D2DF1B98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7-4675-44F4-B1CA-40D1D2DF1B98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9-4675-44F4-B1CA-40D1D2DF1B98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B-4675-44F4-B1CA-40D1D2DF1B98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D-4675-44F4-B1CA-40D1D2DF1B98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F-4675-44F4-B1CA-40D1D2DF1B98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1-4675-44F4-B1CA-40D1D2DF1B98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3-4675-44F4-B1CA-40D1D2DF1B98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5-4675-44F4-B1CA-40D1D2DF1B98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7-4675-44F4-B1CA-40D1D2DF1B98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9-4675-44F4-B1CA-40D1D2DF1B98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B-4675-44F4-B1CA-40D1D2DF1B98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D-4675-44F4-B1CA-40D1D2DF1B98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F-4675-44F4-B1CA-40D1D2DF1B98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1-4675-44F4-B1CA-40D1D2DF1B98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3-4675-44F4-B1CA-40D1D2DF1B98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5-4675-44F4-B1CA-40D1D2DF1B98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7-4675-44F4-B1CA-40D1D2DF1B98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9-4675-44F4-B1CA-40D1D2DF1B98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B-4675-44F4-B1CA-40D1D2DF1B98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D-4675-44F4-B1CA-40D1D2DF1B98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F-4675-44F4-B1CA-40D1D2DF1B98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1-4675-44F4-B1CA-40D1D2DF1B98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3-4675-44F4-B1CA-40D1D2DF1B98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5-4675-44F4-B1CA-40D1D2DF1B98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7-4675-44F4-B1CA-40D1D2DF1B98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9-4675-44F4-B1CA-40D1D2DF1B98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B-4675-44F4-B1CA-40D1D2DF1B98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D-4675-44F4-B1CA-40D1D2DF1B98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F-4675-44F4-B1CA-40D1D2DF1B98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1-4675-44F4-B1CA-40D1D2DF1B98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3-4675-44F4-B1CA-40D1D2DF1B98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5-4675-44F4-B1CA-40D1D2DF1B98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7-4675-44F4-B1CA-40D1D2DF1B98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9-4675-44F4-B1CA-40D1D2DF1B98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B-4675-44F4-B1CA-40D1D2DF1B98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D-4675-44F4-B1CA-40D1D2DF1B98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F-4675-44F4-B1CA-40D1D2DF1B98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1-4675-44F4-B1CA-40D1D2DF1B98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3-4675-44F4-B1CA-40D1D2DF1B98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5-4675-44F4-B1CA-40D1D2DF1B98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7-4675-44F4-B1CA-40D1D2DF1B98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9-4675-44F4-B1CA-40D1D2DF1B98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B-4675-44F4-B1CA-40D1D2DF1B98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D-4675-44F4-B1CA-40D1D2DF1B98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F-4675-44F4-B1CA-40D1D2DF1B98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1-4675-44F4-B1CA-40D1D2DF1B98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3-4675-44F4-B1CA-40D1D2DF1B98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5-4675-44F4-B1CA-40D1D2DF1B98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7-4675-44F4-B1CA-40D1D2DF1B98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9-4675-44F4-B1CA-40D1D2DF1B98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B-4675-44F4-B1CA-40D1D2DF1B98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D-4675-44F4-B1CA-40D1D2DF1B98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F-4675-44F4-B1CA-40D1D2DF1B98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1-4675-44F4-B1CA-40D1D2DF1B98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3-4675-44F4-B1CA-40D1D2DF1B98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5-4675-44F4-B1CA-40D1D2DF1B98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7-4675-44F4-B1CA-40D1D2DF1B98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9-4675-44F4-B1CA-40D1D2DF1B98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B-4675-44F4-B1CA-40D1D2DF1B98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D-4675-44F4-B1CA-40D1D2DF1B98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F-4675-44F4-B1CA-40D1D2DF1B98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D1-4675-44F4-B1CA-40D1D2DF1B98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D3-4675-44F4-B1CA-40D1D2DF1B98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D5-4675-44F4-B1CA-40D1D2DF1B98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D7-4675-44F4-B1CA-40D1D2DF1B98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D9-4675-44F4-B1CA-40D1D2DF1B98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DB-4675-44F4-B1CA-40D1D2DF1B98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DD-4675-44F4-B1CA-40D1D2DF1B98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DF-4675-44F4-B1CA-40D1D2DF1B98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1-4675-44F4-B1CA-40D1D2DF1B98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3-4675-44F4-B1CA-40D1D2DF1B98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5-4675-44F4-B1CA-40D1D2DF1B98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7-4675-44F4-B1CA-40D1D2DF1B98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9-4675-44F4-B1CA-40D1D2DF1B98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B-4675-44F4-B1CA-40D1D2DF1B98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D-4675-44F4-B1CA-40D1D2DF1B98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F-4675-44F4-B1CA-40D1D2DF1B98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1-4675-44F4-B1CA-40D1D2DF1B98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3-4675-44F4-B1CA-40D1D2DF1B98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5-4675-44F4-B1CA-40D1D2DF1B98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7-4675-44F4-B1CA-40D1D2DF1B98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9-4675-44F4-B1CA-40D1D2DF1B98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B-4675-44F4-B1CA-40D1D2DF1B98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D-4675-44F4-B1CA-40D1D2DF1B98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F-4675-44F4-B1CA-40D1D2DF1B98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1-4675-44F4-B1CA-40D1D2DF1B98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3-4675-44F4-B1CA-40D1D2DF1B98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5-4675-44F4-B1CA-40D1D2DF1B98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7-4675-44F4-B1CA-40D1D2DF1B98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9-4675-44F4-B1CA-40D1D2DF1B98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B-4675-44F4-B1CA-40D1D2DF1B98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D-4675-44F4-B1CA-40D1D2DF1B98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F-4675-44F4-B1CA-40D1D2DF1B98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11-4675-44F4-B1CA-40D1D2DF1B98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13-4675-44F4-B1CA-40D1D2DF1B98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15-4675-44F4-B1CA-40D1D2DF1B98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17-4675-44F4-B1CA-40D1D2DF1B98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19-4675-44F4-B1CA-40D1D2DF1B98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1B-4675-44F4-B1CA-40D1D2DF1B98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1D-4675-44F4-B1CA-40D1D2DF1B98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1F-4675-44F4-B1CA-40D1D2DF1B98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1-4675-44F4-B1CA-40D1D2DF1B98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3-4675-44F4-B1CA-40D1D2DF1B98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5-4675-44F4-B1CA-40D1D2DF1B98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7-4675-44F4-B1CA-40D1D2DF1B98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9-4675-44F4-B1CA-40D1D2DF1B98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B-4675-44F4-B1CA-40D1D2DF1B98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D-4675-44F4-B1CA-40D1D2DF1B98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F-4675-44F4-B1CA-40D1D2DF1B98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1-4675-44F4-B1CA-40D1D2DF1B98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3-4675-44F4-B1CA-40D1D2DF1B98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5-4675-44F4-B1CA-40D1D2DF1B98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7-4675-44F4-B1CA-40D1D2DF1B98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39-4675-44F4-B1CA-40D1D2DF1B98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3B-4675-44F4-B1CA-40D1D2DF1B98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3D-4675-44F4-B1CA-40D1D2DF1B98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3F-4675-44F4-B1CA-40D1D2DF1B98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41-4675-44F4-B1CA-40D1D2DF1B98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43-4675-44F4-B1CA-40D1D2DF1B98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initiales'!$B$175:$B$175</c15:sqref>
                        </c15:fullRef>
                        <c15:formulaRef>
                          <c15:sqref>'Données initiales'!$B$175</c15:sqref>
                        </c15:formulaRef>
                      </c:ext>
                    </c:extLst>
                    <c:numCache>
                      <c:formatCode>General</c:formatCode>
                      <c:ptCount val="1"/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initiales'!$B$180:$B$180</c15:sqref>
                        </c15:fullRef>
                        <c15:formulaRef>
                          <c15:sqref>'Données initiales'!$B$180</c15:sqref>
                        </c15:formulaRef>
                      </c:ext>
                    </c:extLst>
                    <c:numCache>
                      <c:formatCode>0%</c:formatCode>
                      <c:ptCount val="1"/>
                      <c:pt idx="0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5="http://schemas.microsoft.com/office/drawing/2012/chart" uri="{02D57815-91ED-43cb-92C2-25804820EDAC}">
                    <c15:filteredSeriesTitle>
                      <c15:tx>
                        <c:strRef>
                          <c:extLst>
                            <c:ext uri="{02D57815-91ED-43cb-92C2-25804820EDAC}">
                              <c15:formulaRef>
                                <c15:sqref>'Données initiales'!#REF!</c15:sqref>
                              </c15:formulaRef>
                            </c:ext>
                          </c:extLst>
                          <c:strCache>
                            <c:ptCount val="1"/>
                            <c:pt idx="0">
                              <c:v>#REF!</c:v>
                            </c:pt>
                          </c:strCache>
                        </c:strRef>
                      </c15:tx>
                    </c15:filteredSeriesTitle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initiales'!$B$180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  <c:ext xmlns:c16="http://schemas.microsoft.com/office/drawing/2014/chart" uri="{C3380CC4-5D6E-409C-BE32-E72D297353CC}">
                    <c16:uniqueId val="{00001844-4675-44F4-B1CA-40D1D2DF1B98}"/>
                  </c:ext>
                </c:extLst>
              </c15:ser>
            </c15:filteredPieSeries>
            <c15:filteredPieSeries>
              <c15:ser>
                <c:idx val="5"/>
                <c:order val="5"/>
                <c:dPt>
                  <c:idx val="0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23-149C-4692-8C2D-093E0BDC5816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D-47F6-41E1-8B29-02D4DCE9C2FA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F-47F6-41E1-8B29-02D4DCE9C2FA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1-47F6-41E1-8B29-02D4DCE9C2FA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5-FF3A-44A8-911E-E4180125A965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5-47F6-41E1-8B29-02D4DCE9C2FA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1-857D-4270-92FD-047439DEFB87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9-47F6-41E1-8B29-02D4DCE9C2FA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4D-8C89-4393-A9AC-813C1CFF4485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5-857D-4270-92FD-047439DEFB87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9-FF3A-44A8-911E-E4180125A965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9-857D-4270-92FD-047439DEFB87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5-0262-49F7-8958-9325FD942434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D-FF3A-44A8-911E-E4180125A965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51-8C89-4393-A9AC-813C1CFF4485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81-FF3A-44A8-911E-E4180125A965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D-9EA6-44DB-807C-CD1CB33B571A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55-8C89-4393-A9AC-813C1CFF448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9-0262-49F7-8958-9325FD942434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59-8C89-4393-A9AC-813C1CFF4485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D5-CA2A-481A-8EE5-ECDA915E1D9B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D-0262-49F7-8958-9325FD942434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1-9EA6-44DB-807C-CD1CB33B571A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1-0262-49F7-8958-9325FD942434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9-3CE8-4FA2-B210-AF12739BC487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5-9EA6-44DB-807C-CD1CB33B571A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D9-CA2A-481A-8EE5-ECDA915E1D9B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9-9EA6-44DB-807C-CD1CB33B571A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F-24E9-43D1-8B50-CCC09B4A67E0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DD-CA2A-481A-8EE5-ECDA915E1D9B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B-BA4F-430D-A500-BC8DA2B467BD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E1-CA2A-481A-8EE5-ECDA915E1D9B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3-24E9-43D1-8B50-CCC09B4A67E0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D-3CE8-4FA2-B210-AF12739BC487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7-24E9-43D1-8B50-CCC09B4A67E0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C5-B86D-44F7-A799-FBE550FC3906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B-24E9-43D1-8B50-CCC09B4A67E0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1-3CE8-4FA2-B210-AF12739BC487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F-BA4F-430D-A500-BC8DA2B467BD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5-3CE8-4FA2-B210-AF12739BC487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4D-14CF-415F-B988-2D292F532CE7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9-3CE8-4FA2-B210-AF12739BC487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9-080C-42F3-9577-CA06CCA68008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51-14CF-415F-B988-2D292F532CE7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5-E7F2-4718-BB49-CCE60808E2D5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D-080C-42F3-9577-CA06CCA68008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A-4675-44F4-B1CA-40D1D2DF1B98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9-E7F2-4718-BB49-CCE60808E2D5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3-BA4F-430D-A500-BC8DA2B467BD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C9-B86D-44F7-A799-FBE550FC3906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7-BA4F-430D-A500-BC8DA2B467BD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F-76E8-4CB2-9822-94EBB970F47D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B-BA4F-430D-A500-BC8DA2B467BD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5-5105-4419-A15D-C3203F049715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3-76E8-4CB2-9822-94EBB970F47D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CD-B86D-44F7-A799-FBE550FC3906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7-5105-4419-A15D-C3203F049715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1-B86D-44F7-A799-FBE550FC3906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9-5105-4419-A15D-C3203F049715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5-B86D-44F7-A799-FBE550FC3906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5-D9D6-4671-A17D-08E9CB43A746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D-5105-4419-A15D-C3203F049715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1-E1BA-40DE-AA97-98BD9AD47DEF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9-D9D6-4671-A17D-08E9CB43A746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D-8D2F-452E-88A6-0DC78B375AAF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5-E1BA-40DE-AA97-98BD9AD47DEF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9-5BCB-4E0D-BFB4-98037DB2D382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1-8D2F-452E-88A6-0DC78B375AAF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5-D443-4676-90C4-79741A41817D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D-5BCB-4E0D-BFB4-98037DB2D382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1-08C5-478B-A400-D5F9B9AD95BE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9-D443-4676-90C4-79741A41817D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D-E784-4C9A-AA06-290A03C129AA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5-08C5-478B-A400-D5F9B9AD95BE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9-3D2B-477A-86D3-B7DF19845F70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1-E784-4C9A-AA06-290A03C129AA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C-4675-44F4-B1CA-40D1D2DF1B98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D-3D2B-477A-86D3-B7DF19845F70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1-EC4C-42B9-82B4-8CF4C1EF37DD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1-3D2B-477A-86D3-B7DF19845F70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7-84EB-47D9-87B9-40019EBBF191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5-EC4C-42B9-82B4-8CF4C1EF37DD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E-4675-44F4-B1CA-40D1D2DF1B98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9-EC4C-42B9-82B4-8CF4C1EF37DD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B-84EB-47D9-87B9-40019EBBF191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B-4A98-4A2D-9E86-6D361F2ED420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F-84EB-47D9-87B9-40019EBBF191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7-4A88-4512-9969-A498F7176259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F-4A98-4A2D-9E86-6D361F2ED420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63-D67C-4620-8B40-313B0A6AB9E2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B-4A88-4512-9969-A498F7176259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0-4675-44F4-B1CA-40D1D2DF1B98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67-D67C-4620-8B40-313B0A6AB9E2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2-4675-44F4-B1CA-40D1D2DF1B98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4-4675-44F4-B1CA-40D1D2DF1B98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6-4675-44F4-B1CA-40D1D2DF1B98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8-4675-44F4-B1CA-40D1D2DF1B98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A-4675-44F4-B1CA-40D1D2DF1B98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C-4675-44F4-B1CA-40D1D2DF1B98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E-4675-44F4-B1CA-40D1D2DF1B98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60-4675-44F4-B1CA-40D1D2DF1B98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62-4675-44F4-B1CA-40D1D2DF1B98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64-4675-44F4-B1CA-40D1D2DF1B98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66-4675-44F4-B1CA-40D1D2DF1B98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68-4675-44F4-B1CA-40D1D2DF1B98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6A-4675-44F4-B1CA-40D1D2DF1B98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6C-4675-44F4-B1CA-40D1D2DF1B98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6E-4675-44F4-B1CA-40D1D2DF1B98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0-4675-44F4-B1CA-40D1D2DF1B98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2-4675-44F4-B1CA-40D1D2DF1B98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4-4675-44F4-B1CA-40D1D2DF1B98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6-4675-44F4-B1CA-40D1D2DF1B98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8-4675-44F4-B1CA-40D1D2DF1B98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A-4675-44F4-B1CA-40D1D2DF1B98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C-4675-44F4-B1CA-40D1D2DF1B98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E-4675-44F4-B1CA-40D1D2DF1B98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0-4675-44F4-B1CA-40D1D2DF1B98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2-4675-44F4-B1CA-40D1D2DF1B98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4-4675-44F4-B1CA-40D1D2DF1B98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6-4675-44F4-B1CA-40D1D2DF1B98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8-4675-44F4-B1CA-40D1D2DF1B98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A-4675-44F4-B1CA-40D1D2DF1B98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C-4675-44F4-B1CA-40D1D2DF1B98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E-4675-44F4-B1CA-40D1D2DF1B98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90-4675-44F4-B1CA-40D1D2DF1B98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92-4675-44F4-B1CA-40D1D2DF1B98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94-4675-44F4-B1CA-40D1D2DF1B98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96-4675-44F4-B1CA-40D1D2DF1B98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98-4675-44F4-B1CA-40D1D2DF1B98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9A-4675-44F4-B1CA-40D1D2DF1B98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9C-4675-44F4-B1CA-40D1D2DF1B98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9E-4675-44F4-B1CA-40D1D2DF1B98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0-4675-44F4-B1CA-40D1D2DF1B98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2-4675-44F4-B1CA-40D1D2DF1B98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4-4675-44F4-B1CA-40D1D2DF1B98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6-4675-44F4-B1CA-40D1D2DF1B98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8-4675-44F4-B1CA-40D1D2DF1B98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A-4675-44F4-B1CA-40D1D2DF1B98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C-4675-44F4-B1CA-40D1D2DF1B98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E-4675-44F4-B1CA-40D1D2DF1B98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0-4675-44F4-B1CA-40D1D2DF1B98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2-4675-44F4-B1CA-40D1D2DF1B98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4-4675-44F4-B1CA-40D1D2DF1B98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6-4675-44F4-B1CA-40D1D2DF1B98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8-4675-44F4-B1CA-40D1D2DF1B98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A-4675-44F4-B1CA-40D1D2DF1B98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C-4675-44F4-B1CA-40D1D2DF1B98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E-4675-44F4-B1CA-40D1D2DF1B98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0-4675-44F4-B1CA-40D1D2DF1B98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2-4675-44F4-B1CA-40D1D2DF1B98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4-4675-44F4-B1CA-40D1D2DF1B98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6-4675-44F4-B1CA-40D1D2DF1B98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8-4675-44F4-B1CA-40D1D2DF1B98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A-4675-44F4-B1CA-40D1D2DF1B98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C-4675-44F4-B1CA-40D1D2DF1B98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E-4675-44F4-B1CA-40D1D2DF1B98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0-4675-44F4-B1CA-40D1D2DF1B98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2-4675-44F4-B1CA-40D1D2DF1B98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4-4675-44F4-B1CA-40D1D2DF1B98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6-4675-44F4-B1CA-40D1D2DF1B98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8-4675-44F4-B1CA-40D1D2DF1B98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A-4675-44F4-B1CA-40D1D2DF1B98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C-4675-44F4-B1CA-40D1D2DF1B98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E-4675-44F4-B1CA-40D1D2DF1B98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0-4675-44F4-B1CA-40D1D2DF1B98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2-4675-44F4-B1CA-40D1D2DF1B98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4-4675-44F4-B1CA-40D1D2DF1B98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6-4675-44F4-B1CA-40D1D2DF1B98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8-4675-44F4-B1CA-40D1D2DF1B98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A-4675-44F4-B1CA-40D1D2DF1B98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C-4675-44F4-B1CA-40D1D2DF1B98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E-4675-44F4-B1CA-40D1D2DF1B98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0-4675-44F4-B1CA-40D1D2DF1B98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2-4675-44F4-B1CA-40D1D2DF1B98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4-4675-44F4-B1CA-40D1D2DF1B98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6-4675-44F4-B1CA-40D1D2DF1B98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8-4675-44F4-B1CA-40D1D2DF1B98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A-4675-44F4-B1CA-40D1D2DF1B98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C-4675-44F4-B1CA-40D1D2DF1B98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E-4675-44F4-B1CA-40D1D2DF1B98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0-4675-44F4-B1CA-40D1D2DF1B98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2-4675-44F4-B1CA-40D1D2DF1B98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4-4675-44F4-B1CA-40D1D2DF1B98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6-4675-44F4-B1CA-40D1D2DF1B98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8-4675-44F4-B1CA-40D1D2DF1B98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A-4675-44F4-B1CA-40D1D2DF1B98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C-4675-44F4-B1CA-40D1D2DF1B98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E-4675-44F4-B1CA-40D1D2DF1B98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0-4675-44F4-B1CA-40D1D2DF1B98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2-4675-44F4-B1CA-40D1D2DF1B98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4-4675-44F4-B1CA-40D1D2DF1B98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6-4675-44F4-B1CA-40D1D2DF1B98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8-4675-44F4-B1CA-40D1D2DF1B98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A-4675-44F4-B1CA-40D1D2DF1B98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C-4675-44F4-B1CA-40D1D2DF1B98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E-4675-44F4-B1CA-40D1D2DF1B98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0-4675-44F4-B1CA-40D1D2DF1B98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2-4675-44F4-B1CA-40D1D2DF1B98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4-4675-44F4-B1CA-40D1D2DF1B98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6-4675-44F4-B1CA-40D1D2DF1B98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8-4675-44F4-B1CA-40D1D2DF1B98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A-4675-44F4-B1CA-40D1D2DF1B98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C-4675-44F4-B1CA-40D1D2DF1B98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E-4675-44F4-B1CA-40D1D2DF1B98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0-4675-44F4-B1CA-40D1D2DF1B98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2-4675-44F4-B1CA-40D1D2DF1B98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4-4675-44F4-B1CA-40D1D2DF1B98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6-4675-44F4-B1CA-40D1D2DF1B98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8-4675-44F4-B1CA-40D1D2DF1B98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A-4675-44F4-B1CA-40D1D2DF1B98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C-4675-44F4-B1CA-40D1D2DF1B98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E-4675-44F4-B1CA-40D1D2DF1B98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0-4675-44F4-B1CA-40D1D2DF1B98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2-4675-44F4-B1CA-40D1D2DF1B98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4-4675-44F4-B1CA-40D1D2DF1B98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6-4675-44F4-B1CA-40D1D2DF1B98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8-4675-44F4-B1CA-40D1D2DF1B98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A-4675-44F4-B1CA-40D1D2DF1B98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C-4675-44F4-B1CA-40D1D2DF1B98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E-4675-44F4-B1CA-40D1D2DF1B98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0-4675-44F4-B1CA-40D1D2DF1B98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2-4675-44F4-B1CA-40D1D2DF1B98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4-4675-44F4-B1CA-40D1D2DF1B98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6-4675-44F4-B1CA-40D1D2DF1B98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8-4675-44F4-B1CA-40D1D2DF1B98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A-4675-44F4-B1CA-40D1D2DF1B98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C-4675-44F4-B1CA-40D1D2DF1B98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E-4675-44F4-B1CA-40D1D2DF1B98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0-4675-44F4-B1CA-40D1D2DF1B98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2-4675-44F4-B1CA-40D1D2DF1B98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4-4675-44F4-B1CA-40D1D2DF1B98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6-4675-44F4-B1CA-40D1D2DF1B98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8-4675-44F4-B1CA-40D1D2DF1B98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A-4675-44F4-B1CA-40D1D2DF1B98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C-4675-44F4-B1CA-40D1D2DF1B98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E-4675-44F4-B1CA-40D1D2DF1B98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0-4675-44F4-B1CA-40D1D2DF1B98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2-4675-44F4-B1CA-40D1D2DF1B98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4-4675-44F4-B1CA-40D1D2DF1B98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6-4675-44F4-B1CA-40D1D2DF1B98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8-4675-44F4-B1CA-40D1D2DF1B98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A-4675-44F4-B1CA-40D1D2DF1B98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C-4675-44F4-B1CA-40D1D2DF1B98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E-4675-44F4-B1CA-40D1D2DF1B98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0-4675-44F4-B1CA-40D1D2DF1B98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2-4675-44F4-B1CA-40D1D2DF1B98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4-4675-44F4-B1CA-40D1D2DF1B98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6-4675-44F4-B1CA-40D1D2DF1B98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8-4675-44F4-B1CA-40D1D2DF1B98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A-4675-44F4-B1CA-40D1D2DF1B98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C-4675-44F4-B1CA-40D1D2DF1B98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E-4675-44F4-B1CA-40D1D2DF1B98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0-4675-44F4-B1CA-40D1D2DF1B98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2-4675-44F4-B1CA-40D1D2DF1B98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4-4675-44F4-B1CA-40D1D2DF1B98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6-4675-44F4-B1CA-40D1D2DF1B98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8-4675-44F4-B1CA-40D1D2DF1B98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A-4675-44F4-B1CA-40D1D2DF1B98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C-4675-44F4-B1CA-40D1D2DF1B98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E-4675-44F4-B1CA-40D1D2DF1B98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0-4675-44F4-B1CA-40D1D2DF1B98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2-4675-44F4-B1CA-40D1D2DF1B98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4-4675-44F4-B1CA-40D1D2DF1B98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6-4675-44F4-B1CA-40D1D2DF1B98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8-4675-44F4-B1CA-40D1D2DF1B98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A-4675-44F4-B1CA-40D1D2DF1B98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C-4675-44F4-B1CA-40D1D2DF1B98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E-4675-44F4-B1CA-40D1D2DF1B98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B0-4675-44F4-B1CA-40D1D2DF1B98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B2-4675-44F4-B1CA-40D1D2DF1B98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B4-4675-44F4-B1CA-40D1D2DF1B98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B6-4675-44F4-B1CA-40D1D2DF1B98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B8-4675-44F4-B1CA-40D1D2DF1B98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BA-4675-44F4-B1CA-40D1D2DF1B98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BC-4675-44F4-B1CA-40D1D2DF1B98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BE-4675-44F4-B1CA-40D1D2DF1B98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C0-4675-44F4-B1CA-40D1D2DF1B98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C2-4675-44F4-B1CA-40D1D2DF1B98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C4-4675-44F4-B1CA-40D1D2DF1B98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C6-4675-44F4-B1CA-40D1D2DF1B98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C8-4675-44F4-B1CA-40D1D2DF1B98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CA-4675-44F4-B1CA-40D1D2DF1B98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CC-4675-44F4-B1CA-40D1D2DF1B98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CE-4675-44F4-B1CA-40D1D2DF1B98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D0-4675-44F4-B1CA-40D1D2DF1B98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initiales'!$B$175:$B$175</c15:sqref>
                        </c15:fullRef>
                        <c15:formulaRef>
                          <c15:sqref>'Données initiales'!$B$175</c15:sqref>
                        </c15:formulaRef>
                      </c:ext>
                    </c:extLst>
                    <c:numCache>
                      <c:formatCode>General</c:formatCode>
                      <c:ptCount val="1"/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initiales'!$B$181:$B$181</c15:sqref>
                        </c15:fullRef>
                        <c15:formulaRef>
                          <c15:sqref>'Données initiales'!$B$181</c15:sqref>
                        </c15:formulaRef>
                      </c:ext>
                    </c:extLst>
                    <c:numCache>
                      <c:formatCode>0%</c:formatCode>
                      <c:ptCount val="1"/>
                      <c:pt idx="0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5="http://schemas.microsoft.com/office/drawing/2012/chart" uri="{02D57815-91ED-43cb-92C2-25804820EDAC}">
                    <c15:filteredSeriesTitle>
                      <c15:tx>
                        <c:strRef>
                          <c:extLst>
                            <c:ext uri="{02D57815-91ED-43cb-92C2-25804820EDAC}">
                              <c15:formulaRef>
                                <c15:sqref>'Données initiales'!#REF!</c15:sqref>
                              </c15:formulaRef>
                            </c:ext>
                          </c:extLst>
                          <c:strCache>
                            <c:ptCount val="1"/>
                            <c:pt idx="0">
                              <c:v>#REF!</c:v>
                            </c:pt>
                          </c:strCache>
                        </c:strRef>
                      </c15:tx>
                    </c15:filteredSeriesTitle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initiales'!$B$181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  <c:ext xmlns:c16="http://schemas.microsoft.com/office/drawing/2014/chart" uri="{C3380CC4-5D6E-409C-BE32-E72D297353CC}">
                    <c16:uniqueId val="{000019D1-4675-44F4-B1CA-40D1D2DF1B98}"/>
                  </c:ext>
                </c:extLst>
              </c15:ser>
            </c15:filteredPieSeries>
            <c15:filteredPieSeries>
              <c15:ser>
                <c:idx val="6"/>
                <c:order val="6"/>
                <c:dPt>
                  <c:idx val="0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25-149C-4692-8C2D-093E0BDC5816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7-47F6-41E1-8B29-02D4DCE9C2FA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9-47F6-41E1-8B29-02D4DCE9C2FA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B-47F6-41E1-8B29-02D4DCE9C2FA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3-FF3A-44A8-911E-E4180125A965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F-47F6-41E1-8B29-02D4DCE9C2FA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D7-857D-4270-92FD-047439DEFB87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3-47F6-41E1-8B29-02D4DCE9C2FA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3-8C89-4393-A9AC-813C1CFF4485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DB-857D-4270-92FD-047439DEFB87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7-FF3A-44A8-911E-E4180125A965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DF-857D-4270-92FD-047439DEFB87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3-0262-49F7-8958-9325FD942434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B-FF3A-44A8-911E-E4180125A965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7-8C89-4393-A9AC-813C1CFF4485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F-FF3A-44A8-911E-E4180125A965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3-9EA6-44DB-807C-CD1CB33B571A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B-8C89-4393-A9AC-813C1CFF448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7-0262-49F7-8958-9325FD942434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F-8C89-4393-A9AC-813C1CFF4485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E3-CA2A-481A-8EE5-ECDA915E1D9B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B-0262-49F7-8958-9325FD942434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7-9EA6-44DB-807C-CD1CB33B571A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F-0262-49F7-8958-9325FD942434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75-3CE8-4FA2-B210-AF12739BC487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B-9EA6-44DB-807C-CD1CB33B571A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E7-CA2A-481A-8EE5-ECDA915E1D9B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F-9EA6-44DB-807C-CD1CB33B571A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5-24E9-43D1-8B50-CCC09B4A67E0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EB-CA2A-481A-8EE5-ECDA915E1D9B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F1-BA4F-430D-A500-BC8DA2B467BD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EF-CA2A-481A-8EE5-ECDA915E1D9B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9-24E9-43D1-8B50-CCC09B4A67E0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79-3CE8-4FA2-B210-AF12739BC487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D-24E9-43D1-8B50-CCC09B4A67E0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9D-B86D-44F7-A799-FBE550FC3906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1-24E9-43D1-8B50-CCC09B4A67E0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7D-3CE8-4FA2-B210-AF12739BC487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F5-BA4F-430D-A500-BC8DA2B467BD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1-3CE8-4FA2-B210-AF12739BC487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3F-14CF-415F-B988-2D292F532CE7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5-3CE8-4FA2-B210-AF12739BC487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27-080C-42F3-9577-CA06CCA68008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43-14CF-415F-B988-2D292F532CE7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0F-E7F2-4718-BB49-CCE60808E2D5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2B-080C-42F3-9577-CA06CCA68008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7-4675-44F4-B1CA-40D1D2DF1B98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13-E7F2-4718-BB49-CCE60808E2D5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F9-BA4F-430D-A500-BC8DA2B467BD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1-B86D-44F7-A799-FBE550FC3906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FD-BA4F-430D-A500-BC8DA2B467BD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B-76E8-4CB2-9822-94EBB970F47D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01-BA4F-430D-A500-BC8DA2B467BD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3-5105-4419-A15D-C3203F049715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F-76E8-4CB2-9822-94EBB970F47D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5-B86D-44F7-A799-FBE550FC3906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5-5105-4419-A15D-C3203F049715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9-B86D-44F7-A799-FBE550FC3906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7-5105-4419-A15D-C3203F049715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D-B86D-44F7-A799-FBE550FC3906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4F-D9D6-4671-A17D-08E9CB43A746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B-5105-4419-A15D-C3203F049715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7-E1BA-40DE-AA97-98BD9AD47DEF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53-D9D6-4671-A17D-08E9CB43A746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1F-8D2F-452E-88A6-0DC78B375AAF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B-E1BA-40DE-AA97-98BD9AD47DEF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7-5BCB-4E0D-BFB4-98037DB2D382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3-8D2F-452E-88A6-0DC78B375AAF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EF-D443-4676-90C4-79741A41817D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B-5BCB-4E0D-BFB4-98037DB2D382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D7-08C5-478B-A400-D5F9B9AD95BE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3-D443-4676-90C4-79741A41817D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F-E784-4C9A-AA06-290A03C129AA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DB-08C5-478B-A400-D5F9B9AD95BE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7-3D2B-477A-86D3-B7DF19845F70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C3-E784-4C9A-AA06-290A03C129AA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9-4675-44F4-B1CA-40D1D2DF1B98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B-3D2B-477A-86D3-B7DF19845F70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7-EC4C-42B9-82B4-8CF4C1EF37DD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F-3D2B-477A-86D3-B7DF19845F70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45-84EB-47D9-87B9-40019EBBF191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B-EC4C-42B9-82B4-8CF4C1EF37DD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B-4675-44F4-B1CA-40D1D2DF1B98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F-EC4C-42B9-82B4-8CF4C1EF37DD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49-84EB-47D9-87B9-40019EBBF191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3-4A98-4A2D-9E86-6D361F2ED420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4D-84EB-47D9-87B9-40019EBBF191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B-4A88-4512-9969-A498F7176259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7-4A98-4A2D-9E86-6D361F2ED420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3-D67C-4620-8B40-313B0A6AB9E2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F-4A88-4512-9969-A498F7176259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D-4675-44F4-B1CA-40D1D2DF1B98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7-D67C-4620-8B40-313B0A6AB9E2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F-4675-44F4-B1CA-40D1D2DF1B98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1-4675-44F4-B1CA-40D1D2DF1B98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3-4675-44F4-B1CA-40D1D2DF1B98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5-4675-44F4-B1CA-40D1D2DF1B98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7-4675-44F4-B1CA-40D1D2DF1B98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9-4675-44F4-B1CA-40D1D2DF1B98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B-4675-44F4-B1CA-40D1D2DF1B98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D-4675-44F4-B1CA-40D1D2DF1B98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F-4675-44F4-B1CA-40D1D2DF1B98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1-4675-44F4-B1CA-40D1D2DF1B98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3-4675-44F4-B1CA-40D1D2DF1B98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5-4675-44F4-B1CA-40D1D2DF1B98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7-4675-44F4-B1CA-40D1D2DF1B98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9-4675-44F4-B1CA-40D1D2DF1B98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B-4675-44F4-B1CA-40D1D2DF1B98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D-4675-44F4-B1CA-40D1D2DF1B98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F-4675-44F4-B1CA-40D1D2DF1B98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1-4675-44F4-B1CA-40D1D2DF1B98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3-4675-44F4-B1CA-40D1D2DF1B98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5-4675-44F4-B1CA-40D1D2DF1B98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7-4675-44F4-B1CA-40D1D2DF1B98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9-4675-44F4-B1CA-40D1D2DF1B98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B-4675-44F4-B1CA-40D1D2DF1B98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D-4675-44F4-B1CA-40D1D2DF1B98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F-4675-44F4-B1CA-40D1D2DF1B98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1-4675-44F4-B1CA-40D1D2DF1B98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3-4675-44F4-B1CA-40D1D2DF1B98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5-4675-44F4-B1CA-40D1D2DF1B98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7-4675-44F4-B1CA-40D1D2DF1B98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9-4675-44F4-B1CA-40D1D2DF1B98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B-4675-44F4-B1CA-40D1D2DF1B98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D-4675-44F4-B1CA-40D1D2DF1B98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F-4675-44F4-B1CA-40D1D2DF1B98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1-4675-44F4-B1CA-40D1D2DF1B98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3-4675-44F4-B1CA-40D1D2DF1B98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5-4675-44F4-B1CA-40D1D2DF1B98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7-4675-44F4-B1CA-40D1D2DF1B98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9-4675-44F4-B1CA-40D1D2DF1B98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B-4675-44F4-B1CA-40D1D2DF1B98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D-4675-44F4-B1CA-40D1D2DF1B98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F-4675-44F4-B1CA-40D1D2DF1B98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1-4675-44F4-B1CA-40D1D2DF1B98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3-4675-44F4-B1CA-40D1D2DF1B98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5-4675-44F4-B1CA-40D1D2DF1B98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7-4675-44F4-B1CA-40D1D2DF1B98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9-4675-44F4-B1CA-40D1D2DF1B98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B-4675-44F4-B1CA-40D1D2DF1B98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D-4675-44F4-B1CA-40D1D2DF1B98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F-4675-44F4-B1CA-40D1D2DF1B98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41-4675-44F4-B1CA-40D1D2DF1B98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43-4675-44F4-B1CA-40D1D2DF1B98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45-4675-44F4-B1CA-40D1D2DF1B98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47-4675-44F4-B1CA-40D1D2DF1B98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49-4675-44F4-B1CA-40D1D2DF1B98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4B-4675-44F4-B1CA-40D1D2DF1B98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4D-4675-44F4-B1CA-40D1D2DF1B98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4F-4675-44F4-B1CA-40D1D2DF1B98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51-4675-44F4-B1CA-40D1D2DF1B98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53-4675-44F4-B1CA-40D1D2DF1B98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55-4675-44F4-B1CA-40D1D2DF1B98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57-4675-44F4-B1CA-40D1D2DF1B98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59-4675-44F4-B1CA-40D1D2DF1B98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5B-4675-44F4-B1CA-40D1D2DF1B98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5D-4675-44F4-B1CA-40D1D2DF1B98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5F-4675-44F4-B1CA-40D1D2DF1B98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1-4675-44F4-B1CA-40D1D2DF1B98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3-4675-44F4-B1CA-40D1D2DF1B98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5-4675-44F4-B1CA-40D1D2DF1B98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7-4675-44F4-B1CA-40D1D2DF1B98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9-4675-44F4-B1CA-40D1D2DF1B98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B-4675-44F4-B1CA-40D1D2DF1B98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D-4675-44F4-B1CA-40D1D2DF1B98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F-4675-44F4-B1CA-40D1D2DF1B98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1-4675-44F4-B1CA-40D1D2DF1B98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3-4675-44F4-B1CA-40D1D2DF1B98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5-4675-44F4-B1CA-40D1D2DF1B98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7-4675-44F4-B1CA-40D1D2DF1B98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9-4675-44F4-B1CA-40D1D2DF1B98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B-4675-44F4-B1CA-40D1D2DF1B98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D-4675-44F4-B1CA-40D1D2DF1B98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F-4675-44F4-B1CA-40D1D2DF1B98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1-4675-44F4-B1CA-40D1D2DF1B98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3-4675-44F4-B1CA-40D1D2DF1B98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5-4675-44F4-B1CA-40D1D2DF1B98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7-4675-44F4-B1CA-40D1D2DF1B98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9-4675-44F4-B1CA-40D1D2DF1B98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B-4675-44F4-B1CA-40D1D2DF1B98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D-4675-44F4-B1CA-40D1D2DF1B98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F-4675-44F4-B1CA-40D1D2DF1B98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91-4675-44F4-B1CA-40D1D2DF1B98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93-4675-44F4-B1CA-40D1D2DF1B98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95-4675-44F4-B1CA-40D1D2DF1B98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97-4675-44F4-B1CA-40D1D2DF1B98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99-4675-44F4-B1CA-40D1D2DF1B98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9B-4675-44F4-B1CA-40D1D2DF1B98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9D-4675-44F4-B1CA-40D1D2DF1B98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9F-4675-44F4-B1CA-40D1D2DF1B98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1-4675-44F4-B1CA-40D1D2DF1B98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3-4675-44F4-B1CA-40D1D2DF1B98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5-4675-44F4-B1CA-40D1D2DF1B98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7-4675-44F4-B1CA-40D1D2DF1B98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9-4675-44F4-B1CA-40D1D2DF1B98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B-4675-44F4-B1CA-40D1D2DF1B98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D-4675-44F4-B1CA-40D1D2DF1B98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F-4675-44F4-B1CA-40D1D2DF1B98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1-4675-44F4-B1CA-40D1D2DF1B98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3-4675-44F4-B1CA-40D1D2DF1B98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5-4675-44F4-B1CA-40D1D2DF1B98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7-4675-44F4-B1CA-40D1D2DF1B98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9-4675-44F4-B1CA-40D1D2DF1B98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B-4675-44F4-B1CA-40D1D2DF1B98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D-4675-44F4-B1CA-40D1D2DF1B98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F-4675-44F4-B1CA-40D1D2DF1B98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C1-4675-44F4-B1CA-40D1D2DF1B98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C3-4675-44F4-B1CA-40D1D2DF1B98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C5-4675-44F4-B1CA-40D1D2DF1B98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C7-4675-44F4-B1CA-40D1D2DF1B98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C9-4675-44F4-B1CA-40D1D2DF1B98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CB-4675-44F4-B1CA-40D1D2DF1B98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CD-4675-44F4-B1CA-40D1D2DF1B98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CF-4675-44F4-B1CA-40D1D2DF1B98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D1-4675-44F4-B1CA-40D1D2DF1B98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D3-4675-44F4-B1CA-40D1D2DF1B98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D5-4675-44F4-B1CA-40D1D2DF1B98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D7-4675-44F4-B1CA-40D1D2DF1B98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D9-4675-44F4-B1CA-40D1D2DF1B98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DB-4675-44F4-B1CA-40D1D2DF1B98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DD-4675-44F4-B1CA-40D1D2DF1B98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DF-4675-44F4-B1CA-40D1D2DF1B98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E1-4675-44F4-B1CA-40D1D2DF1B98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E3-4675-44F4-B1CA-40D1D2DF1B98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E5-4675-44F4-B1CA-40D1D2DF1B98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E7-4675-44F4-B1CA-40D1D2DF1B98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E9-4675-44F4-B1CA-40D1D2DF1B98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EB-4675-44F4-B1CA-40D1D2DF1B98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ED-4675-44F4-B1CA-40D1D2DF1B98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EF-4675-44F4-B1CA-40D1D2DF1B98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1-4675-44F4-B1CA-40D1D2DF1B98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3-4675-44F4-B1CA-40D1D2DF1B98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5-4675-44F4-B1CA-40D1D2DF1B98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7-4675-44F4-B1CA-40D1D2DF1B98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9-4675-44F4-B1CA-40D1D2DF1B98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B-4675-44F4-B1CA-40D1D2DF1B98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D-4675-44F4-B1CA-40D1D2DF1B98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F-4675-44F4-B1CA-40D1D2DF1B98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1-4675-44F4-B1CA-40D1D2DF1B98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3-4675-44F4-B1CA-40D1D2DF1B98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5-4675-44F4-B1CA-40D1D2DF1B98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7-4675-44F4-B1CA-40D1D2DF1B98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9-4675-44F4-B1CA-40D1D2DF1B98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B-4675-44F4-B1CA-40D1D2DF1B98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D-4675-44F4-B1CA-40D1D2DF1B98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F-4675-44F4-B1CA-40D1D2DF1B98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11-4675-44F4-B1CA-40D1D2DF1B98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13-4675-44F4-B1CA-40D1D2DF1B98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15-4675-44F4-B1CA-40D1D2DF1B98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17-4675-44F4-B1CA-40D1D2DF1B98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19-4675-44F4-B1CA-40D1D2DF1B98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1B-4675-44F4-B1CA-40D1D2DF1B98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1D-4675-44F4-B1CA-40D1D2DF1B98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1F-4675-44F4-B1CA-40D1D2DF1B98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1-4675-44F4-B1CA-40D1D2DF1B98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3-4675-44F4-B1CA-40D1D2DF1B98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5-4675-44F4-B1CA-40D1D2DF1B98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7-4675-44F4-B1CA-40D1D2DF1B98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9-4675-44F4-B1CA-40D1D2DF1B98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B-4675-44F4-B1CA-40D1D2DF1B98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D-4675-44F4-B1CA-40D1D2DF1B98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F-4675-44F4-B1CA-40D1D2DF1B98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1-4675-44F4-B1CA-40D1D2DF1B98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3-4675-44F4-B1CA-40D1D2DF1B98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5-4675-44F4-B1CA-40D1D2DF1B98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7-4675-44F4-B1CA-40D1D2DF1B98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9-4675-44F4-B1CA-40D1D2DF1B98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B-4675-44F4-B1CA-40D1D2DF1B98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D-4675-44F4-B1CA-40D1D2DF1B98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F-4675-44F4-B1CA-40D1D2DF1B98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41-4675-44F4-B1CA-40D1D2DF1B98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43-4675-44F4-B1CA-40D1D2DF1B98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45-4675-44F4-B1CA-40D1D2DF1B98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47-4675-44F4-B1CA-40D1D2DF1B98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49-4675-44F4-B1CA-40D1D2DF1B98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4B-4675-44F4-B1CA-40D1D2DF1B98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4D-4675-44F4-B1CA-40D1D2DF1B98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4F-4675-44F4-B1CA-40D1D2DF1B98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51-4675-44F4-B1CA-40D1D2DF1B98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53-4675-44F4-B1CA-40D1D2DF1B98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55-4675-44F4-B1CA-40D1D2DF1B98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57-4675-44F4-B1CA-40D1D2DF1B98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59-4675-44F4-B1CA-40D1D2DF1B98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5B-4675-44F4-B1CA-40D1D2DF1B98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5D-4675-44F4-B1CA-40D1D2DF1B98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initiales'!$B$175:$B$175</c15:sqref>
                        </c15:fullRef>
                        <c15:formulaRef>
                          <c15:sqref>'Données initiales'!$B$175</c15:sqref>
                        </c15:formulaRef>
                      </c:ext>
                    </c:extLst>
                    <c:numCache>
                      <c:formatCode>General</c:formatCode>
                      <c:ptCount val="1"/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initiales'!$B$182:$B$182</c15:sqref>
                        </c15:fullRef>
                        <c15:formulaRef>
                          <c15:sqref>'Données initiales'!$B$182</c15:sqref>
                        </c15:formulaRef>
                      </c:ext>
                    </c:extLst>
                    <c:numCache>
                      <c:formatCode>0%</c:formatCode>
                      <c:ptCount val="1"/>
                      <c:pt idx="0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5="http://schemas.microsoft.com/office/drawing/2012/chart" uri="{02D57815-91ED-43cb-92C2-25804820EDAC}">
                    <c15:filteredSeriesTitle>
                      <c15:tx>
                        <c:strRef>
                          <c:extLst>
                            <c:ext uri="{02D57815-91ED-43cb-92C2-25804820EDAC}">
                              <c15:formulaRef>
                                <c15:sqref>'Données initiales'!#REF!</c15:sqref>
                              </c15:formulaRef>
                            </c:ext>
                          </c:extLst>
                          <c:strCache>
                            <c:ptCount val="1"/>
                            <c:pt idx="0">
                              <c:v>#REF!</c:v>
                            </c:pt>
                          </c:strCache>
                        </c:strRef>
                      </c15:tx>
                    </c15:filteredSeriesTitle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initiales'!$B$182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  <c:ext xmlns:c16="http://schemas.microsoft.com/office/drawing/2014/chart" uri="{C3380CC4-5D6E-409C-BE32-E72D297353CC}">
                    <c16:uniqueId val="{00001B5E-4675-44F4-B1CA-40D1D2DF1B98}"/>
                  </c:ext>
                </c:extLst>
              </c15:ser>
            </c15:filteredPieSeries>
            <c15:filteredPieSeries>
              <c15:ser>
                <c:idx val="7"/>
                <c:order val="7"/>
                <c:dPt>
                  <c:idx val="0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27-149C-4692-8C2D-093E0BDC5816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21-47F6-41E1-8B29-02D4DCE9C2FA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23-47F6-41E1-8B29-02D4DCE9C2FA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25-47F6-41E1-8B29-02D4DCE9C2FA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1-FF3A-44A8-911E-E4180125A965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29-47F6-41E1-8B29-02D4DCE9C2FA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D-857D-4270-92FD-047439DEFB87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2D-47F6-41E1-8B29-02D4DCE9C2FA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9-8C89-4393-A9AC-813C1CFF4485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11-857D-4270-92FD-047439DEFB87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5-FF3A-44A8-911E-E4180125A965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15-857D-4270-92FD-047439DEFB87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61-0262-49F7-8958-9325FD942434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9-FF3A-44A8-911E-E4180125A965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D-8C89-4393-A9AC-813C1CFF4485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D-FF3A-44A8-911E-E4180125A965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9-9EA6-44DB-807C-CD1CB33B571A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A1-8C89-4393-A9AC-813C1CFF448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65-0262-49F7-8958-9325FD942434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A5-8C89-4393-A9AC-813C1CFF4485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1-CA2A-481A-8EE5-ECDA915E1D9B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69-0262-49F7-8958-9325FD942434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D-9EA6-44DB-807C-CD1CB33B571A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6D-0262-49F7-8958-9325FD942434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71-3CE8-4FA2-B210-AF12739BC487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31-9EA6-44DB-807C-CD1CB33B571A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5-CA2A-481A-8EE5-ECDA915E1D9B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35-9EA6-44DB-807C-CD1CB33B571A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BB-24E9-43D1-8B50-CCC09B4A67E0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9-CA2A-481A-8EE5-ECDA915E1D9B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D7-BA4F-430D-A500-BC8DA2B467BD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D-CA2A-481A-8EE5-ECDA915E1D9B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BF-24E9-43D1-8B50-CCC09B4A67E0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75-3CE8-4FA2-B210-AF12739BC487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C3-24E9-43D1-8B50-CCC09B4A67E0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5-B86D-44F7-A799-FBE550FC3906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C7-24E9-43D1-8B50-CCC09B4A67E0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79-3CE8-4FA2-B210-AF12739BC487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DB-BA4F-430D-A500-BC8DA2B467BD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7D-3CE8-4FA2-B210-AF12739BC487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1-14CF-415F-B988-2D292F532CE7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81-3CE8-4FA2-B210-AF12739BC487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15-080C-42F3-9577-CA06CCA68008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5-14CF-415F-B988-2D292F532CE7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9-E7F2-4718-BB49-CCE60808E2D5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19-080C-42F3-9577-CA06CCA68008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4-4675-44F4-B1CA-40D1D2DF1B98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D-E7F2-4718-BB49-CCE60808E2D5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DF-BA4F-430D-A500-BC8DA2B467BD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9-B86D-44F7-A799-FBE550FC3906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3-BA4F-430D-A500-BC8DA2B467BD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7-76E8-4CB2-9822-94EBB970F47D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7-BA4F-430D-A500-BC8DA2B467BD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31-5105-4419-A15D-C3203F049715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B-76E8-4CB2-9822-94EBB970F47D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D-B86D-44F7-A799-FBE550FC3906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33-5105-4419-A15D-C3203F049715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81-B86D-44F7-A799-FBE550FC3906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35-5105-4419-A15D-C3203F049715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85-B86D-44F7-A799-FBE550FC3906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9-D9D6-4671-A17D-08E9CB43A746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39-5105-4419-A15D-C3203F049715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D-E1BA-40DE-AA97-98BD9AD47DEF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D-D9D6-4671-A17D-08E9CB43A746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E1-8D2F-452E-88A6-0DC78B375AAF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01-E1BA-40DE-AA97-98BD9AD47DEF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5-5BCB-4E0D-BFB4-98037DB2D382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E5-8D2F-452E-88A6-0DC78B375AAF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9-D443-4676-90C4-79741A41817D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9-5BCB-4E0D-BFB4-98037DB2D382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D-08C5-478B-A400-D5F9B9AD95BE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D-D443-4676-90C4-79741A41817D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71-E784-4C9A-AA06-290A03C129AA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1-08C5-478B-A400-D5F9B9AD95BE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55-3D2B-477A-86D3-B7DF19845F70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75-E784-4C9A-AA06-290A03C129AA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6-4675-44F4-B1CA-40D1D2DF1B98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59-3D2B-477A-86D3-B7DF19845F70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1D-EC4C-42B9-82B4-8CF4C1EF37DD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5D-3D2B-477A-86D3-B7DF19845F70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E3-84EB-47D9-87B9-40019EBBF191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21-EC4C-42B9-82B4-8CF4C1EF37DD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8-4675-44F4-B1CA-40D1D2DF1B98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25-EC4C-42B9-82B4-8CF4C1EF37DD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E7-84EB-47D9-87B9-40019EBBF191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B-4A98-4A2D-9E86-6D361F2ED420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EB-84EB-47D9-87B9-40019EBBF191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9F-4A88-4512-9969-A498F7176259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F-4A98-4A2D-9E86-6D361F2ED420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83-D67C-4620-8B40-313B0A6AB9E2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3-4A88-4512-9969-A498F7176259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A-4675-44F4-B1CA-40D1D2DF1B98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87-D67C-4620-8B40-313B0A6AB9E2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C-4675-44F4-B1CA-40D1D2DF1B98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E-4675-44F4-B1CA-40D1D2DF1B98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0-4675-44F4-B1CA-40D1D2DF1B98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2-4675-44F4-B1CA-40D1D2DF1B98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4-4675-44F4-B1CA-40D1D2DF1B98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6-4675-44F4-B1CA-40D1D2DF1B98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8-4675-44F4-B1CA-40D1D2DF1B98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A-4675-44F4-B1CA-40D1D2DF1B98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C-4675-44F4-B1CA-40D1D2DF1B98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E-4675-44F4-B1CA-40D1D2DF1B98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80-4675-44F4-B1CA-40D1D2DF1B98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82-4675-44F4-B1CA-40D1D2DF1B98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84-4675-44F4-B1CA-40D1D2DF1B98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86-4675-44F4-B1CA-40D1D2DF1B98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88-4675-44F4-B1CA-40D1D2DF1B98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8A-4675-44F4-B1CA-40D1D2DF1B98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8C-4675-44F4-B1CA-40D1D2DF1B98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8E-4675-44F4-B1CA-40D1D2DF1B98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90-4675-44F4-B1CA-40D1D2DF1B98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92-4675-44F4-B1CA-40D1D2DF1B98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94-4675-44F4-B1CA-40D1D2DF1B98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96-4675-44F4-B1CA-40D1D2DF1B98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98-4675-44F4-B1CA-40D1D2DF1B98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9A-4675-44F4-B1CA-40D1D2DF1B98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9C-4675-44F4-B1CA-40D1D2DF1B98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9E-4675-44F4-B1CA-40D1D2DF1B98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0-4675-44F4-B1CA-40D1D2DF1B98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2-4675-44F4-B1CA-40D1D2DF1B98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4-4675-44F4-B1CA-40D1D2DF1B98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6-4675-44F4-B1CA-40D1D2DF1B98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8-4675-44F4-B1CA-40D1D2DF1B98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A-4675-44F4-B1CA-40D1D2DF1B98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C-4675-44F4-B1CA-40D1D2DF1B98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E-4675-44F4-B1CA-40D1D2DF1B98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0-4675-44F4-B1CA-40D1D2DF1B98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2-4675-44F4-B1CA-40D1D2DF1B98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4-4675-44F4-B1CA-40D1D2DF1B98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6-4675-44F4-B1CA-40D1D2DF1B98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8-4675-44F4-B1CA-40D1D2DF1B98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A-4675-44F4-B1CA-40D1D2DF1B98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C-4675-44F4-B1CA-40D1D2DF1B98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E-4675-44F4-B1CA-40D1D2DF1B98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C0-4675-44F4-B1CA-40D1D2DF1B98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C2-4675-44F4-B1CA-40D1D2DF1B98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C4-4675-44F4-B1CA-40D1D2DF1B98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C6-4675-44F4-B1CA-40D1D2DF1B98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C8-4675-44F4-B1CA-40D1D2DF1B98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CA-4675-44F4-B1CA-40D1D2DF1B98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CC-4675-44F4-B1CA-40D1D2DF1B98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CE-4675-44F4-B1CA-40D1D2DF1B98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D0-4675-44F4-B1CA-40D1D2DF1B98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D2-4675-44F4-B1CA-40D1D2DF1B98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D4-4675-44F4-B1CA-40D1D2DF1B98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D6-4675-44F4-B1CA-40D1D2DF1B98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D8-4675-44F4-B1CA-40D1D2DF1B98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DA-4675-44F4-B1CA-40D1D2DF1B98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DC-4675-44F4-B1CA-40D1D2DF1B98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DE-4675-44F4-B1CA-40D1D2DF1B98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E0-4675-44F4-B1CA-40D1D2DF1B98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E2-4675-44F4-B1CA-40D1D2DF1B98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E4-4675-44F4-B1CA-40D1D2DF1B98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E6-4675-44F4-B1CA-40D1D2DF1B98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E8-4675-44F4-B1CA-40D1D2DF1B98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EA-4675-44F4-B1CA-40D1D2DF1B98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EC-4675-44F4-B1CA-40D1D2DF1B98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EE-4675-44F4-B1CA-40D1D2DF1B98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F0-4675-44F4-B1CA-40D1D2DF1B98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F2-4675-44F4-B1CA-40D1D2DF1B98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F4-4675-44F4-B1CA-40D1D2DF1B98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F6-4675-44F4-B1CA-40D1D2DF1B98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F8-4675-44F4-B1CA-40D1D2DF1B98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FA-4675-44F4-B1CA-40D1D2DF1B98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FC-4675-44F4-B1CA-40D1D2DF1B98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FE-4675-44F4-B1CA-40D1D2DF1B98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00-4675-44F4-B1CA-40D1D2DF1B98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02-4675-44F4-B1CA-40D1D2DF1B98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04-4675-44F4-B1CA-40D1D2DF1B98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06-4675-44F4-B1CA-40D1D2DF1B98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08-4675-44F4-B1CA-40D1D2DF1B98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0A-4675-44F4-B1CA-40D1D2DF1B98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0C-4675-44F4-B1CA-40D1D2DF1B98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0E-4675-44F4-B1CA-40D1D2DF1B98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10-4675-44F4-B1CA-40D1D2DF1B98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12-4675-44F4-B1CA-40D1D2DF1B98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14-4675-44F4-B1CA-40D1D2DF1B98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16-4675-44F4-B1CA-40D1D2DF1B98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18-4675-44F4-B1CA-40D1D2DF1B98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1A-4675-44F4-B1CA-40D1D2DF1B98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1C-4675-44F4-B1CA-40D1D2DF1B98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1E-4675-44F4-B1CA-40D1D2DF1B98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20-4675-44F4-B1CA-40D1D2DF1B98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22-4675-44F4-B1CA-40D1D2DF1B98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24-4675-44F4-B1CA-40D1D2DF1B98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26-4675-44F4-B1CA-40D1D2DF1B98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28-4675-44F4-B1CA-40D1D2DF1B98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2A-4675-44F4-B1CA-40D1D2DF1B98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2C-4675-44F4-B1CA-40D1D2DF1B98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2E-4675-44F4-B1CA-40D1D2DF1B98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30-4675-44F4-B1CA-40D1D2DF1B98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32-4675-44F4-B1CA-40D1D2DF1B98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34-4675-44F4-B1CA-40D1D2DF1B98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36-4675-44F4-B1CA-40D1D2DF1B98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38-4675-44F4-B1CA-40D1D2DF1B98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3A-4675-44F4-B1CA-40D1D2DF1B98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3C-4675-44F4-B1CA-40D1D2DF1B98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3E-4675-44F4-B1CA-40D1D2DF1B98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40-4675-44F4-B1CA-40D1D2DF1B98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42-4675-44F4-B1CA-40D1D2DF1B98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44-4675-44F4-B1CA-40D1D2DF1B98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46-4675-44F4-B1CA-40D1D2DF1B98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48-4675-44F4-B1CA-40D1D2DF1B98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4A-4675-44F4-B1CA-40D1D2DF1B98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4C-4675-44F4-B1CA-40D1D2DF1B98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4E-4675-44F4-B1CA-40D1D2DF1B98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50-4675-44F4-B1CA-40D1D2DF1B98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52-4675-44F4-B1CA-40D1D2DF1B98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54-4675-44F4-B1CA-40D1D2DF1B98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56-4675-44F4-B1CA-40D1D2DF1B98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58-4675-44F4-B1CA-40D1D2DF1B98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5A-4675-44F4-B1CA-40D1D2DF1B98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5C-4675-44F4-B1CA-40D1D2DF1B98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5E-4675-44F4-B1CA-40D1D2DF1B98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60-4675-44F4-B1CA-40D1D2DF1B98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62-4675-44F4-B1CA-40D1D2DF1B98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64-4675-44F4-B1CA-40D1D2DF1B98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66-4675-44F4-B1CA-40D1D2DF1B98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68-4675-44F4-B1CA-40D1D2DF1B98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6A-4675-44F4-B1CA-40D1D2DF1B98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6C-4675-44F4-B1CA-40D1D2DF1B98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6E-4675-44F4-B1CA-40D1D2DF1B98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70-4675-44F4-B1CA-40D1D2DF1B98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72-4675-44F4-B1CA-40D1D2DF1B98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74-4675-44F4-B1CA-40D1D2DF1B98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76-4675-44F4-B1CA-40D1D2DF1B98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78-4675-44F4-B1CA-40D1D2DF1B98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7A-4675-44F4-B1CA-40D1D2DF1B98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7C-4675-44F4-B1CA-40D1D2DF1B98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7E-4675-44F4-B1CA-40D1D2DF1B98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0-4675-44F4-B1CA-40D1D2DF1B98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2-4675-44F4-B1CA-40D1D2DF1B98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4-4675-44F4-B1CA-40D1D2DF1B98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6-4675-44F4-B1CA-40D1D2DF1B98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8-4675-44F4-B1CA-40D1D2DF1B98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A-4675-44F4-B1CA-40D1D2DF1B98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C-4675-44F4-B1CA-40D1D2DF1B98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E-4675-44F4-B1CA-40D1D2DF1B98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0-4675-44F4-B1CA-40D1D2DF1B98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2-4675-44F4-B1CA-40D1D2DF1B98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4-4675-44F4-B1CA-40D1D2DF1B98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6-4675-44F4-B1CA-40D1D2DF1B98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8-4675-44F4-B1CA-40D1D2DF1B98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A-4675-44F4-B1CA-40D1D2DF1B98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C-4675-44F4-B1CA-40D1D2DF1B98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E-4675-44F4-B1CA-40D1D2DF1B98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0-4675-44F4-B1CA-40D1D2DF1B98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2-4675-44F4-B1CA-40D1D2DF1B98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4-4675-44F4-B1CA-40D1D2DF1B98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6-4675-44F4-B1CA-40D1D2DF1B98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8-4675-44F4-B1CA-40D1D2DF1B98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A-4675-44F4-B1CA-40D1D2DF1B98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C-4675-44F4-B1CA-40D1D2DF1B98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E-4675-44F4-B1CA-40D1D2DF1B98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0-4675-44F4-B1CA-40D1D2DF1B98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2-4675-44F4-B1CA-40D1D2DF1B98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4-4675-44F4-B1CA-40D1D2DF1B98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6-4675-44F4-B1CA-40D1D2DF1B98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8-4675-44F4-B1CA-40D1D2DF1B98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A-4675-44F4-B1CA-40D1D2DF1B98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C-4675-44F4-B1CA-40D1D2DF1B98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E-4675-44F4-B1CA-40D1D2DF1B98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0-4675-44F4-B1CA-40D1D2DF1B98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2-4675-44F4-B1CA-40D1D2DF1B98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4-4675-44F4-B1CA-40D1D2DF1B98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6-4675-44F4-B1CA-40D1D2DF1B98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8-4675-44F4-B1CA-40D1D2DF1B98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A-4675-44F4-B1CA-40D1D2DF1B98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C-4675-44F4-B1CA-40D1D2DF1B98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E-4675-44F4-B1CA-40D1D2DF1B98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0-4675-44F4-B1CA-40D1D2DF1B98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2-4675-44F4-B1CA-40D1D2DF1B98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4-4675-44F4-B1CA-40D1D2DF1B98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6-4675-44F4-B1CA-40D1D2DF1B98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8-4675-44F4-B1CA-40D1D2DF1B98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A-4675-44F4-B1CA-40D1D2DF1B98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C-4675-44F4-B1CA-40D1D2DF1B98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E-4675-44F4-B1CA-40D1D2DF1B98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E0-4675-44F4-B1CA-40D1D2DF1B98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E2-4675-44F4-B1CA-40D1D2DF1B98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E4-4675-44F4-B1CA-40D1D2DF1B98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E6-4675-44F4-B1CA-40D1D2DF1B98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E8-4675-44F4-B1CA-40D1D2DF1B98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EA-4675-44F4-B1CA-40D1D2DF1B98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initiales'!$B$175:$B$175</c15:sqref>
                        </c15:fullRef>
                        <c15:formulaRef>
                          <c15:sqref>'Données initiales'!$B$175</c15:sqref>
                        </c15:formulaRef>
                      </c:ext>
                    </c:extLst>
                    <c:numCache>
                      <c:formatCode>General</c:formatCode>
                      <c:ptCount val="1"/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initiales'!$B$183:$B$183</c15:sqref>
                        </c15:fullRef>
                        <c15:formulaRef>
                          <c15:sqref>'Données initiales'!$B$183</c15:sqref>
                        </c15:formulaRef>
                      </c:ext>
                    </c:extLst>
                    <c:numCache>
                      <c:formatCode>0%</c:formatCode>
                      <c:ptCount val="1"/>
                      <c:pt idx="0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5="http://schemas.microsoft.com/office/drawing/2012/chart" uri="{02D57815-91ED-43cb-92C2-25804820EDAC}">
                    <c15:filteredSeriesTitle>
                      <c15:tx>
                        <c:strRef>
                          <c:extLst>
                            <c:ext uri="{02D57815-91ED-43cb-92C2-25804820EDAC}">
                              <c15:formulaRef>
                                <c15:sqref>'Données initiales'!#REF!</c15:sqref>
                              </c15:formulaRef>
                            </c:ext>
                          </c:extLst>
                          <c:strCache>
                            <c:ptCount val="1"/>
                            <c:pt idx="0">
                              <c:v>#REF!</c:v>
                            </c:pt>
                          </c:strCache>
                        </c:strRef>
                      </c15:tx>
                    </c15:filteredSeriesTitle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initiales'!$B$183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  <c:ext xmlns:c16="http://schemas.microsoft.com/office/drawing/2014/chart" uri="{C3380CC4-5D6E-409C-BE32-E72D297353CC}">
                    <c16:uniqueId val="{00001CEB-4675-44F4-B1CA-40D1D2DF1B98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185</xdr:row>
      <xdr:rowOff>178377</xdr:rowOff>
    </xdr:from>
    <xdr:to>
      <xdr:col>2</xdr:col>
      <xdr:colOff>0</xdr:colOff>
      <xdr:row>200</xdr:row>
      <xdr:rowOff>64077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201</xdr:row>
      <xdr:rowOff>109103</xdr:rowOff>
    </xdr:from>
    <xdr:to>
      <xdr:col>2</xdr:col>
      <xdr:colOff>0</xdr:colOff>
      <xdr:row>215</xdr:row>
      <xdr:rowOff>121227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4%20-%20DOP\42%20-%20P&#244;le%20Construction%20Immobili&#232;re\P&#244;le%20Immobilier\PRLC\Programmation%202019\0205-VEFA%20MIAMI\3.%20Budget\4.%20APS\19_01_14%20v2\BUDGET%20VEFA%20MIAMI%20140119%20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 d'entrée"/>
      <sheetName val="GUIDE DEAL"/>
      <sheetName val="première page"/>
      <sheetName val="Planning VEFA"/>
      <sheetName val="1"/>
      <sheetName val="2"/>
      <sheetName val="3"/>
      <sheetName val="5"/>
      <sheetName val="6"/>
      <sheetName val="7"/>
      <sheetName val="9"/>
      <sheetName val="8"/>
      <sheetName val="Calculs détaillés"/>
      <sheetName val="Notice explicative"/>
      <sheetName val="Test de compensation"/>
      <sheetName val="FFD LLS"/>
      <sheetName val="DPR LLS"/>
      <sheetName val="SF previsio LLS"/>
      <sheetName val="Synthèse LLS"/>
      <sheetName val="DPR LLTS"/>
      <sheetName val="FFD LLTS"/>
      <sheetName val="SF previsio LLTS "/>
      <sheetName val="Synthèse LLTS"/>
      <sheetName val="Base éligible globale"/>
      <sheetName val="Bdgt"/>
      <sheetName val="SYNTHESE DG"/>
      <sheetName val="Prgr. 2018"/>
      <sheetName val="FFD PLS"/>
      <sheetName val="DPR PLS"/>
      <sheetName val="SF previsio PLS"/>
      <sheetName val="Synthèse PLS"/>
      <sheetName val="Loyers Max"/>
      <sheetName val="Base éligible LLS"/>
      <sheetName val="Calcul CIDOM"/>
      <sheetName val="Estim MOE"/>
      <sheetName val="PRD"/>
    </sheetNames>
    <sheetDataSet>
      <sheetData sheetId="0">
        <row r="6">
          <cell r="F6" t="str">
            <v>VEFA MIAMI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68">
          <cell r="E68">
            <v>0</v>
          </cell>
        </row>
      </sheetData>
      <sheetData sheetId="17"/>
      <sheetData sheetId="18"/>
      <sheetData sheetId="19">
        <row r="68">
          <cell r="E68">
            <v>0</v>
          </cell>
        </row>
      </sheetData>
      <sheetData sheetId="20"/>
      <sheetData sheetId="21"/>
      <sheetData sheetId="22"/>
      <sheetData sheetId="23"/>
      <sheetData sheetId="24">
        <row r="12">
          <cell r="R12">
            <v>0</v>
          </cell>
        </row>
      </sheetData>
      <sheetData sheetId="25"/>
      <sheetData sheetId="26">
        <row r="1">
          <cell r="D1" t="str">
            <v>VEFA MIAMI</v>
          </cell>
        </row>
      </sheetData>
      <sheetData sheetId="27"/>
      <sheetData sheetId="28">
        <row r="68">
          <cell r="E68">
            <v>11311598.726738488</v>
          </cell>
        </row>
      </sheetData>
      <sheetData sheetId="29"/>
      <sheetData sheetId="30"/>
      <sheetData sheetId="31">
        <row r="3">
          <cell r="A3" t="str">
            <v>T I Bis a</v>
          </cell>
        </row>
      </sheetData>
      <sheetData sheetId="32"/>
      <sheetData sheetId="33"/>
      <sheetData sheetId="34"/>
      <sheetData sheetId="3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D12"/>
  <sheetViews>
    <sheetView tabSelected="1" workbookViewId="0">
      <selection activeCell="B3" sqref="B3"/>
    </sheetView>
  </sheetViews>
  <sheetFormatPr baseColWidth="10" defaultRowHeight="15"/>
  <cols>
    <col min="1" max="1" width="13.5703125" customWidth="1"/>
    <col min="2" max="2" width="26.7109375" customWidth="1"/>
    <col min="5" max="5" width="13.7109375" customWidth="1"/>
    <col min="6" max="6" width="15.85546875" customWidth="1"/>
    <col min="7" max="7" width="17.42578125" customWidth="1"/>
    <col min="8" max="8" width="11.5703125" customWidth="1"/>
    <col min="10" max="10" width="13.85546875" customWidth="1"/>
    <col min="11" max="11" width="16.5703125" customWidth="1"/>
    <col min="12" max="12" width="16" customWidth="1"/>
    <col min="13" max="13" width="12.140625" customWidth="1"/>
    <col min="14" max="14" width="20.28515625" customWidth="1"/>
    <col min="15" max="15" width="24.85546875" customWidth="1"/>
    <col min="16" max="16" width="17.7109375" customWidth="1"/>
    <col min="17" max="17" width="20.5703125" customWidth="1"/>
    <col min="18" max="18" width="25" customWidth="1"/>
    <col min="19" max="19" width="12.42578125" customWidth="1"/>
    <col min="20" max="20" width="21.42578125" customWidth="1"/>
    <col min="21" max="21" width="18.7109375" customWidth="1"/>
    <col min="22" max="22" width="12.28515625" customWidth="1"/>
    <col min="23" max="23" width="16.140625" customWidth="1"/>
    <col min="29" max="29" width="15.140625" customWidth="1"/>
    <col min="34" max="34" width="17.7109375" customWidth="1"/>
    <col min="37" max="37" width="13.5703125" customWidth="1"/>
    <col min="44" max="44" width="24.85546875" customWidth="1"/>
    <col min="46" max="46" width="14.5703125" customWidth="1"/>
    <col min="47" max="47" width="21.85546875" customWidth="1"/>
    <col min="48" max="48" width="14.28515625" customWidth="1"/>
    <col min="49" max="49" width="15.140625" customWidth="1"/>
    <col min="50" max="50" width="15.5703125" customWidth="1"/>
    <col min="51" max="51" width="17.85546875" customWidth="1"/>
    <col min="53" max="53" width="19.28515625" customWidth="1"/>
    <col min="55" max="55" width="12" customWidth="1"/>
    <col min="57" max="57" width="17.28515625" customWidth="1"/>
    <col min="58" max="58" width="12.7109375" customWidth="1"/>
    <col min="59" max="59" width="20.140625" customWidth="1"/>
    <col min="60" max="60" width="18.7109375" customWidth="1"/>
    <col min="61" max="61" width="22.140625" customWidth="1"/>
    <col min="62" max="62" width="21.140625" customWidth="1"/>
    <col min="63" max="63" width="17.7109375" customWidth="1"/>
    <col min="64" max="64" width="16.5703125" customWidth="1"/>
    <col min="65" max="65" width="44.28515625" customWidth="1"/>
    <col min="66" max="66" width="26.5703125" customWidth="1"/>
    <col min="67" max="67" width="68.42578125" customWidth="1"/>
    <col min="68" max="68" width="29.140625" customWidth="1"/>
    <col min="69" max="69" width="49.7109375" customWidth="1"/>
    <col min="70" max="70" width="28" customWidth="1"/>
    <col min="71" max="71" width="12.7109375" customWidth="1"/>
    <col min="72" max="72" width="32.85546875" customWidth="1"/>
    <col min="73" max="73" width="43.28515625" customWidth="1"/>
    <col min="75" max="75" width="17" customWidth="1"/>
    <col min="76" max="76" width="28.7109375" customWidth="1"/>
    <col min="77" max="77" width="25.5703125" customWidth="1"/>
    <col min="78" max="78" width="14.28515625" customWidth="1"/>
    <col min="79" max="79" width="23.7109375" customWidth="1"/>
    <col min="81" max="81" width="26.42578125" customWidth="1"/>
    <col min="82" max="82" width="15.140625" customWidth="1"/>
    <col min="83" max="83" width="24.5703125" customWidth="1"/>
    <col min="85" max="85" width="24.85546875" customWidth="1"/>
    <col min="86" max="86" width="13.5703125" customWidth="1"/>
    <col min="87" max="87" width="23" customWidth="1"/>
    <col min="89" max="89" width="25.140625" customWidth="1"/>
    <col min="90" max="90" width="13.85546875" customWidth="1"/>
    <col min="91" max="91" width="23.28515625" customWidth="1"/>
    <col min="93" max="93" width="14.85546875" customWidth="1"/>
    <col min="94" max="94" width="33.42578125" customWidth="1"/>
    <col min="95" max="95" width="25.140625" customWidth="1"/>
    <col min="96" max="96" width="14.85546875" customWidth="1"/>
    <col min="97" max="97" width="33.140625" customWidth="1"/>
    <col min="98" max="98" width="24" customWidth="1"/>
    <col min="99" max="99" width="17.7109375" customWidth="1"/>
    <col min="100" max="100" width="20.42578125" customWidth="1"/>
    <col min="101" max="101" width="28.140625" customWidth="1"/>
    <col min="102" max="102" width="21" customWidth="1"/>
    <col min="103" max="103" width="16.140625" customWidth="1"/>
    <col min="104" max="104" width="17.42578125" customWidth="1"/>
    <col min="106" max="106" width="43.7109375" customWidth="1"/>
    <col min="107" max="107" width="37.85546875" customWidth="1"/>
    <col min="108" max="108" width="18.28515625" customWidth="1"/>
    <col min="109" max="109" width="16.42578125" customWidth="1"/>
    <col min="110" max="110" width="17.7109375" customWidth="1"/>
    <col min="112" max="112" width="16.42578125" customWidth="1"/>
    <col min="113" max="113" width="17.7109375" customWidth="1"/>
    <col min="115" max="115" width="16.140625" customWidth="1"/>
    <col min="116" max="116" width="17.42578125" customWidth="1"/>
    <col min="118" max="118" width="30.42578125" customWidth="1"/>
    <col min="120" max="120" width="32.7109375" customWidth="1"/>
    <col min="121" max="121" width="34" customWidth="1"/>
    <col min="123" max="123" width="15.7109375" customWidth="1"/>
    <col min="124" max="124" width="15.5703125" customWidth="1"/>
    <col min="125" max="125" width="21.140625" customWidth="1"/>
    <col min="126" max="126" width="23.85546875" customWidth="1"/>
    <col min="128" max="128" width="21" customWidth="1"/>
    <col min="129" max="129" width="19.42578125" customWidth="1"/>
    <col min="130" max="130" width="22" customWidth="1"/>
    <col min="131" max="131" width="22.140625" customWidth="1"/>
    <col min="133" max="133" width="19.7109375" customWidth="1"/>
    <col min="134" max="134" width="19.85546875" customWidth="1"/>
    <col min="136" max="136" width="19" customWidth="1"/>
    <col min="137" max="137" width="19.140625" customWidth="1"/>
    <col min="139" max="139" width="25.28515625" customWidth="1"/>
    <col min="140" max="140" width="26.5703125" customWidth="1"/>
    <col min="142" max="142" width="13.5703125" customWidth="1"/>
    <col min="143" max="143" width="14.85546875" customWidth="1"/>
    <col min="145" max="145" width="17.28515625" customWidth="1"/>
    <col min="146" max="146" width="18.5703125" customWidth="1"/>
    <col min="148" max="148" width="20.42578125" customWidth="1"/>
    <col min="149" max="149" width="21.7109375" customWidth="1"/>
    <col min="151" max="151" width="16" customWidth="1"/>
    <col min="152" max="152" width="14.5703125" customWidth="1"/>
    <col min="153" max="153" width="15.85546875" customWidth="1"/>
    <col min="154" max="154" width="34.42578125" customWidth="1"/>
    <col min="155" max="155" width="23.28515625" customWidth="1"/>
    <col min="156" max="156" width="21.5703125" customWidth="1"/>
    <col min="157" max="157" width="24.42578125" customWidth="1"/>
    <col min="159" max="159" width="25.85546875" customWidth="1"/>
    <col min="160" max="160" width="21.5703125" customWidth="1"/>
    <col min="161" max="161" width="11.85546875" customWidth="1"/>
    <col min="162" max="162" width="25.7109375" customWidth="1"/>
    <col min="163" max="163" width="26" customWidth="1"/>
    <col min="164" max="164" width="20.7109375" customWidth="1"/>
    <col min="165" max="165" width="24.28515625" customWidth="1"/>
    <col min="166" max="166" width="16.140625" customWidth="1"/>
    <col min="167" max="167" width="13" customWidth="1"/>
    <col min="169" max="169" width="28.28515625" customWidth="1"/>
    <col min="170" max="170" width="24.85546875" customWidth="1"/>
    <col min="171" max="171" width="27.5703125" customWidth="1"/>
    <col min="172" max="172" width="23.5703125" customWidth="1"/>
    <col min="173" max="173" width="53.28515625" customWidth="1"/>
    <col min="174" max="174" width="12.28515625" customWidth="1"/>
    <col min="175" max="175" width="14.85546875" customWidth="1"/>
    <col min="176" max="176" width="21.28515625" customWidth="1"/>
    <col min="177" max="177" width="30" customWidth="1"/>
    <col min="178" max="178" width="24" customWidth="1"/>
    <col min="183" max="183" width="29.7109375" customWidth="1"/>
    <col min="184" max="184" width="12.85546875" customWidth="1"/>
    <col min="186" max="186" width="23.140625" customWidth="1"/>
    <col min="187" max="187" width="24.7109375" customWidth="1"/>
    <col min="188" max="188" width="35.85546875" customWidth="1"/>
    <col min="189" max="189" width="29.7109375" customWidth="1"/>
    <col min="190" max="190" width="21" customWidth="1"/>
    <col min="191" max="191" width="25.42578125" customWidth="1"/>
    <col min="192" max="192" width="26" customWidth="1"/>
    <col min="193" max="193" width="16.42578125" customWidth="1"/>
    <col min="194" max="194" width="15.42578125" customWidth="1"/>
    <col min="195" max="195" width="20.5703125" customWidth="1"/>
    <col min="196" max="196" width="19.7109375" customWidth="1"/>
    <col min="198" max="198" width="26.5703125" customWidth="1"/>
    <col min="199" max="199" width="25" customWidth="1"/>
    <col min="200" max="200" width="11.85546875" customWidth="1"/>
    <col min="201" max="201" width="13.42578125" customWidth="1"/>
    <col min="205" max="205" width="21.7109375" customWidth="1"/>
    <col min="206" max="206" width="12.5703125" customWidth="1"/>
    <col min="207" max="207" width="12.7109375" customWidth="1"/>
    <col min="210" max="210" width="13.7109375" customWidth="1"/>
    <col min="211" max="211" width="12.42578125" customWidth="1"/>
    <col min="212" max="212" width="15.7109375" customWidth="1"/>
    <col min="213" max="213" width="16.7109375" customWidth="1"/>
    <col min="214" max="214" width="27.140625" customWidth="1"/>
    <col min="215" max="215" width="13.140625" customWidth="1"/>
    <col min="216" max="216" width="15.140625" customWidth="1"/>
    <col min="219" max="219" width="11.85546875" customWidth="1"/>
    <col min="220" max="220" width="17.28515625" customWidth="1"/>
    <col min="221" max="221" width="13.42578125" customWidth="1"/>
    <col min="223" max="223" width="24.5703125" customWidth="1"/>
    <col min="224" max="224" width="14" customWidth="1"/>
    <col min="227" max="227" width="13.7109375" customWidth="1"/>
    <col min="229" max="229" width="23.140625" customWidth="1"/>
    <col min="230" max="230" width="19.5703125" customWidth="1"/>
    <col min="232" max="232" width="16.140625" customWidth="1"/>
    <col min="233" max="233" width="15.7109375" customWidth="1"/>
    <col min="234" max="234" width="12.140625" customWidth="1"/>
    <col min="235" max="235" width="18.28515625" customWidth="1"/>
    <col min="236" max="236" width="30.5703125" customWidth="1"/>
    <col min="238" max="238" width="17" customWidth="1"/>
    <col min="239" max="239" width="33.42578125" customWidth="1"/>
    <col min="240" max="240" width="22.7109375" customWidth="1"/>
    <col min="241" max="241" width="20.7109375" customWidth="1"/>
    <col min="242" max="242" width="19.85546875" customWidth="1"/>
    <col min="243" max="243" width="24" customWidth="1"/>
    <col min="244" max="244" width="32.28515625" customWidth="1"/>
  </cols>
  <sheetData>
    <row r="1" spans="1:4" ht="15.75" thickBot="1">
      <c r="A1" t="s">
        <v>171</v>
      </c>
      <c r="D1" t="s">
        <v>172</v>
      </c>
    </row>
    <row r="2" spans="1:4" ht="32.25" customHeight="1" thickBot="1">
      <c r="A2" s="2"/>
      <c r="B2" s="129" t="s">
        <v>100</v>
      </c>
      <c r="D2" t="s">
        <v>173</v>
      </c>
    </row>
    <row r="3" spans="1:4">
      <c r="A3" s="90">
        <v>2010</v>
      </c>
      <c r="B3" s="131">
        <f>AVERAGE(((Prog=A3))*(Ecart_DEAL_OS))</f>
        <v>7.666666666666667</v>
      </c>
    </row>
    <row r="4" spans="1:4">
      <c r="A4" s="91">
        <v>2011</v>
      </c>
      <c r="B4" s="131">
        <f>AVERAGE(((Prog=A4))*(Ecart_DEAL_OS))</f>
        <v>2.8666666666666667</v>
      </c>
    </row>
    <row r="5" spans="1:4">
      <c r="A5" s="91">
        <v>2012</v>
      </c>
      <c r="B5" s="131">
        <f>AVERAGE(((Prog=A5))*(Ecart_DEAL_OS))</f>
        <v>0</v>
      </c>
    </row>
    <row r="6" spans="1:4">
      <c r="A6" s="91">
        <v>2013</v>
      </c>
      <c r="B6" s="131">
        <f>AVERAGE(((Prog=A6))*(Ecart_DEAL_OS))</f>
        <v>0</v>
      </c>
    </row>
    <row r="7" spans="1:4">
      <c r="A7" s="91">
        <v>2014</v>
      </c>
      <c r="B7" s="131">
        <f>AVERAGE(((Prog=A7))*(Ecart_DEAL_OS))</f>
        <v>0</v>
      </c>
    </row>
    <row r="8" spans="1:4">
      <c r="A8" s="91">
        <v>2015</v>
      </c>
      <c r="B8" s="131">
        <f>AVERAGE(((Prog=A8))*(Ecart_DEAL_OS))</f>
        <v>0</v>
      </c>
    </row>
    <row r="9" spans="1:4">
      <c r="A9" s="91">
        <v>2016</v>
      </c>
      <c r="B9" s="131">
        <f>AVERAGE(((Prog=A9))*(Ecart_DEAL_OS))</f>
        <v>0</v>
      </c>
    </row>
    <row r="10" spans="1:4">
      <c r="A10" s="91">
        <v>2017</v>
      </c>
      <c r="B10" s="131">
        <f>AVERAGE(((Prog=A10))*(Ecart_DEAL_OS))</f>
        <v>0</v>
      </c>
    </row>
    <row r="11" spans="1:4">
      <c r="A11" s="75">
        <v>2018</v>
      </c>
      <c r="B11" s="132">
        <f>AVERAGE(((Prog=A11))*(Ecart_DEAL_OS))</f>
        <v>0</v>
      </c>
    </row>
    <row r="12" spans="1:4" ht="15.75" thickBot="1">
      <c r="A12" s="74">
        <v>2019</v>
      </c>
      <c r="B12" s="133">
        <f>AVERAGE(((Prog=A12))*(Ecart_DEAL_OS))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filterMode="1">
    <tabColor rgb="FF08E61D"/>
    <pageSetUpPr fitToPage="1"/>
  </sheetPr>
  <dimension ref="A1:WUG241"/>
  <sheetViews>
    <sheetView view="pageBreakPreview" zoomScale="85" zoomScaleNormal="70" zoomScaleSheetLayoutView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L2" sqref="L2:L3"/>
    </sheetView>
  </sheetViews>
  <sheetFormatPr baseColWidth="10" defaultColWidth="11.42578125" defaultRowHeight="15"/>
  <cols>
    <col min="1" max="1" width="35.5703125" style="109" customWidth="1"/>
    <col min="2" max="3" width="7.28515625" style="7" customWidth="1"/>
    <col min="4" max="4" width="11.42578125" style="7" customWidth="1" collapsed="1"/>
    <col min="5" max="5" width="29.140625" style="7" customWidth="1"/>
    <col min="6" max="6" width="11.85546875" style="7" customWidth="1" collapsed="1"/>
    <col min="7" max="8" width="11.85546875" style="7" customWidth="1"/>
    <col min="9" max="9" width="21.5703125" style="41" customWidth="1"/>
    <col min="10" max="10" width="23.7109375" style="7" customWidth="1"/>
    <col min="11" max="11" width="27.140625" style="7" customWidth="1"/>
    <col min="12" max="12" width="30.28515625" style="7" customWidth="1"/>
    <col min="13" max="16384" width="11.42578125" style="8"/>
  </cols>
  <sheetData>
    <row r="1" spans="1:12" s="88" customFormat="1" ht="57.75" customHeight="1">
      <c r="A1" s="84" t="s">
        <v>0</v>
      </c>
      <c r="B1" s="84" t="s">
        <v>21</v>
      </c>
      <c r="C1" s="84" t="s">
        <v>35</v>
      </c>
      <c r="D1" s="100" t="s">
        <v>1</v>
      </c>
      <c r="E1" s="84" t="s">
        <v>4</v>
      </c>
      <c r="F1" s="84" t="s">
        <v>5</v>
      </c>
      <c r="G1" s="85" t="s">
        <v>76</v>
      </c>
      <c r="H1" s="85" t="s">
        <v>110</v>
      </c>
      <c r="I1" s="86" t="s">
        <v>2</v>
      </c>
      <c r="J1" s="97" t="s">
        <v>53</v>
      </c>
      <c r="K1" s="87" t="s">
        <v>113</v>
      </c>
      <c r="L1" s="87" t="s">
        <v>112</v>
      </c>
    </row>
    <row r="2" spans="1:12" ht="24.95" customHeight="1">
      <c r="A2" s="5" t="s">
        <v>41</v>
      </c>
      <c r="B2" s="5">
        <v>2010</v>
      </c>
      <c r="C2" s="5" t="s">
        <v>5</v>
      </c>
      <c r="D2" s="101">
        <f t="shared" ref="D2:D33" si="0">SUM(E2:H2)</f>
        <v>30</v>
      </c>
      <c r="E2" s="126"/>
      <c r="F2" s="125">
        <v>30</v>
      </c>
      <c r="G2" s="23"/>
      <c r="H2" s="23"/>
      <c r="I2" s="43">
        <v>40491</v>
      </c>
      <c r="J2" s="61">
        <v>40945</v>
      </c>
      <c r="K2" s="54">
        <v>2012</v>
      </c>
      <c r="L2" s="79">
        <f>(DATEDIF(I2,J2,"d"))/30</f>
        <v>15.133333333333333</v>
      </c>
    </row>
    <row r="3" spans="1:12" ht="42.75" customHeight="1">
      <c r="A3" s="5" t="s">
        <v>42</v>
      </c>
      <c r="B3" s="5">
        <v>2010</v>
      </c>
      <c r="C3" s="19" t="s">
        <v>5</v>
      </c>
      <c r="D3" s="101">
        <f t="shared" si="0"/>
        <v>27</v>
      </c>
      <c r="E3" s="73"/>
      <c r="F3" s="22">
        <v>27</v>
      </c>
      <c r="G3" s="89"/>
      <c r="H3" s="89"/>
      <c r="I3" s="43">
        <v>40491</v>
      </c>
      <c r="J3" s="61">
        <v>40721</v>
      </c>
      <c r="K3" s="54">
        <v>2011</v>
      </c>
      <c r="L3" s="79">
        <f>(DATEDIF(I3,J3,"d"))/30</f>
        <v>7.666666666666667</v>
      </c>
    </row>
    <row r="4" spans="1:12" ht="34.5" hidden="1" customHeight="1">
      <c r="A4" s="5" t="s">
        <v>30</v>
      </c>
      <c r="B4" s="5">
        <v>2011</v>
      </c>
      <c r="C4" s="5" t="s">
        <v>5</v>
      </c>
      <c r="D4" s="101">
        <f t="shared" si="0"/>
        <v>14</v>
      </c>
      <c r="E4" s="126"/>
      <c r="F4" s="5">
        <v>14</v>
      </c>
      <c r="G4" s="19"/>
      <c r="H4" s="19"/>
      <c r="I4" s="43">
        <v>40884</v>
      </c>
      <c r="J4" s="61">
        <v>40970</v>
      </c>
      <c r="K4" s="54">
        <v>2012</v>
      </c>
      <c r="L4" s="79">
        <f>(DATEDIF(I4,J4,"d"))/30</f>
        <v>2.8666666666666667</v>
      </c>
    </row>
    <row r="5" spans="1:12" ht="24.95" hidden="1" customHeight="1">
      <c r="A5" s="5" t="s">
        <v>140</v>
      </c>
      <c r="B5" s="5">
        <v>2011</v>
      </c>
      <c r="C5" s="5" t="s">
        <v>4</v>
      </c>
      <c r="D5" s="101">
        <f t="shared" si="0"/>
        <v>20</v>
      </c>
      <c r="E5" s="5">
        <v>20</v>
      </c>
      <c r="F5" s="126"/>
      <c r="G5" s="73"/>
      <c r="H5" s="73"/>
      <c r="I5" s="43">
        <v>40722</v>
      </c>
      <c r="J5" s="61">
        <v>40899</v>
      </c>
      <c r="K5" s="54">
        <v>2011</v>
      </c>
      <c r="L5" s="79">
        <f>(DATEDIF(I5,J5,"d"))/30</f>
        <v>5.9</v>
      </c>
    </row>
    <row r="6" spans="1:12" ht="15" hidden="1" customHeight="1">
      <c r="A6" s="5" t="s">
        <v>138</v>
      </c>
      <c r="B6" s="5">
        <v>2011</v>
      </c>
      <c r="C6" s="5" t="s">
        <v>4</v>
      </c>
      <c r="D6" s="101">
        <f t="shared" si="0"/>
        <v>51</v>
      </c>
      <c r="E6" s="5">
        <v>51</v>
      </c>
      <c r="F6" s="126"/>
      <c r="G6" s="73"/>
      <c r="H6" s="73"/>
      <c r="I6" s="43">
        <v>40722</v>
      </c>
      <c r="J6" s="61">
        <v>40898</v>
      </c>
      <c r="K6" s="54">
        <v>2011</v>
      </c>
      <c r="L6" s="79">
        <f>(DATEDIF(I6,J6,"d"))/30</f>
        <v>5.8666666666666663</v>
      </c>
    </row>
    <row r="7" spans="1:12" ht="35.1" hidden="1" customHeight="1">
      <c r="A7" s="5" t="s">
        <v>139</v>
      </c>
      <c r="B7" s="5">
        <v>2011</v>
      </c>
      <c r="C7" s="5" t="s">
        <v>5</v>
      </c>
      <c r="D7" s="101">
        <f t="shared" si="0"/>
        <v>6</v>
      </c>
      <c r="E7" s="6"/>
      <c r="F7" s="5">
        <v>6</v>
      </c>
      <c r="G7" s="19"/>
      <c r="H7" s="19"/>
      <c r="I7" s="43">
        <v>40730</v>
      </c>
      <c r="J7" s="61">
        <v>40898</v>
      </c>
      <c r="K7" s="54">
        <v>2011</v>
      </c>
      <c r="L7" s="79">
        <f>(DATEDIF(I7,J7,"d"))/30</f>
        <v>5.6</v>
      </c>
    </row>
    <row r="8" spans="1:12" s="12" customFormat="1" ht="15" hidden="1" customHeight="1">
      <c r="A8" s="5" t="s">
        <v>137</v>
      </c>
      <c r="B8" s="5">
        <v>2011</v>
      </c>
      <c r="C8" s="5" t="s">
        <v>4</v>
      </c>
      <c r="D8" s="101">
        <f t="shared" si="0"/>
        <v>23</v>
      </c>
      <c r="E8" s="5">
        <v>23</v>
      </c>
      <c r="F8" s="126"/>
      <c r="G8" s="73"/>
      <c r="H8" s="73"/>
      <c r="I8" s="43">
        <v>40730</v>
      </c>
      <c r="J8" s="61">
        <v>40898</v>
      </c>
      <c r="K8" s="54">
        <v>2011</v>
      </c>
      <c r="L8" s="79">
        <f>(DATEDIF(I8,J8,"d"))/30</f>
        <v>5.6</v>
      </c>
    </row>
    <row r="9" spans="1:12" ht="15" hidden="1" customHeight="1">
      <c r="A9" s="5" t="s">
        <v>33</v>
      </c>
      <c r="B9" s="5">
        <v>2011</v>
      </c>
      <c r="C9" s="5" t="s">
        <v>5</v>
      </c>
      <c r="D9" s="101">
        <f t="shared" si="0"/>
        <v>16</v>
      </c>
      <c r="E9" s="6"/>
      <c r="F9" s="5">
        <v>16</v>
      </c>
      <c r="G9" s="19"/>
      <c r="H9" s="19"/>
      <c r="I9" s="43">
        <v>40722</v>
      </c>
      <c r="J9" s="61">
        <v>40940</v>
      </c>
      <c r="K9" s="54">
        <v>2012</v>
      </c>
      <c r="L9" s="79">
        <f>(DATEDIF(I9,J9,"d"))/30</f>
        <v>7.2666666666666666</v>
      </c>
    </row>
    <row r="10" spans="1:12" ht="15" hidden="1" customHeight="1">
      <c r="A10" s="5" t="s">
        <v>32</v>
      </c>
      <c r="B10" s="5">
        <v>2011</v>
      </c>
      <c r="C10" s="5" t="s">
        <v>4</v>
      </c>
      <c r="D10" s="101">
        <f t="shared" si="0"/>
        <v>4</v>
      </c>
      <c r="E10" s="5">
        <v>4</v>
      </c>
      <c r="F10" s="126"/>
      <c r="G10" s="73"/>
      <c r="H10" s="73"/>
      <c r="I10" s="43">
        <v>40730</v>
      </c>
      <c r="J10" s="61">
        <v>40940</v>
      </c>
      <c r="K10" s="54">
        <v>2012</v>
      </c>
      <c r="L10" s="79">
        <f>(DATEDIF(I10,J10,"d"))/30</f>
        <v>7</v>
      </c>
    </row>
    <row r="11" spans="1:12" ht="15" hidden="1" customHeight="1">
      <c r="A11" s="123" t="s">
        <v>66</v>
      </c>
      <c r="B11" s="5">
        <v>2012</v>
      </c>
      <c r="C11" s="5" t="s">
        <v>5</v>
      </c>
      <c r="D11" s="101">
        <f t="shared" si="0"/>
        <v>17</v>
      </c>
      <c r="E11" s="6"/>
      <c r="F11" s="5">
        <v>17</v>
      </c>
      <c r="G11" s="19"/>
      <c r="H11" s="19"/>
      <c r="I11" s="43">
        <v>41170</v>
      </c>
      <c r="J11" s="63">
        <v>41309</v>
      </c>
      <c r="K11" s="54">
        <v>2013</v>
      </c>
      <c r="L11" s="79">
        <f>(DATEDIF(I11,J11,"d"))/30</f>
        <v>4.6333333333333337</v>
      </c>
    </row>
    <row r="12" spans="1:12" ht="15" hidden="1" customHeight="1">
      <c r="A12" s="10" t="s">
        <v>24</v>
      </c>
      <c r="B12" s="5">
        <v>2012</v>
      </c>
      <c r="C12" s="5" t="s">
        <v>4</v>
      </c>
      <c r="D12" s="101">
        <f t="shared" si="0"/>
        <v>84</v>
      </c>
      <c r="E12" s="5">
        <v>84</v>
      </c>
      <c r="F12" s="6"/>
      <c r="G12" s="25"/>
      <c r="H12" s="25"/>
      <c r="I12" s="43">
        <v>41144</v>
      </c>
      <c r="J12" s="62">
        <v>41295</v>
      </c>
      <c r="K12" s="54">
        <v>2013</v>
      </c>
      <c r="L12" s="79">
        <f>(DATEDIF(I12,J12,"d"))/30</f>
        <v>5.0333333333333332</v>
      </c>
    </row>
    <row r="13" spans="1:12" ht="15" hidden="1" customHeight="1">
      <c r="A13" s="26" t="s">
        <v>159</v>
      </c>
      <c r="B13" s="5">
        <v>2012</v>
      </c>
      <c r="C13" s="5" t="s">
        <v>5</v>
      </c>
      <c r="D13" s="101">
        <f t="shared" si="0"/>
        <v>65</v>
      </c>
      <c r="E13" s="6"/>
      <c r="F13" s="5">
        <v>65</v>
      </c>
      <c r="G13" s="19"/>
      <c r="H13" s="19"/>
      <c r="I13" s="43">
        <v>41091</v>
      </c>
      <c r="J13" s="60">
        <v>41320</v>
      </c>
      <c r="K13" s="54">
        <v>2013</v>
      </c>
      <c r="L13" s="79">
        <f>(DATEDIF(I13,J13,"d"))/30</f>
        <v>7.6333333333333337</v>
      </c>
    </row>
    <row r="14" spans="1:12" ht="15" hidden="1" customHeight="1">
      <c r="A14" s="10" t="s">
        <v>26</v>
      </c>
      <c r="B14" s="5">
        <v>2012</v>
      </c>
      <c r="C14" s="5" t="s">
        <v>5</v>
      </c>
      <c r="D14" s="101">
        <f t="shared" si="0"/>
        <v>22</v>
      </c>
      <c r="E14" s="6"/>
      <c r="F14" s="5">
        <v>22</v>
      </c>
      <c r="G14" s="19"/>
      <c r="H14" s="19"/>
      <c r="I14" s="43">
        <v>41177</v>
      </c>
      <c r="J14" s="60">
        <v>41295</v>
      </c>
      <c r="K14" s="54">
        <v>2013</v>
      </c>
      <c r="L14" s="79">
        <f>(DATEDIF(I14,J14,"d"))/30</f>
        <v>3.9333333333333331</v>
      </c>
    </row>
    <row r="15" spans="1:12" ht="15" hidden="1" customHeight="1">
      <c r="A15" s="124" t="s">
        <v>69</v>
      </c>
      <c r="B15" s="5">
        <v>2012</v>
      </c>
      <c r="C15" s="5" t="s">
        <v>5</v>
      </c>
      <c r="D15" s="101">
        <f t="shared" si="0"/>
        <v>40</v>
      </c>
      <c r="E15" s="6"/>
      <c r="F15" s="5">
        <v>40</v>
      </c>
      <c r="G15" s="19"/>
      <c r="H15" s="19"/>
      <c r="I15" s="43">
        <v>41094</v>
      </c>
      <c r="J15" s="60">
        <v>41309</v>
      </c>
      <c r="K15" s="54">
        <v>2013</v>
      </c>
      <c r="L15" s="79">
        <f>(DATEDIF(I15,J15,"d"))/30</f>
        <v>7.166666666666667</v>
      </c>
    </row>
    <row r="16" spans="1:12" ht="15" hidden="1" customHeight="1">
      <c r="A16" s="10" t="s">
        <v>49</v>
      </c>
      <c r="B16" s="5">
        <v>2012</v>
      </c>
      <c r="C16" s="5" t="s">
        <v>5</v>
      </c>
      <c r="D16" s="101">
        <f t="shared" si="0"/>
        <v>10</v>
      </c>
      <c r="E16" s="6"/>
      <c r="F16" s="5">
        <v>10</v>
      </c>
      <c r="G16" s="19"/>
      <c r="H16" s="19"/>
      <c r="I16" s="43">
        <v>41179</v>
      </c>
      <c r="J16" s="60">
        <v>41451</v>
      </c>
      <c r="K16" s="54">
        <v>2013</v>
      </c>
      <c r="L16" s="79">
        <f>(DATEDIF(I16,J16,"d"))/30</f>
        <v>9.0666666666666664</v>
      </c>
    </row>
    <row r="17" spans="1:12" ht="15" hidden="1" customHeight="1">
      <c r="A17" s="128" t="s">
        <v>25</v>
      </c>
      <c r="B17" s="5">
        <v>2012</v>
      </c>
      <c r="C17" s="5" t="s">
        <v>5</v>
      </c>
      <c r="D17" s="101">
        <f t="shared" si="0"/>
        <v>24</v>
      </c>
      <c r="E17" s="6"/>
      <c r="F17" s="5">
        <v>24</v>
      </c>
      <c r="G17" s="19"/>
      <c r="H17" s="19"/>
      <c r="I17" s="43">
        <v>41170</v>
      </c>
      <c r="J17" s="60">
        <v>41572</v>
      </c>
      <c r="K17" s="54">
        <v>2013</v>
      </c>
      <c r="L17" s="79">
        <f>(DATEDIF(I17,J17,"d"))/30</f>
        <v>13.4</v>
      </c>
    </row>
    <row r="18" spans="1:12" ht="15" hidden="1" customHeight="1">
      <c r="A18" s="10" t="s">
        <v>28</v>
      </c>
      <c r="B18" s="5">
        <v>2012</v>
      </c>
      <c r="C18" s="5" t="s">
        <v>4</v>
      </c>
      <c r="D18" s="101">
        <f t="shared" si="0"/>
        <v>29</v>
      </c>
      <c r="E18" s="5">
        <v>29</v>
      </c>
      <c r="F18" s="6"/>
      <c r="G18" s="25"/>
      <c r="H18" s="25"/>
      <c r="I18" s="43">
        <v>41053</v>
      </c>
      <c r="J18" s="60">
        <v>41309</v>
      </c>
      <c r="K18" s="54">
        <v>2013</v>
      </c>
      <c r="L18" s="79">
        <f>(DATEDIF(I18,J18,"d"))/30</f>
        <v>8.5333333333333332</v>
      </c>
    </row>
    <row r="19" spans="1:12" ht="15" hidden="1" customHeight="1">
      <c r="A19" s="10" t="s">
        <v>29</v>
      </c>
      <c r="B19" s="5">
        <v>2012</v>
      </c>
      <c r="C19" s="5" t="s">
        <v>5</v>
      </c>
      <c r="D19" s="101">
        <f t="shared" si="0"/>
        <v>13</v>
      </c>
      <c r="E19" s="6"/>
      <c r="F19" s="5">
        <v>13</v>
      </c>
      <c r="G19" s="19"/>
      <c r="H19" s="19"/>
      <c r="I19" s="43">
        <v>41081</v>
      </c>
      <c r="J19" s="60">
        <v>41309</v>
      </c>
      <c r="K19" s="54">
        <v>2013</v>
      </c>
      <c r="L19" s="79">
        <f>(DATEDIF(I19,J19,"d"))/30</f>
        <v>7.6</v>
      </c>
    </row>
    <row r="20" spans="1:12" ht="15" hidden="1" customHeight="1">
      <c r="A20" s="124" t="s">
        <v>55</v>
      </c>
      <c r="B20" s="5">
        <v>2012</v>
      </c>
      <c r="C20" s="5" t="s">
        <v>5</v>
      </c>
      <c r="D20" s="101">
        <f t="shared" si="0"/>
        <v>75</v>
      </c>
      <c r="E20" s="6"/>
      <c r="F20" s="5">
        <v>75</v>
      </c>
      <c r="G20" s="19"/>
      <c r="H20" s="19"/>
      <c r="I20" s="43">
        <v>41094</v>
      </c>
      <c r="J20" s="60">
        <v>41428</v>
      </c>
      <c r="K20" s="54">
        <v>2013</v>
      </c>
      <c r="L20" s="79">
        <f>(DATEDIF(I20,J20,"d"))/30</f>
        <v>11.133333333333333</v>
      </c>
    </row>
    <row r="21" spans="1:12" ht="15" hidden="1" customHeight="1">
      <c r="A21" s="10" t="s">
        <v>23</v>
      </c>
      <c r="B21" s="5">
        <v>2012</v>
      </c>
      <c r="C21" s="5" t="s">
        <v>5</v>
      </c>
      <c r="D21" s="101">
        <f t="shared" si="0"/>
        <v>7</v>
      </c>
      <c r="E21" s="6"/>
      <c r="F21" s="5">
        <v>7</v>
      </c>
      <c r="G21" s="19"/>
      <c r="H21" s="19"/>
      <c r="I21" s="43">
        <v>41171</v>
      </c>
      <c r="J21" s="62">
        <v>41400</v>
      </c>
      <c r="K21" s="54">
        <v>2013</v>
      </c>
      <c r="L21" s="79">
        <f>(DATEDIF(I21,J21,"d"))/30</f>
        <v>7.6333333333333337</v>
      </c>
    </row>
    <row r="22" spans="1:12" ht="15" hidden="1" customHeight="1">
      <c r="A22" s="10" t="s">
        <v>22</v>
      </c>
      <c r="B22" s="5">
        <v>2012</v>
      </c>
      <c r="C22" s="5" t="s">
        <v>5</v>
      </c>
      <c r="D22" s="101">
        <f t="shared" si="0"/>
        <v>14</v>
      </c>
      <c r="E22" s="6"/>
      <c r="F22" s="5">
        <v>14</v>
      </c>
      <c r="G22" s="19"/>
      <c r="H22" s="19"/>
      <c r="I22" s="43">
        <v>41170</v>
      </c>
      <c r="J22" s="62">
        <v>41309</v>
      </c>
      <c r="K22" s="54">
        <v>2013</v>
      </c>
      <c r="L22" s="79">
        <f>(DATEDIF(I22,J22,"d"))/30</f>
        <v>4.6333333333333337</v>
      </c>
    </row>
    <row r="23" spans="1:12" ht="15" hidden="1" customHeight="1">
      <c r="A23" s="11" t="s">
        <v>37</v>
      </c>
      <c r="B23" s="5">
        <v>2013</v>
      </c>
      <c r="C23" s="5" t="s">
        <v>5</v>
      </c>
      <c r="D23" s="101">
        <f t="shared" si="0"/>
        <v>24</v>
      </c>
      <c r="E23" s="6"/>
      <c r="F23" s="5">
        <v>24</v>
      </c>
      <c r="G23" s="19"/>
      <c r="H23" s="19"/>
      <c r="I23" s="43">
        <v>41536</v>
      </c>
      <c r="J23" s="60">
        <v>41876</v>
      </c>
      <c r="K23" s="54">
        <v>2014</v>
      </c>
      <c r="L23" s="79">
        <f>(DATEDIF(I23,J23,"d"))/30</f>
        <v>11.333333333333334</v>
      </c>
    </row>
    <row r="24" spans="1:12" ht="27" hidden="1" customHeight="1">
      <c r="A24" s="26" t="s">
        <v>73</v>
      </c>
      <c r="B24" s="5">
        <v>2013</v>
      </c>
      <c r="C24" s="5" t="s">
        <v>5</v>
      </c>
      <c r="D24" s="101">
        <f t="shared" si="0"/>
        <v>34</v>
      </c>
      <c r="E24" s="6"/>
      <c r="F24" s="5">
        <v>34</v>
      </c>
      <c r="G24" s="19"/>
      <c r="H24" s="19"/>
      <c r="I24" s="43">
        <v>41484</v>
      </c>
      <c r="J24" s="60">
        <v>41729</v>
      </c>
      <c r="K24" s="54">
        <v>2014</v>
      </c>
      <c r="L24" s="79">
        <f>(DATEDIF(I24,J24,"d"))/30</f>
        <v>8.1666666666666661</v>
      </c>
    </row>
    <row r="25" spans="1:12" ht="15" hidden="1" customHeight="1">
      <c r="A25" s="11" t="s">
        <v>15</v>
      </c>
      <c r="B25" s="5">
        <v>2013</v>
      </c>
      <c r="C25" s="5" t="s">
        <v>5</v>
      </c>
      <c r="D25" s="101">
        <f t="shared" si="0"/>
        <v>18</v>
      </c>
      <c r="E25" s="6"/>
      <c r="F25" s="5">
        <v>18</v>
      </c>
      <c r="G25" s="19"/>
      <c r="H25" s="19"/>
      <c r="I25" s="43">
        <v>41463</v>
      </c>
      <c r="J25" s="60">
        <v>41751</v>
      </c>
      <c r="K25" s="54">
        <v>2014</v>
      </c>
      <c r="L25" s="79">
        <f>(DATEDIF(I25,J25,"d"))/30</f>
        <v>9.6</v>
      </c>
    </row>
    <row r="26" spans="1:12" ht="15" hidden="1" customHeight="1">
      <c r="A26" s="11" t="s">
        <v>121</v>
      </c>
      <c r="B26" s="5">
        <v>2013</v>
      </c>
      <c r="C26" s="5" t="s">
        <v>4</v>
      </c>
      <c r="D26" s="101">
        <f t="shared" si="0"/>
        <v>54</v>
      </c>
      <c r="E26" s="5">
        <v>54</v>
      </c>
      <c r="F26" s="6"/>
      <c r="G26" s="25"/>
      <c r="H26" s="25"/>
      <c r="I26" s="43">
        <v>41466</v>
      </c>
      <c r="J26" s="60">
        <v>41764</v>
      </c>
      <c r="K26" s="56">
        <v>2014</v>
      </c>
      <c r="L26" s="80">
        <f>(DATEDIF(I26,J26,"d"))/30</f>
        <v>9.9333333333333336</v>
      </c>
    </row>
    <row r="27" spans="1:12" s="24" customFormat="1" ht="15" hidden="1" customHeight="1">
      <c r="A27" s="11" t="s">
        <v>18</v>
      </c>
      <c r="B27" s="5">
        <v>2013</v>
      </c>
      <c r="C27" s="5" t="s">
        <v>5</v>
      </c>
      <c r="D27" s="101">
        <f t="shared" si="0"/>
        <v>15</v>
      </c>
      <c r="E27" s="6"/>
      <c r="F27" s="5">
        <v>15</v>
      </c>
      <c r="G27" s="19"/>
      <c r="H27" s="19"/>
      <c r="I27" s="43">
        <v>41596</v>
      </c>
      <c r="J27" s="60">
        <v>42341</v>
      </c>
      <c r="K27" s="55">
        <v>2015</v>
      </c>
      <c r="L27" s="81">
        <f>(DATEDIF(I27,J27,"d"))/30</f>
        <v>24.833333333333332</v>
      </c>
    </row>
    <row r="28" spans="1:12" ht="15" hidden="1" customHeight="1">
      <c r="A28" s="26" t="s">
        <v>67</v>
      </c>
      <c r="B28" s="5">
        <v>2013</v>
      </c>
      <c r="C28" s="5" t="s">
        <v>4</v>
      </c>
      <c r="D28" s="101">
        <f t="shared" si="0"/>
        <v>44</v>
      </c>
      <c r="E28" s="5">
        <v>44</v>
      </c>
      <c r="F28" s="6"/>
      <c r="G28" s="25"/>
      <c r="H28" s="25"/>
      <c r="I28" s="43">
        <v>41446</v>
      </c>
      <c r="J28" s="60">
        <v>41766</v>
      </c>
      <c r="K28" s="54">
        <v>2014</v>
      </c>
      <c r="L28" s="79">
        <f>(DATEDIF(I28,J28,"d"))/30</f>
        <v>10.666666666666666</v>
      </c>
    </row>
    <row r="29" spans="1:12" ht="15" hidden="1" customHeight="1">
      <c r="A29" s="11" t="s">
        <v>65</v>
      </c>
      <c r="B29" s="5">
        <v>2013</v>
      </c>
      <c r="C29" s="5" t="s">
        <v>5</v>
      </c>
      <c r="D29" s="101">
        <f t="shared" si="0"/>
        <v>9</v>
      </c>
      <c r="E29" s="6"/>
      <c r="F29" s="5">
        <v>9</v>
      </c>
      <c r="G29" s="19"/>
      <c r="H29" s="19"/>
      <c r="I29" s="43">
        <v>41486</v>
      </c>
      <c r="J29" s="60">
        <v>41900</v>
      </c>
      <c r="K29" s="54">
        <v>2014</v>
      </c>
      <c r="L29" s="79">
        <f>(DATEDIF(I29,J29,"d"))/30</f>
        <v>13.8</v>
      </c>
    </row>
    <row r="30" spans="1:12" ht="15" hidden="1" customHeight="1">
      <c r="A30" s="11" t="s">
        <v>59</v>
      </c>
      <c r="B30" s="5">
        <v>2013</v>
      </c>
      <c r="C30" s="5" t="s">
        <v>5</v>
      </c>
      <c r="D30" s="101">
        <f t="shared" si="0"/>
        <v>83</v>
      </c>
      <c r="E30" s="6"/>
      <c r="F30" s="5">
        <v>83</v>
      </c>
      <c r="G30" s="19"/>
      <c r="H30" s="19"/>
      <c r="I30" s="43">
        <v>41463</v>
      </c>
      <c r="J30" s="60">
        <v>42139</v>
      </c>
      <c r="K30" s="56">
        <v>2015</v>
      </c>
      <c r="L30" s="80">
        <f>(DATEDIF(I30,J30,"d"))/30</f>
        <v>22.533333333333335</v>
      </c>
    </row>
    <row r="31" spans="1:12" ht="15" hidden="1" customHeight="1">
      <c r="A31" s="11" t="s">
        <v>9</v>
      </c>
      <c r="B31" s="5">
        <v>2013</v>
      </c>
      <c r="C31" s="5" t="s">
        <v>5</v>
      </c>
      <c r="D31" s="101">
        <f t="shared" si="0"/>
        <v>14</v>
      </c>
      <c r="E31" s="6"/>
      <c r="F31" s="5">
        <v>14</v>
      </c>
      <c r="G31" s="19"/>
      <c r="H31" s="19"/>
      <c r="I31" s="43">
        <v>41515</v>
      </c>
      <c r="J31" s="60">
        <v>41848</v>
      </c>
      <c r="K31" s="54">
        <v>2014</v>
      </c>
      <c r="L31" s="79">
        <f>(DATEDIF(I31,J31,"d"))/30</f>
        <v>11.1</v>
      </c>
    </row>
    <row r="32" spans="1:12" ht="15" hidden="1" customHeight="1">
      <c r="A32" s="11" t="s">
        <v>57</v>
      </c>
      <c r="B32" s="5">
        <v>2013</v>
      </c>
      <c r="C32" s="5" t="s">
        <v>4</v>
      </c>
      <c r="D32" s="101">
        <f t="shared" si="0"/>
        <v>37</v>
      </c>
      <c r="E32" s="5">
        <v>37</v>
      </c>
      <c r="F32" s="6"/>
      <c r="G32" s="25"/>
      <c r="H32" s="25"/>
      <c r="I32" s="43">
        <v>41493</v>
      </c>
      <c r="J32" s="60">
        <v>41801</v>
      </c>
      <c r="K32" s="54">
        <v>2014</v>
      </c>
      <c r="L32" s="79">
        <f>(DATEDIF(I32,J32,"d"))/30</f>
        <v>10.266666666666667</v>
      </c>
    </row>
    <row r="33" spans="1:12" ht="15" hidden="1" customHeight="1">
      <c r="A33" s="11" t="s">
        <v>60</v>
      </c>
      <c r="B33" s="5">
        <v>2013</v>
      </c>
      <c r="C33" s="5" t="s">
        <v>4</v>
      </c>
      <c r="D33" s="101">
        <f t="shared" si="0"/>
        <v>27</v>
      </c>
      <c r="E33" s="5">
        <v>27</v>
      </c>
      <c r="F33" s="6"/>
      <c r="G33" s="25"/>
      <c r="H33" s="25"/>
      <c r="I33" s="43">
        <v>41493</v>
      </c>
      <c r="J33" s="60">
        <v>42139</v>
      </c>
      <c r="K33" s="56">
        <v>2015</v>
      </c>
      <c r="L33" s="80">
        <f>(DATEDIF(I33,J33,"d"))/30</f>
        <v>21.533333333333335</v>
      </c>
    </row>
    <row r="34" spans="1:12" ht="15" hidden="1" customHeight="1">
      <c r="A34" s="11" t="s">
        <v>58</v>
      </c>
      <c r="B34" s="5">
        <v>2013</v>
      </c>
      <c r="C34" s="5" t="s">
        <v>5</v>
      </c>
      <c r="D34" s="101">
        <f t="shared" ref="D34" si="1">SUM(E34:H34)</f>
        <v>44</v>
      </c>
      <c r="E34" s="6"/>
      <c r="F34" s="5">
        <v>44</v>
      </c>
      <c r="G34" s="19"/>
      <c r="H34" s="19"/>
      <c r="I34" s="43">
        <v>41465</v>
      </c>
      <c r="J34" s="60">
        <v>41801</v>
      </c>
      <c r="K34" s="54">
        <v>2014</v>
      </c>
      <c r="L34" s="79">
        <f>(DATEDIF(I34,J34,"d"))/30</f>
        <v>11.2</v>
      </c>
    </row>
    <row r="35" spans="1:12" ht="15" hidden="1" customHeight="1">
      <c r="A35" s="27" t="s">
        <v>45</v>
      </c>
      <c r="B35" s="5">
        <v>2014</v>
      </c>
      <c r="C35" s="5" t="s">
        <v>5</v>
      </c>
      <c r="D35" s="101">
        <f t="shared" ref="D35:D37" si="2">SUM(E35:H35)</f>
        <v>50</v>
      </c>
      <c r="E35" s="6"/>
      <c r="F35" s="5">
        <v>50</v>
      </c>
      <c r="G35" s="19"/>
      <c r="H35" s="19"/>
      <c r="I35" s="43">
        <v>41848</v>
      </c>
      <c r="J35" s="62">
        <v>42348</v>
      </c>
      <c r="K35" s="56">
        <v>2015</v>
      </c>
      <c r="L35" s="80">
        <f>(DATEDIF(I35,J35,"d"))/30</f>
        <v>16.666666666666668</v>
      </c>
    </row>
    <row r="36" spans="1:12" ht="15" hidden="1" customHeight="1">
      <c r="A36" s="26" t="s">
        <v>50</v>
      </c>
      <c r="B36" s="10">
        <v>2014</v>
      </c>
      <c r="C36" s="5" t="s">
        <v>5</v>
      </c>
      <c r="D36" s="101">
        <f t="shared" si="2"/>
        <v>16</v>
      </c>
      <c r="E36" s="6"/>
      <c r="F36" s="5">
        <v>16</v>
      </c>
      <c r="G36" s="19"/>
      <c r="H36" s="19"/>
      <c r="I36" s="43">
        <v>41929</v>
      </c>
      <c r="J36" s="60">
        <v>42488</v>
      </c>
      <c r="K36" s="56">
        <v>2016</v>
      </c>
      <c r="L36" s="80">
        <f>(DATEDIF(I36,J36,"d"))/30</f>
        <v>18.633333333333333</v>
      </c>
    </row>
    <row r="37" spans="1:12" ht="15" hidden="1" customHeight="1">
      <c r="A37" s="26" t="s">
        <v>52</v>
      </c>
      <c r="B37" s="10">
        <v>2014</v>
      </c>
      <c r="C37" s="10" t="s">
        <v>4</v>
      </c>
      <c r="D37" s="101">
        <f t="shared" si="2"/>
        <v>9</v>
      </c>
      <c r="E37" s="10">
        <v>9</v>
      </c>
      <c r="F37" s="18"/>
      <c r="G37" s="46"/>
      <c r="H37" s="46"/>
      <c r="I37" s="43">
        <v>41800</v>
      </c>
      <c r="J37" s="62">
        <v>42500</v>
      </c>
      <c r="K37" s="56">
        <v>2016</v>
      </c>
      <c r="L37" s="80">
        <f>(DATEDIF(I37,J37,"d"))/30</f>
        <v>23.333333333333332</v>
      </c>
    </row>
    <row r="38" spans="1:12" ht="15" hidden="1" customHeight="1">
      <c r="A38" s="4" t="s">
        <v>125</v>
      </c>
      <c r="B38" s="5">
        <v>2015</v>
      </c>
      <c r="C38" s="10" t="s">
        <v>4</v>
      </c>
      <c r="D38" s="101">
        <f t="shared" ref="D38:D52" si="3">SUM(E38:H38)</f>
        <v>46</v>
      </c>
      <c r="E38" s="5">
        <v>46</v>
      </c>
      <c r="F38" s="6"/>
      <c r="G38" s="25"/>
      <c r="H38" s="25"/>
      <c r="I38" s="43">
        <v>42304</v>
      </c>
      <c r="J38" s="76">
        <v>42782</v>
      </c>
      <c r="K38" s="56">
        <v>2017</v>
      </c>
      <c r="L38" s="80">
        <f>(DATEDIF(I38,J38,"d"))/30</f>
        <v>15.933333333333334</v>
      </c>
    </row>
    <row r="39" spans="1:12" ht="15" hidden="1" customHeight="1">
      <c r="A39" s="11" t="s">
        <v>149</v>
      </c>
      <c r="B39" s="5">
        <v>2016</v>
      </c>
      <c r="C39" s="5" t="s">
        <v>5</v>
      </c>
      <c r="D39" s="101">
        <f t="shared" si="3"/>
        <v>23</v>
      </c>
      <c r="E39" s="6"/>
      <c r="F39" s="5">
        <v>23</v>
      </c>
      <c r="G39" s="19"/>
      <c r="H39" s="19"/>
      <c r="I39" s="43">
        <v>42543</v>
      </c>
      <c r="J39" s="76">
        <v>42583</v>
      </c>
      <c r="K39" s="119">
        <v>2016</v>
      </c>
      <c r="L39" s="120">
        <f>(DATEDIF(I39,J39,"d"))/30</f>
        <v>1.3333333333333333</v>
      </c>
    </row>
    <row r="40" spans="1:12" ht="15" hidden="1" customHeight="1">
      <c r="A40" s="26" t="s">
        <v>48</v>
      </c>
      <c r="B40" s="10">
        <v>2014</v>
      </c>
      <c r="C40" s="10" t="s">
        <v>5</v>
      </c>
      <c r="D40" s="101">
        <f t="shared" si="3"/>
        <v>47</v>
      </c>
      <c r="E40" s="18"/>
      <c r="F40" s="10">
        <v>47</v>
      </c>
      <c r="G40" s="20"/>
      <c r="H40" s="20"/>
      <c r="I40" s="43">
        <v>41800</v>
      </c>
      <c r="J40" s="60">
        <v>42037</v>
      </c>
      <c r="K40" s="56">
        <v>2015</v>
      </c>
      <c r="L40" s="80">
        <f>(DATEDIF(I40,J40,"d"))/30</f>
        <v>7.9</v>
      </c>
    </row>
    <row r="41" spans="1:12" ht="15" hidden="1" customHeight="1">
      <c r="A41" s="4" t="s">
        <v>47</v>
      </c>
      <c r="B41" s="5">
        <v>2015</v>
      </c>
      <c r="C41" s="10" t="s">
        <v>5</v>
      </c>
      <c r="D41" s="101">
        <f t="shared" si="3"/>
        <v>20</v>
      </c>
      <c r="E41" s="6"/>
      <c r="F41" s="5">
        <v>20</v>
      </c>
      <c r="G41" s="19"/>
      <c r="H41" s="19"/>
      <c r="I41" s="43">
        <v>42249</v>
      </c>
      <c r="J41" s="76">
        <v>42786</v>
      </c>
      <c r="K41" s="56">
        <v>2017</v>
      </c>
      <c r="L41" s="80">
        <f>(DATEDIF(I41,J41,"d"))/30</f>
        <v>17.899999999999999</v>
      </c>
    </row>
    <row r="42" spans="1:12" s="15" customFormat="1" ht="21.75" hidden="1" customHeight="1">
      <c r="A42" s="4" t="s">
        <v>126</v>
      </c>
      <c r="B42" s="5">
        <v>2015</v>
      </c>
      <c r="C42" s="10" t="s">
        <v>5</v>
      </c>
      <c r="D42" s="101">
        <f t="shared" si="3"/>
        <v>12</v>
      </c>
      <c r="E42" s="6"/>
      <c r="F42" s="5">
        <v>12</v>
      </c>
      <c r="G42" s="19"/>
      <c r="H42" s="19"/>
      <c r="I42" s="43">
        <v>42306</v>
      </c>
      <c r="J42" s="76">
        <v>42782</v>
      </c>
      <c r="K42" s="56">
        <v>2017</v>
      </c>
      <c r="L42" s="80">
        <f>(DATEDIF(I42,J42,"d"))/30</f>
        <v>15.866666666666667</v>
      </c>
    </row>
    <row r="43" spans="1:12" ht="15" hidden="1" customHeight="1">
      <c r="A43" s="26" t="s">
        <v>153</v>
      </c>
      <c r="B43" s="5">
        <v>2015</v>
      </c>
      <c r="C43" s="10" t="s">
        <v>5</v>
      </c>
      <c r="D43" s="101">
        <f t="shared" si="3"/>
        <v>55</v>
      </c>
      <c r="E43" s="6"/>
      <c r="F43" s="5">
        <f>55*1</f>
        <v>55</v>
      </c>
      <c r="G43" s="19"/>
      <c r="H43" s="19"/>
      <c r="I43" s="43">
        <v>42320</v>
      </c>
      <c r="J43" s="76">
        <v>42767</v>
      </c>
      <c r="K43" s="56">
        <v>2017</v>
      </c>
      <c r="L43" s="80">
        <f>(DATEDIF(I43,J43,"d"))/30</f>
        <v>14.9</v>
      </c>
    </row>
    <row r="44" spans="1:12" ht="15" hidden="1" customHeight="1">
      <c r="A44" s="26" t="s">
        <v>54</v>
      </c>
      <c r="B44" s="5">
        <v>2014</v>
      </c>
      <c r="C44" s="5" t="s">
        <v>5</v>
      </c>
      <c r="D44" s="101">
        <f t="shared" si="3"/>
        <v>30</v>
      </c>
      <c r="E44" s="6"/>
      <c r="F44" s="5">
        <v>30</v>
      </c>
      <c r="G44" s="19"/>
      <c r="H44" s="19"/>
      <c r="I44" s="43">
        <v>41890</v>
      </c>
      <c r="J44" s="62">
        <v>42772</v>
      </c>
      <c r="K44" s="56">
        <v>2017</v>
      </c>
      <c r="L44" s="80">
        <f>(DATEDIF(I44,J44,"d"))/30</f>
        <v>29.4</v>
      </c>
    </row>
    <row r="45" spans="1:12" ht="15" hidden="1" customHeight="1">
      <c r="A45" s="26" t="s">
        <v>160</v>
      </c>
      <c r="B45" s="10">
        <v>2015</v>
      </c>
      <c r="C45" s="10" t="s">
        <v>5</v>
      </c>
      <c r="D45" s="101">
        <f t="shared" si="3"/>
        <v>19</v>
      </c>
      <c r="E45" s="18"/>
      <c r="F45" s="10">
        <v>19</v>
      </c>
      <c r="G45" s="20"/>
      <c r="H45" s="20"/>
      <c r="I45" s="43">
        <v>42248</v>
      </c>
      <c r="J45" s="76">
        <v>42947</v>
      </c>
      <c r="K45" s="56">
        <v>2017</v>
      </c>
      <c r="L45" s="80">
        <f>(DATEDIF(I45,J45,"d"))/30</f>
        <v>23.3</v>
      </c>
    </row>
    <row r="46" spans="1:12" ht="30" hidden="1" customHeight="1">
      <c r="A46" s="26" t="s">
        <v>6</v>
      </c>
      <c r="B46" s="5">
        <v>2014</v>
      </c>
      <c r="C46" s="5" t="s">
        <v>5</v>
      </c>
      <c r="D46" s="101">
        <f t="shared" si="3"/>
        <v>21</v>
      </c>
      <c r="E46" s="6"/>
      <c r="F46" s="5">
        <f>21*1</f>
        <v>21</v>
      </c>
      <c r="G46" s="19"/>
      <c r="H46" s="19"/>
      <c r="I46" s="43">
        <v>41848</v>
      </c>
      <c r="J46" s="62">
        <v>42933</v>
      </c>
      <c r="K46" s="56">
        <v>2017</v>
      </c>
      <c r="L46" s="80">
        <f>(DATEDIF(I46,J46,"d"))/30</f>
        <v>36.166666666666664</v>
      </c>
    </row>
    <row r="47" spans="1:12" ht="15" hidden="1" customHeight="1">
      <c r="A47" s="4" t="s">
        <v>46</v>
      </c>
      <c r="B47" s="5">
        <v>2015</v>
      </c>
      <c r="C47" s="10" t="s">
        <v>5</v>
      </c>
      <c r="D47" s="101">
        <f t="shared" si="3"/>
        <v>18</v>
      </c>
      <c r="E47" s="6"/>
      <c r="F47" s="5">
        <v>18</v>
      </c>
      <c r="G47" s="19"/>
      <c r="H47" s="19"/>
      <c r="I47" s="43">
        <v>42298</v>
      </c>
      <c r="J47" s="76">
        <v>43122</v>
      </c>
      <c r="K47" s="77">
        <v>2018</v>
      </c>
      <c r="L47" s="82">
        <f>(DATEDIF(I47,J47,"d"))/30</f>
        <v>27.466666666666665</v>
      </c>
    </row>
    <row r="48" spans="1:12" ht="36.75" hidden="1" customHeight="1">
      <c r="A48" s="11" t="s">
        <v>111</v>
      </c>
      <c r="B48" s="5">
        <v>2016</v>
      </c>
      <c r="C48" s="5" t="s">
        <v>5</v>
      </c>
      <c r="D48" s="101">
        <f t="shared" si="3"/>
        <v>35</v>
      </c>
      <c r="E48" s="6"/>
      <c r="F48" s="5">
        <v>35</v>
      </c>
      <c r="G48" s="19"/>
      <c r="H48" s="19"/>
      <c r="I48" s="43">
        <v>42660</v>
      </c>
      <c r="J48" s="76">
        <v>43164</v>
      </c>
      <c r="K48" s="77">
        <v>2018</v>
      </c>
      <c r="L48" s="82">
        <f>(DATEDIF(I48,J48,"d"))/30</f>
        <v>16.8</v>
      </c>
    </row>
    <row r="49" spans="1:12" ht="15" hidden="1" customHeight="1">
      <c r="A49" s="29" t="s">
        <v>51</v>
      </c>
      <c r="B49" s="10">
        <v>2016</v>
      </c>
      <c r="C49" s="10" t="s">
        <v>4</v>
      </c>
      <c r="D49" s="101">
        <f t="shared" si="3"/>
        <v>30</v>
      </c>
      <c r="E49" s="10">
        <v>30</v>
      </c>
      <c r="F49" s="18"/>
      <c r="G49" s="46"/>
      <c r="H49" s="46"/>
      <c r="I49" s="43">
        <v>42601</v>
      </c>
      <c r="J49" s="76">
        <v>42780</v>
      </c>
      <c r="K49" s="56">
        <v>2017</v>
      </c>
      <c r="L49" s="80">
        <f>(DATEDIF(I49,J49,"d"))/30</f>
        <v>5.9666666666666668</v>
      </c>
    </row>
    <row r="50" spans="1:12" ht="66" hidden="1" customHeight="1">
      <c r="A50" s="28" t="s">
        <v>150</v>
      </c>
      <c r="B50" s="19">
        <v>2017</v>
      </c>
      <c r="C50" s="19" t="s">
        <v>76</v>
      </c>
      <c r="D50" s="101">
        <f t="shared" si="3"/>
        <v>200</v>
      </c>
      <c r="E50" s="25"/>
      <c r="F50" s="30"/>
      <c r="G50" s="19">
        <v>200</v>
      </c>
      <c r="H50" s="30"/>
      <c r="I50" s="43">
        <v>43024</v>
      </c>
      <c r="J50" s="76">
        <v>43091</v>
      </c>
      <c r="K50" s="77">
        <v>2017</v>
      </c>
      <c r="L50" s="82">
        <f>(DATEDIF(I50,J50,"d"))/30</f>
        <v>2.2333333333333334</v>
      </c>
    </row>
    <row r="51" spans="1:12" ht="15" hidden="1" customHeight="1">
      <c r="A51" s="28" t="s">
        <v>151</v>
      </c>
      <c r="B51" s="19">
        <v>2018</v>
      </c>
      <c r="C51" s="19" t="s">
        <v>76</v>
      </c>
      <c r="D51" s="101">
        <f t="shared" si="3"/>
        <v>100</v>
      </c>
      <c r="E51" s="25"/>
      <c r="F51" s="30"/>
      <c r="G51" s="19">
        <v>100</v>
      </c>
      <c r="H51" s="30"/>
      <c r="I51" s="43">
        <v>43102</v>
      </c>
      <c r="J51" s="76">
        <v>43168</v>
      </c>
      <c r="K51" s="54">
        <v>2018</v>
      </c>
      <c r="L51" s="79">
        <f>(DATEDIF(I51,J51,"d"))/30</f>
        <v>2.2000000000000002</v>
      </c>
    </row>
    <row r="52" spans="1:12" ht="15" hidden="1" customHeight="1">
      <c r="A52" s="28" t="s">
        <v>154</v>
      </c>
      <c r="B52" s="19">
        <v>2017</v>
      </c>
      <c r="C52" s="19" t="s">
        <v>5</v>
      </c>
      <c r="D52" s="101">
        <f t="shared" si="3"/>
        <v>30</v>
      </c>
      <c r="E52" s="25"/>
      <c r="F52" s="19">
        <v>30</v>
      </c>
      <c r="G52" s="19"/>
      <c r="H52" s="19"/>
      <c r="I52" s="43">
        <v>42909</v>
      </c>
      <c r="J52" s="76">
        <v>43070</v>
      </c>
      <c r="K52" s="77">
        <v>2017</v>
      </c>
      <c r="L52" s="82">
        <f>(DATEDIF(I52,J52,"d"))/30</f>
        <v>5.3666666666666663</v>
      </c>
    </row>
    <row r="53" spans="1:12" ht="15" hidden="1" customHeight="1">
      <c r="A53" s="122" t="s">
        <v>81</v>
      </c>
      <c r="B53" s="19">
        <v>2017</v>
      </c>
      <c r="C53" s="19" t="s">
        <v>79</v>
      </c>
      <c r="D53" s="101">
        <f t="shared" ref="D53:D66" si="4">SUM(E53:H53)</f>
        <v>6</v>
      </c>
      <c r="E53" s="25"/>
      <c r="F53" s="30"/>
      <c r="G53" s="30"/>
      <c r="H53" s="42">
        <v>6</v>
      </c>
      <c r="I53" s="43">
        <v>43005</v>
      </c>
      <c r="J53" s="76">
        <v>43452</v>
      </c>
      <c r="K53" s="77">
        <v>2018</v>
      </c>
      <c r="L53" s="82">
        <f>(DATEDIF(I53,J53,"d"))/30</f>
        <v>14.9</v>
      </c>
    </row>
    <row r="54" spans="1:12" ht="15" hidden="1" customHeight="1">
      <c r="A54" s="122" t="s">
        <v>78</v>
      </c>
      <c r="B54" s="19">
        <v>2017</v>
      </c>
      <c r="C54" s="19" t="s">
        <v>79</v>
      </c>
      <c r="D54" s="101">
        <f t="shared" si="4"/>
        <v>26</v>
      </c>
      <c r="E54" s="25"/>
      <c r="F54" s="30"/>
      <c r="G54" s="30"/>
      <c r="H54" s="42">
        <v>26</v>
      </c>
      <c r="I54" s="43">
        <v>43005</v>
      </c>
      <c r="J54" s="61">
        <v>43363</v>
      </c>
      <c r="K54" s="54">
        <v>2018</v>
      </c>
      <c r="L54" s="82">
        <f>(DATEDIF(I54,J54,"d"))/30</f>
        <v>11.933333333333334</v>
      </c>
    </row>
    <row r="55" spans="1:12" ht="15" hidden="1" customHeight="1">
      <c r="A55" s="122" t="s">
        <v>82</v>
      </c>
      <c r="B55" s="19">
        <v>2017</v>
      </c>
      <c r="C55" s="19" t="s">
        <v>79</v>
      </c>
      <c r="D55" s="101">
        <f t="shared" si="4"/>
        <v>74</v>
      </c>
      <c r="E55" s="25"/>
      <c r="F55" s="30"/>
      <c r="G55" s="30"/>
      <c r="H55" s="42">
        <v>74</v>
      </c>
      <c r="I55" s="43">
        <v>43039</v>
      </c>
      <c r="J55" s="76">
        <v>43355</v>
      </c>
      <c r="K55" s="77">
        <v>2018</v>
      </c>
      <c r="L55" s="82">
        <f>(DATEDIF(I55,J55,"d"))/30</f>
        <v>10.533333333333333</v>
      </c>
    </row>
    <row r="56" spans="1:12" ht="15" hidden="1" customHeight="1">
      <c r="A56" s="103" t="s">
        <v>122</v>
      </c>
      <c r="B56" s="19">
        <v>2015</v>
      </c>
      <c r="C56" s="20" t="s">
        <v>5</v>
      </c>
      <c r="D56" s="101">
        <f t="shared" si="4"/>
        <v>18</v>
      </c>
      <c r="E56" s="25"/>
      <c r="F56" s="19">
        <v>18</v>
      </c>
      <c r="G56" s="19"/>
      <c r="H56" s="5"/>
      <c r="I56" s="43">
        <v>42320</v>
      </c>
      <c r="J56" s="76">
        <v>42772</v>
      </c>
      <c r="K56" s="56">
        <v>2017</v>
      </c>
      <c r="L56" s="80">
        <f>(DATEDIF(I56,J56,"d"))/30</f>
        <v>15.066666666666666</v>
      </c>
    </row>
    <row r="57" spans="1:12" ht="15" hidden="1" customHeight="1">
      <c r="A57" s="122" t="s">
        <v>80</v>
      </c>
      <c r="B57" s="19">
        <v>2017</v>
      </c>
      <c r="C57" s="19" t="s">
        <v>79</v>
      </c>
      <c r="D57" s="101">
        <f t="shared" si="4"/>
        <v>10</v>
      </c>
      <c r="E57" s="25"/>
      <c r="F57" s="30"/>
      <c r="G57" s="30"/>
      <c r="H57" s="51">
        <v>10</v>
      </c>
      <c r="I57" s="43">
        <v>43005</v>
      </c>
      <c r="J57" s="76">
        <v>43362</v>
      </c>
      <c r="K57" s="77">
        <v>2018</v>
      </c>
      <c r="L57" s="82">
        <f>(DATEDIF(I57,J57,"d"))/30</f>
        <v>11.9</v>
      </c>
    </row>
    <row r="58" spans="1:12" ht="15" hidden="1" customHeight="1">
      <c r="A58" s="122" t="s">
        <v>83</v>
      </c>
      <c r="B58" s="19">
        <v>2017</v>
      </c>
      <c r="C58" s="19" t="s">
        <v>79</v>
      </c>
      <c r="D58" s="101">
        <f t="shared" si="4"/>
        <v>45</v>
      </c>
      <c r="E58" s="25"/>
      <c r="F58" s="30"/>
      <c r="G58" s="30"/>
      <c r="H58" s="51">
        <v>45</v>
      </c>
      <c r="I58" s="43">
        <v>43032</v>
      </c>
      <c r="J58" s="76">
        <v>43362</v>
      </c>
      <c r="K58" s="77">
        <v>2018</v>
      </c>
      <c r="L58" s="82">
        <f>(DATEDIF(I58,J58,"d"))/30</f>
        <v>11</v>
      </c>
    </row>
    <row r="59" spans="1:12" ht="81" hidden="1" customHeight="1">
      <c r="A59" s="92" t="s">
        <v>61</v>
      </c>
      <c r="B59" s="19">
        <v>2016</v>
      </c>
      <c r="C59" s="19" t="s">
        <v>5</v>
      </c>
      <c r="D59" s="101">
        <f t="shared" si="4"/>
        <v>28</v>
      </c>
      <c r="E59" s="25"/>
      <c r="F59" s="19">
        <v>28</v>
      </c>
      <c r="G59" s="19"/>
      <c r="H59" s="5"/>
      <c r="I59" s="43">
        <v>42604</v>
      </c>
      <c r="J59" s="76">
        <v>43263</v>
      </c>
      <c r="K59" s="54">
        <v>2018</v>
      </c>
      <c r="L59" s="82">
        <f>(DATEDIF(I59,J59,"d"))/30</f>
        <v>21.966666666666665</v>
      </c>
    </row>
    <row r="60" spans="1:12" ht="15" hidden="1" customHeight="1">
      <c r="A60" s="122" t="s">
        <v>84</v>
      </c>
      <c r="B60" s="19">
        <v>2017</v>
      </c>
      <c r="C60" s="19" t="s">
        <v>79</v>
      </c>
      <c r="D60" s="101">
        <f t="shared" si="4"/>
        <v>31</v>
      </c>
      <c r="E60" s="25"/>
      <c r="F60" s="30"/>
      <c r="G60" s="30"/>
      <c r="H60" s="51">
        <v>31</v>
      </c>
      <c r="I60" s="43">
        <v>43039</v>
      </c>
      <c r="J60" s="76">
        <v>43441</v>
      </c>
      <c r="K60" s="77">
        <v>2018</v>
      </c>
      <c r="L60" s="82">
        <f>(DATEDIF(I60,J60,"d"))/30</f>
        <v>13.4</v>
      </c>
    </row>
    <row r="61" spans="1:12" ht="15" hidden="1" customHeight="1">
      <c r="A61" s="106" t="s">
        <v>88</v>
      </c>
      <c r="B61" s="19">
        <v>2018</v>
      </c>
      <c r="C61" s="19" t="s">
        <v>79</v>
      </c>
      <c r="D61" s="101">
        <f t="shared" si="4"/>
        <v>128</v>
      </c>
      <c r="E61" s="25"/>
      <c r="F61" s="30"/>
      <c r="G61" s="30"/>
      <c r="H61" s="51">
        <v>128</v>
      </c>
      <c r="I61" s="43">
        <v>43434</v>
      </c>
      <c r="J61" s="95">
        <v>43554</v>
      </c>
      <c r="K61" s="57"/>
      <c r="L61" s="78">
        <f>(DATEDIF(I61,J61,"d"))/30</f>
        <v>4</v>
      </c>
    </row>
    <row r="62" spans="1:12" ht="15" hidden="1" customHeight="1">
      <c r="A62" s="122" t="s">
        <v>86</v>
      </c>
      <c r="B62" s="19">
        <v>2018</v>
      </c>
      <c r="C62" s="19" t="s">
        <v>79</v>
      </c>
      <c r="D62" s="101">
        <f t="shared" si="4"/>
        <v>23</v>
      </c>
      <c r="E62" s="25"/>
      <c r="F62" s="30"/>
      <c r="G62" s="30"/>
      <c r="H62" s="42">
        <v>23</v>
      </c>
      <c r="I62" s="43">
        <v>43335</v>
      </c>
      <c r="J62" s="95">
        <v>43554</v>
      </c>
      <c r="K62" s="57"/>
      <c r="L62" s="78">
        <f>(DATEDIF(I62,J62,"d"))/30</f>
        <v>7.3</v>
      </c>
    </row>
    <row r="63" spans="1:12" ht="15" hidden="1" customHeight="1">
      <c r="A63" s="28" t="s">
        <v>68</v>
      </c>
      <c r="B63" s="19">
        <v>2015</v>
      </c>
      <c r="C63" s="20" t="s">
        <v>4</v>
      </c>
      <c r="D63" s="101">
        <f t="shared" si="4"/>
        <v>20</v>
      </c>
      <c r="E63" s="19">
        <v>20</v>
      </c>
      <c r="F63" s="25"/>
      <c r="G63" s="25"/>
      <c r="H63" s="25"/>
      <c r="I63" s="43">
        <v>42354</v>
      </c>
      <c r="J63" s="76">
        <v>43129</v>
      </c>
      <c r="K63" s="77">
        <v>2018</v>
      </c>
      <c r="L63" s="82">
        <f>(DATEDIF(I63,J63,"d"))/30</f>
        <v>25.833333333333332</v>
      </c>
    </row>
    <row r="64" spans="1:12" ht="15" hidden="1" customHeight="1">
      <c r="A64" s="122" t="s">
        <v>85</v>
      </c>
      <c r="B64" s="19">
        <v>2018</v>
      </c>
      <c r="C64" s="19" t="s">
        <v>79</v>
      </c>
      <c r="D64" s="101">
        <f t="shared" si="4"/>
        <v>30</v>
      </c>
      <c r="E64" s="25"/>
      <c r="F64" s="30"/>
      <c r="G64" s="30"/>
      <c r="H64" s="42">
        <v>30</v>
      </c>
      <c r="I64" s="43">
        <v>43335</v>
      </c>
      <c r="J64" s="95">
        <v>43554</v>
      </c>
      <c r="K64" s="57"/>
      <c r="L64" s="78">
        <f>(DATEDIF(I64,J64,"d"))/30</f>
        <v>7.3</v>
      </c>
    </row>
    <row r="65" spans="1:12" ht="15" hidden="1" customHeight="1">
      <c r="A65" s="28" t="s">
        <v>63</v>
      </c>
      <c r="B65" s="19">
        <v>2016</v>
      </c>
      <c r="C65" s="20" t="s">
        <v>5</v>
      </c>
      <c r="D65" s="101">
        <f t="shared" si="4"/>
        <v>69</v>
      </c>
      <c r="E65" s="25"/>
      <c r="F65" s="19">
        <v>69</v>
      </c>
      <c r="G65" s="19"/>
      <c r="H65" s="19"/>
      <c r="I65" s="43">
        <v>42462</v>
      </c>
      <c r="J65" s="76">
        <v>43129</v>
      </c>
      <c r="K65" s="77">
        <v>2018</v>
      </c>
      <c r="L65" s="82">
        <f>(DATEDIF(I65,J65,"d"))/30</f>
        <v>22.233333333333334</v>
      </c>
    </row>
    <row r="66" spans="1:12" ht="15" hidden="1" customHeight="1">
      <c r="A66" s="122" t="s">
        <v>87</v>
      </c>
      <c r="B66" s="19">
        <v>2018</v>
      </c>
      <c r="C66" s="19" t="s">
        <v>79</v>
      </c>
      <c r="D66" s="101">
        <f t="shared" si="4"/>
        <v>34</v>
      </c>
      <c r="E66" s="25"/>
      <c r="F66" s="30"/>
      <c r="G66" s="30"/>
      <c r="H66" s="42">
        <v>34</v>
      </c>
      <c r="I66" s="43">
        <v>43335</v>
      </c>
      <c r="J66" s="95">
        <v>43554</v>
      </c>
      <c r="K66" s="57"/>
      <c r="L66" s="78">
        <f>(DATEDIF(I66,J66,"d"))/30</f>
        <v>7.3</v>
      </c>
    </row>
    <row r="67" spans="1:12" ht="15" hidden="1" customHeight="1">
      <c r="A67" s="29" t="s">
        <v>168</v>
      </c>
      <c r="B67" s="19">
        <v>2020</v>
      </c>
      <c r="C67" s="19" t="s">
        <v>4</v>
      </c>
      <c r="D67" s="101">
        <f t="shared" ref="D67:D88" si="5">SUM(E67:H67)</f>
        <v>84</v>
      </c>
      <c r="E67" s="19">
        <v>84</v>
      </c>
      <c r="F67" s="30"/>
      <c r="G67" s="30"/>
      <c r="H67" s="30"/>
      <c r="I67" s="43"/>
      <c r="J67" s="95">
        <v>44378</v>
      </c>
      <c r="K67" s="57"/>
      <c r="L67" s="78">
        <f>(DATEDIF(I67,J67,"d"))/30</f>
        <v>1479.2666666666667</v>
      </c>
    </row>
    <row r="68" spans="1:12" ht="15" hidden="1" customHeight="1">
      <c r="A68" s="29" t="s">
        <v>170</v>
      </c>
      <c r="B68" s="19">
        <v>2020</v>
      </c>
      <c r="C68" s="19" t="s">
        <v>4</v>
      </c>
      <c r="D68" s="101">
        <f t="shared" si="5"/>
        <v>30</v>
      </c>
      <c r="E68" s="19">
        <v>24</v>
      </c>
      <c r="F68" s="19">
        <v>6</v>
      </c>
      <c r="G68" s="30"/>
      <c r="H68" s="30"/>
      <c r="I68" s="43"/>
      <c r="J68" s="95">
        <v>44378</v>
      </c>
      <c r="K68" s="57"/>
      <c r="L68" s="78">
        <f>(DATEDIF(I68,J68,"d"))/30</f>
        <v>1479.2666666666667</v>
      </c>
    </row>
    <row r="69" spans="1:12" ht="15" hidden="1" customHeight="1">
      <c r="A69" s="92" t="s">
        <v>14</v>
      </c>
      <c r="B69" s="19">
        <v>2016</v>
      </c>
      <c r="C69" s="19" t="s">
        <v>4</v>
      </c>
      <c r="D69" s="101">
        <f t="shared" si="5"/>
        <v>30</v>
      </c>
      <c r="E69" s="19">
        <v>30</v>
      </c>
      <c r="F69" s="25"/>
      <c r="G69" s="25"/>
      <c r="H69" s="25"/>
      <c r="I69" s="43">
        <v>42618</v>
      </c>
      <c r="J69" s="95">
        <v>43570</v>
      </c>
      <c r="K69" s="58"/>
      <c r="L69" s="83">
        <f>(DATEDIF(I69,J69,"d"))/30</f>
        <v>31.733333333333334</v>
      </c>
    </row>
    <row r="70" spans="1:12" ht="15" hidden="1" customHeight="1">
      <c r="A70" s="28" t="s">
        <v>56</v>
      </c>
      <c r="B70" s="19">
        <v>2016</v>
      </c>
      <c r="C70" s="19" t="s">
        <v>5</v>
      </c>
      <c r="D70" s="101">
        <f t="shared" si="5"/>
        <v>40</v>
      </c>
      <c r="E70" s="25"/>
      <c r="F70" s="19">
        <v>40</v>
      </c>
      <c r="G70" s="19"/>
      <c r="H70" s="19"/>
      <c r="I70" s="43">
        <v>42629</v>
      </c>
      <c r="J70" s="95">
        <v>43586</v>
      </c>
      <c r="K70" s="57"/>
      <c r="L70" s="78">
        <f>(DATEDIF(I70,J70,"d"))/30</f>
        <v>31.9</v>
      </c>
    </row>
    <row r="71" spans="1:12" ht="15" hidden="1" customHeight="1">
      <c r="A71" s="103" t="s">
        <v>161</v>
      </c>
      <c r="B71" s="19">
        <v>2020</v>
      </c>
      <c r="C71" s="19" t="s">
        <v>5</v>
      </c>
      <c r="D71" s="101">
        <f t="shared" si="5"/>
        <v>35</v>
      </c>
      <c r="E71" s="25"/>
      <c r="F71" s="19">
        <v>35</v>
      </c>
      <c r="G71" s="25"/>
      <c r="H71" s="6"/>
      <c r="I71" s="43"/>
      <c r="J71" s="95">
        <v>44378</v>
      </c>
      <c r="K71" s="57"/>
      <c r="L71" s="78">
        <f>(DATEDIF(I71,J71,"d"))/30</f>
        <v>1479.2666666666667</v>
      </c>
    </row>
    <row r="72" spans="1:12" ht="15" hidden="1" customHeight="1">
      <c r="A72" s="28" t="s">
        <v>62</v>
      </c>
      <c r="B72" s="19">
        <v>2016</v>
      </c>
      <c r="C72" s="19" t="s">
        <v>5</v>
      </c>
      <c r="D72" s="101">
        <f t="shared" si="5"/>
        <v>22</v>
      </c>
      <c r="E72" s="25"/>
      <c r="F72" s="19">
        <v>22</v>
      </c>
      <c r="G72" s="19"/>
      <c r="H72" s="5"/>
      <c r="I72" s="43">
        <v>42606</v>
      </c>
      <c r="J72" s="95">
        <v>43592</v>
      </c>
      <c r="K72" s="57"/>
      <c r="L72" s="78">
        <f>(DATEDIF(I72,J72,"d"))/30</f>
        <v>32.866666666666667</v>
      </c>
    </row>
    <row r="73" spans="1:12" ht="15" hidden="1" customHeight="1">
      <c r="A73" s="28" t="s">
        <v>97</v>
      </c>
      <c r="B73" s="19">
        <v>2018</v>
      </c>
      <c r="C73" s="19" t="s">
        <v>4</v>
      </c>
      <c r="D73" s="101">
        <f t="shared" si="5"/>
        <v>17</v>
      </c>
      <c r="E73" s="19">
        <v>17</v>
      </c>
      <c r="F73" s="25"/>
      <c r="G73" s="25"/>
      <c r="H73" s="31"/>
      <c r="I73" s="43">
        <v>43334</v>
      </c>
      <c r="J73" s="95">
        <v>43609</v>
      </c>
      <c r="K73" s="57"/>
      <c r="L73" s="78">
        <f>(DATEDIF(I73,J73,"d"))/30</f>
        <v>9.1666666666666661</v>
      </c>
    </row>
    <row r="74" spans="1:12" ht="15" hidden="1" customHeight="1">
      <c r="A74" s="28" t="s">
        <v>109</v>
      </c>
      <c r="B74" s="19">
        <v>2018</v>
      </c>
      <c r="C74" s="19" t="s">
        <v>4</v>
      </c>
      <c r="D74" s="101">
        <f t="shared" si="5"/>
        <v>39</v>
      </c>
      <c r="E74" s="19">
        <v>39</v>
      </c>
      <c r="F74" s="25"/>
      <c r="G74" s="25"/>
      <c r="H74" s="25"/>
      <c r="I74" s="43">
        <v>43371</v>
      </c>
      <c r="J74" s="95">
        <v>43621</v>
      </c>
      <c r="K74" s="57"/>
      <c r="L74" s="78">
        <f>(DATEDIF(I74,J74,"d"))/30</f>
        <v>8.3333333333333339</v>
      </c>
    </row>
    <row r="75" spans="1:12" ht="15" hidden="1" customHeight="1">
      <c r="A75" s="92" t="s">
        <v>74</v>
      </c>
      <c r="B75" s="19">
        <v>2018</v>
      </c>
      <c r="C75" s="19" t="s">
        <v>4</v>
      </c>
      <c r="D75" s="101">
        <f t="shared" si="5"/>
        <v>22</v>
      </c>
      <c r="E75" s="19">
        <v>22</v>
      </c>
      <c r="F75" s="25"/>
      <c r="G75" s="25"/>
      <c r="H75" s="25"/>
      <c r="I75" s="43">
        <v>43334</v>
      </c>
      <c r="J75" s="95">
        <v>43640</v>
      </c>
      <c r="K75" s="57"/>
      <c r="L75" s="78">
        <f>(DATEDIF(I75,J75,"d"))/30</f>
        <v>10.199999999999999</v>
      </c>
    </row>
    <row r="76" spans="1:12" ht="15" hidden="1" customHeight="1">
      <c r="A76" s="92" t="s">
        <v>75</v>
      </c>
      <c r="B76" s="19">
        <v>2018</v>
      </c>
      <c r="C76" s="19" t="s">
        <v>5</v>
      </c>
      <c r="D76" s="101">
        <f t="shared" si="5"/>
        <v>34</v>
      </c>
      <c r="E76" s="25"/>
      <c r="F76" s="19">
        <v>34</v>
      </c>
      <c r="G76" s="30"/>
      <c r="H76" s="30"/>
      <c r="I76" s="43">
        <v>43334</v>
      </c>
      <c r="J76" s="95">
        <v>43640</v>
      </c>
      <c r="K76" s="57"/>
      <c r="L76" s="78">
        <f>(DATEDIF(I76,J76,"d"))/30</f>
        <v>10.199999999999999</v>
      </c>
    </row>
    <row r="77" spans="1:12" ht="15" hidden="1" customHeight="1">
      <c r="A77" s="28" t="s">
        <v>96</v>
      </c>
      <c r="B77" s="19">
        <v>2017</v>
      </c>
      <c r="C77" s="19" t="s">
        <v>5</v>
      </c>
      <c r="D77" s="101">
        <f t="shared" si="5"/>
        <v>84</v>
      </c>
      <c r="E77" s="25"/>
      <c r="F77" s="19">
        <v>84</v>
      </c>
      <c r="G77" s="19"/>
      <c r="H77" s="19"/>
      <c r="I77" s="43">
        <v>42929</v>
      </c>
      <c r="J77" s="95">
        <v>43640</v>
      </c>
      <c r="K77" s="57"/>
      <c r="L77" s="78">
        <f>(DATEDIF(I77,J77,"d"))/30</f>
        <v>23.7</v>
      </c>
    </row>
    <row r="78" spans="1:12" ht="15" hidden="1" customHeight="1">
      <c r="A78" s="28" t="s">
        <v>70</v>
      </c>
      <c r="B78" s="19">
        <v>2017</v>
      </c>
      <c r="C78" s="19" t="s">
        <v>5</v>
      </c>
      <c r="D78" s="101">
        <f t="shared" si="5"/>
        <v>26</v>
      </c>
      <c r="E78" s="25"/>
      <c r="F78" s="19">
        <v>26</v>
      </c>
      <c r="G78" s="19"/>
      <c r="H78" s="19"/>
      <c r="I78" s="43">
        <v>42970</v>
      </c>
      <c r="J78" s="95">
        <v>43647</v>
      </c>
      <c r="K78" s="57"/>
      <c r="L78" s="78">
        <f>(DATEDIF(I78,J78,"d"))/30</f>
        <v>22.566666666666666</v>
      </c>
    </row>
    <row r="79" spans="1:12" ht="15" hidden="1" customHeight="1">
      <c r="A79" s="28" t="s">
        <v>99</v>
      </c>
      <c r="B79" s="19">
        <v>2016</v>
      </c>
      <c r="C79" s="19" t="s">
        <v>5</v>
      </c>
      <c r="D79" s="101">
        <f t="shared" si="5"/>
        <v>18</v>
      </c>
      <c r="E79" s="25"/>
      <c r="F79" s="19">
        <v>18</v>
      </c>
      <c r="G79" s="19"/>
      <c r="H79" s="19"/>
      <c r="I79" s="43">
        <v>42620</v>
      </c>
      <c r="J79" s="95">
        <v>43661</v>
      </c>
      <c r="K79" s="57"/>
      <c r="L79" s="78">
        <f>(DATEDIF(I79,J79,"d"))/30</f>
        <v>34.700000000000003</v>
      </c>
    </row>
    <row r="80" spans="1:12" ht="15" hidden="1" customHeight="1">
      <c r="A80" s="28" t="s">
        <v>165</v>
      </c>
      <c r="B80" s="19">
        <v>2019</v>
      </c>
      <c r="C80" s="20" t="s">
        <v>4</v>
      </c>
      <c r="D80" s="101">
        <f t="shared" si="5"/>
        <v>22</v>
      </c>
      <c r="E80" s="19">
        <v>22</v>
      </c>
      <c r="F80" s="30"/>
      <c r="G80" s="30"/>
      <c r="H80" s="30"/>
      <c r="I80" s="43"/>
      <c r="J80" s="95">
        <v>43850</v>
      </c>
      <c r="K80" s="57"/>
      <c r="L80" s="78">
        <f>(DATEDIF(I80,J80,"d"))/30</f>
        <v>1461.6666666666667</v>
      </c>
    </row>
    <row r="81" spans="1:12 16091:16101" ht="15" hidden="1" customHeight="1">
      <c r="A81" s="28" t="s">
        <v>166</v>
      </c>
      <c r="B81" s="19">
        <v>2019</v>
      </c>
      <c r="C81" s="20" t="s">
        <v>5</v>
      </c>
      <c r="D81" s="101">
        <f t="shared" si="5"/>
        <v>13</v>
      </c>
      <c r="E81" s="30"/>
      <c r="F81" s="19">
        <v>13</v>
      </c>
      <c r="G81" s="30"/>
      <c r="H81" s="30"/>
      <c r="I81" s="43"/>
      <c r="J81" s="95">
        <v>43850</v>
      </c>
      <c r="K81" s="57"/>
      <c r="L81" s="78">
        <f>(DATEDIF(I81,J81,"d"))/30</f>
        <v>1461.6666666666667</v>
      </c>
    </row>
    <row r="82" spans="1:12 16091:16101" ht="15" hidden="1" customHeight="1">
      <c r="A82" s="28" t="s">
        <v>163</v>
      </c>
      <c r="B82" s="19">
        <v>2019</v>
      </c>
      <c r="C82" s="19" t="s">
        <v>4</v>
      </c>
      <c r="D82" s="101">
        <f t="shared" si="5"/>
        <v>46</v>
      </c>
      <c r="E82" s="19">
        <v>46</v>
      </c>
      <c r="F82" s="30"/>
      <c r="G82" s="25"/>
      <c r="H82" s="30"/>
      <c r="I82" s="43"/>
      <c r="J82" s="95">
        <v>43850</v>
      </c>
      <c r="K82" s="57"/>
      <c r="L82" s="78">
        <f>(DATEDIF(I82,J82,"d"))/30</f>
        <v>1461.6666666666667</v>
      </c>
    </row>
    <row r="83" spans="1:12 16091:16101" ht="15" hidden="1" customHeight="1">
      <c r="A83" s="28" t="s">
        <v>164</v>
      </c>
      <c r="B83" s="19">
        <v>2019</v>
      </c>
      <c r="C83" s="19" t="s">
        <v>5</v>
      </c>
      <c r="D83" s="101">
        <f t="shared" si="5"/>
        <v>20</v>
      </c>
      <c r="E83" s="25"/>
      <c r="F83" s="19">
        <v>20</v>
      </c>
      <c r="G83" s="25"/>
      <c r="H83" s="30"/>
      <c r="I83" s="43"/>
      <c r="J83" s="95">
        <v>43850</v>
      </c>
      <c r="K83" s="57"/>
      <c r="L83" s="78">
        <f>(DATEDIF(I83,J83,"d"))/30</f>
        <v>1461.6666666666667</v>
      </c>
    </row>
    <row r="84" spans="1:12 16091:16101" ht="15" hidden="1" customHeight="1">
      <c r="A84" s="28" t="s">
        <v>162</v>
      </c>
      <c r="B84" s="19">
        <v>2019</v>
      </c>
      <c r="C84" s="20" t="s">
        <v>5</v>
      </c>
      <c r="D84" s="101">
        <f t="shared" si="5"/>
        <v>41</v>
      </c>
      <c r="E84" s="25"/>
      <c r="F84" s="19">
        <v>41</v>
      </c>
      <c r="G84" s="30"/>
      <c r="H84" s="30"/>
      <c r="I84" s="43"/>
      <c r="J84" s="95">
        <v>43850</v>
      </c>
      <c r="K84" s="57"/>
      <c r="L84" s="78">
        <f>(DATEDIF(I84,J84,"d"))/30</f>
        <v>1461.6666666666667</v>
      </c>
    </row>
    <row r="85" spans="1:12 16091:16101" ht="15" hidden="1" customHeight="1">
      <c r="A85" s="29" t="s">
        <v>123</v>
      </c>
      <c r="B85" s="19">
        <v>2019</v>
      </c>
      <c r="C85" s="19" t="s">
        <v>4</v>
      </c>
      <c r="D85" s="101">
        <f t="shared" si="5"/>
        <v>34</v>
      </c>
      <c r="E85" s="19">
        <v>34</v>
      </c>
      <c r="F85" s="25"/>
      <c r="G85" s="25"/>
      <c r="H85" s="30"/>
      <c r="I85" s="43"/>
      <c r="J85" s="95">
        <v>43850</v>
      </c>
      <c r="K85" s="57"/>
      <c r="L85" s="78">
        <f>(DATEDIF(I85,J85,"d"))/30</f>
        <v>1461.6666666666667</v>
      </c>
    </row>
    <row r="86" spans="1:12 16091:16101" ht="15" hidden="1" customHeight="1">
      <c r="A86" s="29" t="s">
        <v>167</v>
      </c>
      <c r="B86" s="19">
        <v>2020</v>
      </c>
      <c r="C86" s="19" t="s">
        <v>5</v>
      </c>
      <c r="D86" s="101">
        <f t="shared" si="5"/>
        <v>62</v>
      </c>
      <c r="E86" s="25"/>
      <c r="F86" s="19">
        <v>62</v>
      </c>
      <c r="G86" s="30"/>
      <c r="H86" s="30"/>
      <c r="I86" s="43"/>
      <c r="J86" s="95">
        <v>44378</v>
      </c>
      <c r="K86" s="57"/>
      <c r="L86" s="78">
        <f>(DATEDIF(I86,J86,"d"))/30</f>
        <v>1479.2666666666667</v>
      </c>
    </row>
    <row r="87" spans="1:12 16091:16101" ht="15" hidden="1" customHeight="1">
      <c r="A87" s="29" t="s">
        <v>124</v>
      </c>
      <c r="B87" s="19">
        <v>2019</v>
      </c>
      <c r="C87" s="20" t="s">
        <v>76</v>
      </c>
      <c r="D87" s="101">
        <f t="shared" si="5"/>
        <v>24</v>
      </c>
      <c r="E87" s="19"/>
      <c r="F87" s="25"/>
      <c r="G87" s="19">
        <v>24</v>
      </c>
      <c r="H87" s="30"/>
      <c r="I87" s="43"/>
      <c r="J87" s="95">
        <v>43850</v>
      </c>
      <c r="K87" s="57"/>
      <c r="L87" s="78">
        <f>(DATEDIF(I87,J87,"d"))/30</f>
        <v>1461.6666666666667</v>
      </c>
    </row>
    <row r="88" spans="1:12 16091:16101" ht="15" hidden="1" customHeight="1">
      <c r="A88" s="28" t="s">
        <v>152</v>
      </c>
      <c r="B88" s="19">
        <v>2019</v>
      </c>
      <c r="C88" s="19" t="s">
        <v>76</v>
      </c>
      <c r="D88" s="101">
        <f t="shared" si="5"/>
        <v>60</v>
      </c>
      <c r="E88" s="25"/>
      <c r="F88" s="25"/>
      <c r="G88" s="19">
        <v>60</v>
      </c>
      <c r="H88" s="19"/>
      <c r="I88" s="43"/>
      <c r="J88" s="95">
        <v>43850</v>
      </c>
      <c r="K88" s="57"/>
      <c r="L88" s="78">
        <f>(DATEDIF(I88,J88,"d"))/30</f>
        <v>1461.6666666666667</v>
      </c>
    </row>
    <row r="89" spans="1:12 16091:16101" ht="15" hidden="1" customHeight="1">
      <c r="A89" s="28" t="s">
        <v>114</v>
      </c>
      <c r="B89" s="19">
        <v>2018</v>
      </c>
      <c r="C89" s="19" t="s">
        <v>5</v>
      </c>
      <c r="D89" s="101">
        <v>30</v>
      </c>
      <c r="E89" s="25"/>
      <c r="F89" s="19">
        <v>30</v>
      </c>
      <c r="G89" s="30"/>
      <c r="H89" s="30"/>
      <c r="I89" s="43">
        <v>43287</v>
      </c>
      <c r="J89" s="95">
        <v>43988</v>
      </c>
      <c r="K89" s="57"/>
      <c r="L89" s="78">
        <f>(DATEDIF(I89,J89,"d"))/30</f>
        <v>23.366666666666667</v>
      </c>
    </row>
    <row r="90" spans="1:12 16091:16101" ht="15" hidden="1" customHeight="1">
      <c r="A90" s="28" t="s">
        <v>115</v>
      </c>
      <c r="B90" s="19">
        <v>2018</v>
      </c>
      <c r="C90" s="19" t="s">
        <v>4</v>
      </c>
      <c r="D90" s="101">
        <f t="shared" ref="D90:D98" si="6">SUM(E90:H90)</f>
        <v>33</v>
      </c>
      <c r="E90" s="19">
        <v>33</v>
      </c>
      <c r="F90" s="25"/>
      <c r="G90" s="25"/>
      <c r="H90" s="31"/>
      <c r="I90" s="43">
        <v>43334</v>
      </c>
      <c r="J90" s="95">
        <v>44120</v>
      </c>
      <c r="K90" s="57"/>
      <c r="L90" s="78">
        <f>(DATEDIF(I90,J90,"d"))/30</f>
        <v>26.2</v>
      </c>
    </row>
    <row r="91" spans="1:12 16091:16101" ht="15" hidden="1" customHeight="1">
      <c r="A91" s="28" t="s">
        <v>136</v>
      </c>
      <c r="B91" s="19">
        <v>2021</v>
      </c>
      <c r="C91" s="19" t="s">
        <v>5</v>
      </c>
      <c r="D91" s="101">
        <f t="shared" si="6"/>
        <v>88</v>
      </c>
      <c r="E91" s="25"/>
      <c r="F91" s="19">
        <v>88</v>
      </c>
      <c r="G91" s="25"/>
      <c r="H91" s="19"/>
      <c r="I91" s="43"/>
      <c r="J91" s="95">
        <v>44378</v>
      </c>
      <c r="K91" s="57"/>
      <c r="L91" s="78">
        <f>(DATEDIF(I91,J91,"d"))/30</f>
        <v>1479.2666666666667</v>
      </c>
    </row>
    <row r="92" spans="1:12 16091:16101" ht="15" hidden="1" customHeight="1">
      <c r="A92" s="103" t="s">
        <v>155</v>
      </c>
      <c r="B92" s="19">
        <v>2020</v>
      </c>
      <c r="C92" s="19" t="s">
        <v>5</v>
      </c>
      <c r="D92" s="101">
        <f t="shared" si="6"/>
        <v>176</v>
      </c>
      <c r="E92" s="19">
        <v>30</v>
      </c>
      <c r="F92" s="19">
        <v>146</v>
      </c>
      <c r="G92" s="25"/>
      <c r="H92" s="19"/>
      <c r="I92" s="43"/>
      <c r="J92" s="95">
        <v>44378</v>
      </c>
      <c r="K92" s="57"/>
      <c r="L92" s="78">
        <f>(DATEDIF(I92,J92,"d"))/30</f>
        <v>1479.2666666666667</v>
      </c>
    </row>
    <row r="93" spans="1:12 16091:16101" ht="15" hidden="1" customHeight="1">
      <c r="A93" s="28" t="s">
        <v>116</v>
      </c>
      <c r="B93" s="19">
        <v>2017</v>
      </c>
      <c r="C93" s="19" t="s">
        <v>5</v>
      </c>
      <c r="D93" s="102">
        <f t="shared" si="6"/>
        <v>21</v>
      </c>
      <c r="E93" s="25"/>
      <c r="F93" s="19">
        <v>21</v>
      </c>
      <c r="G93" s="19"/>
      <c r="H93" s="19"/>
      <c r="I93" s="43">
        <v>43017</v>
      </c>
      <c r="J93" s="95">
        <v>43525</v>
      </c>
      <c r="K93" s="57"/>
      <c r="L93" s="78">
        <f>(DATEDIF(I93,J93,"d"))/30</f>
        <v>16.933333333333334</v>
      </c>
    </row>
    <row r="94" spans="1:12 16091:16101" ht="15" hidden="1" customHeight="1">
      <c r="A94" s="29" t="s">
        <v>141</v>
      </c>
      <c r="B94" s="19">
        <v>2020</v>
      </c>
      <c r="C94" s="19" t="s">
        <v>5</v>
      </c>
      <c r="D94" s="102">
        <f t="shared" si="6"/>
        <v>56</v>
      </c>
      <c r="E94" s="25"/>
      <c r="F94" s="19">
        <v>56</v>
      </c>
      <c r="G94" s="19">
        <v>0</v>
      </c>
      <c r="H94" s="30"/>
      <c r="I94" s="43"/>
      <c r="J94" s="95">
        <v>44378</v>
      </c>
      <c r="K94" s="57"/>
      <c r="L94" s="78">
        <f>(DATEDIF(I94,J94,"d"))/30</f>
        <v>1479.2666666666667</v>
      </c>
      <c r="WTW94" s="103"/>
      <c r="WTX94" s="103"/>
      <c r="WTY94" s="19"/>
      <c r="WTZ94" s="19"/>
      <c r="WUA94" s="19"/>
      <c r="WUB94" s="19"/>
      <c r="WUC94" s="19"/>
      <c r="WUD94" s="19"/>
      <c r="WUE94" s="21"/>
      <c r="WUF94" s="19"/>
      <c r="WUG94" s="19"/>
    </row>
    <row r="95" spans="1:12 16091:16101" ht="15" hidden="1" customHeight="1">
      <c r="A95" s="28" t="s">
        <v>107</v>
      </c>
      <c r="B95" s="19">
        <v>2020</v>
      </c>
      <c r="C95" s="20" t="s">
        <v>76</v>
      </c>
      <c r="D95" s="101">
        <f t="shared" si="6"/>
        <v>30</v>
      </c>
      <c r="E95" s="25"/>
      <c r="F95" s="30"/>
      <c r="G95" s="19">
        <v>30</v>
      </c>
      <c r="H95" s="30"/>
      <c r="I95" s="43"/>
      <c r="J95" s="95">
        <v>44378</v>
      </c>
      <c r="K95" s="57"/>
      <c r="L95" s="78">
        <f>(DATEDIF(I95,J95,"d"))/30</f>
        <v>1479.2666666666667</v>
      </c>
    </row>
    <row r="96" spans="1:12 16091:16101" ht="15" hidden="1" customHeight="1">
      <c r="A96" s="50" t="s">
        <v>90</v>
      </c>
      <c r="B96" s="19">
        <v>2020</v>
      </c>
      <c r="C96" s="19" t="s">
        <v>79</v>
      </c>
      <c r="D96" s="101">
        <f t="shared" si="6"/>
        <v>16</v>
      </c>
      <c r="E96" s="25"/>
      <c r="F96" s="30"/>
      <c r="G96" s="30"/>
      <c r="H96" s="19">
        <v>16</v>
      </c>
      <c r="I96" s="43"/>
      <c r="J96" s="95">
        <v>44378</v>
      </c>
      <c r="K96" s="57"/>
      <c r="L96" s="78">
        <f>(DATEDIF(I96,J96,"d"))/30</f>
        <v>1479.2666666666667</v>
      </c>
    </row>
    <row r="97" spans="1:12" ht="15" hidden="1" customHeight="1">
      <c r="A97" s="50" t="s">
        <v>91</v>
      </c>
      <c r="B97" s="19">
        <v>2020</v>
      </c>
      <c r="C97" s="19" t="s">
        <v>79</v>
      </c>
      <c r="D97" s="101">
        <f t="shared" si="6"/>
        <v>30</v>
      </c>
      <c r="E97" s="25"/>
      <c r="F97" s="30"/>
      <c r="G97" s="30"/>
      <c r="H97" s="42">
        <v>30</v>
      </c>
      <c r="I97" s="43"/>
      <c r="J97" s="95">
        <v>44378</v>
      </c>
      <c r="K97" s="57"/>
      <c r="L97" s="78">
        <f>(DATEDIF(I97,J97,"d"))/30</f>
        <v>1479.2666666666667</v>
      </c>
    </row>
    <row r="98" spans="1:12" ht="15" hidden="1" customHeight="1">
      <c r="A98" s="28" t="s">
        <v>169</v>
      </c>
      <c r="B98" s="19"/>
      <c r="C98" s="19" t="s">
        <v>5</v>
      </c>
      <c r="D98" s="101">
        <f t="shared" si="6"/>
        <v>35</v>
      </c>
      <c r="E98" s="25"/>
      <c r="F98" s="19">
        <v>35</v>
      </c>
      <c r="G98" s="25"/>
      <c r="H98" s="19"/>
      <c r="I98" s="43"/>
      <c r="J98" s="95">
        <v>44378</v>
      </c>
      <c r="K98" s="57"/>
      <c r="L98" s="78">
        <f>(DATEDIF(I98,J98,"d"))/30</f>
        <v>1479.2666666666667</v>
      </c>
    </row>
    <row r="99" spans="1:12" ht="15" hidden="1" customHeight="1">
      <c r="A99" s="29" t="s">
        <v>43</v>
      </c>
      <c r="B99" s="19">
        <v>2022</v>
      </c>
      <c r="C99" s="20" t="s">
        <v>5</v>
      </c>
      <c r="D99" s="101">
        <f>SUM(E99:G99)</f>
        <v>19</v>
      </c>
      <c r="E99" s="20">
        <v>19</v>
      </c>
      <c r="F99" s="46"/>
      <c r="G99" s="46"/>
      <c r="H99" s="49"/>
      <c r="I99" s="43"/>
      <c r="J99" s="95">
        <v>44378</v>
      </c>
      <c r="K99" s="104"/>
      <c r="L99" s="78">
        <f>(DATEDIF(I99,J99,"d"))/30</f>
        <v>1479.2666666666667</v>
      </c>
    </row>
    <row r="100" spans="1:12" ht="15" hidden="1" customHeight="1">
      <c r="A100" s="50" t="s">
        <v>92</v>
      </c>
      <c r="B100" s="19">
        <v>2020</v>
      </c>
      <c r="C100" s="19" t="s">
        <v>79</v>
      </c>
      <c r="D100" s="101">
        <f t="shared" ref="D100:D105" si="7">SUM(E100:H100)</f>
        <v>32</v>
      </c>
      <c r="E100" s="25"/>
      <c r="F100" s="30"/>
      <c r="G100" s="30"/>
      <c r="H100" s="42">
        <v>32</v>
      </c>
      <c r="I100" s="43"/>
      <c r="J100" s="95">
        <v>44378</v>
      </c>
      <c r="K100" s="57"/>
      <c r="L100" s="78">
        <f>(DATEDIF(I100,J100,"d"))/30</f>
        <v>1479.2666666666667</v>
      </c>
    </row>
    <row r="101" spans="1:12" ht="15" hidden="1" customHeight="1">
      <c r="A101" s="50" t="s">
        <v>95</v>
      </c>
      <c r="B101" s="19">
        <v>2020</v>
      </c>
      <c r="C101" s="19" t="s">
        <v>79</v>
      </c>
      <c r="D101" s="101">
        <f t="shared" si="7"/>
        <v>18</v>
      </c>
      <c r="E101" s="25"/>
      <c r="F101" s="30"/>
      <c r="G101" s="30"/>
      <c r="H101" s="42">
        <v>18</v>
      </c>
      <c r="I101" s="43"/>
      <c r="J101" s="95">
        <v>44378</v>
      </c>
      <c r="K101" s="57"/>
      <c r="L101" s="78">
        <f>(DATEDIF(I101,J101,"d"))/30</f>
        <v>1479.2666666666667</v>
      </c>
    </row>
    <row r="102" spans="1:12" ht="15" hidden="1" customHeight="1">
      <c r="A102" s="50" t="s">
        <v>94</v>
      </c>
      <c r="B102" s="19">
        <v>2020</v>
      </c>
      <c r="C102" s="19" t="s">
        <v>79</v>
      </c>
      <c r="D102" s="101">
        <f t="shared" si="7"/>
        <v>26</v>
      </c>
      <c r="E102" s="25"/>
      <c r="F102" s="30"/>
      <c r="G102" s="30"/>
      <c r="H102" s="19">
        <v>26</v>
      </c>
      <c r="I102" s="43"/>
      <c r="J102" s="95">
        <v>44378</v>
      </c>
      <c r="K102" s="57"/>
      <c r="L102" s="78">
        <f>(DATEDIF(I102,J102,"d"))/30</f>
        <v>1479.2666666666667</v>
      </c>
    </row>
    <row r="103" spans="1:12" ht="15" hidden="1" customHeight="1">
      <c r="A103" s="50" t="s">
        <v>89</v>
      </c>
      <c r="B103" s="19">
        <v>2020</v>
      </c>
      <c r="C103" s="19" t="s">
        <v>79</v>
      </c>
      <c r="D103" s="102">
        <f t="shared" si="7"/>
        <v>38</v>
      </c>
      <c r="E103" s="25"/>
      <c r="F103" s="30"/>
      <c r="G103" s="30"/>
      <c r="H103" s="42">
        <v>38</v>
      </c>
      <c r="I103" s="43"/>
      <c r="J103" s="95">
        <v>44378</v>
      </c>
      <c r="K103" s="57"/>
      <c r="L103" s="78">
        <f>(DATEDIF(I103,J103,"d"))/30</f>
        <v>1479.2666666666667</v>
      </c>
    </row>
    <row r="104" spans="1:12" ht="15" hidden="1" customHeight="1">
      <c r="A104" s="50" t="s">
        <v>93</v>
      </c>
      <c r="B104" s="19">
        <v>2020</v>
      </c>
      <c r="C104" s="19" t="s">
        <v>79</v>
      </c>
      <c r="D104" s="102">
        <f t="shared" si="7"/>
        <v>83</v>
      </c>
      <c r="E104" s="25"/>
      <c r="F104" s="30"/>
      <c r="G104" s="30"/>
      <c r="H104" s="42">
        <v>83</v>
      </c>
      <c r="I104" s="43"/>
      <c r="J104" s="95">
        <v>44378</v>
      </c>
      <c r="K104" s="57"/>
      <c r="L104" s="78">
        <f>(DATEDIF(I104,J104,"d"))/30</f>
        <v>1479.2666666666667</v>
      </c>
    </row>
    <row r="105" spans="1:12" ht="15" hidden="1" customHeight="1">
      <c r="A105" s="28" t="s">
        <v>72</v>
      </c>
      <c r="B105" s="19">
        <v>2017</v>
      </c>
      <c r="C105" s="19" t="s">
        <v>5</v>
      </c>
      <c r="D105" s="101">
        <f t="shared" si="7"/>
        <v>24</v>
      </c>
      <c r="E105" s="25"/>
      <c r="F105" s="19">
        <v>24</v>
      </c>
      <c r="G105" s="19"/>
      <c r="H105" s="19"/>
      <c r="I105" s="43">
        <v>42916</v>
      </c>
      <c r="J105" s="95">
        <v>43539</v>
      </c>
      <c r="K105" s="57"/>
      <c r="L105" s="78">
        <f>(DATEDIF(I105,J105,"d"))/30</f>
        <v>20.766666666666666</v>
      </c>
    </row>
    <row r="106" spans="1:12" ht="15" hidden="1" customHeight="1">
      <c r="A106" s="105" t="s">
        <v>104</v>
      </c>
      <c r="B106" s="19">
        <v>2021</v>
      </c>
      <c r="C106" s="19" t="s">
        <v>5</v>
      </c>
      <c r="D106" s="101">
        <f t="shared" ref="D106:D130" si="8">SUM(E106:H106)</f>
        <v>40</v>
      </c>
      <c r="E106" s="25"/>
      <c r="F106" s="19">
        <v>40</v>
      </c>
      <c r="G106" s="25"/>
      <c r="H106" s="19"/>
      <c r="I106" s="43"/>
      <c r="J106" s="95">
        <v>44743</v>
      </c>
      <c r="K106" s="57"/>
      <c r="L106" s="78">
        <f>(DATEDIF(I106,J106,"d"))/30</f>
        <v>1491.4333333333334</v>
      </c>
    </row>
    <row r="107" spans="1:12" ht="15" hidden="1" customHeight="1">
      <c r="A107" s="103" t="s">
        <v>145</v>
      </c>
      <c r="B107" s="19"/>
      <c r="C107" s="19" t="s">
        <v>5</v>
      </c>
      <c r="D107" s="101">
        <f t="shared" si="8"/>
        <v>60</v>
      </c>
      <c r="E107" s="25"/>
      <c r="F107" s="19">
        <v>60</v>
      </c>
      <c r="G107" s="25"/>
      <c r="H107" s="19"/>
      <c r="I107" s="43"/>
      <c r="J107" s="95">
        <v>44743</v>
      </c>
      <c r="K107" s="57"/>
      <c r="L107" s="78">
        <f>(DATEDIF(I107,J107,"d"))/30</f>
        <v>1491.4333333333334</v>
      </c>
    </row>
    <row r="108" spans="1:12" ht="15" hidden="1" customHeight="1">
      <c r="A108" s="29" t="s">
        <v>144</v>
      </c>
      <c r="B108" s="19">
        <v>2021</v>
      </c>
      <c r="C108" s="19" t="s">
        <v>5</v>
      </c>
      <c r="D108" s="101">
        <f t="shared" si="8"/>
        <v>120</v>
      </c>
      <c r="E108" s="25"/>
      <c r="F108" s="19">
        <v>120</v>
      </c>
      <c r="G108" s="19"/>
      <c r="H108" s="30"/>
      <c r="I108" s="43"/>
      <c r="J108" s="95">
        <v>44743</v>
      </c>
      <c r="K108" s="57"/>
      <c r="L108" s="78">
        <f>(DATEDIF(I108,J108,"d"))/30</f>
        <v>1491.4333333333334</v>
      </c>
    </row>
    <row r="109" spans="1:12" ht="15" hidden="1" customHeight="1">
      <c r="A109" s="103" t="s">
        <v>156</v>
      </c>
      <c r="B109" s="19">
        <v>2021</v>
      </c>
      <c r="C109" s="19" t="s">
        <v>5</v>
      </c>
      <c r="D109" s="101">
        <f t="shared" si="8"/>
        <v>134</v>
      </c>
      <c r="E109" s="19">
        <v>134</v>
      </c>
      <c r="F109" s="25"/>
      <c r="G109" s="25"/>
      <c r="H109" s="19"/>
      <c r="I109" s="43"/>
      <c r="J109" s="95">
        <v>44743</v>
      </c>
      <c r="K109" s="57"/>
      <c r="L109" s="78">
        <f>(DATEDIF(I109,J109,"d"))/30</f>
        <v>1491.4333333333334</v>
      </c>
    </row>
    <row r="110" spans="1:12" ht="15" hidden="1" customHeight="1">
      <c r="A110" s="28" t="s">
        <v>71</v>
      </c>
      <c r="B110" s="19" t="s">
        <v>142</v>
      </c>
      <c r="C110" s="19" t="s">
        <v>5</v>
      </c>
      <c r="D110" s="101">
        <f t="shared" si="8"/>
        <v>60</v>
      </c>
      <c r="E110" s="25"/>
      <c r="F110" s="19">
        <v>60</v>
      </c>
      <c r="G110" s="25"/>
      <c r="H110" s="25"/>
      <c r="I110" s="43"/>
      <c r="J110" s="95">
        <v>45108</v>
      </c>
      <c r="K110" s="57"/>
      <c r="L110" s="78">
        <f>(DATEDIF(I110,J110,"d"))/30</f>
        <v>1503.6</v>
      </c>
    </row>
    <row r="111" spans="1:12" ht="15" hidden="1" customHeight="1">
      <c r="A111" s="28" t="s">
        <v>106</v>
      </c>
      <c r="B111" s="19">
        <v>2022</v>
      </c>
      <c r="C111" s="20" t="s">
        <v>4</v>
      </c>
      <c r="D111" s="101">
        <f t="shared" si="8"/>
        <v>60</v>
      </c>
      <c r="E111" s="19">
        <v>30</v>
      </c>
      <c r="F111" s="30"/>
      <c r="G111" s="19">
        <v>30</v>
      </c>
      <c r="H111" s="25"/>
      <c r="I111" s="43"/>
      <c r="J111" s="95">
        <v>45108</v>
      </c>
      <c r="K111" s="57"/>
      <c r="L111" s="78">
        <f>(DATEDIF(I111,J111,"d"))/30</f>
        <v>1503.6</v>
      </c>
    </row>
    <row r="112" spans="1:12" ht="15" hidden="1" customHeight="1">
      <c r="A112" s="29" t="s">
        <v>77</v>
      </c>
      <c r="B112" s="19" t="s">
        <v>142</v>
      </c>
      <c r="C112" s="19" t="s">
        <v>5</v>
      </c>
      <c r="D112" s="101">
        <f t="shared" si="8"/>
        <v>37</v>
      </c>
      <c r="E112" s="25"/>
      <c r="F112" s="19">
        <v>37</v>
      </c>
      <c r="G112" s="25"/>
      <c r="H112" s="25"/>
      <c r="I112" s="43"/>
      <c r="J112" s="95">
        <v>45108</v>
      </c>
      <c r="K112" s="59"/>
      <c r="L112" s="78">
        <f>(DATEDIF(I112,J112,"d"))/30</f>
        <v>1503.6</v>
      </c>
    </row>
    <row r="113" spans="1:12" ht="15" hidden="1" customHeight="1">
      <c r="A113" s="28" t="s">
        <v>146</v>
      </c>
      <c r="B113" s="19">
        <v>2022</v>
      </c>
      <c r="C113" s="20" t="s">
        <v>5</v>
      </c>
      <c r="D113" s="102">
        <f t="shared" si="8"/>
        <v>70</v>
      </c>
      <c r="E113" s="25"/>
      <c r="F113" s="19">
        <v>70</v>
      </c>
      <c r="G113" s="25"/>
      <c r="H113" s="25"/>
      <c r="I113" s="43"/>
      <c r="J113" s="95">
        <v>45108</v>
      </c>
      <c r="K113" s="57"/>
      <c r="L113" s="78">
        <f>(DATEDIF(I113,J113,"d"))/30</f>
        <v>1503.6</v>
      </c>
    </row>
    <row r="114" spans="1:12" ht="15" hidden="1" customHeight="1">
      <c r="A114" s="28" t="s">
        <v>103</v>
      </c>
      <c r="B114" s="19">
        <v>2022</v>
      </c>
      <c r="C114" s="20" t="s">
        <v>5</v>
      </c>
      <c r="D114" s="101">
        <f t="shared" si="8"/>
        <v>15</v>
      </c>
      <c r="E114" s="25"/>
      <c r="F114" s="19">
        <v>15</v>
      </c>
      <c r="G114" s="25"/>
      <c r="H114" s="25"/>
      <c r="I114" s="43"/>
      <c r="J114" s="95">
        <v>45108</v>
      </c>
      <c r="K114" s="57"/>
      <c r="L114" s="78">
        <f>(DATEDIF(I114,J114,"d"))/30</f>
        <v>1503.6</v>
      </c>
    </row>
    <row r="115" spans="1:12" ht="15" hidden="1" customHeight="1">
      <c r="A115" s="103" t="s">
        <v>147</v>
      </c>
      <c r="B115" s="19">
        <v>2022</v>
      </c>
      <c r="C115" s="19" t="s">
        <v>5</v>
      </c>
      <c r="D115" s="102">
        <f t="shared" si="8"/>
        <v>90</v>
      </c>
      <c r="E115" s="25"/>
      <c r="F115" s="19">
        <v>90</v>
      </c>
      <c r="G115" s="25"/>
      <c r="H115" s="19"/>
      <c r="I115" s="43"/>
      <c r="J115" s="95">
        <v>45108</v>
      </c>
      <c r="K115" s="57"/>
      <c r="L115" s="78">
        <f>(DATEDIF(I115,J115,"d"))/30</f>
        <v>1503.6</v>
      </c>
    </row>
    <row r="116" spans="1:12" ht="15" hidden="1" customHeight="1">
      <c r="A116" s="92" t="s">
        <v>127</v>
      </c>
      <c r="B116" s="19">
        <v>2022</v>
      </c>
      <c r="C116" s="19" t="s">
        <v>5</v>
      </c>
      <c r="D116" s="102">
        <f t="shared" si="8"/>
        <v>50</v>
      </c>
      <c r="E116" s="25"/>
      <c r="F116" s="19">
        <v>50</v>
      </c>
      <c r="G116" s="25"/>
      <c r="H116" s="19"/>
      <c r="I116" s="43"/>
      <c r="J116" s="95">
        <v>45108</v>
      </c>
      <c r="K116" s="57"/>
      <c r="L116" s="78">
        <f>(DATEDIF(I116,J116,"d"))/30</f>
        <v>1503.6</v>
      </c>
    </row>
    <row r="117" spans="1:12" ht="15" hidden="1" customHeight="1">
      <c r="A117" s="121" t="s">
        <v>157</v>
      </c>
      <c r="B117" s="19">
        <v>2022</v>
      </c>
      <c r="C117" s="19" t="s">
        <v>5</v>
      </c>
      <c r="D117" s="102">
        <f t="shared" si="8"/>
        <v>115</v>
      </c>
      <c r="E117" s="25"/>
      <c r="F117" s="25"/>
      <c r="G117" s="19">
        <f>40+75</f>
        <v>115</v>
      </c>
      <c r="H117" s="19"/>
      <c r="I117" s="43"/>
      <c r="J117" s="95">
        <v>45108</v>
      </c>
      <c r="K117" s="57"/>
      <c r="L117" s="78">
        <f>(DATEDIF(I117,J117,"d"))/30</f>
        <v>1503.6</v>
      </c>
    </row>
    <row r="118" spans="1:12" ht="15" hidden="1" customHeight="1">
      <c r="A118" s="103" t="s">
        <v>143</v>
      </c>
      <c r="B118" s="19">
        <v>2022</v>
      </c>
      <c r="C118" s="19" t="s">
        <v>5</v>
      </c>
      <c r="D118" s="102">
        <f t="shared" si="8"/>
        <v>26</v>
      </c>
      <c r="E118" s="25"/>
      <c r="F118" s="19">
        <v>26</v>
      </c>
      <c r="G118" s="25"/>
      <c r="H118" s="19"/>
      <c r="I118" s="43"/>
      <c r="J118" s="95">
        <v>45108</v>
      </c>
      <c r="K118" s="57"/>
      <c r="L118" s="78">
        <f>(DATEDIF(I118,J118,"d"))/30</f>
        <v>1503.6</v>
      </c>
    </row>
    <row r="119" spans="1:12" ht="15" hidden="1" customHeight="1">
      <c r="A119" s="127" t="s">
        <v>134</v>
      </c>
      <c r="B119" s="19" t="s">
        <v>142</v>
      </c>
      <c r="C119" s="19" t="s">
        <v>5</v>
      </c>
      <c r="D119" s="102">
        <f t="shared" si="8"/>
        <v>45</v>
      </c>
      <c r="E119" s="25"/>
      <c r="F119" s="19">
        <v>45</v>
      </c>
      <c r="G119" s="25"/>
      <c r="H119" s="19"/>
      <c r="I119" s="43"/>
      <c r="J119" s="95"/>
      <c r="K119" s="57"/>
      <c r="L119" s="78">
        <f>(DATEDIF(I119,J119,"d"))/30</f>
        <v>0</v>
      </c>
    </row>
    <row r="120" spans="1:12" ht="15" hidden="1" customHeight="1">
      <c r="A120" s="103" t="s">
        <v>135</v>
      </c>
      <c r="B120" s="19" t="s">
        <v>142</v>
      </c>
      <c r="C120" s="19" t="s">
        <v>5</v>
      </c>
      <c r="D120" s="102">
        <f t="shared" si="8"/>
        <v>45</v>
      </c>
      <c r="E120" s="25"/>
      <c r="F120" s="19">
        <v>45</v>
      </c>
      <c r="G120" s="25"/>
      <c r="H120" s="19"/>
      <c r="I120" s="43"/>
      <c r="J120" s="95"/>
      <c r="K120" s="57"/>
      <c r="L120" s="78">
        <f>(DATEDIF(I120,J120,"d"))/30</f>
        <v>0</v>
      </c>
    </row>
    <row r="121" spans="1:12" ht="15" hidden="1" customHeight="1">
      <c r="A121" s="29" t="s">
        <v>131</v>
      </c>
      <c r="B121" s="19" t="s">
        <v>142</v>
      </c>
      <c r="C121" s="19" t="s">
        <v>5</v>
      </c>
      <c r="D121" s="102">
        <f t="shared" si="8"/>
        <v>30</v>
      </c>
      <c r="E121" s="25"/>
      <c r="F121" s="19">
        <v>30</v>
      </c>
      <c r="G121" s="25"/>
      <c r="H121" s="19"/>
      <c r="I121" s="43"/>
      <c r="J121" s="95"/>
      <c r="K121" s="57"/>
      <c r="L121" s="78">
        <f>(DATEDIF(I121,J121,"d"))/30</f>
        <v>0</v>
      </c>
    </row>
    <row r="122" spans="1:12" ht="15" hidden="1" customHeight="1">
      <c r="A122" s="103" t="s">
        <v>132</v>
      </c>
      <c r="B122" s="19" t="s">
        <v>142</v>
      </c>
      <c r="C122" s="19" t="s">
        <v>5</v>
      </c>
      <c r="D122" s="102">
        <f t="shared" si="8"/>
        <v>0</v>
      </c>
      <c r="E122" s="25"/>
      <c r="F122" s="19"/>
      <c r="G122" s="25"/>
      <c r="H122" s="19"/>
      <c r="I122" s="43"/>
      <c r="J122" s="95"/>
      <c r="K122" s="57"/>
      <c r="L122" s="78">
        <f>(DATEDIF(I122,J122,"d"))/30</f>
        <v>0</v>
      </c>
    </row>
    <row r="123" spans="1:12" s="93" customFormat="1" ht="15" hidden="1" customHeight="1">
      <c r="A123" s="103" t="s">
        <v>130</v>
      </c>
      <c r="B123" s="19" t="s">
        <v>158</v>
      </c>
      <c r="C123" s="19" t="s">
        <v>5</v>
      </c>
      <c r="D123" s="101">
        <f t="shared" si="8"/>
        <v>10</v>
      </c>
      <c r="E123" s="25"/>
      <c r="F123" s="19">
        <v>10</v>
      </c>
      <c r="G123" s="25"/>
      <c r="H123" s="19"/>
      <c r="I123" s="43"/>
      <c r="J123" s="95"/>
      <c r="K123" s="53"/>
      <c r="L123" s="78">
        <f>(DATEDIF(I123,J123,"d"))/30</f>
        <v>0</v>
      </c>
    </row>
    <row r="124" spans="1:12" ht="15" hidden="1" customHeight="1">
      <c r="A124" s="29" t="s">
        <v>129</v>
      </c>
      <c r="B124" s="19" t="s">
        <v>142</v>
      </c>
      <c r="C124" s="19" t="s">
        <v>5</v>
      </c>
      <c r="D124" s="102">
        <f t="shared" si="8"/>
        <v>35</v>
      </c>
      <c r="E124" s="25"/>
      <c r="F124" s="19">
        <v>35</v>
      </c>
      <c r="G124" s="25"/>
      <c r="H124" s="19"/>
      <c r="I124" s="43"/>
      <c r="J124" s="95"/>
      <c r="K124" s="57"/>
      <c r="L124" s="78">
        <f>(DATEDIF(I124,J124,"d"))/30</f>
        <v>0</v>
      </c>
    </row>
    <row r="125" spans="1:12" ht="15" hidden="1" customHeight="1">
      <c r="A125" s="103" t="s">
        <v>133</v>
      </c>
      <c r="B125" s="19"/>
      <c r="C125" s="19" t="s">
        <v>5</v>
      </c>
      <c r="D125" s="102">
        <f t="shared" si="8"/>
        <v>15</v>
      </c>
      <c r="E125" s="25"/>
      <c r="F125" s="19">
        <v>15</v>
      </c>
      <c r="G125" s="25"/>
      <c r="H125" s="19"/>
      <c r="I125" s="43"/>
      <c r="J125" s="95"/>
      <c r="K125" s="57"/>
      <c r="L125" s="78">
        <f>(DATEDIF(I125,J125,"d"))/30</f>
        <v>0</v>
      </c>
    </row>
    <row r="126" spans="1:12" ht="15" hidden="1" customHeight="1">
      <c r="A126" s="28" t="s">
        <v>102</v>
      </c>
      <c r="B126" s="19" t="s">
        <v>108</v>
      </c>
      <c r="C126" s="19" t="s">
        <v>4</v>
      </c>
      <c r="D126" s="102">
        <f t="shared" si="8"/>
        <v>42</v>
      </c>
      <c r="E126" s="19">
        <v>42</v>
      </c>
      <c r="F126" s="25"/>
      <c r="G126" s="25"/>
      <c r="H126" s="25"/>
      <c r="I126" s="43"/>
      <c r="J126" s="95"/>
      <c r="K126" s="57"/>
      <c r="L126" s="78">
        <f>(DATEDIF(I126,J126,"d"))/30</f>
        <v>0</v>
      </c>
    </row>
    <row r="127" spans="1:12" ht="15" hidden="1" customHeight="1">
      <c r="A127" s="28" t="s">
        <v>101</v>
      </c>
      <c r="B127" s="19" t="s">
        <v>108</v>
      </c>
      <c r="C127" s="19" t="s">
        <v>5</v>
      </c>
      <c r="D127" s="102">
        <f t="shared" si="8"/>
        <v>53</v>
      </c>
      <c r="E127" s="25"/>
      <c r="F127" s="19">
        <v>53</v>
      </c>
      <c r="G127" s="25"/>
      <c r="H127" s="19"/>
      <c r="I127" s="43"/>
      <c r="J127" s="95"/>
      <c r="K127" s="57"/>
      <c r="L127" s="78">
        <f>(DATEDIF(I127,J127,"d"))/30</f>
        <v>0</v>
      </c>
    </row>
    <row r="128" spans="1:12" ht="15" hidden="1" customHeight="1">
      <c r="A128" s="29" t="s">
        <v>128</v>
      </c>
      <c r="B128" s="19" t="s">
        <v>142</v>
      </c>
      <c r="C128" s="19" t="s">
        <v>5</v>
      </c>
      <c r="D128" s="102">
        <f t="shared" si="8"/>
        <v>45</v>
      </c>
      <c r="E128" s="25"/>
      <c r="F128" s="19">
        <v>45</v>
      </c>
      <c r="G128" s="25"/>
      <c r="H128" s="19"/>
      <c r="I128" s="43"/>
      <c r="J128" s="95"/>
      <c r="K128" s="57"/>
      <c r="L128" s="78">
        <f>(DATEDIF(I128,J128,"d"))/30</f>
        <v>0</v>
      </c>
    </row>
    <row r="129" spans="1:12" ht="15" hidden="1" customHeight="1">
      <c r="A129" s="29" t="s">
        <v>148</v>
      </c>
      <c r="B129" s="20">
        <v>2017</v>
      </c>
      <c r="C129" s="20" t="s">
        <v>5</v>
      </c>
      <c r="D129" s="102">
        <f t="shared" si="8"/>
        <v>37</v>
      </c>
      <c r="E129" s="25"/>
      <c r="F129" s="19">
        <f>37</f>
        <v>37</v>
      </c>
      <c r="G129" s="19"/>
      <c r="H129" s="19"/>
      <c r="I129" s="43">
        <v>42998</v>
      </c>
      <c r="J129" s="95"/>
      <c r="K129" s="57"/>
      <c r="L129" s="78" t="e">
        <f>(DATEDIF(I129,J129,"d"))/30</f>
        <v>#NUM!</v>
      </c>
    </row>
    <row r="130" spans="1:12" ht="15" hidden="1" customHeight="1">
      <c r="A130" s="103" t="s">
        <v>105</v>
      </c>
      <c r="B130" s="19" t="s">
        <v>142</v>
      </c>
      <c r="C130" s="19" t="s">
        <v>5</v>
      </c>
      <c r="D130" s="101">
        <f t="shared" si="8"/>
        <v>35</v>
      </c>
      <c r="E130" s="25"/>
      <c r="F130" s="19">
        <v>35</v>
      </c>
      <c r="G130" s="25"/>
      <c r="H130" s="19"/>
      <c r="I130" s="43"/>
      <c r="J130" s="95"/>
      <c r="K130" s="57"/>
      <c r="L130" s="78">
        <f>(DATEDIF(I130,J130,"d"))/30</f>
        <v>0</v>
      </c>
    </row>
    <row r="131" spans="1:12" s="3" customFormat="1" ht="18" hidden="1" customHeight="1">
      <c r="A131" s="32"/>
      <c r="B131" s="32"/>
      <c r="C131" s="32"/>
      <c r="E131" s="9">
        <f>SUM(E2:E130)</f>
        <v>1084</v>
      </c>
      <c r="F131" s="9">
        <f>SUM(F2:F130)</f>
        <v>2831</v>
      </c>
      <c r="G131" s="9">
        <f>SUM(G2:G130)</f>
        <v>559</v>
      </c>
      <c r="H131" s="9">
        <f>SUM(H2:H130)</f>
        <v>650</v>
      </c>
      <c r="I131" s="1"/>
      <c r="J131" s="32"/>
      <c r="K131" s="32"/>
      <c r="L131" s="32"/>
    </row>
    <row r="132" spans="1:12" s="3" customFormat="1" ht="14.25" customHeight="1">
      <c r="A132" s="107"/>
      <c r="B132" s="34"/>
      <c r="E132" s="34"/>
      <c r="F132" s="37"/>
      <c r="G132" s="37"/>
      <c r="H132" s="37"/>
      <c r="I132" s="40"/>
      <c r="J132" s="34"/>
      <c r="K132" s="34"/>
      <c r="L132" s="34"/>
    </row>
    <row r="133" spans="1:12" s="3" customFormat="1" ht="19.5" customHeight="1" thickBot="1">
      <c r="A133" s="108"/>
      <c r="C133" s="44">
        <f>SUBTOTAL(103,C67:C95)</f>
        <v>0</v>
      </c>
      <c r="D133" s="3">
        <f>SUBTOTAL(9,D67:D95)</f>
        <v>0</v>
      </c>
      <c r="F133" s="37"/>
      <c r="G133" s="37"/>
      <c r="H133" s="37"/>
      <c r="I133" s="41"/>
    </row>
    <row r="134" spans="1:12" s="117" customFormat="1" ht="15.75" thickBot="1">
      <c r="A134" s="114"/>
      <c r="B134" s="96"/>
      <c r="C134" s="118">
        <f>SUBTOTAL(103,Type)</f>
        <v>2</v>
      </c>
      <c r="D134" s="118">
        <f>SUBTOTAL(109,D2:D130)</f>
        <v>57</v>
      </c>
      <c r="E134" s="118">
        <f t="shared" ref="E134:H134" si="9">SUBTOTAL(109,E2:E130)</f>
        <v>0</v>
      </c>
      <c r="F134" s="94">
        <f t="shared" si="9"/>
        <v>57</v>
      </c>
      <c r="G134" s="94">
        <f t="shared" si="9"/>
        <v>0</v>
      </c>
      <c r="H134" s="94">
        <f t="shared" si="9"/>
        <v>0</v>
      </c>
      <c r="I134" s="115"/>
      <c r="J134" s="116"/>
      <c r="K134" s="116"/>
      <c r="L134" s="116"/>
    </row>
    <row r="135" spans="1:12" ht="15.75" thickBot="1">
      <c r="E135" s="13">
        <f t="shared" ref="E135:H135" si="10">SUBTOTAL(9,E2:E130)</f>
        <v>0</v>
      </c>
      <c r="F135" s="13">
        <f t="shared" si="10"/>
        <v>57</v>
      </c>
      <c r="G135" s="13">
        <f t="shared" si="10"/>
        <v>0</v>
      </c>
      <c r="H135" s="13">
        <f t="shared" si="10"/>
        <v>0</v>
      </c>
      <c r="J135" s="3"/>
      <c r="K135" s="3"/>
      <c r="L135" s="3"/>
    </row>
    <row r="136" spans="1:12">
      <c r="E136" s="14">
        <f>E135/$D$134</f>
        <v>0</v>
      </c>
      <c r="F136" s="14">
        <f>F135/$D$134</f>
        <v>1</v>
      </c>
      <c r="G136" s="14"/>
      <c r="H136" s="14"/>
    </row>
    <row r="137" spans="1:12">
      <c r="D137" s="52">
        <f>SUM(Nlgts)</f>
        <v>5124</v>
      </c>
      <c r="I137" s="7"/>
    </row>
    <row r="138" spans="1:12" ht="34.15" customHeight="1">
      <c r="A138" s="110"/>
      <c r="E138" s="14"/>
      <c r="F138" s="5" t="e">
        <f>#REF!/#REF!</f>
        <v>#REF!</v>
      </c>
      <c r="G138" s="33"/>
      <c r="H138" s="33"/>
    </row>
    <row r="139" spans="1:12">
      <c r="E139" s="14"/>
      <c r="F139" s="14"/>
      <c r="G139" s="14"/>
      <c r="H139" s="14"/>
    </row>
    <row r="140" spans="1:12">
      <c r="A140" s="111"/>
      <c r="B140" s="36"/>
      <c r="D140" s="45"/>
      <c r="E140" s="45"/>
      <c r="F140" s="45"/>
      <c r="G140" s="45"/>
    </row>
    <row r="141" spans="1:12" ht="26.45" customHeight="1">
      <c r="C141" s="35"/>
      <c r="D141" s="14"/>
    </row>
    <row r="142" spans="1:12">
      <c r="C142" s="35"/>
      <c r="D142" s="14"/>
    </row>
    <row r="143" spans="1:12">
      <c r="C143" s="35"/>
      <c r="D143" s="14"/>
    </row>
    <row r="144" spans="1:12" ht="28.5" customHeight="1">
      <c r="C144" s="35"/>
      <c r="D144" s="14"/>
      <c r="E144" s="7">
        <f>160000*33</f>
        <v>5280000</v>
      </c>
    </row>
    <row r="145" spans="1:12">
      <c r="C145" s="35"/>
      <c r="D145" s="14"/>
    </row>
    <row r="146" spans="1:12">
      <c r="C146" s="35"/>
      <c r="D146" s="14"/>
    </row>
    <row r="147" spans="1:12">
      <c r="C147" s="35"/>
      <c r="D147" s="14"/>
    </row>
    <row r="148" spans="1:12" ht="15.75" thickBot="1">
      <c r="B148" s="99" t="s">
        <v>120</v>
      </c>
      <c r="C148" s="35"/>
      <c r="D148" s="14"/>
      <c r="E148" s="96"/>
    </row>
    <row r="149" spans="1:12" ht="15.75" thickBot="1">
      <c r="B149" s="64" t="s">
        <v>119</v>
      </c>
      <c r="C149" s="35"/>
      <c r="D149" s="14"/>
    </row>
    <row r="150" spans="1:12">
      <c r="B150" s="66" t="e">
        <f>SUMPRODUCT((RO=#REF!)*(Ass=$B$149)*(Avancement&lt;&gt;"patrimoine"))</f>
        <v>#REF!</v>
      </c>
      <c r="C150" s="35"/>
      <c r="D150" s="14"/>
    </row>
    <row r="151" spans="1:12">
      <c r="B151" s="67" t="e">
        <f>SUMPRODUCT((RO=#REF!)*(Ass=$B$149)*(Avancement&lt;&gt;"patrimoine"))</f>
        <v>#REF!</v>
      </c>
      <c r="C151" s="35"/>
      <c r="D151" s="14"/>
    </row>
    <row r="152" spans="1:12">
      <c r="B152" s="67" t="e">
        <f>SUMPRODUCT((RO=#REF!)*(Ass=$B$149)*(Avancement&lt;&gt;"patrimoine"))</f>
        <v>#REF!</v>
      </c>
      <c r="C152" s="35"/>
      <c r="D152" s="14"/>
    </row>
    <row r="153" spans="1:12">
      <c r="B153" s="67" t="e">
        <f>SUMPRODUCT((RO=#REF!)*(Ass=$B$149)*(Avancement&lt;&gt;"patrimoine"))</f>
        <v>#REF!</v>
      </c>
      <c r="C153" s="35"/>
      <c r="D153" s="14"/>
      <c r="J153" s="16"/>
      <c r="K153" s="16"/>
      <c r="L153" s="16"/>
    </row>
    <row r="154" spans="1:12">
      <c r="B154" s="67" t="e">
        <f>SUMPRODUCT((RO=#REF!)*(Ass=$B$149)*(Avancement&lt;&gt;"patrimoine"))</f>
        <v>#REF!</v>
      </c>
    </row>
    <row r="155" spans="1:12">
      <c r="B155" s="67" t="e">
        <f>SUMPRODUCT((RO=#REF!)*(Ass=$B$149)*(Avancement&lt;&gt;"patrimoine"))</f>
        <v>#REF!</v>
      </c>
    </row>
    <row r="156" spans="1:12">
      <c r="B156" s="67" t="e">
        <f>SUMPRODUCT((RO=#REF!)*(Ass=$B$149)*(Avancement&lt;&gt;"patrimoine"))</f>
        <v>#REF!</v>
      </c>
    </row>
    <row r="157" spans="1:12" ht="15.75" thickBot="1">
      <c r="B157" s="66" t="e">
        <f>SUMPRODUCT((RO=#REF!)*(Ass=$B$149)*(Avancement&lt;&gt;"patrimoine"))</f>
        <v>#REF!</v>
      </c>
    </row>
    <row r="158" spans="1:12" ht="15.75" thickBot="1">
      <c r="A158" s="47" t="s">
        <v>117</v>
      </c>
      <c r="B158" s="65" t="e">
        <f t="shared" ref="B158" si="11">SUM(B150:B157)</f>
        <v>#REF!</v>
      </c>
    </row>
    <row r="159" spans="1:12" ht="15.75" thickBot="1">
      <c r="A159" s="47" t="s">
        <v>98</v>
      </c>
      <c r="B159" s="47">
        <v>1</v>
      </c>
    </row>
    <row r="160" spans="1:12" ht="15.75" thickBot="1">
      <c r="A160" s="64" t="s">
        <v>34</v>
      </c>
      <c r="B160" s="64" t="e">
        <f t="shared" ref="B160" si="12">B158+B159</f>
        <v>#REF!</v>
      </c>
    </row>
    <row r="161" spans="1:4">
      <c r="A161" s="109" t="s">
        <v>118</v>
      </c>
      <c r="B161" s="7">
        <v>1</v>
      </c>
    </row>
    <row r="164" spans="1:4">
      <c r="B164" s="98" t="s">
        <v>3</v>
      </c>
      <c r="C164" s="15" t="e">
        <f>SUM(B234:B239)</f>
        <v>#REF!</v>
      </c>
      <c r="D164" s="15" t="e">
        <f>SUM(#REF!)</f>
        <v>#REF!</v>
      </c>
    </row>
    <row r="165" spans="1:4">
      <c r="B165" s="48" t="s">
        <v>39</v>
      </c>
    </row>
    <row r="166" spans="1:4">
      <c r="B166" s="48" t="s">
        <v>39</v>
      </c>
    </row>
    <row r="167" spans="1:4">
      <c r="B167" s="48" t="s">
        <v>39</v>
      </c>
    </row>
    <row r="168" spans="1:4">
      <c r="B168" s="48" t="s">
        <v>39</v>
      </c>
    </row>
    <row r="169" spans="1:4">
      <c r="B169" s="48" t="s">
        <v>64</v>
      </c>
    </row>
    <row r="172" spans="1:4" ht="29.25" customHeight="1"/>
    <row r="173" spans="1:4" ht="30.75" customHeight="1"/>
    <row r="174" spans="1:4" ht="19.5" thickBot="1">
      <c r="B174" s="72"/>
    </row>
    <row r="175" spans="1:4" ht="16.5" customHeight="1" thickBot="1">
      <c r="B175" s="130"/>
    </row>
    <row r="176" spans="1:4">
      <c r="B176" s="68" t="e">
        <f>#REF!/#REF!</f>
        <v>#REF!</v>
      </c>
    </row>
    <row r="177" spans="2:2">
      <c r="B177" s="69" t="e">
        <f>#REF!/#REF!</f>
        <v>#REF!</v>
      </c>
    </row>
    <row r="178" spans="2:2">
      <c r="B178" s="69" t="e">
        <f>#REF!/#REF!</f>
        <v>#REF!</v>
      </c>
    </row>
    <row r="179" spans="2:2">
      <c r="B179" s="69" t="e">
        <f>#REF!/#REF!</f>
        <v>#REF!</v>
      </c>
    </row>
    <row r="180" spans="2:2">
      <c r="B180" s="69" t="e">
        <f>#REF!/#REF!</f>
        <v>#REF!</v>
      </c>
    </row>
    <row r="181" spans="2:2">
      <c r="B181" s="69" t="e">
        <f>#REF!/#REF!</f>
        <v>#REF!</v>
      </c>
    </row>
    <row r="182" spans="2:2">
      <c r="B182" s="69" t="e">
        <f>#REF!/#REF!</f>
        <v>#REF!</v>
      </c>
    </row>
    <row r="183" spans="2:2" ht="15.75" thickBot="1">
      <c r="B183" s="70" t="e">
        <f>#REF!/#REF!</f>
        <v>#REF!</v>
      </c>
    </row>
    <row r="184" spans="2:2" ht="15.75" thickBot="1">
      <c r="B184" s="71" t="e">
        <f t="shared" ref="B184" si="13">SUM(B176:B183)</f>
        <v>#REF!</v>
      </c>
    </row>
    <row r="213" spans="1:12" s="17" customFormat="1">
      <c r="A213" s="109"/>
      <c r="B213" s="7"/>
      <c r="C213" s="7"/>
      <c r="D213" s="7"/>
      <c r="E213" s="7"/>
      <c r="F213" s="7"/>
      <c r="G213" s="7"/>
      <c r="H213" s="7"/>
      <c r="I213" s="41"/>
      <c r="J213" s="7"/>
      <c r="K213" s="7"/>
      <c r="L213" s="7"/>
    </row>
    <row r="214" spans="1:12" s="17" customFormat="1">
      <c r="A214" s="109"/>
      <c r="B214" s="7"/>
      <c r="C214" s="7"/>
      <c r="D214" s="7"/>
      <c r="E214" s="7"/>
      <c r="F214" s="7"/>
      <c r="G214" s="7"/>
      <c r="H214" s="7"/>
      <c r="I214" s="41"/>
      <c r="J214" s="7"/>
      <c r="K214" s="7"/>
      <c r="L214" s="7"/>
    </row>
    <row r="215" spans="1:12" s="17" customFormat="1">
      <c r="A215" s="109"/>
      <c r="B215" s="7"/>
      <c r="C215" s="7"/>
      <c r="D215" s="7"/>
      <c r="E215" s="7"/>
      <c r="F215" s="7"/>
      <c r="G215" s="7"/>
      <c r="H215" s="7"/>
      <c r="I215" s="41"/>
      <c r="J215" s="7"/>
      <c r="K215" s="7"/>
      <c r="L215" s="7"/>
    </row>
    <row r="216" spans="1:12" s="17" customFormat="1">
      <c r="A216" s="109"/>
      <c r="B216" s="7"/>
      <c r="C216" s="7"/>
      <c r="D216" s="7"/>
      <c r="E216" s="7"/>
      <c r="F216" s="7"/>
      <c r="G216" s="7"/>
      <c r="H216" s="7"/>
      <c r="I216" s="41"/>
      <c r="J216" s="7"/>
      <c r="K216" s="7"/>
      <c r="L216" s="7"/>
    </row>
    <row r="217" spans="1:12" s="17" customFormat="1">
      <c r="A217" s="109"/>
      <c r="B217" s="7"/>
      <c r="C217" s="7"/>
      <c r="D217" s="7"/>
      <c r="E217" s="7"/>
      <c r="F217" s="7"/>
      <c r="G217" s="7"/>
      <c r="H217" s="7"/>
      <c r="I217" s="41"/>
      <c r="J217" s="7"/>
      <c r="K217" s="7"/>
      <c r="L217" s="7"/>
    </row>
    <row r="218" spans="1:12" s="17" customFormat="1">
      <c r="A218" s="109"/>
      <c r="B218" s="7"/>
      <c r="C218" s="7"/>
      <c r="D218" s="7"/>
      <c r="E218" s="7"/>
      <c r="F218" s="7"/>
      <c r="G218" s="7"/>
      <c r="H218" s="7"/>
      <c r="I218" s="41"/>
      <c r="J218" s="7"/>
      <c r="K218" s="7"/>
      <c r="L218" s="7"/>
    </row>
    <row r="219" spans="1:12" s="17" customFormat="1">
      <c r="A219" s="109"/>
      <c r="B219" s="7"/>
      <c r="C219" s="7"/>
      <c r="D219" s="7"/>
      <c r="E219" s="7"/>
      <c r="F219" s="7"/>
      <c r="G219" s="7"/>
      <c r="H219" s="7"/>
      <c r="I219" s="41"/>
      <c r="J219" s="7"/>
      <c r="K219" s="7"/>
      <c r="L219" s="7"/>
    </row>
    <row r="220" spans="1:12" s="17" customFormat="1">
      <c r="A220" s="111"/>
      <c r="B220" s="7"/>
      <c r="C220" s="7"/>
      <c r="D220" s="7"/>
      <c r="E220" s="7"/>
      <c r="F220" s="7"/>
      <c r="G220" s="7"/>
      <c r="H220" s="7"/>
      <c r="I220" s="41"/>
      <c r="J220" s="7"/>
      <c r="K220" s="7"/>
      <c r="L220" s="7"/>
    </row>
    <row r="221" spans="1:12" s="17" customFormat="1">
      <c r="A221" s="111" t="s">
        <v>16</v>
      </c>
      <c r="B221" s="7"/>
      <c r="C221" s="7"/>
      <c r="D221" s="7"/>
      <c r="E221" s="7"/>
      <c r="F221" s="7"/>
      <c r="G221" s="7"/>
      <c r="H221" s="7"/>
      <c r="I221" s="41"/>
      <c r="J221" s="7"/>
      <c r="K221" s="7"/>
      <c r="L221" s="7"/>
    </row>
    <row r="222" spans="1:12" s="17" customFormat="1">
      <c r="A222" s="111" t="s">
        <v>12</v>
      </c>
      <c r="B222" s="7"/>
      <c r="C222" s="7"/>
      <c r="D222" s="7"/>
      <c r="E222" s="7"/>
      <c r="F222" s="7"/>
      <c r="G222" s="7"/>
      <c r="H222" s="7"/>
      <c r="I222" s="41"/>
      <c r="J222" s="7"/>
      <c r="K222" s="7"/>
      <c r="L222" s="7"/>
    </row>
    <row r="223" spans="1:12" s="17" customFormat="1">
      <c r="A223" s="111" t="s">
        <v>27</v>
      </c>
      <c r="B223" s="7"/>
      <c r="C223" s="7"/>
      <c r="D223" s="7"/>
      <c r="E223" s="7"/>
      <c r="F223" s="7"/>
      <c r="G223" s="7"/>
      <c r="H223" s="7"/>
      <c r="I223" s="41"/>
      <c r="J223" s="7"/>
      <c r="K223" s="7"/>
      <c r="L223" s="7"/>
    </row>
    <row r="224" spans="1:12" s="17" customFormat="1">
      <c r="A224" s="111" t="s">
        <v>7</v>
      </c>
      <c r="B224" s="7"/>
      <c r="C224" s="7"/>
      <c r="D224" s="7"/>
      <c r="E224" s="7"/>
      <c r="F224" s="7"/>
      <c r="G224" s="7"/>
      <c r="H224" s="7"/>
      <c r="I224" s="41"/>
      <c r="J224" s="7"/>
      <c r="K224" s="7"/>
      <c r="L224" s="7"/>
    </row>
    <row r="225" spans="1:12" s="17" customFormat="1">
      <c r="A225" s="111" t="s">
        <v>10</v>
      </c>
      <c r="B225" s="7"/>
      <c r="C225" s="7"/>
      <c r="D225" s="7"/>
      <c r="E225" s="7"/>
      <c r="F225" s="7"/>
      <c r="G225" s="7"/>
      <c r="H225" s="7"/>
      <c r="I225" s="41"/>
      <c r="J225" s="7"/>
      <c r="K225" s="7"/>
      <c r="L225" s="7"/>
    </row>
    <row r="226" spans="1:12" s="17" customFormat="1">
      <c r="A226" s="111" t="s">
        <v>17</v>
      </c>
      <c r="B226" s="7"/>
      <c r="C226" s="7"/>
      <c r="D226" s="7"/>
      <c r="E226" s="7"/>
      <c r="F226" s="7"/>
      <c r="G226" s="7"/>
      <c r="H226" s="7"/>
      <c r="I226" s="41"/>
      <c r="J226" s="7"/>
      <c r="K226" s="7"/>
      <c r="L226" s="7"/>
    </row>
    <row r="227" spans="1:12" s="17" customFormat="1">
      <c r="A227" s="111" t="s">
        <v>8</v>
      </c>
      <c r="B227" s="7"/>
      <c r="C227" s="7"/>
      <c r="D227" s="7"/>
      <c r="E227" s="7"/>
      <c r="F227" s="7"/>
      <c r="G227" s="7"/>
      <c r="H227" s="7"/>
      <c r="I227" s="41"/>
      <c r="J227" s="7"/>
      <c r="K227" s="7"/>
      <c r="L227" s="7"/>
    </row>
    <row r="228" spans="1:12" s="17" customFormat="1">
      <c r="A228" s="111" t="s">
        <v>31</v>
      </c>
      <c r="B228" s="7"/>
      <c r="C228" s="7"/>
      <c r="D228" s="7"/>
      <c r="E228" s="7"/>
      <c r="F228" s="7"/>
      <c r="G228" s="7"/>
      <c r="H228" s="7"/>
      <c r="I228" s="41"/>
      <c r="J228" s="7"/>
      <c r="K228" s="7"/>
      <c r="L228" s="7"/>
    </row>
    <row r="229" spans="1:12" s="17" customFormat="1">
      <c r="A229" s="111" t="s">
        <v>11</v>
      </c>
      <c r="B229" s="7"/>
      <c r="C229" s="7"/>
      <c r="D229" s="7"/>
      <c r="E229" s="7"/>
      <c r="F229" s="7"/>
      <c r="G229" s="7"/>
      <c r="H229" s="7"/>
      <c r="I229" s="41"/>
      <c r="J229" s="7"/>
      <c r="K229" s="7"/>
      <c r="L229" s="7"/>
    </row>
    <row r="230" spans="1:12" s="17" customFormat="1">
      <c r="A230" s="111" t="s">
        <v>13</v>
      </c>
      <c r="B230" s="7"/>
      <c r="C230" s="7"/>
      <c r="D230" s="7"/>
      <c r="E230" s="7"/>
      <c r="F230" s="7"/>
      <c r="G230" s="7"/>
      <c r="H230" s="7"/>
      <c r="I230" s="41"/>
      <c r="J230" s="7"/>
      <c r="K230" s="7"/>
      <c r="L230" s="7"/>
    </row>
    <row r="231" spans="1:12" s="17" customFormat="1">
      <c r="A231" s="109"/>
      <c r="B231" s="7"/>
      <c r="C231" s="7"/>
      <c r="D231" s="7"/>
      <c r="E231" s="7"/>
      <c r="F231" s="7"/>
      <c r="G231" s="7"/>
      <c r="H231" s="7"/>
      <c r="I231" s="41"/>
      <c r="J231" s="7"/>
      <c r="K231" s="7"/>
      <c r="L231" s="7"/>
    </row>
    <row r="232" spans="1:12" s="17" customFormat="1">
      <c r="A232" s="109"/>
      <c r="B232" s="7"/>
      <c r="C232" s="7"/>
      <c r="D232" s="7"/>
      <c r="E232" s="7"/>
      <c r="F232" s="7"/>
      <c r="G232" s="7"/>
      <c r="H232" s="7"/>
      <c r="I232" s="41"/>
      <c r="J232" s="7"/>
      <c r="K232" s="7"/>
      <c r="L232" s="7"/>
    </row>
    <row r="233" spans="1:12" s="17" customFormat="1" ht="15.75" thickBot="1">
      <c r="A233" s="109"/>
      <c r="B233" s="15">
        <v>2013</v>
      </c>
      <c r="C233" s="7"/>
      <c r="D233" s="7"/>
      <c r="E233" s="7"/>
      <c r="F233" s="7"/>
      <c r="G233" s="7"/>
      <c r="H233" s="7"/>
      <c r="I233" s="41"/>
      <c r="J233" s="7"/>
      <c r="K233" s="7"/>
      <c r="L233" s="7"/>
    </row>
    <row r="234" spans="1:12" s="17" customFormat="1">
      <c r="A234" s="112" t="s">
        <v>19</v>
      </c>
      <c r="B234" s="38" t="e">
        <f t="shared" ref="B234:B239" si="14">SUMPRODUCT((Notaire=A234)*(Prog=$B$233))</f>
        <v>#REF!</v>
      </c>
      <c r="C234" s="7"/>
      <c r="D234" s="7"/>
      <c r="E234" s="7"/>
      <c r="F234" s="7"/>
      <c r="G234" s="7"/>
      <c r="H234" s="7"/>
      <c r="I234" s="41"/>
      <c r="J234" s="7"/>
      <c r="K234" s="7"/>
      <c r="L234" s="7"/>
    </row>
    <row r="235" spans="1:12" s="17" customFormat="1">
      <c r="A235" s="113" t="s">
        <v>44</v>
      </c>
      <c r="B235" s="39" t="e">
        <f t="shared" si="14"/>
        <v>#REF!</v>
      </c>
      <c r="C235" s="7"/>
      <c r="D235" s="7"/>
      <c r="E235" s="7"/>
      <c r="F235" s="7"/>
      <c r="G235" s="7"/>
      <c r="H235" s="7"/>
      <c r="I235" s="41"/>
      <c r="J235" s="7"/>
      <c r="K235" s="7"/>
      <c r="L235" s="7"/>
    </row>
    <row r="236" spans="1:12" s="17" customFormat="1">
      <c r="A236" s="113" t="s">
        <v>38</v>
      </c>
      <c r="B236" s="39" t="e">
        <f t="shared" si="14"/>
        <v>#REF!</v>
      </c>
      <c r="C236" s="7"/>
      <c r="D236" s="7"/>
      <c r="E236" s="7"/>
      <c r="F236" s="7"/>
      <c r="G236" s="7"/>
      <c r="H236" s="7"/>
      <c r="I236" s="41"/>
      <c r="J236" s="7"/>
      <c r="K236" s="7"/>
      <c r="L236" s="7"/>
    </row>
    <row r="237" spans="1:12" s="17" customFormat="1">
      <c r="A237" s="113" t="s">
        <v>36</v>
      </c>
      <c r="B237" s="39" t="e">
        <f t="shared" si="14"/>
        <v>#REF!</v>
      </c>
      <c r="C237" s="7"/>
      <c r="D237" s="7"/>
      <c r="E237" s="7"/>
      <c r="F237" s="7"/>
      <c r="G237" s="7"/>
      <c r="H237" s="7"/>
      <c r="I237" s="41"/>
      <c r="J237" s="7"/>
      <c r="K237" s="7"/>
      <c r="L237" s="7"/>
    </row>
    <row r="238" spans="1:12" s="17" customFormat="1">
      <c r="A238" s="113" t="s">
        <v>20</v>
      </c>
      <c r="B238" s="39" t="e">
        <f t="shared" si="14"/>
        <v>#REF!</v>
      </c>
      <c r="C238" s="7"/>
      <c r="D238" s="7"/>
      <c r="E238" s="7"/>
      <c r="F238" s="7"/>
      <c r="G238" s="7"/>
      <c r="H238" s="7"/>
      <c r="I238" s="41"/>
      <c r="J238" s="7"/>
      <c r="K238" s="7"/>
      <c r="L238" s="7"/>
    </row>
    <row r="239" spans="1:12" s="17" customFormat="1">
      <c r="A239" s="113" t="s">
        <v>40</v>
      </c>
      <c r="B239" s="39" t="e">
        <f t="shared" si="14"/>
        <v>#REF!</v>
      </c>
      <c r="C239" s="7"/>
      <c r="D239" s="7"/>
      <c r="E239" s="7"/>
      <c r="F239" s="7"/>
      <c r="G239" s="7"/>
      <c r="H239" s="7"/>
      <c r="I239" s="41"/>
      <c r="J239" s="7"/>
      <c r="K239" s="7"/>
      <c r="L239" s="7"/>
    </row>
    <row r="240" spans="1:12" s="17" customFormat="1">
      <c r="A240" s="109"/>
      <c r="B240" s="15" t="e">
        <f>SUM(B234:B239)</f>
        <v>#REF!</v>
      </c>
      <c r="C240" s="7"/>
      <c r="D240" s="7"/>
      <c r="E240" s="7"/>
      <c r="F240" s="7"/>
      <c r="G240" s="7"/>
      <c r="H240" s="7"/>
      <c r="I240" s="41"/>
      <c r="J240" s="7"/>
      <c r="K240" s="7"/>
      <c r="L240" s="7"/>
    </row>
    <row r="241" spans="1:12" s="17" customFormat="1">
      <c r="A241" s="109"/>
      <c r="B241" s="7"/>
      <c r="C241" s="7"/>
      <c r="D241" s="7"/>
      <c r="E241" s="7"/>
      <c r="F241" s="7"/>
      <c r="G241" s="7"/>
      <c r="H241" s="7"/>
      <c r="I241" s="41"/>
      <c r="J241" s="7"/>
      <c r="K241" s="7"/>
      <c r="L241" s="7"/>
    </row>
  </sheetData>
  <autoFilter ref="A1:L131">
    <filterColumn colId="1">
      <filters>
        <filter val="2010"/>
      </filters>
    </filterColumn>
  </autoFilter>
  <sortState ref="A39:A44">
    <sortCondition ref="A39"/>
  </sortState>
  <dataConsolidate/>
  <dataValidations count="3">
    <dataValidation type="list" allowBlank="1" showInputMessage="1" showErrorMessage="1" sqref="I131">
      <formula1>"oui,non"</formula1>
    </dataValidation>
    <dataValidation type="list" allowBlank="1" showInputMessage="1" showErrorMessage="1" sqref="J131:L131">
      <formula1>"FHO,FMA,JDC,JFO,LIM,SFE,YFR"</formula1>
    </dataValidation>
    <dataValidation type="list" allowBlank="1" showInputMessage="1" showErrorMessage="1" sqref="C103:C130 C2:C99">
      <formula1>"LLS,LLTS,PLS,Rehab"</formula1>
    </dataValidation>
  </dataValidations>
  <pageMargins left="0.23622047244094491" right="0.23622047244094491" top="0.74803149606299213" bottom="0.74803149606299213" header="0.31496062992125984" footer="0.31496062992125984"/>
  <pageSetup paperSize="9" scale="10" orientation="landscape" r:id="rId1"/>
  <headerFooter>
    <oddFooter>Préparé par NBL &amp;D&amp;RPage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10</vt:i4>
      </vt:variant>
    </vt:vector>
  </HeadingPairs>
  <TitlesOfParts>
    <vt:vector size="12" baseType="lpstr">
      <vt:lpstr>Stat délais</vt:lpstr>
      <vt:lpstr>Données initiales</vt:lpstr>
      <vt:lpstr>Annee_OS</vt:lpstr>
      <vt:lpstr>Arrêté_LBU</vt:lpstr>
      <vt:lpstr>Ecart_DEAL_OS</vt:lpstr>
      <vt:lpstr>'Données initiales'!Impression_des_titres</vt:lpstr>
      <vt:lpstr>LLS</vt:lpstr>
      <vt:lpstr>LLTS</vt:lpstr>
      <vt:lpstr>Nlgts</vt:lpstr>
      <vt:lpstr>OS</vt:lpstr>
      <vt:lpstr>Prog</vt:lpstr>
      <vt:lpstr>Type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NBL</dc:creator>
  <cp:lastModifiedBy>Nathalie BLANDINO</cp:lastModifiedBy>
  <cp:lastPrinted>2019-03-11T11:15:39Z</cp:lastPrinted>
  <dcterms:created xsi:type="dcterms:W3CDTF">2012-11-19T18:43:46Z</dcterms:created>
  <dcterms:modified xsi:type="dcterms:W3CDTF">2019-03-11T12:03:27Z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icrosoft.ReportingServices.InteractiveReport.Excel.SheetName">
    <vt:i4>2</vt:i4>
  </property>
</Properties>
</file>