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8800" windowHeight="12330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Feuil1!$A$1:$I$35</definedName>
    <definedName name="Liste_Ass">[1]Listes!$B$1:$B$7</definedName>
    <definedName name="Liste_RO">[1]Listes!$A$1:$A$7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M12" i="1"/>
  <c r="N12" i="1"/>
  <c r="O12" i="1"/>
  <c r="P12" i="1"/>
  <c r="Q12" i="1"/>
  <c r="R12" i="1"/>
  <c r="S12" i="1"/>
  <c r="H3" i="1"/>
  <c r="H4" i="1"/>
  <c r="H5" i="1"/>
  <c r="H6" i="1"/>
  <c r="H7" i="1"/>
  <c r="H8" i="1"/>
  <c r="H9" i="1"/>
  <c r="H10" i="1"/>
  <c r="H11" i="1"/>
  <c r="H12" i="1"/>
  <c r="H13" i="1"/>
  <c r="H15" i="1"/>
  <c r="H16" i="1"/>
  <c r="H14" i="1"/>
  <c r="H17" i="1"/>
  <c r="H18" i="1"/>
  <c r="H2" i="1"/>
  <c r="L12" i="1" l="1"/>
</calcChain>
</file>

<file path=xl/sharedStrings.xml><?xml version="1.0" encoding="utf-8"?>
<sst xmlns="http://schemas.openxmlformats.org/spreadsheetml/2006/main" count="179" uniqueCount="71">
  <si>
    <t>OPERATION</t>
  </si>
  <si>
    <t>Prog</t>
  </si>
  <si>
    <t>RO</t>
  </si>
  <si>
    <t>ASSISTANTE</t>
  </si>
  <si>
    <t>Anne Caze (Plaine St Paul)</t>
  </si>
  <si>
    <t>BBL</t>
  </si>
  <si>
    <t>DBE</t>
  </si>
  <si>
    <t>SRI</t>
  </si>
  <si>
    <t>Benoite Boulard (PIVET-VELIN)</t>
  </si>
  <si>
    <t>YFR</t>
  </si>
  <si>
    <t>DAM</t>
  </si>
  <si>
    <t xml:space="preserve">Bouton d'Or </t>
  </si>
  <si>
    <t>Christiane - Amata (HE 168) LLS</t>
  </si>
  <si>
    <t>MHO</t>
  </si>
  <si>
    <t>Christiane - Amata (HE 168) LLTS</t>
  </si>
  <si>
    <t>Coco Huet (Parc à Moutons)</t>
  </si>
  <si>
    <t>FAHAM (Ilôt 5.6)</t>
  </si>
  <si>
    <t>FANFAN</t>
  </si>
  <si>
    <t>FANJAN (Ilot 6.2)</t>
  </si>
  <si>
    <t>Flamboyants (Avenue Raymond Barre)</t>
  </si>
  <si>
    <t>Fleurs jaunes (Ilôt 6.1)</t>
  </si>
  <si>
    <t>VAF</t>
  </si>
  <si>
    <t>DBA</t>
  </si>
  <si>
    <t>TQU</t>
  </si>
  <si>
    <t>MMA</t>
  </si>
  <si>
    <t>MTG</t>
  </si>
  <si>
    <t>FHO</t>
  </si>
  <si>
    <t>Harry PAYET (Les Mimosas)</t>
  </si>
  <si>
    <t>Hélène TONRU (RPA mixte St Philippe)</t>
  </si>
  <si>
    <t>Jean MOREL (Amaryllis)</t>
  </si>
  <si>
    <t>Josepha Fontaine</t>
  </si>
  <si>
    <t>Kakis</t>
  </si>
  <si>
    <t>Lacaussade 3</t>
  </si>
  <si>
    <t xml:space="preserve">Laurency </t>
  </si>
  <si>
    <t xml:space="preserve">Les Platanes </t>
  </si>
  <si>
    <t>GGO</t>
  </si>
  <si>
    <t>DAM / VAF</t>
  </si>
  <si>
    <t>Lié ETHEVE (Poker As 2)</t>
  </si>
  <si>
    <t xml:space="preserve">Manapany </t>
  </si>
  <si>
    <t>Max GOBETTI (AUBEPINES)</t>
  </si>
  <si>
    <t>Rue de l'Eglise</t>
  </si>
  <si>
    <t>Takamaka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</si>
  <si>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</si>
  <si>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</si>
  <si>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</si>
  <si>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</si>
  <si>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</si>
  <si>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</si>
  <si>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Lycée SCHOELCHER</t>
  </si>
  <si>
    <t>BATIMENT M</t>
  </si>
  <si>
    <t>Retours OK</t>
  </si>
  <si>
    <t>ECL</t>
  </si>
  <si>
    <t>ECL/NLE</t>
  </si>
  <si>
    <t>NLE</t>
  </si>
  <si>
    <t>trop tôt</t>
  </si>
  <si>
    <t>DATE</t>
  </si>
  <si>
    <t>?</t>
  </si>
  <si>
    <t xml:space="preserve">Tamariniers </t>
  </si>
  <si>
    <t xml:space="preserve">Barrage </t>
  </si>
  <si>
    <t xml:space="preserve">TQU </t>
  </si>
  <si>
    <t>N</t>
  </si>
  <si>
    <t xml:space="preserve">YFR  </t>
  </si>
  <si>
    <t>Colonne1</t>
  </si>
  <si>
    <t>08/04/2020</t>
  </si>
  <si>
    <t>09/04/2020</t>
  </si>
  <si>
    <t>10/04/2020</t>
  </si>
  <si>
    <t>13/04/2020</t>
  </si>
  <si>
    <t>14/04/2020</t>
  </si>
  <si>
    <t>15/04/2020</t>
  </si>
  <si>
    <t>16/04/2020</t>
  </si>
  <si>
    <t>17/04/2020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</si>
</sst>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0" fillId="2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Tableau%20de%20bord%20NBL\Tableau%20suivi%20financement%20r&#233;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ds propres"/>
      <sheetName val="SYNTHESE"/>
      <sheetName val="Données initiales"/>
      <sheetName val="Listes"/>
      <sheetName val="Evolution des livraisons"/>
      <sheetName val="Evolution des OS"/>
      <sheetName val="Structure plan financement"/>
      <sheetName val="Evolution LBU"/>
      <sheetName val="CGLLS"/>
      <sheetName val="STAT REHAB"/>
      <sheetName val="Prix VEFA"/>
      <sheetName val="PROG par bassin"/>
      <sheetName val="PROG par type"/>
      <sheetName val="REHAB"/>
      <sheetName val="Prospections  abandons"/>
      <sheetName val="TCD REHAB"/>
      <sheetName val="Structure PRP"/>
      <sheetName val="St Jo"/>
      <sheetName val="Répartition commune"/>
      <sheetName val="avant 2011"/>
    </sheetNames>
    <sheetDataSet>
      <sheetData sheetId="0"/>
      <sheetData sheetId="1"/>
      <sheetData sheetId="2"/>
      <sheetData sheetId="3">
        <row r="1">
          <cell r="A1" t="str">
            <v>BBL</v>
          </cell>
          <cell r="B1" t="str">
            <v>DBA</v>
          </cell>
        </row>
        <row r="2">
          <cell r="A2" t="str">
            <v>FHO</v>
          </cell>
          <cell r="B2" t="str">
            <v>DBE</v>
          </cell>
        </row>
        <row r="3">
          <cell r="A3" t="str">
            <v>JER</v>
          </cell>
          <cell r="B3" t="str">
            <v>ECL</v>
          </cell>
        </row>
        <row r="4">
          <cell r="A4" t="str">
            <v>MHO</v>
          </cell>
          <cell r="B4" t="str">
            <v>MMA</v>
          </cell>
        </row>
        <row r="5">
          <cell r="A5" t="str">
            <v>MTG</v>
          </cell>
          <cell r="B5" t="str">
            <v>NLE</v>
          </cell>
        </row>
        <row r="6">
          <cell r="A6" t="str">
            <v>TQU</v>
          </cell>
          <cell r="B6" t="str">
            <v>SRI</v>
          </cell>
        </row>
        <row r="7">
          <cell r="A7" t="str">
            <v>YFR</v>
          </cell>
          <cell r="B7" t="str">
            <v>VAF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ables/table1.xml><?xml version="1.0" encoding="utf-8"?>
<table xmlns="http://schemas.openxmlformats.org/spreadsheetml/2006/main" id="1" name="Tableau1" displayName="Tableau1" ref="K1:S12" totalsRowCount="1" headerRowDxfId="1">
  <autoFilter ref="K1:S12"/>
  <tableColumns count="9">
    <tableColumn id="1" name="Colonne1"/>
    <tableColumn id="2" name="08/04/2020" totalsRowFunction="sum" dataDxfId="0">
      <calculatedColumnFormula>SUMPRODUCT((E2:E18)=K2)*(F2:F18=K2)*(G2:G18=K2)*(I2:I18=Tableau1[[#Headers],[08/04/2020]])</calculatedColumnFormula>
    </tableColumn>
    <tableColumn id="3" name="09/04/2020" totalsRowFunction="sum"/>
    <tableColumn id="4" name="10/04/2020" totalsRowFunction="sum"/>
    <tableColumn id="5" name="13/04/2020" totalsRowFunction="sum"/>
    <tableColumn id="6" name="14/04/2020" totalsRowFunction="sum"/>
    <tableColumn id="7" name="15/04/2020" totalsRowFunction="sum"/>
    <tableColumn id="8" name="16/04/2020" totalsRowFunction="sum"/>
    <tableColumn id="9" name="17/04/2020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workbookViewId="0">
      <selection activeCell="L3" sqref="L3"/>
    </sheetView>
  </sheetViews>
  <sheetFormatPr baseColWidth="10" defaultRowHeight="15" x14ac:dyDescent="0.25"/>
  <cols>
    <col min="1" max="1" width="35.42578125" bestFit="1" customWidth="1"/>
    <col min="3" max="3" width="0" hidden="1" customWidth="1"/>
    <col min="4" max="4" width="15.140625" hidden="1" customWidth="1"/>
    <col min="5" max="9" width="16.140625" customWidth="1"/>
    <col min="11" max="11" width="11.5703125" customWidth="1"/>
    <col min="12" max="19" width="12.85546875" customWidth="1"/>
  </cols>
  <sheetData>
    <row r="1" spans="1:19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6">
        <v>1</v>
      </c>
      <c r="F1" s="16">
        <v>2</v>
      </c>
      <c r="G1" s="16">
        <v>3</v>
      </c>
      <c r="H1" s="16" t="s">
        <v>60</v>
      </c>
      <c r="I1" s="16" t="s">
        <v>55</v>
      </c>
      <c r="K1" t="s">
        <v>62</v>
      </c>
      <c r="L1" s="28" t="s">
        <v>63</v>
      </c>
      <c r="M1" s="28" t="s">
        <v>64</v>
      </c>
      <c r="N1" s="28" t="s">
        <v>65</v>
      </c>
      <c r="O1" s="28" t="s">
        <v>66</v>
      </c>
      <c r="P1" s="28" t="s">
        <v>67</v>
      </c>
      <c r="Q1" s="28" t="s">
        <v>68</v>
      </c>
      <c r="R1" s="28" t="s">
        <v>69</v>
      </c>
      <c r="S1" s="28" t="s">
        <v>70</v>
      </c>
    </row>
    <row r="2" spans="1:19" x14ac:dyDescent="0.25">
      <c r="A2" s="17" t="s">
        <v>11</v>
      </c>
      <c r="B2" s="18">
        <v>2012</v>
      </c>
      <c r="C2" s="18"/>
      <c r="D2" s="18"/>
      <c r="E2" s="20" t="s">
        <v>7</v>
      </c>
      <c r="F2" s="20" t="s">
        <v>6</v>
      </c>
      <c r="G2" s="20"/>
      <c r="H2" s="27">
        <f>+COUNTA(E2:G2)</f>
        <v>2</v>
      </c>
      <c r="I2" s="23">
        <v>43929</v>
      </c>
      <c r="K2" t="s">
        <v>7</v>
      </c>
      <c r="L2">
        <f>SUMPRODUCT((E2:E18)=K2)*(F2:F18=K2)*(G2:G18=K2)*(I2:I18=Tableau1[[#Headers],[08/04/2020]])</f>
        <v>0</v>
      </c>
    </row>
    <row r="3" spans="1:19" x14ac:dyDescent="0.25">
      <c r="A3" s="19" t="s">
        <v>57</v>
      </c>
      <c r="B3" s="18">
        <v>2013</v>
      </c>
      <c r="C3" s="18" t="s">
        <v>23</v>
      </c>
      <c r="D3" s="18" t="s">
        <v>21</v>
      </c>
      <c r="E3" s="18" t="s">
        <v>59</v>
      </c>
      <c r="F3" s="18" t="s">
        <v>21</v>
      </c>
      <c r="G3" s="18"/>
      <c r="H3" s="27">
        <f t="shared" ref="H3:H18" si="0">+COUNTA(E3:G3)</f>
        <v>2</v>
      </c>
      <c r="I3" s="23">
        <v>43929</v>
      </c>
      <c r="K3" t="s">
        <v>6</v>
      </c>
      <c r="L3">
        <f>SUMPRODUCT((E3:E19)=K3)*(F3:F19=K3)*(G3:G19=K3)*(I3:I19=Tableau1[[#Headers],[08/04/2020]])</f>
        <v>0</v>
      </c>
    </row>
    <row r="4" spans="1:19" x14ac:dyDescent="0.25">
      <c r="A4" s="17" t="s">
        <v>39</v>
      </c>
      <c r="B4" s="18">
        <v>2012</v>
      </c>
      <c r="C4" s="18"/>
      <c r="D4" s="18" t="s">
        <v>51</v>
      </c>
      <c r="E4" s="18" t="s">
        <v>51</v>
      </c>
      <c r="F4" s="18" t="s">
        <v>53</v>
      </c>
      <c r="G4" s="18"/>
      <c r="H4" s="27">
        <f t="shared" si="0"/>
        <v>2</v>
      </c>
      <c r="I4" s="21">
        <v>43930</v>
      </c>
      <c r="K4" t="s">
        <v>22</v>
      </c>
      <c r="L4">
        <f>SUMPRODUCT((E4:E20)=K4)*(F4:F20=K4)*(G4:G20=K4)*(I4:I20=Tableau1[[#Headers],[08/04/2020]])</f>
        <v>0</v>
      </c>
    </row>
    <row r="5" spans="1:19" x14ac:dyDescent="0.25">
      <c r="A5" s="19" t="s">
        <v>33</v>
      </c>
      <c r="B5" s="18">
        <v>2012</v>
      </c>
      <c r="C5" s="18"/>
      <c r="D5" s="18" t="s">
        <v>35</v>
      </c>
      <c r="E5" s="20" t="s">
        <v>21</v>
      </c>
      <c r="F5" s="20" t="s">
        <v>22</v>
      </c>
      <c r="G5" s="20"/>
      <c r="H5" s="27">
        <f t="shared" si="0"/>
        <v>2</v>
      </c>
      <c r="I5" s="21">
        <v>43930</v>
      </c>
      <c r="K5" t="s">
        <v>21</v>
      </c>
      <c r="L5">
        <f>SUMPRODUCT((E5:E21)=K5)*(F5:F21=K5)*(G5:G21=K5)*(I5:I21=Tableau1[[#Headers],[08/04/2020]])</f>
        <v>0</v>
      </c>
    </row>
    <row r="6" spans="1:19" x14ac:dyDescent="0.25">
      <c r="A6" s="24" t="s">
        <v>47</v>
      </c>
      <c r="B6" s="18">
        <v>2014</v>
      </c>
      <c r="C6" s="18" t="s">
        <v>9</v>
      </c>
      <c r="D6" s="18" t="s">
        <v>22</v>
      </c>
      <c r="E6" s="18" t="s">
        <v>61</v>
      </c>
      <c r="F6" s="20" t="s">
        <v>22</v>
      </c>
      <c r="G6" s="18"/>
      <c r="H6" s="27">
        <f t="shared" si="0"/>
        <v>2</v>
      </c>
      <c r="I6" s="23">
        <v>43931</v>
      </c>
      <c r="K6" t="s">
        <v>51</v>
      </c>
      <c r="L6">
        <f>SUMPRODUCT((E6:E22)=K6)*(F6:F22=K6)*(G6:G22=K6)*(I6:I22=Tableau1[[#Headers],[08/04/2020]])</f>
        <v>0</v>
      </c>
    </row>
    <row r="7" spans="1:19" x14ac:dyDescent="0.25">
      <c r="A7" s="19" t="s">
        <v>8</v>
      </c>
      <c r="B7" s="18">
        <v>2013</v>
      </c>
      <c r="C7" s="18" t="s">
        <v>9</v>
      </c>
      <c r="D7" s="18" t="s">
        <v>10</v>
      </c>
      <c r="E7" s="18" t="s">
        <v>61</v>
      </c>
      <c r="F7" s="20" t="s">
        <v>22</v>
      </c>
      <c r="G7" s="18" t="s">
        <v>21</v>
      </c>
      <c r="H7" s="27">
        <f t="shared" si="0"/>
        <v>3</v>
      </c>
      <c r="I7" s="23">
        <v>43931</v>
      </c>
      <c r="K7" t="s">
        <v>53</v>
      </c>
      <c r="L7">
        <f>SUMPRODUCT((E7:E23)=K7)*(F7:F23=K7)*(G7:G23=K7)*(I7:I23=Tableau1[[#Headers],[08/04/2020]])</f>
        <v>0</v>
      </c>
    </row>
    <row r="8" spans="1:19" x14ac:dyDescent="0.25">
      <c r="A8" s="19" t="s">
        <v>40</v>
      </c>
      <c r="B8" s="18">
        <v>2013</v>
      </c>
      <c r="C8" s="18"/>
      <c r="D8" s="18" t="s">
        <v>10</v>
      </c>
      <c r="E8" s="20" t="s">
        <v>7</v>
      </c>
      <c r="F8" s="20" t="s">
        <v>6</v>
      </c>
      <c r="G8" s="20"/>
      <c r="H8" s="27">
        <f t="shared" si="0"/>
        <v>2</v>
      </c>
      <c r="I8" s="21">
        <v>43934</v>
      </c>
      <c r="K8" t="s">
        <v>9</v>
      </c>
      <c r="L8">
        <f>SUMPRODUCT((E8:E24)=K8)*(F8:F24=K8)*(G8:G24=K8)*(I8:I24=Tableau1[[#Headers],[08/04/2020]])</f>
        <v>0</v>
      </c>
    </row>
    <row r="9" spans="1:19" x14ac:dyDescent="0.25">
      <c r="A9" s="19" t="s">
        <v>17</v>
      </c>
      <c r="B9" s="18">
        <v>2013</v>
      </c>
      <c r="C9" s="18"/>
      <c r="D9" s="18" t="s">
        <v>10</v>
      </c>
      <c r="E9" s="18" t="s">
        <v>51</v>
      </c>
      <c r="F9" s="18" t="s">
        <v>53</v>
      </c>
      <c r="G9" s="18"/>
      <c r="H9" s="27">
        <f t="shared" si="0"/>
        <v>2</v>
      </c>
      <c r="I9" s="21">
        <v>43934</v>
      </c>
      <c r="K9" t="s">
        <v>26</v>
      </c>
      <c r="L9">
        <f>SUMPRODUCT((E9:E25)=K9)*(F9:F25=K9)*(G9:G25=K9)*(I9:I25=Tableau1[[#Headers],[08/04/2020]])</f>
        <v>0</v>
      </c>
    </row>
    <row r="10" spans="1:19" x14ac:dyDescent="0.25">
      <c r="A10" s="19" t="s">
        <v>41</v>
      </c>
      <c r="B10" s="18">
        <v>2013</v>
      </c>
      <c r="C10" s="18" t="s">
        <v>26</v>
      </c>
      <c r="D10" s="18" t="s">
        <v>21</v>
      </c>
      <c r="E10" s="18" t="s">
        <v>26</v>
      </c>
      <c r="F10" s="18" t="s">
        <v>22</v>
      </c>
      <c r="G10" s="18" t="s">
        <v>21</v>
      </c>
      <c r="H10" s="27">
        <f t="shared" si="0"/>
        <v>3</v>
      </c>
      <c r="I10" s="23">
        <v>43935</v>
      </c>
      <c r="K10" t="s">
        <v>5</v>
      </c>
      <c r="L10">
        <f>SUMPRODUCT((E10:E26)=K10)*(F10:F26=K10)*(G10:G26=K10)*(I10:I26=Tableau1[[#Headers],[08/04/2020]])</f>
        <v>0</v>
      </c>
    </row>
    <row r="11" spans="1:19" x14ac:dyDescent="0.25">
      <c r="A11" s="22" t="s">
        <v>32</v>
      </c>
      <c r="B11" s="18">
        <v>2015</v>
      </c>
      <c r="C11" s="18" t="s">
        <v>23</v>
      </c>
      <c r="D11" s="18" t="s">
        <v>10</v>
      </c>
      <c r="E11" s="18" t="s">
        <v>23</v>
      </c>
      <c r="F11" s="18" t="s">
        <v>51</v>
      </c>
      <c r="G11" s="18" t="s">
        <v>53</v>
      </c>
      <c r="H11" s="27">
        <f t="shared" si="0"/>
        <v>3</v>
      </c>
      <c r="I11" s="23">
        <v>43935</v>
      </c>
      <c r="K11" t="s">
        <v>23</v>
      </c>
      <c r="L11">
        <f>SUMPRODUCT((E11:E27)=K11)*(F11:F27=K11)*(G11:G27=K11)*(I11:I27=Tableau1[[#Headers],[08/04/2020]])</f>
        <v>0</v>
      </c>
    </row>
    <row r="12" spans="1:19" x14ac:dyDescent="0.25">
      <c r="A12" s="17" t="s">
        <v>15</v>
      </c>
      <c r="B12" s="18">
        <v>2013</v>
      </c>
      <c r="C12" s="18" t="s">
        <v>9</v>
      </c>
      <c r="D12" s="18" t="s">
        <v>22</v>
      </c>
      <c r="E12" s="18" t="s">
        <v>61</v>
      </c>
      <c r="F12" s="18" t="s">
        <v>22</v>
      </c>
      <c r="G12" s="18"/>
      <c r="H12" s="27">
        <f t="shared" si="0"/>
        <v>2</v>
      </c>
      <c r="I12" s="21">
        <v>43936</v>
      </c>
      <c r="L12">
        <f>SUBTOTAL(109,Tableau1[08/04/2020])</f>
        <v>0</v>
      </c>
      <c r="M12">
        <f>SUBTOTAL(109,Tableau1[09/04/2020])</f>
        <v>0</v>
      </c>
      <c r="N12">
        <f>SUBTOTAL(109,Tableau1[10/04/2020])</f>
        <v>0</v>
      </c>
      <c r="O12">
        <f>SUBTOTAL(109,Tableau1[13/04/2020])</f>
        <v>0</v>
      </c>
      <c r="P12">
        <f>SUBTOTAL(109,Tableau1[14/04/2020])</f>
        <v>0</v>
      </c>
      <c r="Q12">
        <f>SUBTOTAL(109,Tableau1[15/04/2020])</f>
        <v>0</v>
      </c>
      <c r="R12">
        <f>SUBTOTAL(109,Tableau1[16/04/2020])</f>
        <v>0</v>
      </c>
      <c r="S12">
        <f>SUBTOTAL(109,Tableau1[17/04/2020])</f>
        <v>0</v>
      </c>
    </row>
    <row r="13" spans="1:19" x14ac:dyDescent="0.25">
      <c r="A13" s="17" t="s">
        <v>46</v>
      </c>
      <c r="B13" s="18">
        <v>2016</v>
      </c>
      <c r="C13" s="18" t="s">
        <v>9</v>
      </c>
      <c r="D13" s="18" t="s">
        <v>10</v>
      </c>
      <c r="E13" s="18" t="s">
        <v>9</v>
      </c>
      <c r="F13" s="18" t="s">
        <v>22</v>
      </c>
      <c r="G13" s="18"/>
      <c r="H13" s="27">
        <f t="shared" si="0"/>
        <v>2</v>
      </c>
      <c r="I13" s="21">
        <v>43936</v>
      </c>
    </row>
    <row r="14" spans="1:19" x14ac:dyDescent="0.25">
      <c r="A14" s="17" t="s">
        <v>38</v>
      </c>
      <c r="B14" s="18">
        <v>2014</v>
      </c>
      <c r="C14" s="18" t="s">
        <v>26</v>
      </c>
      <c r="D14" s="18" t="s">
        <v>21</v>
      </c>
      <c r="E14" s="18" t="s">
        <v>26</v>
      </c>
      <c r="F14" s="18" t="s">
        <v>21</v>
      </c>
      <c r="G14" s="18"/>
      <c r="H14" s="27">
        <f>+COUNTA(E14:G14)</f>
        <v>2</v>
      </c>
      <c r="I14" s="26">
        <v>43936</v>
      </c>
    </row>
    <row r="15" spans="1:19" x14ac:dyDescent="0.25">
      <c r="A15" s="25" t="s">
        <v>4</v>
      </c>
      <c r="B15" s="18">
        <v>2015</v>
      </c>
      <c r="C15" s="18" t="s">
        <v>5</v>
      </c>
      <c r="D15" s="18" t="s">
        <v>6</v>
      </c>
      <c r="E15" s="18" t="s">
        <v>5</v>
      </c>
      <c r="F15" s="18" t="s">
        <v>7</v>
      </c>
      <c r="G15" s="18" t="s">
        <v>6</v>
      </c>
      <c r="H15" s="27">
        <f t="shared" si="0"/>
        <v>3</v>
      </c>
      <c r="I15" s="23">
        <v>43937</v>
      </c>
    </row>
    <row r="16" spans="1:19" x14ac:dyDescent="0.25">
      <c r="A16" s="22" t="s">
        <v>49</v>
      </c>
      <c r="B16" s="18"/>
      <c r="C16" s="18" t="s">
        <v>5</v>
      </c>
      <c r="D16" s="18"/>
      <c r="E16" s="18" t="s">
        <v>5</v>
      </c>
      <c r="F16" s="18" t="s">
        <v>7</v>
      </c>
      <c r="G16" s="18" t="s">
        <v>6</v>
      </c>
      <c r="H16" s="27">
        <f t="shared" si="0"/>
        <v>3</v>
      </c>
      <c r="I16" s="23">
        <v>43937</v>
      </c>
    </row>
    <row r="17" spans="1:21" x14ac:dyDescent="0.25">
      <c r="A17" s="22" t="s">
        <v>48</v>
      </c>
      <c r="B17" s="18"/>
      <c r="C17" s="18" t="s">
        <v>5</v>
      </c>
      <c r="D17" s="18" t="s">
        <v>22</v>
      </c>
      <c r="E17" s="18" t="s">
        <v>5</v>
      </c>
      <c r="F17" s="18" t="s">
        <v>22</v>
      </c>
      <c r="G17" s="18" t="s">
        <v>21</v>
      </c>
      <c r="H17" s="27">
        <f t="shared" si="0"/>
        <v>3</v>
      </c>
      <c r="I17" s="21">
        <v>43938</v>
      </c>
    </row>
    <row r="18" spans="1:21" x14ac:dyDescent="0.25">
      <c r="A18" s="17" t="s">
        <v>20</v>
      </c>
      <c r="B18" s="18">
        <v>2014</v>
      </c>
      <c r="C18" s="18" t="s">
        <v>26</v>
      </c>
      <c r="D18" s="18" t="s">
        <v>21</v>
      </c>
      <c r="E18" s="18" t="s">
        <v>26</v>
      </c>
      <c r="F18" s="18" t="s">
        <v>21</v>
      </c>
      <c r="G18" s="18"/>
      <c r="H18" s="27">
        <f t="shared" si="0"/>
        <v>2</v>
      </c>
      <c r="I18" s="21">
        <v>43938</v>
      </c>
    </row>
    <row r="19" spans="1:21" x14ac:dyDescent="0.25">
      <c r="A19" s="4" t="s">
        <v>19</v>
      </c>
      <c r="B19" s="2">
        <v>2012</v>
      </c>
      <c r="C19" s="2" t="s">
        <v>26</v>
      </c>
      <c r="D19" s="3"/>
      <c r="E19" s="6"/>
      <c r="F19" s="6"/>
      <c r="G19" s="6"/>
      <c r="H19" s="6"/>
      <c r="I19" s="2" t="s">
        <v>56</v>
      </c>
    </row>
    <row r="20" spans="1:21" x14ac:dyDescent="0.25">
      <c r="A20" s="4" t="s">
        <v>30</v>
      </c>
      <c r="B20" s="2">
        <v>2013</v>
      </c>
      <c r="C20" s="2" t="s">
        <v>26</v>
      </c>
      <c r="D20" s="3" t="s">
        <v>10</v>
      </c>
      <c r="E20" s="2" t="s">
        <v>52</v>
      </c>
      <c r="F20" s="2"/>
      <c r="G20" s="2"/>
      <c r="H20" s="2"/>
      <c r="I20" s="2" t="s">
        <v>56</v>
      </c>
    </row>
    <row r="21" spans="1:21" x14ac:dyDescent="0.25">
      <c r="A21" s="5" t="s">
        <v>27</v>
      </c>
      <c r="B21" s="2">
        <v>2012</v>
      </c>
      <c r="C21" s="2" t="s">
        <v>26</v>
      </c>
      <c r="D21" s="3" t="s">
        <v>24</v>
      </c>
      <c r="E21" s="6"/>
      <c r="F21" s="6"/>
      <c r="G21" s="6"/>
      <c r="H21" s="6"/>
      <c r="I21" s="2" t="s">
        <v>56</v>
      </c>
    </row>
    <row r="22" spans="1:21" x14ac:dyDescent="0.25">
      <c r="A22" s="10" t="s">
        <v>58</v>
      </c>
      <c r="B22" s="11">
        <v>2013</v>
      </c>
      <c r="C22" s="11" t="s">
        <v>5</v>
      </c>
      <c r="D22" s="11" t="s">
        <v>7</v>
      </c>
      <c r="E22" s="11" t="s">
        <v>54</v>
      </c>
      <c r="F22" s="11"/>
      <c r="G22" s="11"/>
      <c r="H22" s="11"/>
      <c r="I22" s="11"/>
    </row>
    <row r="23" spans="1:21" x14ac:dyDescent="0.25">
      <c r="A23" s="4" t="s">
        <v>29</v>
      </c>
      <c r="B23" s="2">
        <v>2013</v>
      </c>
      <c r="C23" s="2"/>
      <c r="D23" s="3" t="s">
        <v>24</v>
      </c>
      <c r="E23" s="2"/>
      <c r="F23" s="2"/>
      <c r="G23" s="2"/>
      <c r="H23" s="2"/>
      <c r="I23" s="2" t="s">
        <v>56</v>
      </c>
    </row>
    <row r="24" spans="1:21" x14ac:dyDescent="0.25">
      <c r="A24" s="5" t="s">
        <v>37</v>
      </c>
      <c r="B24" s="2">
        <v>2013</v>
      </c>
      <c r="C24" s="2"/>
      <c r="D24" s="3" t="s">
        <v>24</v>
      </c>
      <c r="E24" s="2"/>
      <c r="F24" s="2"/>
      <c r="G24" s="2"/>
      <c r="H24" s="2"/>
      <c r="I24" s="2" t="s">
        <v>56</v>
      </c>
    </row>
    <row r="25" spans="1:21" x14ac:dyDescent="0.25">
      <c r="A25" s="5" t="s">
        <v>44</v>
      </c>
      <c r="B25" s="8">
        <v>2014</v>
      </c>
      <c r="C25" s="8"/>
      <c r="D25" s="9"/>
      <c r="E25" s="8"/>
      <c r="F25" s="8"/>
      <c r="G25" s="8"/>
      <c r="H25" s="8"/>
      <c r="I25" s="2" t="s">
        <v>56</v>
      </c>
    </row>
    <row r="26" spans="1:21" x14ac:dyDescent="0.25">
      <c r="A26" s="7" t="s">
        <v>16</v>
      </c>
      <c r="B26" s="8">
        <v>2016</v>
      </c>
      <c r="C26" s="8" t="s">
        <v>23</v>
      </c>
      <c r="D26" s="9" t="s">
        <v>24</v>
      </c>
      <c r="E26" s="8"/>
      <c r="F26" s="8"/>
      <c r="G26" s="8"/>
      <c r="H26" s="8"/>
      <c r="I26" s="2"/>
    </row>
    <row r="27" spans="1:21" ht="30" x14ac:dyDescent="0.25">
      <c r="A27" s="12" t="s">
        <v>28</v>
      </c>
      <c r="B27" s="13">
        <v>2015</v>
      </c>
      <c r="C27" s="13" t="s">
        <v>26</v>
      </c>
      <c r="D27" s="13" t="s">
        <v>24</v>
      </c>
      <c r="E27" s="11" t="s">
        <v>54</v>
      </c>
      <c r="F27" s="11"/>
      <c r="G27" s="11"/>
      <c r="H27" s="11"/>
      <c r="I27" s="11"/>
    </row>
    <row r="28" spans="1:21" x14ac:dyDescent="0.25">
      <c r="A28" s="14" t="s">
        <v>14</v>
      </c>
      <c r="B28" s="11">
        <v>2015</v>
      </c>
      <c r="C28" s="11" t="s">
        <v>13</v>
      </c>
      <c r="D28" s="11" t="s">
        <v>21</v>
      </c>
      <c r="E28" s="11" t="s">
        <v>54</v>
      </c>
      <c r="F28" s="11"/>
      <c r="G28" s="11"/>
      <c r="H28" s="11"/>
      <c r="I28" s="11"/>
    </row>
    <row r="29" spans="1:21" x14ac:dyDescent="0.25">
      <c r="A29" s="12" t="s">
        <v>45</v>
      </c>
      <c r="B29" s="11">
        <v>2015</v>
      </c>
      <c r="C29" s="11" t="s">
        <v>26</v>
      </c>
      <c r="D29" s="11" t="s">
        <v>21</v>
      </c>
      <c r="E29" s="11" t="s">
        <v>54</v>
      </c>
      <c r="F29" s="11"/>
      <c r="G29" s="11"/>
      <c r="H29" s="11"/>
      <c r="I29" s="11"/>
    </row>
    <row r="30" spans="1:21" x14ac:dyDescent="0.25">
      <c r="A30" s="14" t="s">
        <v>12</v>
      </c>
      <c r="B30" s="11">
        <v>2015</v>
      </c>
      <c r="C30" s="11" t="s">
        <v>13</v>
      </c>
      <c r="D30" s="11"/>
      <c r="E30" s="11" t="s">
        <v>54</v>
      </c>
      <c r="F30" s="11"/>
      <c r="G30" s="11"/>
      <c r="H30" s="11"/>
      <c r="I30" s="11"/>
    </row>
    <row r="31" spans="1:21" x14ac:dyDescent="0.25">
      <c r="A31" s="14" t="s">
        <v>18</v>
      </c>
      <c r="B31" s="11">
        <v>2015</v>
      </c>
      <c r="C31" s="11" t="s">
        <v>25</v>
      </c>
      <c r="D31" s="11" t="s">
        <v>6</v>
      </c>
      <c r="E31" s="11" t="s">
        <v>54</v>
      </c>
      <c r="F31" s="11"/>
      <c r="G31" s="11"/>
      <c r="H31" s="11"/>
      <c r="I31" s="11"/>
      <c r="U31" t="s">
        <v>50</v>
      </c>
    </row>
    <row r="32" spans="1:21" x14ac:dyDescent="0.25">
      <c r="A32" s="10" t="s">
        <v>34</v>
      </c>
      <c r="B32" s="11">
        <v>2016</v>
      </c>
      <c r="C32" s="11" t="s">
        <v>26</v>
      </c>
      <c r="D32" s="11" t="s">
        <v>36</v>
      </c>
      <c r="E32" s="11" t="s">
        <v>54</v>
      </c>
      <c r="F32" s="11"/>
      <c r="G32" s="11"/>
      <c r="H32" s="11"/>
      <c r="I32" s="15"/>
      <c r="U32" t="s">
        <v>9</v>
      </c>
    </row>
    <row r="33" spans="1:21" x14ac:dyDescent="0.25">
      <c r="A33" s="10" t="s">
        <v>31</v>
      </c>
      <c r="B33" s="11">
        <v>2016</v>
      </c>
      <c r="C33" s="11" t="s">
        <v>26</v>
      </c>
      <c r="D33" s="11" t="s">
        <v>6</v>
      </c>
      <c r="E33" s="11" t="s">
        <v>54</v>
      </c>
      <c r="F33" s="11"/>
      <c r="G33" s="11"/>
      <c r="H33" s="11"/>
      <c r="I33" s="15"/>
      <c r="U33" t="s">
        <v>5</v>
      </c>
    </row>
    <row r="34" spans="1:21" x14ac:dyDescent="0.25">
      <c r="A34" s="14" t="s">
        <v>42</v>
      </c>
      <c r="B34" s="11">
        <v>2017</v>
      </c>
      <c r="C34" s="11" t="s">
        <v>25</v>
      </c>
      <c r="D34" s="11" t="s">
        <v>21</v>
      </c>
      <c r="E34" s="11" t="s">
        <v>54</v>
      </c>
      <c r="F34" s="11"/>
      <c r="G34" s="11"/>
      <c r="H34" s="11"/>
      <c r="I34" s="11"/>
      <c r="U34" t="s">
        <v>22</v>
      </c>
    </row>
    <row r="35" spans="1:21" x14ac:dyDescent="0.25">
      <c r="A35" s="14" t="s">
        <v>43</v>
      </c>
      <c r="B35" s="11">
        <v>2018</v>
      </c>
      <c r="C35" s="11" t="s">
        <v>25</v>
      </c>
      <c r="D35" s="11" t="s">
        <v>21</v>
      </c>
      <c r="E35" s="11" t="s">
        <v>54</v>
      </c>
      <c r="F35" s="11"/>
      <c r="G35" s="11"/>
      <c r="H35" s="11"/>
      <c r="I35" s="13"/>
      <c r="U35" t="s">
        <v>6</v>
      </c>
    </row>
    <row r="36" spans="1:21" x14ac:dyDescent="0.25">
      <c r="U36" t="s">
        <v>51</v>
      </c>
    </row>
    <row r="37" spans="1:21" x14ac:dyDescent="0.25">
      <c r="U37" t="s">
        <v>53</v>
      </c>
    </row>
    <row r="38" spans="1:21" x14ac:dyDescent="0.25">
      <c r="U38" t="s">
        <v>21</v>
      </c>
    </row>
  </sheetData>
  <autoFilter ref="A1:I35"/>
  <dataValidations count="2">
    <dataValidation type="list" allowBlank="1" showInputMessage="1" showErrorMessage="1" sqref="D18:D35 D2:D15">
      <formula1>Liste_Ass</formula1>
    </dataValidation>
    <dataValidation type="list" allowBlank="1" showInputMessage="1" showErrorMessage="1" sqref="C18:C35 C2:C15">
      <formula1>Liste_RO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2020-04-06T07:17:03Z</dcterms:created>
  <dcterms:modified xsi:type="dcterms:W3CDTF">2020-04-07T08:00:42Z</dcterms:modified>
</cp:coreProperties>
</file>