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nbl\Downloads\"/>
    </mc:Choice>
  </mc:AlternateContent>
  <xr:revisionPtr revIDLastSave="0" documentId="8_{C5637F96-A807-472F-BCD1-7943BDA84552}" xr6:coauthVersionLast="47" xr6:coauthVersionMax="47" xr10:uidLastSave="{00000000-0000-0000-0000-000000000000}"/>
  <bookViews>
    <workbookView xWindow="-108" yWindow="-108" windowWidth="23256" windowHeight="12456" xr2:uid="{5382128B-3DC1-4310-8CE6-4FD2D2D902AF}"/>
  </bookViews>
  <sheets>
    <sheet name="Paramètres Loyers" sheetId="1" r:id="rId1"/>
  </sheets>
  <externalReferences>
    <externalReference r:id="rId2"/>
  </externalReferences>
  <definedNames>
    <definedName name="_Parse_Out" localSheetId="0" hidden="1">#REF!</definedName>
    <definedName name="_Parse_Out" hidden="1">#REF!</definedName>
    <definedName name="adresse">'[1]NOTE DE PRESENTATION'!$B$23</definedName>
    <definedName name="adresse_siege">'[1]Données d''entrée'!$E$20</definedName>
    <definedName name="Altitude">'[1]NOTE DE PRESENTATION'!$H$8</definedName>
    <definedName name="anscount" hidden="1">1</definedName>
    <definedName name="Baisse_LLS">[1]Prgr!$AG$85</definedName>
    <definedName name="Baisse_LLTS">[1]Prgr!$AG$93</definedName>
    <definedName name="Baisse_PLS">[1]Prgr!$AG$100</definedName>
    <definedName name="BASELOYERMAX">'Paramètres Loyers'!$A$3:$D$8</definedName>
    <definedName name="CAF_Tot">[1]Prgr!#REF!</definedName>
    <definedName name="CDC_LLS">[1]Prgr!$AA$63</definedName>
    <definedName name="CDC_LLS_construction">[1]Prgr!$AA$64</definedName>
    <definedName name="CDC_LLS_foncier">[1]Bdgt!$R$160</definedName>
    <definedName name="CDC_LLTS">[1]Prgr!$AB$63</definedName>
    <definedName name="CDC_LLTS_construction">[1]Prgr!$AB$64</definedName>
    <definedName name="CDC_LLTS_foncier">[1]Bdgt!$V$160</definedName>
    <definedName name="CDC_PLS">[1]Prgr!$AC$63</definedName>
    <definedName name="CDC_PLS_construction">[1]Prgr!$AC$64</definedName>
    <definedName name="CDC_PLS_foncier">[1]Bdgt!$Z$160</definedName>
    <definedName name="code">[1]Bdgt!$G$1</definedName>
    <definedName name="commune">'[1]NOTE DE PRESENTATION'!$A$5</definedName>
    <definedName name="Crédit_Impot">'[1]SF previsio LLS-LLTS'!$N$14</definedName>
    <definedName name="Credit_Impot_LLS">[1]Prgr!$AA$71</definedName>
    <definedName name="Credit_Impot_LLTS">[1]Prgr!$AB$71</definedName>
    <definedName name="Credit_Impot_PLS">[1]Prgr!$AC$71</definedName>
    <definedName name="dhdh" localSheetId="0" hidden="1">{#N/A,#N/A,FALSE,"Gain Fiscal";#N/A,#N/A,FALSE,"CR";#N/A,#N/A,FALSE,"Bilan";#N/A,#N/A,FALSE,"Trésorerie";#N/A,#N/A,FALSE,"Prêt-Emprunt";#N/A,#N/A,FALSE,"Swap"}</definedName>
    <definedName name="dhdh" hidden="1">{#N/A,#N/A,FALSE,"Gain Fiscal";#N/A,#N/A,FALSE,"CR";#N/A,#N/A,FALSE,"Bilan";#N/A,#N/A,FALSE,"Trésorerie";#N/A,#N/A,FALSE,"Prêt-Emprunt";#N/A,#N/A,FALSE,"Swap"}</definedName>
    <definedName name="directeur_g">'[1]Données d''entrée'!$D$22</definedName>
    <definedName name="fezfzef" localSheetId="0"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ezfzef"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f" localSheetId="0" hidden="1">{#N/A,#N/A,FALSE,"Gain Fiscal";#N/A,#N/A,FALSE,"CR";#N/A,#N/A,FALSE,"Bilan";#N/A,#N/A,FALSE,"Trésorerie";#N/A,#N/A,FALSE,"Prêt-Emprunt";#N/A,#N/A,FALSE,"Swap"}</definedName>
    <definedName name="ff" hidden="1">{#N/A,#N/A,FALSE,"Gain Fiscal";#N/A,#N/A,FALSE,"CR";#N/A,#N/A,FALSE,"Bilan";#N/A,#N/A,FALSE,"Trésorerie";#N/A,#N/A,FALSE,"Prêt-Emprunt";#N/A,#N/A,FALSE,"Swap"}</definedName>
    <definedName name="fff" localSheetId="0" hidden="1">{#N/A,#N/A,FALSE,"Gain Fiscal";#N/A,#N/A,FALSE,"CR";#N/A,#N/A,FALSE,"Bilan";#N/A,#N/A,FALSE,"Trésorerie";#N/A,#N/A,FALSE,"Prêt-Emprunt";#N/A,#N/A,FALSE,"Swap"}</definedName>
    <definedName name="fff" hidden="1">{#N/A,#N/A,FALSE,"Gain Fiscal";#N/A,#N/A,FALSE,"CR";#N/A,#N/A,FALSE,"Bilan";#N/A,#N/A,FALSE,"Trésorerie";#N/A,#N/A,FALSE,"Prêt-Emprunt";#N/A,#N/A,FALSE,"Swap"}</definedName>
    <definedName name="FP_LLS">[1]Prgr!$AA$70</definedName>
    <definedName name="FP_LLTS">[1]Prgr!$AB$70</definedName>
    <definedName name="FP_PLS">[1]Prgr!$AC$70</definedName>
    <definedName name="LBU_Tot">[1]Prgr!$AE$58</definedName>
    <definedName name="limcount" hidden="1">1</definedName>
    <definedName name="LMDOMPLS">[1]Prgr!$F$94</definedName>
    <definedName name="Localisation">'Paramètres Loyers'!$A$63:$A$69</definedName>
    <definedName name="Loyer_Pratiqué_LLS">[1]Prgr!$F$85</definedName>
    <definedName name="Loyer_Pratiqué_LLTS">[1]Prgr!$F$93</definedName>
    <definedName name="Loyer_Pratiqué_PLS">[1]Prgr!$F$100</definedName>
    <definedName name="Loyer_retenu_CC">[1]Prgr!$AH$87:$AH$91</definedName>
    <definedName name="LP_LLS">[1]Prgr!$F$84</definedName>
    <definedName name="LP_LLTS">[1]Prgr!$F$92</definedName>
    <definedName name="LP_PLS">[1]Prgr!$F$99</definedName>
    <definedName name="Maj_LLTS">[1]Prgr!$W$49</definedName>
    <definedName name="Nbre">'[1]SF previsio PLS'!$E$20</definedName>
    <definedName name="Nbre_LLS_LLTS">'[1]SF previsio LLS-LLTS'!$E$20</definedName>
    <definedName name="NbreLLS">[1]Prgr!$X$16</definedName>
    <definedName name="NbreLLTS">[1]Prgr!$X$24</definedName>
    <definedName name="NbrePLS">[1]Prgr!$X$31</definedName>
    <definedName name="nom">'[1]NOTE DE PRESENTATION'!$A$4</definedName>
    <definedName name="Nombre_lgt">'[1]1'!$D$65</definedName>
    <definedName name="nombreLLS">'[1]Données d''entrée'!$D$8</definedName>
    <definedName name="nombreLLTS">'[1]Données d''entrée'!$E$8</definedName>
    <definedName name="OS_Tvx">[1]Prgr!$D$64</definedName>
    <definedName name="PA_SAS_HT_LLS">'[1]DPR LLS'!$E$69</definedName>
    <definedName name="PA_SAS_HT_LLTS">'[1]DPR LLTS'!$E$69</definedName>
    <definedName name="PA_SAS_HT_PLS">'[1]DPR PLS'!$E$69</definedName>
    <definedName name="Phase">'Paramètres Loyers'!$C$63:$C$72</definedName>
    <definedName name="PRP_TTC">'[1]SF previsio LLS-LLTS'!$N$13</definedName>
    <definedName name="PRP_TTC_LLS">'[1]Données d''entrée'!$D$26</definedName>
    <definedName name="PRP_TTC_LLTS">'[1]Données d''entrée'!$E$26</definedName>
    <definedName name="PRP_TTC_PLS">'[1]Données d''entrée'!$F$26</definedName>
    <definedName name="Px_Terrain">'[1]SF previsio LLS-LLTS'!$N$12</definedName>
    <definedName name="Px_Terrain_PLS">'[1]SF previsio PLS'!$N$12</definedName>
    <definedName name="Repartition_LLTS">[1]Prgr!$B$87:$B$91</definedName>
    <definedName name="S_terrain">[1]Prgr!$B$63</definedName>
    <definedName name="sencount" hidden="1">1</definedName>
    <definedName name="SF.LLS">[1]Prgr!$AE$16</definedName>
    <definedName name="SF.LLTS">[1]Prgr!$AE$24</definedName>
    <definedName name="SF.PLS">[1]Prgr!$AE$31</definedName>
    <definedName name="SF_LLS">'[1]Données d''entrée'!$D$28</definedName>
    <definedName name="SF_LLTS">'[1]Données d''entrée'!$E$28</definedName>
    <definedName name="SF_PLS">'[1]Données d''entrée'!$F$28</definedName>
    <definedName name="SH.LLS">[1]Prgr!$Z$16</definedName>
    <definedName name="SH.LLTS">[1]Prgr!$Z$24</definedName>
    <definedName name="SH.PLS">[1]Prgr!$Z$31</definedName>
    <definedName name="SU.PLS">[1]Prgr!$AB$31</definedName>
    <definedName name="Sub_LLS">[1]Prgr!$AA$58</definedName>
    <definedName name="Sub_LLTS">[1]Prgr!$AB$58</definedName>
    <definedName name="Sub_PLS">[1]Prgr!$AC$58</definedName>
    <definedName name="Sub_Totale_LLS">[1]Prgr!$AA$57</definedName>
    <definedName name="Sub_Totale_LLTS">[1]Prgr!$AB$57</definedName>
    <definedName name="Sub_Totale_PLS">[1]Prgr!$AC$57</definedName>
    <definedName name="Subventions">'[1]SF previsio LLS-LLTS'!$P$14</definedName>
    <definedName name="T1_LLS">[1]Prgr!$AJ$2</definedName>
    <definedName name="T1_LLTS">[1]Prgr!$AL$2</definedName>
    <definedName name="T1_PLS">[1]Prgr!$AN$2</definedName>
    <definedName name="T2_LLS">[1]Prgr!$AJ$3</definedName>
    <definedName name="T2_LLTS">[1]Prgr!$AL$3</definedName>
    <definedName name="T2_PLS">[1]Prgr!$AN$3</definedName>
    <definedName name="T3_LLS">[1]Prgr!$AJ$4</definedName>
    <definedName name="T3_LLTS">[1]Prgr!$AL$4</definedName>
    <definedName name="T3_PLS">[1]Prgr!$AN$4</definedName>
    <definedName name="T4_LLS">[1]Prgr!$AJ$5</definedName>
    <definedName name="T4_LLTS">[1]Prgr!$AL$5</definedName>
    <definedName name="T4_PLS">[1]Prgr!$AN$5</definedName>
    <definedName name="T5_LLS">[1]Prgr!$AJ$6</definedName>
    <definedName name="T5_LLTS">[1]Prgr!$AL$6</definedName>
    <definedName name="T5_PLS">[1]Prgr!$AN$6</definedName>
    <definedName name="TYPE1">[1]Prgr!$A$78</definedName>
    <definedName name="TYPE2">[1]Prgr!$A$86</definedName>
    <definedName name="TYPE3">[1]Prgr!$A$94</definedName>
    <definedName name="wrn.Comité." localSheetId="0" hidden="1">{"Option 4",#N/A,FALSE,"GIE-GNi-2002+ 0 an";"Option 4 + 1",#N/A,FALSE,"GIE-GNi-2002+ 0 an";"Option 4 + 2",#N/A,FALSE,"GIE-GNi-2002+ 0 an"}</definedName>
    <definedName name="wrn.Comité." hidden="1">{"Option 4",#N/A,FALSE,"GIE-GNi-2002+ 0 an";"Option 4 + 1",#N/A,FALSE,"GIE-GNi-2002+ 0 an";"Option 4 + 2",#N/A,FALSE,"GIE-GNi-2002+ 0 an"}</definedName>
    <definedName name="wrn.Imprime." localSheetId="0"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Imprime."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Tranche._.1." localSheetId="0"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_.et._.Tranche._.2." localSheetId="0"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 name="wrn.Tranche._.1._.et._.Tranche._.2."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1" i="1" l="1"/>
  <c r="B40" i="1"/>
  <c r="B39" i="1"/>
  <c r="B38" i="1"/>
</calcChain>
</file>

<file path=xl/sharedStrings.xml><?xml version="1.0" encoding="utf-8"?>
<sst xmlns="http://schemas.openxmlformats.org/spreadsheetml/2006/main" count="88" uniqueCount="78">
  <si>
    <t>GRILLES LOYERS</t>
  </si>
  <si>
    <t>LLS</t>
  </si>
  <si>
    <t>LLTS</t>
  </si>
  <si>
    <t>PLS</t>
  </si>
  <si>
    <t>PRIVE</t>
  </si>
  <si>
    <t>T I Bis a + T</t>
  </si>
  <si>
    <t>T I Bis a + V</t>
  </si>
  <si>
    <t>T II + T</t>
  </si>
  <si>
    <t>T III +V a</t>
  </si>
  <si>
    <t>520-600</t>
  </si>
  <si>
    <t>T IV + V a</t>
  </si>
  <si>
    <t>650-750</t>
  </si>
  <si>
    <t>T V +V a</t>
  </si>
  <si>
    <t>&gt; 800</t>
  </si>
  <si>
    <t>Pour les T4 et T5 LLS / LLTS, pratiquer le loyer de la fiche pgr, ne pas tenir compte du loyer objectif GL MAIS valider le dépassement de loyer avec GL</t>
  </si>
  <si>
    <t>Les T1 / T2 / voire T3 seront en LLTS, sinon la baisse de loyer à prévoir sera trop forte et donc incompatible avec les préconisations ANCOLS</t>
  </si>
  <si>
    <t>Si parkings sous-sol : baisse de 15 % sauf si loyer objectif GL OK</t>
  </si>
  <si>
    <t>faire sysyématiquement 10 % de T1 dont le loyer est de 370 € CC max</t>
  </si>
  <si>
    <t>Loyer acceptable : au-delà, baisse en fonction de la typologie, dans la limite des 15%</t>
  </si>
  <si>
    <t>Année de programmation</t>
  </si>
  <si>
    <t>Nombre de logements</t>
  </si>
  <si>
    <t>PARAMETRES LOYERS PLAFONDS DOM_AMAX</t>
  </si>
  <si>
    <t>Altitude</t>
  </si>
  <si>
    <t>PROG</t>
  </si>
  <si>
    <t>Colonne1</t>
  </si>
  <si>
    <t>Colonne2</t>
  </si>
  <si>
    <t>ICC</t>
  </si>
  <si>
    <t>IRL</t>
  </si>
  <si>
    <t>Majoration LLTS</t>
  </si>
  <si>
    <t>Plafond assiette lgt</t>
  </si>
  <si>
    <t>Plafond assiette m²</t>
  </si>
  <si>
    <t>Maj ECS</t>
  </si>
  <si>
    <t>LMDOM LLS</t>
  </si>
  <si>
    <t>LMDOM LLTS</t>
  </si>
  <si>
    <t>LMDOM PLS</t>
  </si>
  <si>
    <t>601</t>
  </si>
  <si>
    <t>801</t>
  </si>
  <si>
    <t>2TR 2014</t>
  </si>
  <si>
    <t>2TR 2015</t>
  </si>
  <si>
    <t>2TR 2016</t>
  </si>
  <si>
    <t>2TR 2017</t>
  </si>
  <si>
    <t>2TR 2018</t>
  </si>
  <si>
    <t>2TR 2019</t>
  </si>
  <si>
    <t>2TR 2020</t>
  </si>
  <si>
    <t>2TR 2021</t>
  </si>
  <si>
    <t>2TR 2022</t>
  </si>
  <si>
    <t>2TR 2024</t>
  </si>
  <si>
    <t xml:space="preserve"> Plafonds de la base de calcul de la réduction d'impôt ou du crédit
d'impôt</t>
  </si>
  <si>
    <t>La base de calcul de la réduction d’impôt prévue à l’article 199 undecies C du CGI ou du crédit d’impôt prévu à l’article
244 quater X du CGI, subventions déduites, est limitée aux montants suivants par m² de SHAB :</t>
  </si>
  <si>
    <t>Il est précisé que, pour l’appréciation du plafond applicable à la base de la réduction d’impôt, cette limite doit être, le cas
échéant, majorée de la taxe sur la valeur ajoutée (TVA) applicable, puis multipliée par le nombre de mètres carrés de
surface habitable</t>
  </si>
  <si>
    <t>TTC / m² SHAB</t>
  </si>
  <si>
    <t>CALCUL DES CHARGES</t>
  </si>
  <si>
    <t>/m² SHAB</t>
  </si>
  <si>
    <t>si maisons en bande</t>
  </si>
  <si>
    <t>si collectif avec ECS sans ascenseur</t>
  </si>
  <si>
    <t>si collectif avec ECS et ascenseur</t>
  </si>
  <si>
    <t>FRAIS FINANCIERS</t>
  </si>
  <si>
    <t>€/lgt</t>
  </si>
  <si>
    <t>MAJORATION ALTITUDE</t>
  </si>
  <si>
    <t>Localisation</t>
  </si>
  <si>
    <t>Phase</t>
  </si>
  <si>
    <t>RDC</t>
  </si>
  <si>
    <t>Faisabilité</t>
  </si>
  <si>
    <t>1e étage</t>
  </si>
  <si>
    <t>ESQ</t>
  </si>
  <si>
    <t>2e étage</t>
  </si>
  <si>
    <t>APS</t>
  </si>
  <si>
    <t>3e étage</t>
  </si>
  <si>
    <t>APD</t>
  </si>
  <si>
    <t>4e étage</t>
  </si>
  <si>
    <t>PRO</t>
  </si>
  <si>
    <t>5e étage</t>
  </si>
  <si>
    <t>DCE</t>
  </si>
  <si>
    <t>6e étage</t>
  </si>
  <si>
    <t>AO</t>
  </si>
  <si>
    <t>Travaux</t>
  </si>
  <si>
    <t>Livraison</t>
  </si>
  <si>
    <t>Clôture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</si>
</sst>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quot;$&quot;* #,##0.00_);_(&quot;$&quot;* \(#,##0.00\);_(&quot;$&quot;* &quot;-&quot;??_);_(@_)"/>
    <numFmt numFmtId="166" formatCode="_-* #,##0.00\ [$€-40C]_-;\-* #,##0.00\ [$€-40C]_-;_-* &quot;-&quot;??\ [$€-40C]_-;_-@_-"/>
  </numFmts>
  <fonts count="8">
    <font>
      <sz val="11"/>
      <color theme="1"/>
      <name val="Calibri"/>
      <family val="2"/>
      <scheme val="minor"/>
    </font>
    <font>
      <b/>
      <sz val="11"/>
      <color theme="1"/>
      <name val="Calibri"/>
      <family val="2"/>
      <scheme val="minor"/>
    </font>
    <font>
      <sz val="10"/>
      <name val="Geneva"/>
    </font>
    <font>
      <b/>
      <sz val="9"/>
      <name val="Arial"/>
      <family val="2"/>
    </font>
    <font>
      <sz val="10"/>
      <name val="Arial"/>
      <family val="2"/>
    </font>
    <font>
      <sz val="9"/>
      <name val="Arial"/>
      <family val="2"/>
    </font>
    <font>
      <b/>
      <sz val="10"/>
      <name val="Arial"/>
      <family val="2"/>
    </font>
    <font>
      <b/>
      <sz val="11"/>
      <color theme="0"/>
      <name val="Arial"/>
      <family val="2"/>
    </font>
  </fonts>
  <fills count="11">
    <fill>
      <patternFill patternType="none"/>
    </fill>
    <fill>
      <patternFill patternType="gray125"/>
    </fill>
    <fill>
      <patternFill patternType="solid">
        <fgColor theme="1" tint="0.499984740745262"/>
        <bgColor indexed="64"/>
      </patternFill>
    </fill>
    <fill>
      <patternFill patternType="solid">
        <fgColor rgb="FFFFFF00"/>
        <bgColor indexed="64"/>
      </patternFill>
    </fill>
    <fill>
      <patternFill patternType="solid">
        <fgColor theme="4"/>
        <bgColor indexed="64"/>
      </patternFill>
    </fill>
    <fill>
      <patternFill patternType="solid">
        <fgColor theme="5" tint="0.39997558519241921"/>
        <bgColor indexed="64"/>
      </patternFill>
    </fill>
    <fill>
      <patternFill patternType="solid">
        <fgColor theme="5" tint="0.39997558519241921"/>
        <bgColor theme="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9" tint="0.39997558519241921"/>
        <bgColor indexed="64"/>
      </patternFill>
    </fill>
  </fills>
  <borders count="2">
    <border>
      <left/>
      <right/>
      <top/>
      <bottom/>
      <diagonal/>
    </border>
    <border>
      <left style="thin">
        <color theme="4"/>
      </left>
      <right/>
      <top style="thin">
        <color theme="4"/>
      </top>
      <bottom/>
      <diagonal/>
    </border>
  </borders>
  <cellStyleXfs count="5">
    <xf numFmtId="0" fontId="0" fillId="0" borderId="0"/>
    <xf numFmtId="165" fontId="4" fillId="0" borderId="0" applyFont="0" applyFill="0" applyBorder="0" applyAlignment="0" applyProtection="0"/>
    <xf numFmtId="0" fontId="2" fillId="0" borderId="0"/>
    <xf numFmtId="0" fontId="4" fillId="0" borderId="0"/>
    <xf numFmtId="164" fontId="4" fillId="0" borderId="0" applyFont="0" applyFill="0" applyBorder="0" applyAlignment="0" applyProtection="0"/>
  </cellStyleXfs>
  <cellXfs count="32">
    <xf numFmtId="0" fontId="0" fillId="0" borderId="0" xfId="0"/>
    <xf numFmtId="0" fontId="3" fillId="0" borderId="0" xfId="2" applyFont="1" applyAlignment="1">
      <alignment horizontal="center"/>
    </xf>
    <xf numFmtId="0" fontId="4" fillId="0" borderId="0" xfId="3"/>
    <xf numFmtId="0" fontId="3" fillId="0" borderId="0" xfId="2" applyFont="1"/>
    <xf numFmtId="0" fontId="3" fillId="0" borderId="0" xfId="2" applyFont="1" applyAlignment="1">
      <alignment horizontal="center"/>
    </xf>
    <xf numFmtId="0" fontId="5" fillId="0" borderId="0" xfId="2" applyFont="1" applyAlignment="1">
      <alignment horizontal="center"/>
    </xf>
    <xf numFmtId="0" fontId="5" fillId="2" borderId="0" xfId="2" applyFont="1" applyFill="1" applyAlignment="1">
      <alignment horizontal="center"/>
    </xf>
    <xf numFmtId="0" fontId="6" fillId="0" borderId="0" xfId="3" applyFont="1"/>
    <xf numFmtId="0" fontId="1" fillId="3" borderId="0" xfId="3" applyFont="1" applyFill="1" applyAlignment="1">
      <alignment horizontal="left"/>
    </xf>
    <xf numFmtId="0" fontId="4" fillId="3" borderId="0" xfId="3" applyFill="1"/>
    <xf numFmtId="0" fontId="4" fillId="0" borderId="0" xfId="3" applyAlignment="1">
      <alignment horizontal="center"/>
    </xf>
    <xf numFmtId="0" fontId="7" fillId="4" borderId="0" xfId="3" applyFont="1" applyFill="1"/>
    <xf numFmtId="0" fontId="4" fillId="0" borderId="0" xfId="3" applyAlignment="1">
      <alignment vertical="center"/>
    </xf>
    <xf numFmtId="0" fontId="4" fillId="0" borderId="0" xfId="3" applyAlignment="1">
      <alignment vertical="center" wrapText="1"/>
    </xf>
    <xf numFmtId="0" fontId="4" fillId="0" borderId="0" xfId="3" applyAlignment="1">
      <alignment horizontal="center" vertical="center"/>
    </xf>
    <xf numFmtId="1" fontId="4" fillId="0" borderId="0" xfId="3" applyNumberFormat="1"/>
    <xf numFmtId="14" fontId="4" fillId="0" borderId="0" xfId="3" applyNumberFormat="1"/>
    <xf numFmtId="4" fontId="4" fillId="0" borderId="0" xfId="3" applyNumberFormat="1"/>
    <xf numFmtId="3" fontId="4" fillId="0" borderId="0" xfId="3" applyNumberFormat="1"/>
    <xf numFmtId="0" fontId="6" fillId="5" borderId="0" xfId="3" applyFont="1" applyFill="1" applyAlignment="1">
      <alignment horizontal="left" vertical="center" wrapText="1"/>
    </xf>
    <xf numFmtId="0" fontId="4" fillId="0" borderId="0" xfId="3" applyAlignment="1">
      <alignment horizontal="left"/>
    </xf>
    <xf numFmtId="0" fontId="6" fillId="6" borderId="1" xfId="3" applyFont="1" applyFill="1" applyBorder="1" applyAlignment="1">
      <alignment vertical="center"/>
    </xf>
    <xf numFmtId="0" fontId="6" fillId="5" borderId="0" xfId="3" applyFont="1" applyFill="1"/>
    <xf numFmtId="164" fontId="0" fillId="0" borderId="0" xfId="4" applyFont="1"/>
    <xf numFmtId="164" fontId="4" fillId="0" borderId="0" xfId="4" applyFont="1" applyProtection="1"/>
    <xf numFmtId="0" fontId="6" fillId="7" borderId="0" xfId="3" applyFont="1" applyFill="1"/>
    <xf numFmtId="2" fontId="4" fillId="0" borderId="0" xfId="3" applyNumberFormat="1"/>
    <xf numFmtId="0" fontId="6" fillId="8" borderId="0" xfId="3" applyFont="1" applyFill="1"/>
    <xf numFmtId="0" fontId="6" fillId="9" borderId="0" xfId="3" applyFont="1" applyFill="1"/>
    <xf numFmtId="166" fontId="0" fillId="0" borderId="0" xfId="1" applyNumberFormat="1" applyFont="1"/>
    <xf numFmtId="0" fontId="6" fillId="2" borderId="0" xfId="3" applyFont="1" applyFill="1"/>
    <xf numFmtId="0" fontId="4" fillId="10" borderId="0" xfId="3" applyFill="1"/>
  </cellXfs>
  <cellStyles count="5">
    <cellStyle name="Milliers 12" xfId="4" xr:uid="{B9F38D7F-4A72-4C79-8747-353ADE8E4E2E}"/>
    <cellStyle name="Monétaire" xfId="1" builtinId="4"/>
    <cellStyle name="Normal" xfId="0" builtinId="0"/>
    <cellStyle name="Normal 1" xfId="3" xr:uid="{2C5CA3CC-2AF3-4488-A2CF-0C777918D076}"/>
    <cellStyle name="Normal_58 Fiche programme_Pgr PRLC 0110 APD" xfId="2" xr:uid="{BF7D948B-B7C0-4625-B6AE-7B9FC14307E0}"/>
  </cellStyles>
  <dxfs count="18">
    <dxf>
      <font>
        <b val="0"/>
        <i val="0"/>
        <strike val="0"/>
        <condense val="0"/>
        <extend val="0"/>
        <outline val="0"/>
        <shadow val="0"/>
        <u val="none"/>
        <vertAlign val="baseline"/>
        <sz val="10"/>
        <color auto="1"/>
        <name val="Arial"/>
        <scheme val="none"/>
      </font>
    </dxf>
    <dxf>
      <numFmt numFmtId="1" formatCode="0"/>
    </dxf>
    <dxf>
      <numFmt numFmtId="4" formatCode="#,##0.00"/>
      <protection locked="1" hidden="0"/>
    </dxf>
    <dxf>
      <numFmt numFmtId="4" formatCode="#,##0.00"/>
      <protection locked="1" hidden="0"/>
    </dxf>
    <dxf>
      <numFmt numFmtId="4" formatCode="#,##0.00"/>
      <protection locked="1" hidden="0"/>
    </dxf>
    <dxf>
      <numFmt numFmtId="4" formatCode="#,##0.00"/>
      <protection locked="1" hidden="0"/>
    </dxf>
    <dxf>
      <numFmt numFmtId="4" formatCode="#,##0.00"/>
      <protection locked="1" hidden="0"/>
    </dxf>
    <dxf>
      <numFmt numFmtId="3" formatCode="#,##0"/>
      <protection locked="1" hidden="0"/>
    </dxf>
    <dxf>
      <numFmt numFmtId="3" formatCode="#,##0"/>
      <protection locked="1" hidden="0"/>
    </dxf>
    <dxf>
      <numFmt numFmtId="3" formatCode="#,##0"/>
      <protection locked="1" hidden="0"/>
    </dxf>
    <dxf>
      <numFmt numFmtId="3" formatCode="#,##0"/>
      <protection locked="1" hidden="0"/>
    </dxf>
    <dxf>
      <numFmt numFmtId="4" formatCode="#,##0.00"/>
      <protection locked="1" hidden="0"/>
    </dxf>
    <dxf>
      <numFmt numFmtId="4" formatCode="#,##0.00"/>
      <protection locked="1" hidden="0"/>
    </dxf>
    <dxf>
      <protection locked="1" hidden="0"/>
    </dxf>
    <dxf>
      <numFmt numFmtId="19" formatCode="dd/mm/yyyy"/>
      <protection locked="1" hidden="0"/>
    </dxf>
    <dxf>
      <numFmt numFmtId="1" formatCode="0"/>
      <protection locked="1" hidden="0"/>
    </dxf>
    <dxf>
      <protection locked="1" hidden="0"/>
    </dxf>
    <dxf>
      <alignment vertical="center" textRotation="0" indent="0" justifyLastLine="0" shrinkToFit="0" readingOrder="0"/>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FS01\Organisation\15-%20SODEGIS%20Report\Biblioth&#232;que%20des%20matrices\Matrices%20PRLC\Matrice%20type%20VEFA_2024_nouveaux%20param&#232;tres.xlsx" TargetMode="External"/><Relationship Id="rId1" Type="http://schemas.openxmlformats.org/officeDocument/2006/relationships/externalLinkPath" Target="file:///\\FS01\Organisation\15-%20SODEGIS%20Report\Biblioth&#232;que%20des%20matrices\Matrices%20PRLC\Matrice%20type%20VEFA_2024_nouveaux%20param&#232;t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onnées d'entrée"/>
      <sheetName val="GUIDE DEAL"/>
      <sheetName val="première page"/>
      <sheetName val="Planning appels de fonds"/>
      <sheetName val="1"/>
      <sheetName val="2"/>
      <sheetName val="3"/>
      <sheetName val="5"/>
      <sheetName val="6"/>
      <sheetName val="7"/>
      <sheetName val="9"/>
      <sheetName val="Calculs détaillés"/>
      <sheetName val="Notice explicative"/>
      <sheetName val="NOTE DE PRESENTATION"/>
      <sheetName val="Bdgt"/>
      <sheetName val="Paramètres Loyers"/>
      <sheetName val="Prgr"/>
      <sheetName val="Calculette CDC VEFA PLS"/>
      <sheetName val="DPR LLS"/>
      <sheetName val="FFD LLS"/>
      <sheetName val="DPR LLTS"/>
      <sheetName val="FFD LLTS"/>
      <sheetName val="Base éligible globale"/>
      <sheetName val="Calculette CDC VEFA LLS-LLTS"/>
      <sheetName val="FFD GLOBALE_CDC hors PLS"/>
      <sheetName val="Test de compensation"/>
      <sheetName val="Base éligible LLS"/>
      <sheetName val="Base éligible LLTS"/>
      <sheetName val="SF previsio LLS-LLTS"/>
      <sheetName val="Synthèse LLS-LLTS"/>
      <sheetName val="DPR PLS"/>
      <sheetName val="FFD PLS"/>
      <sheetName val="Base éligible PLS"/>
      <sheetName val="SF previsio PLS"/>
      <sheetName val="Synthèse PLS"/>
      <sheetName val="NH VEFA"/>
      <sheetName val="EDD"/>
      <sheetName val="FICHE CLOTURE"/>
      <sheetName val="BILAN LLTS"/>
      <sheetName val="BILAN LLS"/>
      <sheetName val="BILAN PLS"/>
      <sheetName val="Calcul CIDOM"/>
      <sheetName val="pièces 3.2 et 3.3"/>
      <sheetName val="Feuil1"/>
    </sheetNames>
    <sheetDataSet>
      <sheetData sheetId="0">
        <row r="8">
          <cell r="D8">
            <v>35</v>
          </cell>
          <cell r="E8">
            <v>18</v>
          </cell>
        </row>
        <row r="20">
          <cell r="E20" t="str">
            <v>7, rue Jean Couturier  97430 LE TAMPON</v>
          </cell>
        </row>
        <row r="22">
          <cell r="D22" t="str">
            <v>Valérie FUMAZ</v>
          </cell>
        </row>
        <row r="26">
          <cell r="D26">
            <v>4345587.3341274941</v>
          </cell>
          <cell r="E26">
            <v>2236560.7500185883</v>
          </cell>
          <cell r="F26">
            <v>2920863.5437742178</v>
          </cell>
        </row>
        <row r="28">
          <cell r="D28">
            <v>1980</v>
          </cell>
          <cell r="E28">
            <v>918</v>
          </cell>
          <cell r="F28">
            <v>1196</v>
          </cell>
        </row>
      </sheetData>
      <sheetData sheetId="1"/>
      <sheetData sheetId="2"/>
      <sheetData sheetId="3"/>
      <sheetData sheetId="4">
        <row r="65">
          <cell r="D65">
            <v>74</v>
          </cell>
        </row>
      </sheetData>
      <sheetData sheetId="5"/>
      <sheetData sheetId="6"/>
      <sheetData sheetId="7"/>
      <sheetData sheetId="8"/>
      <sheetData sheetId="9"/>
      <sheetData sheetId="10"/>
      <sheetData sheetId="11"/>
      <sheetData sheetId="12"/>
      <sheetData sheetId="13">
        <row r="4">
          <cell r="A4" t="str">
            <v>Nom de l'opération</v>
          </cell>
        </row>
        <row r="5">
          <cell r="A5" t="str">
            <v>Le Tampon</v>
          </cell>
        </row>
        <row r="8">
          <cell r="H8">
            <v>601</v>
          </cell>
        </row>
      </sheetData>
      <sheetData sheetId="14">
        <row r="1">
          <cell r="G1" t="str">
            <v>0</v>
          </cell>
        </row>
        <row r="160">
          <cell r="R160">
            <v>637270</v>
          </cell>
          <cell r="V160">
            <v>295462</v>
          </cell>
          <cell r="Z160">
            <v>545947</v>
          </cell>
        </row>
      </sheetData>
      <sheetData sheetId="15"/>
      <sheetData sheetId="16">
        <row r="2">
          <cell r="AJ2">
            <v>5</v>
          </cell>
          <cell r="AL2">
            <v>5</v>
          </cell>
          <cell r="AN2">
            <v>0</v>
          </cell>
        </row>
        <row r="3">
          <cell r="AJ3">
            <v>5</v>
          </cell>
          <cell r="AL3">
            <v>5</v>
          </cell>
          <cell r="AN3">
            <v>5</v>
          </cell>
        </row>
        <row r="4">
          <cell r="AJ4">
            <v>10</v>
          </cell>
          <cell r="AL4">
            <v>1</v>
          </cell>
          <cell r="AN4">
            <v>10</v>
          </cell>
        </row>
        <row r="5">
          <cell r="AJ5">
            <v>10</v>
          </cell>
          <cell r="AL5">
            <v>5</v>
          </cell>
          <cell r="AN5">
            <v>5</v>
          </cell>
        </row>
        <row r="6">
          <cell r="AJ6">
            <v>5</v>
          </cell>
          <cell r="AL6">
            <v>2</v>
          </cell>
          <cell r="AN6">
            <v>1</v>
          </cell>
        </row>
        <row r="16">
          <cell r="X16">
            <v>35</v>
          </cell>
          <cell r="Z16">
            <v>1980</v>
          </cell>
          <cell r="AE16">
            <v>1980</v>
          </cell>
        </row>
        <row r="24">
          <cell r="X24">
            <v>18</v>
          </cell>
          <cell r="Z24">
            <v>918</v>
          </cell>
          <cell r="AE24">
            <v>918</v>
          </cell>
        </row>
        <row r="31">
          <cell r="X31">
            <v>21</v>
          </cell>
          <cell r="Z31">
            <v>1196</v>
          </cell>
          <cell r="AB31">
            <v>1196</v>
          </cell>
          <cell r="AE31">
            <v>1196</v>
          </cell>
        </row>
        <row r="49">
          <cell r="W49">
            <v>11242</v>
          </cell>
        </row>
        <row r="57">
          <cell r="AA57">
            <v>994003.65</v>
          </cell>
          <cell r="AB57">
            <v>590427.63000000012</v>
          </cell>
          <cell r="AC57">
            <v>0</v>
          </cell>
        </row>
        <row r="58">
          <cell r="AA58">
            <v>994003.65</v>
          </cell>
          <cell r="AB58">
            <v>590427.63000000012</v>
          </cell>
          <cell r="AC58">
            <v>0</v>
          </cell>
          <cell r="AE58">
            <v>1584431.2800000003</v>
          </cell>
        </row>
        <row r="63">
          <cell r="B63">
            <v>0</v>
          </cell>
          <cell r="AA63">
            <v>1828313</v>
          </cell>
          <cell r="AB63">
            <v>802779.830088594</v>
          </cell>
          <cell r="AC63">
            <v>1527737.6650938746</v>
          </cell>
        </row>
        <row r="64">
          <cell r="AA64">
            <v>1191043</v>
          </cell>
          <cell r="AB64">
            <v>507317.830088594</v>
          </cell>
          <cell r="AC64">
            <v>981790.66509387456</v>
          </cell>
        </row>
        <row r="70">
          <cell r="AA70">
            <v>260735.24004764963</v>
          </cell>
          <cell r="AB70">
            <v>0</v>
          </cell>
          <cell r="AC70">
            <v>292086.35437742178</v>
          </cell>
        </row>
        <row r="71">
          <cell r="AA71">
            <v>1265616.3114070529</v>
          </cell>
          <cell r="AB71">
            <v>622993.18953516416</v>
          </cell>
          <cell r="AC71">
            <v>1101039.5243029213</v>
          </cell>
        </row>
        <row r="78">
          <cell r="A78" t="str">
            <v>LLS</v>
          </cell>
        </row>
        <row r="84">
          <cell r="F84">
            <v>8.2390450757575753</v>
          </cell>
        </row>
        <row r="85">
          <cell r="F85">
            <v>8.1078691583994953</v>
          </cell>
          <cell r="AG85">
            <v>-1.592125254224537E-2</v>
          </cell>
        </row>
        <row r="86">
          <cell r="A86" t="str">
            <v>LLTS</v>
          </cell>
        </row>
        <row r="87">
          <cell r="B87">
            <v>5</v>
          </cell>
          <cell r="AH87">
            <v>390</v>
          </cell>
        </row>
        <row r="88">
          <cell r="B88">
            <v>5</v>
          </cell>
          <cell r="AH88">
            <v>400</v>
          </cell>
        </row>
        <row r="89">
          <cell r="B89">
            <v>1</v>
          </cell>
          <cell r="AH89">
            <v>615</v>
          </cell>
        </row>
        <row r="90">
          <cell r="B90">
            <v>5</v>
          </cell>
          <cell r="AH90">
            <v>665</v>
          </cell>
        </row>
        <row r="91">
          <cell r="B91">
            <v>2</v>
          </cell>
          <cell r="AH91">
            <v>765</v>
          </cell>
        </row>
        <row r="92">
          <cell r="F92">
            <v>6.8505372549019619</v>
          </cell>
        </row>
        <row r="93">
          <cell r="F93">
            <v>6.8014229672130444</v>
          </cell>
          <cell r="AG93">
            <v>-7.1694066992735624E-3</v>
          </cell>
        </row>
        <row r="94">
          <cell r="A94" t="str">
            <v>PLS</v>
          </cell>
          <cell r="F94">
            <v>11.66</v>
          </cell>
        </row>
        <row r="99">
          <cell r="F99">
            <v>12.334593394648831</v>
          </cell>
        </row>
        <row r="100">
          <cell r="F100">
            <v>10.998019639019343</v>
          </cell>
          <cell r="AG100">
            <v>-0.10835977424349788</v>
          </cell>
        </row>
      </sheetData>
      <sheetData sheetId="17"/>
      <sheetData sheetId="18">
        <row r="69">
          <cell r="E69">
            <v>4258006.6935626771</v>
          </cell>
        </row>
      </sheetData>
      <sheetData sheetId="19"/>
      <sheetData sheetId="20">
        <row r="69">
          <cell r="E69">
            <v>2191373.5063845138</v>
          </cell>
        </row>
      </sheetData>
      <sheetData sheetId="21"/>
      <sheetData sheetId="22"/>
      <sheetData sheetId="23"/>
      <sheetData sheetId="24"/>
      <sheetData sheetId="25"/>
      <sheetData sheetId="26"/>
      <sheetData sheetId="27"/>
      <sheetData sheetId="28">
        <row r="12">
          <cell r="N12">
            <v>0</v>
          </cell>
        </row>
        <row r="13">
          <cell r="N13">
            <v>6582148.0841460824</v>
          </cell>
        </row>
        <row r="14">
          <cell r="N14">
            <v>1888609.5009422172</v>
          </cell>
          <cell r="P14">
            <v>1584431.2800000003</v>
          </cell>
        </row>
        <row r="20">
          <cell r="E20">
            <v>53</v>
          </cell>
        </row>
      </sheetData>
      <sheetData sheetId="29"/>
      <sheetData sheetId="30">
        <row r="69">
          <cell r="E69">
            <v>2862514.7343528089</v>
          </cell>
        </row>
      </sheetData>
      <sheetData sheetId="31"/>
      <sheetData sheetId="32"/>
      <sheetData sheetId="33">
        <row r="12">
          <cell r="N12">
            <v>0</v>
          </cell>
        </row>
        <row r="20">
          <cell r="E20">
            <v>21</v>
          </cell>
        </row>
      </sheetData>
      <sheetData sheetId="34"/>
      <sheetData sheetId="35"/>
      <sheetData sheetId="36"/>
      <sheetData sheetId="37"/>
      <sheetData sheetId="38"/>
      <sheetData sheetId="39"/>
      <sheetData sheetId="40"/>
      <sheetData sheetId="41"/>
      <sheetData sheetId="42"/>
      <sheetData sheetId="4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A8E7F8-4C2B-4E44-AC18-462E1946D871}" name="Paramètres_LMDOM" displayName="Paramètres_LMDOM" ref="A22:N32" totalsRowShown="0" headerRowDxfId="17" dataDxfId="16" headerRowCellStyle="Normal 1" dataCellStyle="Normal 1">
  <autoFilter ref="A22:N32" xr:uid="{A2E470C2-34FA-441F-933C-2A1EB78D5890}"/>
  <tableColumns count="14">
    <tableColumn id="13" xr3:uid="{B2D281A3-A9A5-4EED-B4DC-8CD944096133}" name="PROG" dataDxfId="15" dataCellStyle="Normal 1"/>
    <tableColumn id="1" xr3:uid="{67B2199B-7363-4B8C-AE81-8CD7C5F28896}" name="Colonne1" dataDxfId="14" dataCellStyle="Normal 1"/>
    <tableColumn id="2" xr3:uid="{83732645-AA05-49EB-941C-7957D7C9AD50}" name="Colonne2" dataDxfId="13" dataCellStyle="Normal 1"/>
    <tableColumn id="4" xr3:uid="{DE331DC5-C71E-49B7-B517-0B0DC5E46900}" name="ICC" dataDxfId="12" dataCellStyle="Normal 1"/>
    <tableColumn id="5" xr3:uid="{E0C22F76-EBD7-4385-8480-04AEE9CE0A92}" name="IRL" dataDxfId="11" dataCellStyle="Normal 1"/>
    <tableColumn id="6" xr3:uid="{98F2ABE2-F63A-4716-BDDF-73EB0650EB55}" name="Majoration LLTS" dataDxfId="10" dataCellStyle="Normal 1"/>
    <tableColumn id="7" xr3:uid="{01EED8E8-17E4-4D53-9D4C-2876FC8D63AB}" name="Plafond assiette lgt" dataDxfId="9" dataCellStyle="Normal 1"/>
    <tableColumn id="8" xr3:uid="{84FED484-3B94-4DA0-AF69-C8A4C2DC231A}" name="Plafond assiette m²" dataDxfId="8" dataCellStyle="Normal 1"/>
    <tableColumn id="9" xr3:uid="{D674DEA6-691E-4324-8935-50F2D546E65D}" name="Maj ECS" dataDxfId="7" dataCellStyle="Normal 1"/>
    <tableColumn id="10" xr3:uid="{E1A991E1-7E0E-458A-93E0-A83AFDC6F535}" name="LMDOM LLS" dataDxfId="6" dataCellStyle="Normal 1"/>
    <tableColumn id="11" xr3:uid="{26828772-33A3-4FCA-9C94-42872E750007}" name="LMDOM LLTS" dataDxfId="5" dataCellStyle="Normal 1"/>
    <tableColumn id="12" xr3:uid="{C07C3FA6-A6F6-4F60-BCBF-F1FB70C94DDE}" name="LMDOM PLS" dataDxfId="4" dataCellStyle="Normal 1"/>
    <tableColumn id="3" xr3:uid="{243615C1-201F-4F98-B431-22EEF375DA31}" name="601" dataDxfId="3" dataCellStyle="Normal 1"/>
    <tableColumn id="14" xr3:uid="{34C13EDC-D7FC-4168-81AF-87C13A6F6073}" name="801" dataDxfId="2" dataCellStyle="Normal 1"/>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FB60368-0F6C-4443-86FF-F071D63CB963}" name="Plafond_assiette" displayName="Plafond_assiette" ref="A37:B41" totalsRowShown="0">
  <autoFilter ref="A37:B41" xr:uid="{B1593BD9-8D21-4529-B852-F482E277F592}"/>
  <tableColumns count="2">
    <tableColumn id="1" xr3:uid="{4C4261C4-538E-4E96-8202-A5DC0B36A81A}" name="PROG" dataDxfId="1"/>
    <tableColumn id="2" xr3:uid="{16C7BCF3-5F0C-480A-9F0F-5F2ABDC18C52}" name="TTC / m² SHAB" dataDxfId="0" dataCellStyle="Milliers"/>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AAD72-662A-4552-AA76-143E3D143658}">
  <sheetPr>
    <tabColor theme="1"/>
  </sheetPr>
  <dimension ref="A1:Q72"/>
  <sheetViews>
    <sheetView tabSelected="1" topLeftCell="A17" workbookViewId="0">
      <selection activeCell="P22" sqref="P22"/>
    </sheetView>
  </sheetViews>
  <sheetFormatPr baseColWidth="10" defaultColWidth="11.44140625" defaultRowHeight="13.2"/>
  <cols>
    <col min="1" max="1" width="24.6640625" style="2" customWidth="1"/>
    <col min="2" max="15" width="11.44140625" style="2"/>
    <col min="16" max="16" width="12.21875" style="2" bestFit="1" customWidth="1"/>
    <col min="17" max="16384" width="11.44140625" style="2"/>
  </cols>
  <sheetData>
    <row r="1" spans="1:6">
      <c r="A1" s="1" t="s">
        <v>0</v>
      </c>
      <c r="B1" s="1"/>
      <c r="C1" s="1"/>
      <c r="D1" s="1"/>
    </row>
    <row r="2" spans="1:6">
      <c r="A2" s="3"/>
      <c r="B2" s="4" t="s">
        <v>1</v>
      </c>
      <c r="C2" s="4" t="s">
        <v>2</v>
      </c>
      <c r="D2" s="4" t="s">
        <v>3</v>
      </c>
      <c r="F2" s="2" t="s">
        <v>4</v>
      </c>
    </row>
    <row r="3" spans="1:6">
      <c r="A3" s="3" t="s">
        <v>5</v>
      </c>
      <c r="B3" s="5">
        <v>390</v>
      </c>
      <c r="C3" s="5">
        <v>390</v>
      </c>
      <c r="D3" s="6"/>
    </row>
    <row r="4" spans="1:6">
      <c r="A4" s="3" t="s">
        <v>6</v>
      </c>
      <c r="B4" s="6"/>
      <c r="C4" s="6"/>
      <c r="D4" s="6"/>
    </row>
    <row r="5" spans="1:6">
      <c r="A5" s="3" t="s">
        <v>7</v>
      </c>
      <c r="B5" s="5">
        <v>440</v>
      </c>
      <c r="C5" s="5">
        <v>400</v>
      </c>
      <c r="D5" s="5">
        <v>550</v>
      </c>
    </row>
    <row r="6" spans="1:6">
      <c r="A6" s="3" t="s">
        <v>8</v>
      </c>
      <c r="B6" s="5">
        <v>635</v>
      </c>
      <c r="C6" s="5">
        <v>615</v>
      </c>
      <c r="D6" s="5">
        <v>745</v>
      </c>
      <c r="F6" s="2" t="s">
        <v>9</v>
      </c>
    </row>
    <row r="7" spans="1:6">
      <c r="A7" s="3" t="s">
        <v>10</v>
      </c>
      <c r="B7" s="5">
        <v>715</v>
      </c>
      <c r="C7" s="5">
        <v>665</v>
      </c>
      <c r="D7" s="5">
        <v>850</v>
      </c>
      <c r="F7" s="2" t="s">
        <v>11</v>
      </c>
    </row>
    <row r="8" spans="1:6">
      <c r="A8" s="3" t="s">
        <v>12</v>
      </c>
      <c r="B8" s="5">
        <v>820</v>
      </c>
      <c r="C8" s="5">
        <v>765</v>
      </c>
      <c r="D8" s="5">
        <v>955</v>
      </c>
      <c r="F8" s="2" t="s">
        <v>13</v>
      </c>
    </row>
    <row r="11" spans="1:6">
      <c r="A11" s="3" t="s">
        <v>14</v>
      </c>
    </row>
    <row r="13" spans="1:6">
      <c r="A13" s="3" t="s">
        <v>15</v>
      </c>
    </row>
    <row r="14" spans="1:6">
      <c r="A14" s="7" t="s">
        <v>16</v>
      </c>
    </row>
    <row r="15" spans="1:6">
      <c r="A15" s="7" t="s">
        <v>2</v>
      </c>
      <c r="B15" s="7" t="s">
        <v>17</v>
      </c>
      <c r="C15" s="7"/>
      <c r="D15" s="7"/>
      <c r="E15" s="7"/>
      <c r="F15" s="7"/>
    </row>
    <row r="16" spans="1:6" ht="14.4">
      <c r="A16" s="8" t="s">
        <v>18</v>
      </c>
      <c r="B16" s="9"/>
      <c r="C16" s="9"/>
      <c r="D16" s="9"/>
      <c r="E16" s="9"/>
    </row>
    <row r="17" spans="1:17">
      <c r="A17" s="10"/>
    </row>
    <row r="18" spans="1:17">
      <c r="P18" s="2" t="s">
        <v>19</v>
      </c>
      <c r="Q18" s="2">
        <v>2024</v>
      </c>
    </row>
    <row r="19" spans="1:17">
      <c r="P19" s="2" t="s">
        <v>20</v>
      </c>
      <c r="Q19" s="2">
        <v>30</v>
      </c>
    </row>
    <row r="20" spans="1:17" ht="13.8">
      <c r="A20" s="11" t="s">
        <v>21</v>
      </c>
      <c r="B20" s="11"/>
      <c r="C20" s="11"/>
      <c r="P20" s="2" t="s">
        <v>22</v>
      </c>
      <c r="Q20" s="2">
        <v>750</v>
      </c>
    </row>
    <row r="22" spans="1:17" ht="26.4">
      <c r="A22" s="12" t="s">
        <v>23</v>
      </c>
      <c r="B22" s="12" t="s">
        <v>24</v>
      </c>
      <c r="C22" s="12" t="s">
        <v>25</v>
      </c>
      <c r="D22" s="12" t="s">
        <v>26</v>
      </c>
      <c r="E22" s="12" t="s">
        <v>27</v>
      </c>
      <c r="F22" s="12" t="s">
        <v>28</v>
      </c>
      <c r="G22" s="13" t="s">
        <v>29</v>
      </c>
      <c r="H22" s="12" t="s">
        <v>30</v>
      </c>
      <c r="I22" s="12" t="s">
        <v>31</v>
      </c>
      <c r="J22" s="12" t="s">
        <v>32</v>
      </c>
      <c r="K22" s="12" t="s">
        <v>33</v>
      </c>
      <c r="L22" s="12" t="s">
        <v>34</v>
      </c>
      <c r="M22" s="14" t="s">
        <v>35</v>
      </c>
      <c r="N22" s="14" t="s">
        <v>36</v>
      </c>
    </row>
    <row r="23" spans="1:17">
      <c r="A23" s="15">
        <v>2015</v>
      </c>
      <c r="B23" s="16">
        <v>42005</v>
      </c>
      <c r="C23" s="2" t="s">
        <v>37</v>
      </c>
      <c r="D23" s="17">
        <v>1624</v>
      </c>
      <c r="E23" s="17">
        <v>125.15</v>
      </c>
      <c r="F23" s="18">
        <v>8810</v>
      </c>
      <c r="G23" s="18">
        <v>32716</v>
      </c>
      <c r="H23" s="18">
        <v>1041</v>
      </c>
      <c r="I23" s="18">
        <v>2700</v>
      </c>
      <c r="J23" s="17">
        <v>6.91</v>
      </c>
      <c r="K23" s="17">
        <v>5.53</v>
      </c>
      <c r="L23" s="17">
        <v>10.37</v>
      </c>
      <c r="M23" s="17"/>
      <c r="N23" s="17"/>
    </row>
    <row r="24" spans="1:17">
      <c r="A24" s="15">
        <v>2016</v>
      </c>
      <c r="B24" s="16">
        <v>42370</v>
      </c>
      <c r="C24" s="2" t="s">
        <v>38</v>
      </c>
      <c r="D24" s="17">
        <v>1624.5</v>
      </c>
      <c r="E24" s="17">
        <v>125.25</v>
      </c>
      <c r="F24" s="18">
        <v>8813</v>
      </c>
      <c r="G24" s="18">
        <v>32726</v>
      </c>
      <c r="H24" s="18">
        <v>1041</v>
      </c>
      <c r="I24" s="18">
        <v>2701</v>
      </c>
      <c r="J24" s="17">
        <v>6.92</v>
      </c>
      <c r="K24" s="17">
        <v>5.54</v>
      </c>
      <c r="L24" s="17">
        <v>10.38</v>
      </c>
      <c r="M24" s="17"/>
      <c r="N24" s="17"/>
    </row>
    <row r="25" spans="1:17">
      <c r="A25" s="15">
        <v>2017</v>
      </c>
      <c r="B25" s="16">
        <v>42736</v>
      </c>
      <c r="C25" s="2" t="s">
        <v>39</v>
      </c>
      <c r="D25" s="17">
        <v>1618.5</v>
      </c>
      <c r="E25" s="17">
        <v>125.26</v>
      </c>
      <c r="F25" s="18">
        <v>8780</v>
      </c>
      <c r="G25" s="18">
        <v>32605</v>
      </c>
      <c r="H25" s="18">
        <v>1037</v>
      </c>
      <c r="I25" s="18">
        <v>2691</v>
      </c>
      <c r="J25" s="17">
        <v>6.92</v>
      </c>
      <c r="K25" s="17">
        <v>5.54</v>
      </c>
      <c r="L25" s="17">
        <v>10.38</v>
      </c>
      <c r="M25" s="17"/>
      <c r="N25" s="17"/>
    </row>
    <row r="26" spans="1:17">
      <c r="A26" s="15">
        <v>2018</v>
      </c>
      <c r="B26" s="16">
        <v>43101</v>
      </c>
      <c r="C26" s="2" t="s">
        <v>40</v>
      </c>
      <c r="D26" s="17">
        <v>1650.5</v>
      </c>
      <c r="E26" s="17">
        <v>126.19</v>
      </c>
      <c r="F26" s="18">
        <v>8954</v>
      </c>
      <c r="G26" s="18">
        <v>33250</v>
      </c>
      <c r="H26" s="18">
        <v>1058</v>
      </c>
      <c r="I26" s="18">
        <v>2744</v>
      </c>
      <c r="J26" s="17">
        <v>6.97</v>
      </c>
      <c r="K26" s="17">
        <v>5.58</v>
      </c>
      <c r="L26" s="17">
        <v>10.46</v>
      </c>
      <c r="M26" s="17"/>
      <c r="N26" s="17"/>
    </row>
    <row r="27" spans="1:17">
      <c r="A27" s="15">
        <v>2019</v>
      </c>
      <c r="B27" s="16">
        <v>43466</v>
      </c>
      <c r="C27" s="2" t="s">
        <v>41</v>
      </c>
      <c r="D27" s="17">
        <v>1676.75</v>
      </c>
      <c r="E27" s="17">
        <v>127.77</v>
      </c>
      <c r="F27" s="18">
        <v>9096</v>
      </c>
      <c r="G27" s="18">
        <v>33779</v>
      </c>
      <c r="H27" s="18">
        <v>1074</v>
      </c>
      <c r="I27" s="18">
        <v>2788</v>
      </c>
      <c r="J27" s="17">
        <v>7.06</v>
      </c>
      <c r="K27" s="17">
        <v>5.65</v>
      </c>
      <c r="L27" s="17">
        <v>10.59</v>
      </c>
      <c r="M27" s="17"/>
      <c r="N27" s="17"/>
    </row>
    <row r="28" spans="1:17">
      <c r="A28" s="15">
        <v>2020</v>
      </c>
      <c r="B28" s="16">
        <v>43831</v>
      </c>
      <c r="C28" s="2" t="s">
        <v>42</v>
      </c>
      <c r="D28" s="17">
        <v>1727.5</v>
      </c>
      <c r="E28" s="17">
        <v>129.72</v>
      </c>
      <c r="F28" s="18">
        <v>9372</v>
      </c>
      <c r="G28" s="18">
        <v>34801</v>
      </c>
      <c r="H28" s="18">
        <v>1107</v>
      </c>
      <c r="I28" s="18">
        <v>2872</v>
      </c>
      <c r="J28" s="17">
        <v>7.17</v>
      </c>
      <c r="K28" s="17">
        <v>5.74</v>
      </c>
      <c r="L28" s="17">
        <v>10.75</v>
      </c>
      <c r="M28" s="17"/>
      <c r="N28" s="17"/>
    </row>
    <row r="29" spans="1:17">
      <c r="A29" s="15">
        <v>2021</v>
      </c>
      <c r="B29" s="16">
        <v>44197</v>
      </c>
      <c r="C29" s="2" t="s">
        <v>43</v>
      </c>
      <c r="D29" s="17">
        <v>1759.5</v>
      </c>
      <c r="E29" s="17">
        <v>130.57</v>
      </c>
      <c r="F29" s="18">
        <v>9545</v>
      </c>
      <c r="G29" s="18">
        <v>35446</v>
      </c>
      <c r="H29" s="18">
        <v>1128</v>
      </c>
      <c r="I29" s="18">
        <v>2925</v>
      </c>
      <c r="J29" s="17">
        <v>7.22</v>
      </c>
      <c r="K29" s="17">
        <v>5.78</v>
      </c>
      <c r="L29" s="17">
        <v>10.82</v>
      </c>
      <c r="M29" s="17"/>
      <c r="N29" s="17"/>
    </row>
    <row r="30" spans="1:17">
      <c r="A30" s="15">
        <v>2022</v>
      </c>
      <c r="B30" s="16">
        <v>44562</v>
      </c>
      <c r="C30" s="2" t="s">
        <v>44</v>
      </c>
      <c r="D30" s="17">
        <v>1800.75</v>
      </c>
      <c r="E30" s="17">
        <v>131.12</v>
      </c>
      <c r="F30" s="18">
        <v>9769</v>
      </c>
      <c r="G30" s="18">
        <v>36277</v>
      </c>
      <c r="H30" s="18">
        <v>1154</v>
      </c>
      <c r="I30" s="18">
        <v>2994</v>
      </c>
      <c r="J30" s="17">
        <v>7.25</v>
      </c>
      <c r="K30" s="17">
        <v>5.8</v>
      </c>
      <c r="L30" s="17">
        <v>10.88</v>
      </c>
      <c r="M30" s="17"/>
      <c r="N30" s="17"/>
    </row>
    <row r="31" spans="1:17">
      <c r="A31" s="15">
        <v>2023</v>
      </c>
      <c r="B31" s="16">
        <v>44927</v>
      </c>
      <c r="C31" s="2" t="s">
        <v>45</v>
      </c>
      <c r="D31" s="17">
        <v>1921.5</v>
      </c>
      <c r="E31" s="17">
        <v>135.84</v>
      </c>
      <c r="F31" s="18">
        <v>10424</v>
      </c>
      <c r="G31" s="18">
        <v>38709</v>
      </c>
      <c r="H31" s="18">
        <v>1231</v>
      </c>
      <c r="I31" s="18">
        <v>3195</v>
      </c>
      <c r="J31" s="17">
        <v>7.51</v>
      </c>
      <c r="K31" s="17">
        <v>6.01</v>
      </c>
      <c r="L31" s="17">
        <v>11.27</v>
      </c>
      <c r="M31" s="17">
        <v>2668</v>
      </c>
      <c r="N31" s="17">
        <v>4266</v>
      </c>
    </row>
    <row r="32" spans="1:17">
      <c r="A32" s="15">
        <v>2024</v>
      </c>
      <c r="B32" s="16">
        <v>45292</v>
      </c>
      <c r="C32" s="2" t="s">
        <v>46</v>
      </c>
      <c r="D32" s="17">
        <v>2072.25</v>
      </c>
      <c r="E32" s="17">
        <v>139.22999999999999</v>
      </c>
      <c r="F32" s="18">
        <v>11242</v>
      </c>
      <c r="G32" s="18">
        <v>41746</v>
      </c>
      <c r="H32" s="18">
        <v>1328</v>
      </c>
      <c r="I32" s="18">
        <v>3445</v>
      </c>
      <c r="J32" s="17">
        <v>7.77</v>
      </c>
      <c r="K32" s="17">
        <v>6.22</v>
      </c>
      <c r="L32" s="17">
        <v>11.66</v>
      </c>
      <c r="M32" s="17">
        <v>2877</v>
      </c>
      <c r="N32" s="17">
        <v>4603</v>
      </c>
    </row>
    <row r="34" spans="1:6">
      <c r="A34" s="19" t="s">
        <v>47</v>
      </c>
      <c r="B34" s="19"/>
      <c r="C34" s="19"/>
      <c r="D34" s="19"/>
      <c r="E34" s="19"/>
      <c r="F34" s="19"/>
    </row>
    <row r="35" spans="1:6">
      <c r="A35" s="20" t="s">
        <v>48</v>
      </c>
    </row>
    <row r="36" spans="1:6">
      <c r="A36" s="2" t="s">
        <v>49</v>
      </c>
    </row>
    <row r="37" spans="1:6">
      <c r="A37" s="21" t="s">
        <v>23</v>
      </c>
      <c r="B37" s="22" t="s">
        <v>50</v>
      </c>
    </row>
    <row r="38" spans="1:6" ht="14.4">
      <c r="A38" s="15">
        <v>2019</v>
      </c>
      <c r="B38" s="23">
        <f>2538*1.021</f>
        <v>2591.2979999999998</v>
      </c>
    </row>
    <row r="39" spans="1:6" ht="14.4">
      <c r="A39" s="15">
        <v>2020</v>
      </c>
      <c r="B39" s="23">
        <f>2615*1.021</f>
        <v>2669.915</v>
      </c>
    </row>
    <row r="40" spans="1:6" ht="14.4">
      <c r="A40" s="15">
        <v>2021</v>
      </c>
      <c r="B40" s="23">
        <f>2664*1.021</f>
        <v>2719.944</v>
      </c>
    </row>
    <row r="41" spans="1:6">
      <c r="A41" s="15">
        <v>2022</v>
      </c>
      <c r="B41" s="24">
        <f>2727*1.021</f>
        <v>2784.2669999999998</v>
      </c>
    </row>
    <row r="43" spans="1:6">
      <c r="A43" s="25" t="s">
        <v>51</v>
      </c>
      <c r="B43" s="25"/>
      <c r="C43" s="25"/>
      <c r="D43" s="25"/>
      <c r="E43" s="25"/>
    </row>
    <row r="44" spans="1:6">
      <c r="A44" s="26">
        <v>0.9</v>
      </c>
      <c r="B44" s="2" t="s">
        <v>52</v>
      </c>
      <c r="C44" s="2" t="s">
        <v>53</v>
      </c>
    </row>
    <row r="45" spans="1:6">
      <c r="A45" s="26">
        <v>1.3</v>
      </c>
      <c r="B45" s="2" t="s">
        <v>52</v>
      </c>
      <c r="C45" s="2" t="s">
        <v>54</v>
      </c>
    </row>
    <row r="46" spans="1:6">
      <c r="A46" s="26">
        <v>1.55</v>
      </c>
      <c r="B46" s="2" t="s">
        <v>52</v>
      </c>
      <c r="C46" s="2" t="s">
        <v>55</v>
      </c>
    </row>
    <row r="49" spans="1:5">
      <c r="A49" s="27" t="s">
        <v>56</v>
      </c>
      <c r="B49" s="27"/>
      <c r="C49" s="27"/>
      <c r="D49" s="27"/>
      <c r="E49" s="27"/>
    </row>
    <row r="50" spans="1:5">
      <c r="A50" s="2" t="s">
        <v>1</v>
      </c>
      <c r="B50" s="2">
        <v>2500</v>
      </c>
      <c r="C50" s="2" t="s">
        <v>57</v>
      </c>
    </row>
    <row r="51" spans="1:5">
      <c r="A51" s="2" t="s">
        <v>2</v>
      </c>
      <c r="B51" s="2">
        <v>2200</v>
      </c>
      <c r="C51" s="2" t="s">
        <v>57</v>
      </c>
    </row>
    <row r="52" spans="1:5">
      <c r="A52" s="2" t="s">
        <v>3</v>
      </c>
      <c r="B52" s="2">
        <v>4000</v>
      </c>
      <c r="C52" s="2" t="s">
        <v>57</v>
      </c>
    </row>
    <row r="55" spans="1:5">
      <c r="A55" s="28" t="s">
        <v>58</v>
      </c>
      <c r="B55" s="28"/>
      <c r="C55" s="28"/>
      <c r="D55" s="28"/>
      <c r="E55" s="28"/>
    </row>
    <row r="56" spans="1:5">
      <c r="A56" s="2" t="s">
        <v>22</v>
      </c>
    </row>
    <row r="57" spans="1:5" ht="14.4">
      <c r="B57" s="29">
        <v>0</v>
      </c>
    </row>
    <row r="58" spans="1:5" ht="14.4">
      <c r="A58" s="10">
        <v>601</v>
      </c>
      <c r="B58" s="29">
        <v>2668</v>
      </c>
    </row>
    <row r="59" spans="1:5" ht="14.4">
      <c r="A59" s="10">
        <v>801</v>
      </c>
      <c r="B59" s="29">
        <v>4266</v>
      </c>
    </row>
    <row r="62" spans="1:5">
      <c r="A62" s="30" t="s">
        <v>59</v>
      </c>
      <c r="C62" s="31" t="s">
        <v>60</v>
      </c>
    </row>
    <row r="63" spans="1:5">
      <c r="A63" s="2" t="s">
        <v>61</v>
      </c>
      <c r="C63" s="2" t="s">
        <v>62</v>
      </c>
    </row>
    <row r="64" spans="1:5">
      <c r="A64" s="2" t="s">
        <v>63</v>
      </c>
      <c r="C64" s="2" t="s">
        <v>64</v>
      </c>
    </row>
    <row r="65" spans="1:3">
      <c r="A65" s="2" t="s">
        <v>65</v>
      </c>
      <c r="C65" s="2" t="s">
        <v>66</v>
      </c>
    </row>
    <row r="66" spans="1:3">
      <c r="A66" s="2" t="s">
        <v>67</v>
      </c>
      <c r="C66" s="2" t="s">
        <v>68</v>
      </c>
    </row>
    <row r="67" spans="1:3">
      <c r="A67" s="2" t="s">
        <v>69</v>
      </c>
      <c r="C67" s="2" t="s">
        <v>70</v>
      </c>
    </row>
    <row r="68" spans="1:3">
      <c r="A68" s="2" t="s">
        <v>71</v>
      </c>
      <c r="C68" s="2" t="s">
        <v>72</v>
      </c>
    </row>
    <row r="69" spans="1:3">
      <c r="A69" s="2" t="s">
        <v>73</v>
      </c>
      <c r="C69" s="2" t="s">
        <v>74</v>
      </c>
    </row>
    <row r="70" spans="1:3">
      <c r="C70" s="2" t="s">
        <v>75</v>
      </c>
    </row>
    <row r="71" spans="1:3">
      <c r="C71" s="2" t="s">
        <v>76</v>
      </c>
    </row>
    <row r="72" spans="1:3">
      <c r="C72" s="2" t="s">
        <v>77</v>
      </c>
    </row>
  </sheetData>
  <sheetProtection formatCells="0" formatColumns="0" formatRows="0" insertColumns="0" insertRows="0" insertHyperlinks="0" deleteColumns="0" deleteRows="0" sort="0" autoFilter="0" pivotTables="0"/>
  <mergeCells count="2">
    <mergeCell ref="A1:D1"/>
    <mergeCell ref="A34:F34"/>
  </mergeCells>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Paramètres Loyers</vt:lpstr>
      <vt:lpstr>BASELOYERMAX</vt:lpstr>
      <vt:lpstr>Localisation</vt:lpstr>
      <vt:lpstr>Phase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BLANDINO</dc:creator>
  <cp:lastModifiedBy>Nathalie BLANDINO</cp:lastModifiedBy>
  <dcterms:created xsi:type="dcterms:W3CDTF">2024-02-18T05:55:55Z</dcterms:created>
  <dcterms:modified xsi:type="dcterms:W3CDTF">2024-02-18T05:56:10Z</dcterms:modified>
</cp:coreProperties>
</file>