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01\Organisation\4 - DOP\40 -  DOP Général\suivi d'activité\3. TABLEAUX DE BORD\Tableau de bord NBL\"/>
    </mc:Choice>
  </mc:AlternateContent>
  <xr:revisionPtr revIDLastSave="0" documentId="13_ncr:1_{C49025B6-A4EC-41F0-93AD-0CC12D833120}" xr6:coauthVersionLast="47" xr6:coauthVersionMax="47" xr10:uidLastSave="{00000000-0000-0000-0000-000000000000}"/>
  <bookViews>
    <workbookView xWindow="-108" yWindow="-108" windowWidth="30936" windowHeight="16896" xr2:uid="{4506F4A3-00AB-41D4-9311-8B37D0DDE751}"/>
  </bookViews>
  <sheets>
    <sheet name="Données" sheetId="1" r:id="rId1"/>
    <sheet name="Listes" sheetId="2" r:id="rId2"/>
  </sheets>
  <definedNames>
    <definedName name="Ass">Listes!$B$1:$B$8</definedName>
    <definedName name="Communes">Listes!$D$1:$D$15</definedName>
    <definedName name="EPCI">Listes!$E$1:$E$4</definedName>
    <definedName name="Phases">Listes!$C$1:$C$15</definedName>
    <definedName name="RO">Listes!$A$1:$A$7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" i="1" l="1"/>
  <c r="M3" i="1"/>
  <c r="T3" i="1"/>
  <c r="U3" i="1"/>
  <c r="V3" i="1"/>
  <c r="AA3" i="1"/>
  <c r="AB3" i="1"/>
  <c r="AC3" i="1"/>
  <c r="AB2" i="1"/>
  <c r="AA2" i="1"/>
  <c r="V2" i="1"/>
  <c r="M2" i="1"/>
  <c r="L2" i="1"/>
  <c r="AC2" i="1" s="1"/>
  <c r="T2" i="1" l="1"/>
  <c r="U2" i="1"/>
</calcChain>
</file>

<file path=xl/sharedStrings.xml><?xml version="1.0" encoding="utf-8"?>
<sst xmlns="http://schemas.openxmlformats.org/spreadsheetml/2006/main" count="116" uniqueCount="99">
  <si>
    <t>OPERATION</t>
  </si>
  <si>
    <t>COMMUNE</t>
  </si>
  <si>
    <t>BASSIN</t>
  </si>
  <si>
    <t>Prog</t>
  </si>
  <si>
    <t>CODE</t>
  </si>
  <si>
    <t>RO</t>
  </si>
  <si>
    <t>CT</t>
  </si>
  <si>
    <t>ASSISTANTE</t>
  </si>
  <si>
    <t>Avancement</t>
  </si>
  <si>
    <t>DBA</t>
  </si>
  <si>
    <t>Prosp</t>
  </si>
  <si>
    <t>Avirons</t>
  </si>
  <si>
    <t>CA SUD</t>
  </si>
  <si>
    <t>DBE</t>
  </si>
  <si>
    <t>Faisa</t>
  </si>
  <si>
    <t>Cilaos</t>
  </si>
  <si>
    <t>CIREST</t>
  </si>
  <si>
    <t>MCL</t>
  </si>
  <si>
    <t>ECL</t>
  </si>
  <si>
    <t>Etude urbaine</t>
  </si>
  <si>
    <t>Entre-Deux</t>
  </si>
  <si>
    <t>CIVIS</t>
  </si>
  <si>
    <t>OPO</t>
  </si>
  <si>
    <t>MMA</t>
  </si>
  <si>
    <t>ESQ</t>
  </si>
  <si>
    <t>Etang-Salé</t>
  </si>
  <si>
    <t>TCO</t>
  </si>
  <si>
    <t>LCYC</t>
  </si>
  <si>
    <t>NLE</t>
  </si>
  <si>
    <t>APS</t>
  </si>
  <si>
    <t>La Possession</t>
  </si>
  <si>
    <t>SRI</t>
  </si>
  <si>
    <t>PC</t>
  </si>
  <si>
    <t>Petite-Ile</t>
  </si>
  <si>
    <t>YFR</t>
  </si>
  <si>
    <t>DAM</t>
  </si>
  <si>
    <t>APD</t>
  </si>
  <si>
    <t>Plaine des Palmistes</t>
  </si>
  <si>
    <t>GLE</t>
  </si>
  <si>
    <t>A définir</t>
  </si>
  <si>
    <t>PRO</t>
  </si>
  <si>
    <t>St Joseph</t>
  </si>
  <si>
    <t>JPI</t>
  </si>
  <si>
    <t>DCE</t>
  </si>
  <si>
    <t>St Leu</t>
  </si>
  <si>
    <t>LLA</t>
  </si>
  <si>
    <t>AO</t>
  </si>
  <si>
    <t>St Louis</t>
  </si>
  <si>
    <t>Tvx</t>
  </si>
  <si>
    <t>St Paul</t>
  </si>
  <si>
    <t>GPA</t>
  </si>
  <si>
    <t>St Philippe</t>
  </si>
  <si>
    <t>patrimoine</t>
  </si>
  <si>
    <t>St Pierre</t>
  </si>
  <si>
    <t>cloture</t>
  </si>
  <si>
    <t>Tampon</t>
  </si>
  <si>
    <t>stand by</t>
  </si>
  <si>
    <t>Trois Bassins</t>
  </si>
  <si>
    <t>ONGLET</t>
  </si>
  <si>
    <t>INFORMATIONS</t>
  </si>
  <si>
    <t>Evolution des OS</t>
  </si>
  <si>
    <t>OS PAR EPCI</t>
  </si>
  <si>
    <t xml:space="preserve">OS PAR PRODUIT </t>
  </si>
  <si>
    <t>DECOMPOSITION DES OS PAR ANNEE DE PROGRAMMATION</t>
  </si>
  <si>
    <t>Evolution des livraisons</t>
  </si>
  <si>
    <t>LIVRAISONS PAR EPCI</t>
  </si>
  <si>
    <t xml:space="preserve">LIVRAISONS PAR PRODUIT </t>
  </si>
  <si>
    <t>DECOMPOSITION DES LIVRAISONS PAR ANNEE DE PROGRAMMATION</t>
  </si>
  <si>
    <t>Structure plan financement</t>
  </si>
  <si>
    <t>STRUCTURE DU PLAN DE FINANCEMENT PAR ANNEE DE PROGRAMMATION</t>
  </si>
  <si>
    <t>STRUCTURE DU PLAN DE FINANCEMENT PAR ANNEE D'OS</t>
  </si>
  <si>
    <t>STRUCTURE DU PLAN DE FINANCEMENT PAR ANNEE DE LIVRAISON</t>
  </si>
  <si>
    <t>EVOLUTION DE LA STRUCTURE DU PLAN DE FINANCEMENT PAR ANNEE DE PROGRAMMATION</t>
  </si>
  <si>
    <t>Evolution LBU</t>
  </si>
  <si>
    <t>EVOLUTION DE LA PROGRAMMATION PAR ANNEE ET PAR PRODUIT</t>
  </si>
  <si>
    <t>EVOLUTION DE LA CONSOMMATION DE LBU PAR PROGRAMMATION</t>
  </si>
  <si>
    <t>PARCELLE</t>
  </si>
  <si>
    <t>TYPE</t>
  </si>
  <si>
    <t>N</t>
  </si>
  <si>
    <t>N hors REHAB</t>
  </si>
  <si>
    <t>LLS</t>
  </si>
  <si>
    <t>LLTS</t>
  </si>
  <si>
    <t>PLS</t>
  </si>
  <si>
    <t>REHAB</t>
  </si>
  <si>
    <t>SHAB y/c V</t>
  </si>
  <si>
    <t>SF priorisée</t>
  </si>
  <si>
    <t>SHAB / lgt</t>
  </si>
  <si>
    <t>SF / lgt</t>
  </si>
  <si>
    <t>PRLC 0163</t>
  </si>
  <si>
    <t>VEFA Maurice Lebon RPA</t>
  </si>
  <si>
    <t>Ratio SHAB/SF</t>
  </si>
  <si>
    <t>Loyer moyen / lgt</t>
  </si>
  <si>
    <t>VEFA / PROPRE</t>
  </si>
  <si>
    <t>VEFA</t>
  </si>
  <si>
    <t>CREDIT D'IMPOT</t>
  </si>
  <si>
    <t>Prix Achat TTC</t>
  </si>
  <si>
    <t>Prix achat /m² SHAB</t>
  </si>
  <si>
    <t>Prix achat /m² SF</t>
  </si>
  <si>
    <t>Prix achat / lgt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</si>
</sst>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9" fontId="0" fillId="0" borderId="0" xfId="1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4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</cellXfs>
  <cellStyles count="2">
    <cellStyle name="Normal" xfId="0" builtinId="0"/>
    <cellStyle name="Pourcentage" xfId="1" builtinId="5"/>
  </cellStyles>
  <dxfs count="18">
    <dxf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A24B174-193E-4BC0-A7E1-008E10573B04}" name="Tableau3" displayName="Tableau3" ref="A1:AC3" totalsRowShown="0" headerRowDxfId="17">
  <autoFilter ref="A1:AC3" xr:uid="{AA24B174-193E-4BC0-A7E1-008E10573B04}"/>
  <tableColumns count="29">
    <tableColumn id="1" xr3:uid="{466A83A5-52BE-4986-B43D-4F706D7F3BFC}" name="OPERATION"/>
    <tableColumn id="2" xr3:uid="{211EBE68-C318-4B45-BA22-92AA9BCC4473}" name="COMMUNE"/>
    <tableColumn id="3" xr3:uid="{341D5251-3D0E-4E69-860E-7287595E6B6F}" name="BASSIN"/>
    <tableColumn id="4" xr3:uid="{D0D0E887-41C1-4F75-9A2D-76C891E0B799}" name="Prog"/>
    <tableColumn id="5" xr3:uid="{C021FCD0-E4CB-4C8A-B424-D7B106299593}" name="CODE"/>
    <tableColumn id="6" xr3:uid="{6BE98899-9912-432A-AE11-7EFEDF7FB05E}" name="RO"/>
    <tableColumn id="7" xr3:uid="{C4C296B4-C058-47EA-913B-430E4E210067}" name="CT"/>
    <tableColumn id="8" xr3:uid="{A96A5C4D-1D03-4B60-A534-D56C5280C2E1}" name="ASSISTANTE"/>
    <tableColumn id="9" xr3:uid="{5E964757-29BF-491D-8532-D3B52A2369AF}" name="Avancement"/>
    <tableColumn id="10" xr3:uid="{B3F8A9B6-796B-45BE-843D-DDA5E0D4A558}" name="PARCELLE"/>
    <tableColumn id="11" xr3:uid="{0710D964-0311-4FFB-8587-9EC7EB6684E4}" name="TYPE" dataDxfId="15"/>
    <tableColumn id="12" xr3:uid="{E3A7B28D-F46C-4166-97F8-F1BEE5797795}" name="N" dataDxfId="16">
      <calculatedColumnFormula>Tableau3[[#This Row],[LLS]]+Tableau3[[#This Row],[LLTS]]+Tableau3[[#This Row],[PLS]]+Tableau3[[#This Row],[REHAB]]</calculatedColumnFormula>
    </tableColumn>
    <tableColumn id="13" xr3:uid="{371D66CF-0720-4366-83D4-21E0FFB0524B}" name="N hors REHAB" dataDxfId="5">
      <calculatedColumnFormula>Tableau3[[#This Row],[LLS]]+Tableau3[[#This Row],[LLTS]]+Tableau3[[#This Row],[PLS]]</calculatedColumnFormula>
    </tableColumn>
    <tableColumn id="14" xr3:uid="{A10385DF-1EBC-4E57-82EF-72AFF91B85C2}" name="LLS" dataDxfId="4"/>
    <tableColumn id="15" xr3:uid="{4105675E-CFBD-4346-8745-4D798DBD886F}" name="LLTS" dataDxfId="3"/>
    <tableColumn id="16" xr3:uid="{28C4D4AF-A6B3-4160-ADB8-E2AE4441936B}" name="PLS" dataDxfId="2"/>
    <tableColumn id="17" xr3:uid="{6FA4F961-7256-4B23-A846-310130CCBE2B}" name="REHAB" dataDxfId="0"/>
    <tableColumn id="18" xr3:uid="{26A6F1CE-A315-4228-9A07-B6E0DBFAFAA4}" name="SHAB y/c V" dataDxfId="1"/>
    <tableColumn id="19" xr3:uid="{22616844-EB22-431A-BD5F-4E175552D635}" name="SF priorisée" dataDxfId="14"/>
    <tableColumn id="20" xr3:uid="{F49E8706-688F-4775-9305-4B726033B76E}" name="SHAB / lgt" dataDxfId="13">
      <calculatedColumnFormula>Tableau3[[#This Row],[SHAB y/c V]]/Tableau3[[#This Row],[N]]</calculatedColumnFormula>
    </tableColumn>
    <tableColumn id="21" xr3:uid="{C14979E8-FF82-4696-84C8-97D6523B6560}" name="SF / lgt" dataDxfId="12">
      <calculatedColumnFormula>Tableau3[[#This Row],[SF priorisée]]/Tableau3[[#This Row],[N]]</calculatedColumnFormula>
    </tableColumn>
    <tableColumn id="22" xr3:uid="{F41B38E6-251D-4F02-9522-021C4DFAA7AF}" name="Ratio SHAB/SF" dataDxfId="11" dataCellStyle="Pourcentage">
      <calculatedColumnFormula>Tableau3[[#This Row],[SHAB y/c V]]/Tableau3[[#This Row],[SF priorisée]]</calculatedColumnFormula>
    </tableColumn>
    <tableColumn id="23" xr3:uid="{709CE145-4293-4566-B570-EA4F8ED68B1D}" name="Loyer moyen / lgt" dataDxfId="10"/>
    <tableColumn id="24" xr3:uid="{246B4E19-0C13-4538-9886-D96BE899C072}" name="VEFA / PROPRE"/>
    <tableColumn id="25" xr3:uid="{1A60EF09-4170-4A8B-BC9B-5C5D583CACD7}" name="CREDIT D'IMPOT"/>
    <tableColumn id="26" xr3:uid="{D66B27F1-F87D-4011-AF8F-9FDE2A802413}" name="Prix Achat TTC" dataDxfId="9"/>
    <tableColumn id="27" xr3:uid="{7088206F-B8B8-40C3-B2D8-D2906A841DE2}" name="Prix achat /m² SHAB" dataDxfId="8">
      <calculatedColumnFormula>Tableau3[[#This Row],[Prix Achat TTC]]/Tableau3[[#This Row],[SHAB y/c V]]</calculatedColumnFormula>
    </tableColumn>
    <tableColumn id="28" xr3:uid="{B94C3FF2-C52A-41C8-8664-FACAEDC38DFF}" name="Prix achat /m² SF" dataDxfId="7">
      <calculatedColumnFormula>Tableau3[[#This Row],[Prix Achat TTC]]/Tableau3[[#This Row],[SF priorisée]]</calculatedColumnFormula>
    </tableColumn>
    <tableColumn id="29" xr3:uid="{634BE7C3-2A7F-4633-BE57-5EDA0FBA2D6F}" name="Prix achat / lgt" dataDxfId="6">
      <calculatedColumnFormula>Tableau3[[#This Row],[Prix Achat TTC]]/Tableau3[[#This Row],[N]]</calculatedColumnFormula>
    </tableColumn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81629-80F7-4024-808B-2EAB7C20D68C}">
  <dimension ref="A1:AC3"/>
  <sheetViews>
    <sheetView tabSelected="1" workbookViewId="0">
      <selection activeCell="AB3" sqref="AB3"/>
    </sheetView>
  </sheetViews>
  <sheetFormatPr baseColWidth="10" defaultRowHeight="14.4" x14ac:dyDescent="0.3"/>
  <cols>
    <col min="1" max="1" width="21.5546875" bestFit="1" customWidth="1"/>
    <col min="2" max="2" width="13.44140625" customWidth="1"/>
    <col min="3" max="3" width="9.44140625" customWidth="1"/>
    <col min="4" max="4" width="7.109375" customWidth="1"/>
    <col min="5" max="5" width="9.5546875" bestFit="1" customWidth="1"/>
    <col min="6" max="6" width="5.6640625" customWidth="1"/>
    <col min="7" max="7" width="5.21875" customWidth="1"/>
    <col min="8" max="8" width="13.88671875" customWidth="1"/>
    <col min="9" max="9" width="14.44140625" customWidth="1"/>
    <col min="10" max="10" width="11.88671875" customWidth="1"/>
    <col min="13" max="13" width="15.88671875" customWidth="1"/>
    <col min="18" max="18" width="14.33203125" customWidth="1"/>
    <col min="19" max="19" width="13.6640625" customWidth="1"/>
    <col min="20" max="20" width="12.33203125" customWidth="1"/>
    <col min="22" max="22" width="16.33203125" customWidth="1"/>
    <col min="23" max="23" width="19.21875" customWidth="1"/>
    <col min="24" max="24" width="17.33203125" customWidth="1"/>
    <col min="25" max="25" width="18.44140625" customWidth="1"/>
    <col min="26" max="26" width="16.33203125" customWidth="1"/>
    <col min="27" max="27" width="21.77734375" customWidth="1"/>
    <col min="28" max="28" width="18.77734375" customWidth="1"/>
    <col min="29" max="29" width="16.5546875" customWidth="1"/>
  </cols>
  <sheetData>
    <row r="1" spans="1:29" s="6" customFormat="1" x14ac:dyDescent="0.3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76</v>
      </c>
      <c r="K1" s="6" t="s">
        <v>77</v>
      </c>
      <c r="L1" s="6" t="s">
        <v>78</v>
      </c>
      <c r="M1" s="6" t="s">
        <v>79</v>
      </c>
      <c r="N1" s="6" t="s">
        <v>80</v>
      </c>
      <c r="O1" s="6" t="s">
        <v>81</v>
      </c>
      <c r="P1" s="6" t="s">
        <v>82</v>
      </c>
      <c r="Q1" s="6" t="s">
        <v>83</v>
      </c>
      <c r="R1" s="6" t="s">
        <v>84</v>
      </c>
      <c r="S1" s="6" t="s">
        <v>85</v>
      </c>
      <c r="T1" s="6" t="s">
        <v>86</v>
      </c>
      <c r="U1" s="6" t="s">
        <v>87</v>
      </c>
      <c r="V1" s="6" t="s">
        <v>90</v>
      </c>
      <c r="W1" s="6" t="s">
        <v>91</v>
      </c>
      <c r="X1" s="6" t="s">
        <v>92</v>
      </c>
      <c r="Y1" s="6" t="s">
        <v>94</v>
      </c>
      <c r="Z1" s="6" t="s">
        <v>95</v>
      </c>
      <c r="AA1" s="6" t="s">
        <v>96</v>
      </c>
      <c r="AB1" s="6" t="s">
        <v>97</v>
      </c>
      <c r="AC1" s="6" t="s">
        <v>98</v>
      </c>
    </row>
    <row r="2" spans="1:29" x14ac:dyDescent="0.3">
      <c r="A2" t="s">
        <v>89</v>
      </c>
      <c r="B2" t="s">
        <v>41</v>
      </c>
      <c r="C2" t="s">
        <v>12</v>
      </c>
      <c r="D2">
        <v>2015</v>
      </c>
      <c r="E2" t="s">
        <v>88</v>
      </c>
      <c r="H2" t="s">
        <v>35</v>
      </c>
      <c r="I2" t="s">
        <v>52</v>
      </c>
      <c r="K2" s="2" t="s">
        <v>81</v>
      </c>
      <c r="L2" s="5">
        <f>Tableau3[[#This Row],[LLS]]+Tableau3[[#This Row],[LLTS]]+Tableau3[[#This Row],[PLS]]+Tableau3[[#This Row],[REHAB]]</f>
        <v>55</v>
      </c>
      <c r="M2" s="2">
        <f>Tableau3[[#This Row],[LLS]]+Tableau3[[#This Row],[LLTS]]+Tableau3[[#This Row],[PLS]]</f>
        <v>55</v>
      </c>
      <c r="N2" s="2"/>
      <c r="O2" s="2">
        <v>55</v>
      </c>
      <c r="P2" s="2"/>
      <c r="Q2" s="2"/>
      <c r="R2" s="7">
        <v>3155.3</v>
      </c>
      <c r="S2" s="7">
        <v>3234.2999999999997</v>
      </c>
      <c r="T2" s="3">
        <f>Tableau3[[#This Row],[SHAB y/c V]]/Tableau3[[#This Row],[N]]</f>
        <v>57.369090909090914</v>
      </c>
      <c r="U2" s="3">
        <f>Tableau3[[#This Row],[SF priorisée]]/Tableau3[[#This Row],[N]]</f>
        <v>58.805454545454538</v>
      </c>
      <c r="V2" s="4">
        <f>Tableau3[[#This Row],[SHAB y/c V]]/Tableau3[[#This Row],[SF priorisée]]</f>
        <v>0.9755743128343074</v>
      </c>
      <c r="W2" s="2">
        <v>340.06</v>
      </c>
      <c r="X2" t="s">
        <v>93</v>
      </c>
      <c r="Z2" s="8">
        <v>6373285</v>
      </c>
      <c r="AA2" s="8">
        <f>Tableau3[[#This Row],[Prix Achat TTC]]/Tableau3[[#This Row],[SHAB y/c V]]</f>
        <v>2019.8665737013912</v>
      </c>
      <c r="AB2" s="8">
        <f>Tableau3[[#This Row],[Prix Achat TTC]]/Tableau3[[#This Row],[SF priorisée]]</f>
        <v>1970.5299446557217</v>
      </c>
      <c r="AC2" s="8">
        <f>Tableau3[[#This Row],[Prix Achat TTC]]/Tableau3[[#This Row],[N]]</f>
        <v>115877.90909090909</v>
      </c>
    </row>
    <row r="3" spans="1:29" x14ac:dyDescent="0.3">
      <c r="K3" s="2"/>
      <c r="L3" s="5">
        <f>Tableau3[[#This Row],[LLS]]+Tableau3[[#This Row],[LLTS]]+Tableau3[[#This Row],[PLS]]+Tableau3[[#This Row],[REHAB]]</f>
        <v>0</v>
      </c>
      <c r="M3" s="2">
        <f>Tableau3[[#This Row],[LLS]]+Tableau3[[#This Row],[LLTS]]+Tableau3[[#This Row],[PLS]]</f>
        <v>0</v>
      </c>
      <c r="N3" s="2"/>
      <c r="O3" s="2"/>
      <c r="P3" s="2"/>
      <c r="Q3" s="2"/>
      <c r="R3" s="7"/>
      <c r="S3" s="7"/>
      <c r="T3" s="3" t="e">
        <f>Tableau3[[#This Row],[SHAB y/c V]]/Tableau3[[#This Row],[N]]</f>
        <v>#DIV/0!</v>
      </c>
      <c r="U3" s="3" t="e">
        <f>Tableau3[[#This Row],[SF priorisée]]/Tableau3[[#This Row],[N]]</f>
        <v>#DIV/0!</v>
      </c>
      <c r="V3" s="4" t="e">
        <f>Tableau3[[#This Row],[SHAB y/c V]]/Tableau3[[#This Row],[SF priorisée]]</f>
        <v>#DIV/0!</v>
      </c>
      <c r="W3" s="2"/>
      <c r="Z3" s="8"/>
      <c r="AA3" s="8" t="e">
        <f>Tableau3[[#This Row],[Prix Achat TTC]]/Tableau3[[#This Row],[SHAB y/c V]]</f>
        <v>#DIV/0!</v>
      </c>
      <c r="AB3" s="8" t="e">
        <f>Tableau3[[#This Row],[Prix Achat TTC]]/Tableau3[[#This Row],[SF priorisée]]</f>
        <v>#DIV/0!</v>
      </c>
      <c r="AC3" s="8" t="e">
        <f>Tableau3[[#This Row],[Prix Achat TTC]]/Tableau3[[#This Row],[N]]</f>
        <v>#DIV/0!</v>
      </c>
    </row>
  </sheetData>
  <dataValidations count="7">
    <dataValidation type="list" allowBlank="1" showInputMessage="1" showErrorMessage="1" sqref="B2:B3" xr:uid="{F738C86D-FB4F-4223-B3EF-410C0474D433}">
      <formula1>Communes</formula1>
    </dataValidation>
    <dataValidation type="list" allowBlank="1" showInputMessage="1" showErrorMessage="1" sqref="C2:C3" xr:uid="{907D39AE-B81F-4444-A0E4-978D91992A22}">
      <formula1>EPCI</formula1>
    </dataValidation>
    <dataValidation type="list" allowBlank="1" showInputMessage="1" showErrorMessage="1" sqref="F2:G3" xr:uid="{6B65E709-10E0-4439-8A97-EE55D7522B8D}">
      <formula1>RO</formula1>
    </dataValidation>
    <dataValidation type="list" allowBlank="1" showInputMessage="1" showErrorMessage="1" sqref="H2:H3" xr:uid="{DB5F49B7-2D15-499C-8B90-F52FEFA672D8}">
      <formula1>Ass</formula1>
    </dataValidation>
    <dataValidation type="list" allowBlank="1" showInputMessage="1" showErrorMessage="1" sqref="I2:I3" xr:uid="{D18D3646-F968-46FD-9ACD-43BE12566B97}">
      <formula1>Phases</formula1>
    </dataValidation>
    <dataValidation type="list" allowBlank="1" showInputMessage="1" showErrorMessage="1" sqref="K2:K3" xr:uid="{0ECABDBB-9AAE-4FF2-AC69-920FDA8724F9}">
      <formula1>"LLS,LLTS,PLS"</formula1>
    </dataValidation>
    <dataValidation type="list" allowBlank="1" showInputMessage="1" showErrorMessage="1" sqref="X2:X3" xr:uid="{7D74F3EE-02B1-4F55-8019-92D7CC4160EF}">
      <formula1>"VEFA,Propre"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CD0B4B-658C-490F-A290-159E71FD1808}">
  <dimension ref="A1:E33"/>
  <sheetViews>
    <sheetView workbookViewId="0">
      <selection activeCell="E1" sqref="E1:E4"/>
    </sheetView>
  </sheetViews>
  <sheetFormatPr baseColWidth="10" defaultRowHeight="14.4" x14ac:dyDescent="0.3"/>
  <sheetData>
    <row r="1" spans="1:5" x14ac:dyDescent="0.3">
      <c r="A1" t="s">
        <v>38</v>
      </c>
      <c r="B1" t="s">
        <v>39</v>
      </c>
      <c r="C1" t="s">
        <v>10</v>
      </c>
      <c r="D1" t="s">
        <v>11</v>
      </c>
      <c r="E1" t="s">
        <v>12</v>
      </c>
    </row>
    <row r="2" spans="1:5" x14ac:dyDescent="0.3">
      <c r="A2" t="s">
        <v>42</v>
      </c>
      <c r="B2" t="s">
        <v>35</v>
      </c>
      <c r="C2" t="s">
        <v>14</v>
      </c>
      <c r="D2" t="s">
        <v>15</v>
      </c>
      <c r="E2" t="s">
        <v>16</v>
      </c>
    </row>
    <row r="3" spans="1:5" x14ac:dyDescent="0.3">
      <c r="A3" t="s">
        <v>27</v>
      </c>
      <c r="B3" t="s">
        <v>9</v>
      </c>
      <c r="C3" t="s">
        <v>19</v>
      </c>
      <c r="D3" t="s">
        <v>20</v>
      </c>
      <c r="E3" t="s">
        <v>21</v>
      </c>
    </row>
    <row r="4" spans="1:5" x14ac:dyDescent="0.3">
      <c r="A4" t="s">
        <v>45</v>
      </c>
      <c r="B4" t="s">
        <v>13</v>
      </c>
      <c r="C4" t="s">
        <v>24</v>
      </c>
      <c r="D4" t="s">
        <v>25</v>
      </c>
      <c r="E4" t="s">
        <v>26</v>
      </c>
    </row>
    <row r="5" spans="1:5" x14ac:dyDescent="0.3">
      <c r="A5" t="s">
        <v>17</v>
      </c>
      <c r="B5" t="s">
        <v>18</v>
      </c>
      <c r="C5" t="s">
        <v>29</v>
      </c>
      <c r="D5" t="s">
        <v>30</v>
      </c>
    </row>
    <row r="6" spans="1:5" x14ac:dyDescent="0.3">
      <c r="A6" t="s">
        <v>22</v>
      </c>
      <c r="B6" t="s">
        <v>23</v>
      </c>
      <c r="C6" t="s">
        <v>32</v>
      </c>
      <c r="D6" t="s">
        <v>33</v>
      </c>
    </row>
    <row r="7" spans="1:5" x14ac:dyDescent="0.3">
      <c r="A7" t="s">
        <v>34</v>
      </c>
      <c r="B7" t="s">
        <v>28</v>
      </c>
      <c r="C7" t="s">
        <v>36</v>
      </c>
      <c r="D7" t="s">
        <v>37</v>
      </c>
    </row>
    <row r="8" spans="1:5" x14ac:dyDescent="0.3">
      <c r="B8" t="s">
        <v>31</v>
      </c>
      <c r="C8" t="s">
        <v>40</v>
      </c>
      <c r="D8" t="s">
        <v>41</v>
      </c>
    </row>
    <row r="9" spans="1:5" x14ac:dyDescent="0.3">
      <c r="C9" t="s">
        <v>43</v>
      </c>
      <c r="D9" t="s">
        <v>44</v>
      </c>
    </row>
    <row r="10" spans="1:5" x14ac:dyDescent="0.3">
      <c r="C10" t="s">
        <v>46</v>
      </c>
      <c r="D10" t="s">
        <v>47</v>
      </c>
    </row>
    <row r="11" spans="1:5" x14ac:dyDescent="0.3">
      <c r="C11" t="s">
        <v>48</v>
      </c>
      <c r="D11" t="s">
        <v>49</v>
      </c>
    </row>
    <row r="12" spans="1:5" x14ac:dyDescent="0.3">
      <c r="C12" t="s">
        <v>50</v>
      </c>
      <c r="D12" t="s">
        <v>51</v>
      </c>
    </row>
    <row r="13" spans="1:5" x14ac:dyDescent="0.3">
      <c r="C13" t="s">
        <v>52</v>
      </c>
      <c r="D13" t="s">
        <v>53</v>
      </c>
    </row>
    <row r="14" spans="1:5" x14ac:dyDescent="0.3">
      <c r="C14" t="s">
        <v>54</v>
      </c>
      <c r="D14" t="s">
        <v>55</v>
      </c>
    </row>
    <row r="15" spans="1:5" x14ac:dyDescent="0.3">
      <c r="C15" t="s">
        <v>56</v>
      </c>
      <c r="D15" t="s">
        <v>57</v>
      </c>
    </row>
    <row r="19" spans="1:5" x14ac:dyDescent="0.3">
      <c r="A19" s="1" t="s">
        <v>58</v>
      </c>
      <c r="B19" s="1" t="s">
        <v>59</v>
      </c>
      <c r="C19" s="1"/>
      <c r="D19" s="1"/>
      <c r="E19" s="1"/>
    </row>
    <row r="20" spans="1:5" x14ac:dyDescent="0.3">
      <c r="A20" t="s">
        <v>60</v>
      </c>
      <c r="B20" t="s">
        <v>61</v>
      </c>
    </row>
    <row r="21" spans="1:5" x14ac:dyDescent="0.3">
      <c r="A21" t="s">
        <v>60</v>
      </c>
      <c r="B21" t="s">
        <v>62</v>
      </c>
    </row>
    <row r="22" spans="1:5" x14ac:dyDescent="0.3">
      <c r="A22" t="s">
        <v>60</v>
      </c>
      <c r="B22" t="s">
        <v>61</v>
      </c>
    </row>
    <row r="23" spans="1:5" x14ac:dyDescent="0.3">
      <c r="A23" t="s">
        <v>60</v>
      </c>
      <c r="B23" t="s">
        <v>63</v>
      </c>
    </row>
    <row r="24" spans="1:5" x14ac:dyDescent="0.3">
      <c r="A24" t="s">
        <v>64</v>
      </c>
      <c r="B24" t="s">
        <v>65</v>
      </c>
    </row>
    <row r="25" spans="1:5" x14ac:dyDescent="0.3">
      <c r="A25" t="s">
        <v>64</v>
      </c>
      <c r="B25" t="s">
        <v>66</v>
      </c>
    </row>
    <row r="26" spans="1:5" x14ac:dyDescent="0.3">
      <c r="A26" t="s">
        <v>64</v>
      </c>
      <c r="B26" t="s">
        <v>65</v>
      </c>
    </row>
    <row r="27" spans="1:5" x14ac:dyDescent="0.3">
      <c r="A27" t="s">
        <v>64</v>
      </c>
      <c r="B27" t="s">
        <v>67</v>
      </c>
    </row>
    <row r="28" spans="1:5" x14ac:dyDescent="0.3">
      <c r="A28" t="s">
        <v>68</v>
      </c>
      <c r="B28" t="s">
        <v>69</v>
      </c>
    </row>
    <row r="29" spans="1:5" x14ac:dyDescent="0.3">
      <c r="A29" t="s">
        <v>68</v>
      </c>
      <c r="B29" t="s">
        <v>70</v>
      </c>
    </row>
    <row r="30" spans="1:5" x14ac:dyDescent="0.3">
      <c r="A30" t="s">
        <v>68</v>
      </c>
      <c r="B30" t="s">
        <v>71</v>
      </c>
    </row>
    <row r="31" spans="1:5" x14ac:dyDescent="0.3">
      <c r="A31" t="s">
        <v>68</v>
      </c>
      <c r="B31" t="s">
        <v>72</v>
      </c>
    </row>
    <row r="32" spans="1:5" x14ac:dyDescent="0.3">
      <c r="A32" t="s">
        <v>73</v>
      </c>
      <c r="B32" t="s">
        <v>74</v>
      </c>
    </row>
    <row r="33" spans="1:2" x14ac:dyDescent="0.3">
      <c r="A33" t="s">
        <v>73</v>
      </c>
      <c r="B33" t="s">
        <v>75</v>
      </c>
    </row>
  </sheetData>
  <sortState xmlns:xlrd2="http://schemas.microsoft.com/office/spreadsheetml/2017/richdata2" ref="B1:B8">
    <sortCondition ref="B1:B8"/>
  </sortState>
  <dataValidations count="1">
    <dataValidation type="list" allowBlank="1" showInputMessage="1" showErrorMessage="1" sqref="A5" xr:uid="{F61908D5-9A40-4085-81B1-7927FFCBE368}">
      <formula1>$A$1:$A$5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Données</vt:lpstr>
      <vt:lpstr>Listes</vt:lpstr>
      <vt:lpstr>Ass</vt:lpstr>
      <vt:lpstr>Communes</vt:lpstr>
      <vt:lpstr>EPCI</vt:lpstr>
      <vt:lpstr>Phases</vt:lpstr>
      <vt:lpstr>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BLANDINO</dc:creator>
  <cp:lastModifiedBy>Nathalie BLANDINO</cp:lastModifiedBy>
  <dcterms:created xsi:type="dcterms:W3CDTF">2023-04-18T06:18:29Z</dcterms:created>
  <dcterms:modified xsi:type="dcterms:W3CDTF">2023-04-18T06:48:10Z</dcterms:modified>
</cp:coreProperties>
</file>