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l\Desktop\CHRONOS\"/>
    </mc:Choice>
  </mc:AlternateContent>
  <xr:revisionPtr revIDLastSave="0" documentId="13_ncr:1_{63819815-581D-457E-B60D-F06148C37E7D}" xr6:coauthVersionLast="47" xr6:coauthVersionMax="47" xr10:uidLastSave="{00000000-0000-0000-0000-000000000000}"/>
  <bookViews>
    <workbookView xWindow="-108" yWindow="-108" windowWidth="23256" windowHeight="12576" tabRatio="538" activeTab="1" xr2:uid="{00000000-000D-0000-FFFF-FFFF00000000}"/>
  </bookViews>
  <sheets>
    <sheet name="Chrono" sheetId="1" r:id="rId1"/>
    <sheet name="Planning Gantt" sheetId="4" r:id="rId2"/>
    <sheet name="Avancement" sheetId="2" r:id="rId3"/>
    <sheet name="Liste doc à archiver" sheetId="3" r:id="rId4"/>
  </sheets>
  <externalReferences>
    <externalReference r:id="rId5"/>
    <externalReference r:id="rId6"/>
  </externalReferences>
  <definedNames>
    <definedName name="DateProjet" localSheetId="1">'Planning Gantt'!#REF!</definedName>
    <definedName name="DateProjet">[1]Gantt!#REF!</definedName>
    <definedName name="ouinon">[2]Table!$D$1:$D$2</definedName>
    <definedName name="semaine">[2]Table!$A$1:$B$7</definedName>
    <definedName name="_xlnm.Print_Area" localSheetId="0">Chrono!$B$1:$H$190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0" i="4" l="1"/>
  <c r="D40" i="4"/>
  <c r="E17" i="4"/>
  <c r="B17" i="4" l="1"/>
  <c r="D17" i="4" s="1"/>
  <c r="B6" i="4"/>
  <c r="C39" i="4"/>
  <c r="B23" i="4"/>
  <c r="B22" i="4" s="1"/>
  <c r="C7" i="3" l="1"/>
  <c r="C19" i="2"/>
  <c r="C18" i="2"/>
  <c r="B18" i="2"/>
  <c r="C12" i="2"/>
  <c r="B12" i="2"/>
  <c r="F37" i="4" l="1"/>
  <c r="F35" i="4"/>
  <c r="F34" i="4"/>
  <c r="F31" i="4"/>
  <c r="F32" i="4"/>
  <c r="F30" i="4"/>
  <c r="F29" i="4"/>
  <c r="F24" i="4"/>
  <c r="F23" i="4"/>
  <c r="E23" i="4" s="1"/>
  <c r="D23" i="4" s="1"/>
  <c r="F36" i="4"/>
  <c r="F27" i="4"/>
  <c r="F26" i="4"/>
  <c r="F21" i="4"/>
  <c r="F20" i="4"/>
  <c r="F18" i="4"/>
  <c r="F16" i="4"/>
  <c r="F14" i="4"/>
  <c r="F13" i="4"/>
  <c r="F11" i="4"/>
  <c r="F10" i="4"/>
  <c r="F9" i="4"/>
  <c r="F7" i="4"/>
  <c r="F6" i="4"/>
  <c r="E6" i="4" s="1"/>
  <c r="B7" i="4" s="1"/>
  <c r="B1" i="4"/>
  <c r="B38" i="4"/>
  <c r="E38" i="4" s="1"/>
  <c r="B5" i="4"/>
  <c r="C10" i="2"/>
  <c r="B10" i="2"/>
  <c r="C3" i="2"/>
  <c r="B3" i="2"/>
  <c r="C21" i="2"/>
  <c r="B21" i="2"/>
  <c r="C16" i="2"/>
  <c r="B16" i="2"/>
  <c r="D6" i="4" l="1"/>
  <c r="C38" i="4"/>
  <c r="C20" i="2" l="1"/>
  <c r="C17" i="2"/>
  <c r="C11" i="2"/>
  <c r="C4" i="2"/>
  <c r="B20" i="2"/>
  <c r="B17" i="2"/>
  <c r="B15" i="2"/>
  <c r="B11" i="2"/>
  <c r="B4" i="2"/>
  <c r="C23" i="2" l="1"/>
  <c r="C22" i="2"/>
  <c r="C15" i="2"/>
  <c r="B23" i="2"/>
  <c r="B22" i="2"/>
  <c r="B19" i="2"/>
  <c r="C14" i="2"/>
  <c r="B14" i="2"/>
  <c r="C13" i="2"/>
  <c r="B13" i="2"/>
  <c r="C9" i="2"/>
  <c r="B9" i="2"/>
  <c r="C8" i="2"/>
  <c r="B8" i="2"/>
  <c r="C7" i="2"/>
  <c r="B7" i="2"/>
  <c r="C5" i="2"/>
  <c r="B5" i="2"/>
  <c r="B24" i="2" s="1"/>
  <c r="C6" i="2"/>
  <c r="B6" i="2"/>
  <c r="C24" i="2" l="1"/>
  <c r="D24" i="2" l="1"/>
  <c r="C190" i="1"/>
  <c r="D190" i="1" l="1"/>
  <c r="E190" i="1"/>
  <c r="F190" i="1"/>
  <c r="B24" i="4" l="1"/>
  <c r="E24" i="4" l="1"/>
  <c r="E7" i="4"/>
  <c r="E22" i="4" l="1"/>
  <c r="C22" i="4" s="1"/>
  <c r="D24" i="4"/>
  <c r="E5" i="4"/>
  <c r="D7" i="4"/>
  <c r="B9" i="4"/>
  <c r="E9" i="4" s="1"/>
  <c r="D9" i="4" s="1"/>
  <c r="B8" i="4" l="1"/>
  <c r="B10" i="4"/>
  <c r="C5" i="4"/>
  <c r="E10" i="4" l="1"/>
  <c r="B11" i="4" l="1"/>
  <c r="E11" i="4" s="1"/>
  <c r="D11" i="4" s="1"/>
  <c r="D10" i="4"/>
  <c r="B13" i="4" l="1"/>
  <c r="E13" i="4" s="1"/>
  <c r="E8" i="4"/>
  <c r="C8" i="4" l="1"/>
  <c r="B14" i="4"/>
  <c r="E14" i="4" s="1"/>
  <c r="D13" i="4"/>
  <c r="B12" i="4"/>
  <c r="D14" i="4" l="1"/>
  <c r="B16" i="4"/>
  <c r="B19" i="4"/>
  <c r="E12" i="4"/>
  <c r="B20" i="4"/>
  <c r="E20" i="4" s="1"/>
  <c r="C12" i="4" l="1"/>
  <c r="B21" i="4"/>
  <c r="E21" i="4" s="1"/>
  <c r="B25" i="4" s="1"/>
  <c r="D20" i="4"/>
  <c r="E16" i="4"/>
  <c r="B15" i="4"/>
  <c r="D21" i="4" l="1"/>
  <c r="E19" i="4"/>
  <c r="C19" i="4" s="1"/>
  <c r="B26" i="4"/>
  <c r="E26" i="4" s="1"/>
  <c r="D16" i="4"/>
  <c r="B18" i="4"/>
  <c r="E18" i="4" s="1"/>
  <c r="E15" i="4" l="1"/>
  <c r="C15" i="4" s="1"/>
  <c r="D18" i="4"/>
  <c r="B27" i="4"/>
  <c r="E27" i="4" s="1"/>
  <c r="D26" i="4"/>
  <c r="D27" i="4" l="1"/>
  <c r="E25" i="4"/>
  <c r="C25" i="4" s="1"/>
  <c r="B29" i="4"/>
  <c r="E29" i="4" s="1"/>
  <c r="B28" i="4"/>
  <c r="B30" i="4" l="1"/>
  <c r="E30" i="4" s="1"/>
  <c r="D29" i="4"/>
  <c r="B31" i="4" l="1"/>
  <c r="E31" i="4" s="1"/>
  <c r="D30" i="4"/>
  <c r="B32" i="4" l="1"/>
  <c r="E32" i="4" s="1"/>
  <c r="D32" i="4" s="1"/>
  <c r="D31" i="4"/>
  <c r="B34" i="4" l="1"/>
  <c r="E34" i="4" s="1"/>
  <c r="E28" i="4"/>
  <c r="C28" i="4" s="1"/>
  <c r="B35" i="4" l="1"/>
  <c r="E35" i="4" s="1"/>
  <c r="D34" i="4"/>
  <c r="B33" i="4"/>
  <c r="B36" i="4" l="1"/>
  <c r="E36" i="4" s="1"/>
  <c r="D36" i="4" s="1"/>
  <c r="D35" i="4"/>
  <c r="B37" i="4" l="1"/>
  <c r="E33" i="4"/>
  <c r="C33" i="4" s="1"/>
  <c r="E37" i="4" l="1"/>
  <c r="B42" i="4"/>
  <c r="D37" i="4" l="1"/>
  <c r="D39" i="4" s="1"/>
  <c r="B43" i="4"/>
</calcChain>
</file>

<file path=xl/sharedStrings.xml><?xml version="1.0" encoding="utf-8"?>
<sst xmlns="http://schemas.openxmlformats.org/spreadsheetml/2006/main" count="1172" uniqueCount="446">
  <si>
    <t>RO</t>
  </si>
  <si>
    <t>ASS</t>
  </si>
  <si>
    <t>x</t>
  </si>
  <si>
    <t>Libellé Action</t>
  </si>
  <si>
    <t>Etablissement du programme de Maîtrise d'Oeuvre</t>
  </si>
  <si>
    <t>Esquisse</t>
  </si>
  <si>
    <t>OS Etudes Esquisse</t>
  </si>
  <si>
    <t>Réception Etudes Esquisse</t>
  </si>
  <si>
    <t>DICT Réseau</t>
  </si>
  <si>
    <t>Note de présentation phase ESQ</t>
  </si>
  <si>
    <t>Désignation du BE Etude de sols</t>
  </si>
  <si>
    <t>Etude de sol</t>
  </si>
  <si>
    <t xml:space="preserve">Achèvement des fondations                                             </t>
  </si>
  <si>
    <t xml:space="preserve">Réception travaux MOD EDF                                                  </t>
  </si>
  <si>
    <t xml:space="preserve">Pose des compteurs EDF                                                 </t>
  </si>
  <si>
    <t xml:space="preserve">Réception FRANCE TELECOM                                       </t>
  </si>
  <si>
    <t xml:space="preserve">Pose des compteurs AEP                                                     </t>
  </si>
  <si>
    <t>Transmission Etude de sol au Contrôleur technique</t>
  </si>
  <si>
    <t>Transmission Etude de sol à l'Architecte</t>
  </si>
  <si>
    <t>Désignation du Contrôleur technique</t>
  </si>
  <si>
    <t>Désignation du Coordonnateur SPS</t>
  </si>
  <si>
    <t>Avant Projet Sommaire</t>
  </si>
  <si>
    <t>OS Etudes APS</t>
  </si>
  <si>
    <t>Réception Etudes APS</t>
  </si>
  <si>
    <t>Numérotation des logements</t>
  </si>
  <si>
    <t>Permis de construire</t>
  </si>
  <si>
    <t>Envoi de la déclaration préalable</t>
  </si>
  <si>
    <t>Demande de pièces complémentaires</t>
  </si>
  <si>
    <t>Arrêté PC + avis</t>
  </si>
  <si>
    <t>Envoi d'une copie du dossier PC complet validé à l'Architecte</t>
  </si>
  <si>
    <t>Attestation de non recours du TA</t>
  </si>
  <si>
    <t>Attestation de non recours délivré par la Mairie</t>
  </si>
  <si>
    <t>Avant Projet Détaillé</t>
  </si>
  <si>
    <t>OS Etudes APD</t>
  </si>
  <si>
    <t>Réception Etudes APD</t>
  </si>
  <si>
    <t>Réunion de présentation Etudes APD</t>
  </si>
  <si>
    <t>Avenant architecte de fixation du coût d'objectif définitif</t>
  </si>
  <si>
    <t>Désignation du Coordinateur OPC</t>
  </si>
  <si>
    <t>Demande de raccordement Téléphone logements et ascenseur</t>
  </si>
  <si>
    <t>Demande de renforcement Eau Potable</t>
  </si>
  <si>
    <t>PRO</t>
  </si>
  <si>
    <t>OS Etudes PRO</t>
  </si>
  <si>
    <t>Réception Etudes PRO</t>
  </si>
  <si>
    <t>Réunion de présentation Etudes PRO</t>
  </si>
  <si>
    <t>OS du DCE</t>
  </si>
  <si>
    <t>Réception du DCE</t>
  </si>
  <si>
    <t>Rapport validation DCE</t>
  </si>
  <si>
    <t>Consultation des entreprises</t>
  </si>
  <si>
    <t>CAO : attribution des marchés</t>
  </si>
  <si>
    <t>Rapport CAO</t>
  </si>
  <si>
    <t>Validation du PR/PF par le CA</t>
  </si>
  <si>
    <t>Arrêté de financement</t>
  </si>
  <si>
    <t>Dépôt de la DROC en Mairie</t>
  </si>
  <si>
    <t>Contrat DO</t>
  </si>
  <si>
    <t>Réunion de coordination de démarrage de chantier</t>
  </si>
  <si>
    <t>Suivi de chantier</t>
  </si>
  <si>
    <t>Transmission de la fiche programme (adresse, n° logements) à la GL</t>
  </si>
  <si>
    <t>Réunion technique concessionnaires avant réception</t>
  </si>
  <si>
    <t>Réception</t>
  </si>
  <si>
    <t>Raccordement postal</t>
  </si>
  <si>
    <t>PV réception</t>
  </si>
  <si>
    <t>Date limite de levée des réserves BCT et MOE</t>
  </si>
  <si>
    <t>Livraison</t>
  </si>
  <si>
    <t>Suivi administratif après livraison</t>
  </si>
  <si>
    <t>Budget de pré-clôture</t>
  </si>
  <si>
    <t>Attestation de non opposition à la conformité</t>
  </si>
  <si>
    <t>Déclaration de fin de DO</t>
  </si>
  <si>
    <t>Fin année de parfait achèvement (GANTT)</t>
  </si>
  <si>
    <t>Budget de clôture</t>
  </si>
  <si>
    <t>Transmission au Patrimoine</t>
  </si>
  <si>
    <t>Archivage de l’opération</t>
  </si>
  <si>
    <t>Décision administrative de main levée de la retenue de garantie</t>
  </si>
  <si>
    <t>Vérification de la numérotation des logements sur site</t>
  </si>
  <si>
    <t>Demande de financement MDE EDF</t>
  </si>
  <si>
    <t>Convention de raccordement FT transmise au MOE</t>
  </si>
  <si>
    <t>DCE</t>
  </si>
  <si>
    <t>Préparation de chantier et OS</t>
  </si>
  <si>
    <t>Convention MOD EDF signée</t>
  </si>
  <si>
    <t>Transmission plan masse annoté à la GL</t>
  </si>
  <si>
    <t>Réception des DOE</t>
  </si>
  <si>
    <t>Réception du DIUO</t>
  </si>
  <si>
    <t>DIUO signé</t>
  </si>
  <si>
    <t>INITIATIVE</t>
  </si>
  <si>
    <t>EXECUTION</t>
  </si>
  <si>
    <t>Transmission à la GL plans niveau A3 avec numérotation GL + logements PMR</t>
  </si>
  <si>
    <t>OBSERVATIONS</t>
  </si>
  <si>
    <t>DEMARCHE QUALITE</t>
  </si>
  <si>
    <t>PRC 06-03-15</t>
  </si>
  <si>
    <t>assistante met le RPAO + courrier rejet + courrier retenue + marché MOE à la signature DG</t>
  </si>
  <si>
    <t>PRC 06-05-17</t>
  </si>
  <si>
    <t>le RO doit informer l'assistante de l'arrivée du dossier</t>
  </si>
  <si>
    <t>à archiver suivant nomenclature classement</t>
  </si>
  <si>
    <t>date correspond à l'envoi du rapport de validation au MOE</t>
  </si>
  <si>
    <t>à récupérer auprès du SPS</t>
  </si>
  <si>
    <t>archiver le BE d'envoi</t>
  </si>
  <si>
    <t>ENR 06-08-16</t>
  </si>
  <si>
    <t>archiver quand le MOE l'a signé</t>
  </si>
  <si>
    <t>consultation et analyse faite par assistante</t>
  </si>
  <si>
    <t>garder une trace de la transmission</t>
  </si>
  <si>
    <t>à suivre par le RO</t>
  </si>
  <si>
    <t>analyse de fond réalisée par le RO / assistante compile le Rapport d'analyse des offres (RPAO)</t>
  </si>
  <si>
    <t>le dossier est créé par le RO puis compilé par l'assistante qui le transmet aux MOE consultés
Assistante s'assure que chaque candidat a bien reçu les documents</t>
  </si>
  <si>
    <t>RO complète le site internet, assistante envoit les formulaires et fait le suivi</t>
  </si>
  <si>
    <t>ARCHIVAGE SUIVANT NOMENCLATURE CLASSEMENT</t>
  </si>
  <si>
    <t>consultation faite par assistante, analyse faite par RO, mise en forme par assistante</t>
  </si>
  <si>
    <t xml:space="preserve">dès réception de l'APS, Assistante transmet le dossier au CT par BE avec une date limite, et relance à faire passé cette date limite </t>
  </si>
  <si>
    <t xml:space="preserve">dès réception de l'APS, Assistante transmet le dossier au SPS par BE avec une date limite, et relance passé cette date limite </t>
  </si>
  <si>
    <t>attention à la date limite de complétude : à suivre par le RO</t>
  </si>
  <si>
    <t>consultation faite par l'Assistante, analyse faite par RO, mise en forme par assistante</t>
  </si>
  <si>
    <t>\\FICS-01\Organisation\4 - DOP\42 - Pôle Construction Immobilière\Pôle Immobilier\Financement, PRD, Gest° OP\BIBLIOTHEQUE PIM\FINANCEMENT\EDF</t>
  </si>
  <si>
    <t xml:space="preserve">dès réception du PRO, Assistante transmet le dossier au CT par BE avec une date limite, et relance à faire passé cette date limite </t>
  </si>
  <si>
    <t xml:space="preserve">dès réception du PRO, Assistante transmet le dossier au SPS par BE avec une date limite, et relance à faire passé cette date limite </t>
  </si>
  <si>
    <t>PRC 06-07-15</t>
  </si>
  <si>
    <t xml:space="preserve">dès réception du DCE, Assistante transmet le dossier au CT par BE avec une date limite, et relance à faire passé cette date limite </t>
  </si>
  <si>
    <t xml:space="preserve">dès réception du DCE, Assistante transmet le dossier au SPS par BE avec une date limite, et relance à faire passé cette date limite </t>
  </si>
  <si>
    <t xml:space="preserve">Assistante préparer le dossier qui est contrôlé par le RO  </t>
  </si>
  <si>
    <t>Assistante prépare les OS suivant modèle DQ</t>
  </si>
  <si>
    <t>PRC 06-09-15</t>
  </si>
  <si>
    <t>PRC 06-10-15
ENR 06-08-17 Check List OS démarrage chantier
OS démarrage chantier</t>
  </si>
  <si>
    <t>Récupérer une attestation du MOE</t>
  </si>
  <si>
    <t>Assistante compile les documents / RO complète les formulaires</t>
  </si>
  <si>
    <t>Assistante compile les documents / RO vérifie</t>
  </si>
  <si>
    <t>PRC 06-09-16
Transmission d'une opération au Patrimoine</t>
  </si>
  <si>
    <t>PRC 06-03-17
ENR 06-06-17 Note levée RG</t>
  </si>
  <si>
    <t>PRC 06-02-17</t>
  </si>
  <si>
    <t>Terrassements</t>
  </si>
  <si>
    <t>Dalle Haute RDC</t>
  </si>
  <si>
    <t>Dalle Haute R+1</t>
  </si>
  <si>
    <t>Dalle Haute R+2</t>
  </si>
  <si>
    <t>Dalle Haute R+3</t>
  </si>
  <si>
    <t>Dalle Haute R+4</t>
  </si>
  <si>
    <t>Hors d’air (menuiseries extérieures)</t>
  </si>
  <si>
    <t>Finitions intérieures</t>
  </si>
  <si>
    <t>Cloisons intérieures</t>
  </si>
  <si>
    <t>le RO détermine la date en fonction des délais règlementaires
Assistante préparer les étiquettes, et récupère les plis à l'accueil</t>
  </si>
  <si>
    <t xml:space="preserve">PPT complété par assistante </t>
  </si>
  <si>
    <t>dès réception de l'APD, Assistante transmet le dossier au CT par BE avec une date limite, et relance à faire passé cette date limite  (après contrôle de la complétude du dossier par RO)</t>
  </si>
  <si>
    <t xml:space="preserve">Demande de rétrocession des voiries
</t>
  </si>
  <si>
    <t xml:space="preserve">Rapport validation PRO
</t>
  </si>
  <si>
    <t>Rapport de fin d'opération</t>
  </si>
  <si>
    <t>Visites techniques JFG</t>
  </si>
  <si>
    <t>Dossier de clôture défiscalisation / crédit d'impôt</t>
  </si>
  <si>
    <t>Envoi d'une copie de l'arrêté PC  validé et des avis au CT</t>
  </si>
  <si>
    <t>DATE</t>
  </si>
  <si>
    <t>Ttransmission du PRO à OPC pour établissement du planning prévisionnel</t>
  </si>
  <si>
    <t xml:space="preserve">Lancement consultation Maîtrise d’Oeuvre </t>
  </si>
  <si>
    <t xml:space="preserve">Date limite : Remise des candidatures </t>
  </si>
  <si>
    <t xml:space="preserve">Désignation du lauréat </t>
  </si>
  <si>
    <t xml:space="preserve">Notification du marché au lauréat </t>
  </si>
  <si>
    <t xml:space="preserve">Revue de projet </t>
  </si>
  <si>
    <t>Validation Etudes Esquisse + Rapport d'analyse</t>
  </si>
  <si>
    <t>PRC 06-06-17
ENR 06-09-17</t>
  </si>
  <si>
    <t xml:space="preserve"> relance à faire par Assistante aux entreprises consultées si pas de retour dans les délais</t>
  </si>
  <si>
    <t>Consultation et Désignation du BE Etude de sols</t>
  </si>
  <si>
    <t>Consultation et Désignation du Contrôleur technique</t>
  </si>
  <si>
    <t>Consultation et Désignation du Coordonnateur SPS</t>
  </si>
  <si>
    <t>Validation Etudes APS &amp; Rapport de validation</t>
  </si>
  <si>
    <t>PRC 06-06-17
ENR 06-10-17</t>
  </si>
  <si>
    <t xml:space="preserve">Dépôt du dossier PC en Mairie </t>
  </si>
  <si>
    <t>archiver le récepissé de dépôt du PC</t>
  </si>
  <si>
    <t xml:space="preserve">Date de péremption du PC </t>
  </si>
  <si>
    <t>se mettre une alerte sur Outlook pour faire la demande de prorogation dans les délais</t>
  </si>
  <si>
    <t xml:space="preserve">Constat d’Affichage n°1 par Huissier sur site et Mairie </t>
  </si>
  <si>
    <t>anticiper sur la commande du panneau d'affichage
à archiver suivant nomenclature classement</t>
  </si>
  <si>
    <t>Constat d’Affichage n°2 par Huissier sur site</t>
  </si>
  <si>
    <t>Constat d’Affichage n°3 par Huissier sur site</t>
  </si>
  <si>
    <t>Demande adresse postale selon numéro SODEGIS</t>
  </si>
  <si>
    <t>Validation Etudes APD &amp; Rapport validation APD</t>
  </si>
  <si>
    <t>PRC 06-06-17
ENR-06-12-17</t>
  </si>
  <si>
    <t>Consultation &amp; Désignation du Coordinateur OPC</t>
  </si>
  <si>
    <t>Demande de raccordement Electricité (EDF et SIDELEC)</t>
  </si>
  <si>
    <t>COMMENTAIRES</t>
  </si>
  <si>
    <t xml:space="preserve">Lancement de la consultation </t>
  </si>
  <si>
    <t>Date limite de remise des plis</t>
  </si>
  <si>
    <t xml:space="preserve">Dépôt du Dossier de Financement Subvention </t>
  </si>
  <si>
    <t>Assistante préparer le dossier qui est contrôlé par le RO, le fait déposer chez tireur de plans 
archiver le BE d'envoi</t>
  </si>
  <si>
    <t>Dépôt du Dossier de Financement prêts</t>
  </si>
  <si>
    <t xml:space="preserve">Maitrise foncière 
</t>
  </si>
  <si>
    <t xml:space="preserve">Demande et signature du contrat DO </t>
  </si>
  <si>
    <t>Validation du logement témoin</t>
  </si>
  <si>
    <t>Visite M-3</t>
  </si>
  <si>
    <t>Visite M-2</t>
  </si>
  <si>
    <t>Visite M-1</t>
  </si>
  <si>
    <t>Diffuser son CR au MOE</t>
  </si>
  <si>
    <t xml:space="preserve">Visite de pré-réception </t>
  </si>
  <si>
    <t>archiver le BE d'envoi et le retour de la DAACT signée par Mairie</t>
  </si>
  <si>
    <t xml:space="preserve">Inauguration </t>
  </si>
  <si>
    <t xml:space="preserve">DGD entreprises soldé </t>
  </si>
  <si>
    <t>Actions réalisées</t>
  </si>
  <si>
    <t>N actions à réaliser</t>
  </si>
  <si>
    <t xml:space="preserve"> Listing des documents à archiver</t>
  </si>
  <si>
    <t>N°</t>
  </si>
  <si>
    <t>Domaines</t>
  </si>
  <si>
    <t>Durée</t>
  </si>
  <si>
    <t>Existant</t>
  </si>
  <si>
    <t>Numérisation</t>
  </si>
  <si>
    <t>Observations</t>
  </si>
  <si>
    <t>OPERATIONS</t>
  </si>
  <si>
    <t>AFFECTATION</t>
  </si>
  <si>
    <t>A VIE</t>
  </si>
  <si>
    <t>ADMINISTRATIF</t>
  </si>
  <si>
    <t xml:space="preserve">Arrêté de PC + avis </t>
  </si>
  <si>
    <t xml:space="preserve">30 ans </t>
  </si>
  <si>
    <t>Constats huissier d'affichage PC</t>
  </si>
  <si>
    <t>Attestations de non recours</t>
  </si>
  <si>
    <t>DROC</t>
  </si>
  <si>
    <t>DAT</t>
  </si>
  <si>
    <t>Conformité Mairie</t>
  </si>
  <si>
    <t>Attestation Conformité PMR</t>
  </si>
  <si>
    <t>PV visite préalable SDIS</t>
  </si>
  <si>
    <t>certificat d'adressage</t>
  </si>
  <si>
    <t>Divers documents jugés importants</t>
  </si>
  <si>
    <t>contrats abonnement concessionnaires</t>
  </si>
  <si>
    <t>Titre de propriété</t>
  </si>
  <si>
    <t>Plan topo / bornage</t>
  </si>
  <si>
    <t>TECHNIQUE</t>
  </si>
  <si>
    <t>Dossier PC complet</t>
  </si>
  <si>
    <t>10 ans délai recours des tiers</t>
  </si>
  <si>
    <t>Demande de financement</t>
  </si>
  <si>
    <t>Dossier marché complet</t>
  </si>
  <si>
    <t xml:space="preserve">5 ans </t>
  </si>
  <si>
    <t>DOE</t>
  </si>
  <si>
    <t>Marchés (AE) de tous les intervenants</t>
  </si>
  <si>
    <t>A classer par entreprise</t>
  </si>
  <si>
    <t>Tous les avenants signés  / LC + note explicative</t>
  </si>
  <si>
    <t>PV Réception</t>
  </si>
  <si>
    <t>DGD</t>
  </si>
  <si>
    <t>PV Chantier</t>
  </si>
  <si>
    <t>PC et Police/Opération</t>
  </si>
  <si>
    <t>Courriers/ mises en demeure</t>
  </si>
  <si>
    <t xml:space="preserve">Libération de Retenue de garantie </t>
  </si>
  <si>
    <t>Rapports de validation d'études (MOE/SPS/CT)</t>
  </si>
  <si>
    <t>A classer par intervenant</t>
  </si>
  <si>
    <t>Rapports d'analyse des offres</t>
  </si>
  <si>
    <t>ASSURANCES</t>
  </si>
  <si>
    <t>PV anti thermites</t>
  </si>
  <si>
    <t xml:space="preserve">12 ans </t>
  </si>
  <si>
    <t>10 + 2 ans après fin contrat</t>
  </si>
  <si>
    <t>Rapport étude sols</t>
  </si>
  <si>
    <t>A vie</t>
  </si>
  <si>
    <t>Rapports et PV contrôles</t>
  </si>
  <si>
    <t>Polices DO et CNR</t>
  </si>
  <si>
    <t>Attestation décénnale à la date de la DROC, de chaque intervenant</t>
  </si>
  <si>
    <t>Déclaration définitive coût des travaux</t>
  </si>
  <si>
    <t>Justificatif prime d'assurance</t>
  </si>
  <si>
    <t>LIVRAISON</t>
  </si>
  <si>
    <t>Plan cellules</t>
  </si>
  <si>
    <t>Plan de recolement</t>
  </si>
  <si>
    <t>Copie consuel</t>
  </si>
  <si>
    <t>PV de livraison</t>
  </si>
  <si>
    <t>Plan clés compteurs</t>
  </si>
  <si>
    <t>DIUO</t>
  </si>
  <si>
    <t>Règlement de copropriété</t>
  </si>
  <si>
    <t>CLASSEMENT</t>
  </si>
  <si>
    <t>Arrêtés de classement</t>
  </si>
  <si>
    <t>Doc.graphiques</t>
  </si>
  <si>
    <t>CONTENTIEUX</t>
  </si>
  <si>
    <t>OPERATIONS PRLC</t>
  </si>
  <si>
    <t>FINANCEMENT CDC</t>
  </si>
  <si>
    <t>Décision Financement</t>
  </si>
  <si>
    <t>du prêt</t>
  </si>
  <si>
    <t>Fiche programme</t>
  </si>
  <si>
    <t>Contrat prêt CDC</t>
  </si>
  <si>
    <t xml:space="preserve">Délibérations de garantie </t>
  </si>
  <si>
    <t>Engagement CGLS</t>
  </si>
  <si>
    <t>DEFISCALISATION</t>
  </si>
  <si>
    <t>30 ans</t>
  </si>
  <si>
    <t>Documentation juridique</t>
  </si>
  <si>
    <t>Dossier demande d'agrément</t>
  </si>
  <si>
    <t>Agrément provisoire</t>
  </si>
  <si>
    <t>Agrément définitif</t>
  </si>
  <si>
    <t>Contrat de réservation</t>
  </si>
  <si>
    <t>Mandat de représentation</t>
  </si>
  <si>
    <t>Contrat VEFA</t>
  </si>
  <si>
    <t>Crédit bail</t>
  </si>
  <si>
    <t>SUBVENTION LBU</t>
  </si>
  <si>
    <t>Arrêté de subvention</t>
  </si>
  <si>
    <t>AUTRES SUBV.</t>
  </si>
  <si>
    <t>Convention de financement</t>
  </si>
  <si>
    <t>CLOTURES</t>
  </si>
  <si>
    <t>Bilan de clôture</t>
  </si>
  <si>
    <t>AMENAGEMENT</t>
  </si>
  <si>
    <t xml:space="preserve">5 ans après 
la fin de la concession </t>
  </si>
  <si>
    <t>Actes juridiques</t>
  </si>
  <si>
    <t>IDEM</t>
  </si>
  <si>
    <t>Délibérations</t>
  </si>
  <si>
    <t>5a après f.c.</t>
  </si>
  <si>
    <t>Conventions</t>
  </si>
  <si>
    <t>Bilans</t>
  </si>
  <si>
    <t>CRAC</t>
  </si>
  <si>
    <t>PHASES</t>
  </si>
  <si>
    <t>Convention études</t>
  </si>
  <si>
    <t>Délibération CM/CL</t>
  </si>
  <si>
    <t>DUP complet</t>
  </si>
  <si>
    <t>Loi sur l'eau</t>
  </si>
  <si>
    <t>Etude impact</t>
  </si>
  <si>
    <t>Enquête parcellaire</t>
  </si>
  <si>
    <t>Déclaration insalubrité</t>
  </si>
  <si>
    <t>1er Bilan</t>
  </si>
  <si>
    <t>Dossier de réalisation/PAZ/ZAC</t>
  </si>
  <si>
    <t>Dossier création</t>
  </si>
  <si>
    <t>FINANCIER</t>
  </si>
  <si>
    <t>Etat</t>
  </si>
  <si>
    <t>Région</t>
  </si>
  <si>
    <t>Département</t>
  </si>
  <si>
    <t>Europe</t>
  </si>
  <si>
    <t>Commune</t>
  </si>
  <si>
    <t>Marchés et DGD</t>
  </si>
  <si>
    <t>REMISE OUVRAGES</t>
  </si>
  <si>
    <t>PV Concessionnaire</t>
  </si>
  <si>
    <t>Classement</t>
  </si>
  <si>
    <t>Rétrocession</t>
  </si>
  <si>
    <t xml:space="preserve">Nom de l'Opération </t>
  </si>
  <si>
    <t>ENR 05A-04-15 Fiche présentation Op</t>
  </si>
  <si>
    <t>Réunion de lancement ESQ avec Mairie</t>
  </si>
  <si>
    <t>diffuser le CR aux personnes présentes et invitées</t>
  </si>
  <si>
    <t>Réunion de Présentation Esquisse interne</t>
  </si>
  <si>
    <t>Réunion de Présentation Esquisse avec Mairie</t>
  </si>
  <si>
    <t>Présentation ESQ par MOE au RO, NBL, SGM, DGL, foncier, Mairie puis CR à diffuser aux personnes présentes et invitées /  archiver suivant nomenclature classement</t>
  </si>
  <si>
    <t>consultation faite et suivie par assistante / avoir le cahier des charges techniques du MOE / analyse faite par le RO + MOE</t>
  </si>
  <si>
    <t>Notification du Marché CT au lauréat</t>
  </si>
  <si>
    <t>Notification du Marché SPS au lauréat</t>
  </si>
  <si>
    <t>se fait avec la DGL / actualiser la typologie sur Fiche Pgr/ garder une trace numérique de la numérotation</t>
  </si>
  <si>
    <t>Réunion de présentation / validation Etudes APS</t>
  </si>
  <si>
    <t>Obtention de l’arrêté de PC + avis</t>
  </si>
  <si>
    <t>archivage à faire / assistante remplit le tableau de suivi PC</t>
  </si>
  <si>
    <t>Notification du Marché OPC</t>
  </si>
  <si>
    <t>Sollicitation des concessionnaires après obtention PC</t>
  </si>
  <si>
    <t>Demande de renforcement du réseau EU</t>
  </si>
  <si>
    <t>Validation du principe de ramassage des Ordures ménagères</t>
  </si>
  <si>
    <t>Obtention du certificat d'adressage</t>
  </si>
  <si>
    <t>Discussion sur le projet de PIC</t>
  </si>
  <si>
    <t>Réunion de présentation Etudes DCE</t>
  </si>
  <si>
    <t>Transmission des offres au MOE</t>
  </si>
  <si>
    <t>OS ACT</t>
  </si>
  <si>
    <t>inviter OPC + responsable marchés</t>
  </si>
  <si>
    <t>Présentation de l'ACT par MOE</t>
  </si>
  <si>
    <t>Transmission Rapport CAO + ACT à Responsable Marchés</t>
  </si>
  <si>
    <t>transmettre une copie à la chargée d'appel de fonds</t>
  </si>
  <si>
    <t>Fait sur site internet CDC</t>
  </si>
  <si>
    <t>PRC 06-01-17
"O:\4 - DOP\42 - Pôle Construction Immobilière\Pôle Immobilier\Financement, PRD, Gest° OP\BIBLIOTHEQUE PIM\FINANCEMENT\CDC\GARANTIES\Protocole Prog 2017-2020\Protocole garanties d'emprunt 2017 du 28 novembre 2017 signé.pdf"</t>
  </si>
  <si>
    <t>O:\15- SODEGIS Report\Documentation Dem Qual\BIBLIOTHEQUE\6- CONSTRUCTION\DOCUMENTATION\DO</t>
  </si>
  <si>
    <t>archiver le BE d'envoi
entreprises intervenant sur le chantier doivent être assurées à la date de la DROC</t>
  </si>
  <si>
    <t>ENR 05A-13-15 Annexe 10  Prepa de chantier</t>
  </si>
  <si>
    <t xml:space="preserve">Notifier les OS de démarrage </t>
  </si>
  <si>
    <t xml:space="preserve">Notification du marché (AE + dossier marché) au titulaire </t>
  </si>
  <si>
    <t>il ne doit plus y avoir de réserves de CT
remplir la check list AO</t>
  </si>
  <si>
    <t>"O:\15- SODEGIS Report\Documentation Dem Qual\BIBLIOTHEQUE\16- ACHATS &amp; MARCHE\Processus interne marchés publics.pdf"
ENR 06-07-18 Check List Lancement AO</t>
  </si>
  <si>
    <t>ENR 06-08-17 Check List OS dém. chantier v5</t>
  </si>
  <si>
    <t>Compléter la check list OS</t>
  </si>
  <si>
    <t>Notification du Planning d’Exécution signé entreprises (1 mois après OS démarrage)</t>
  </si>
  <si>
    <t>Convention SIDELEC signée</t>
  </si>
  <si>
    <t>Validation échantillons à la fin de la période de préparation</t>
  </si>
  <si>
    <t>Assistante lance les invitations OUTLOOK (patrimoine, GL)
Assistante prépare le CR à diffuser à tous</t>
  </si>
  <si>
    <t>Hors d'eau</t>
  </si>
  <si>
    <t>Assistante lance les invitations OUTLOOK (Patrimoine, GL)
Assistante prépare le CR à diffuser à tous</t>
  </si>
  <si>
    <t xml:space="preserve">Rapport final CT sans réserves                                                                 </t>
  </si>
  <si>
    <t>PRC 06-12-15
ENR 06-13-18 Formulaire raccordement postal</t>
  </si>
  <si>
    <t xml:space="preserve">Date de réception des travaux </t>
  </si>
  <si>
    <t>Déclaration Attestant l' Achèvement et la Conformité des Travaux + attestation BCT PMR</t>
  </si>
  <si>
    <t xml:space="preserve">Déclaration H1, H2 (exonération TFPB) à déposer par GL dans les 3 mois de la DAACT  : transmettre doc à GL </t>
  </si>
  <si>
    <t>Garantie de prêts conforme et validée par la CDC</t>
  </si>
  <si>
    <t>Assistante préparer les dossiers de demandes de garantie, contrôlés par le RO
Assistante transmets les originaux des garanties par BE à la DAF
Assistante transmets les garanties à la CDC pour validation</t>
  </si>
  <si>
    <t>Dossier foncier complet récupéré (topo, bornage complet sans carence, CPV)</t>
  </si>
  <si>
    <t>Gestion des riverains</t>
  </si>
  <si>
    <t>Convention pour gestion des clôtures mitoyennes</t>
  </si>
  <si>
    <t>Convention si présence d'une zone ANC (perte de valeur du bien du riverain)</t>
  </si>
  <si>
    <t>convention de ce que SODEGIS fait ou pas en accord avec les riverains, à mettre en place après purge du PC</t>
  </si>
  <si>
    <t>Constat d'huissier contradictoire avant travaux, avec les riverains</t>
  </si>
  <si>
    <t>Le constat doit être notifié aux riverains</t>
  </si>
  <si>
    <t>Discussions sur les rétrocessions de voirie avec la collectivité</t>
  </si>
  <si>
    <t>Présentation APS par MOE au RO, NBL, SGM, DGL, Responsable activité économique (si commerces en pied d'immeuble), foncier (si nécessaire), puis CR à diffuser aux personnes présentes et invitées /  archiver suivant nomenclature classement - assistante lance les invitations OUTLOOK</t>
  </si>
  <si>
    <t>Présentation ESQ par MOE au RO, NBL, SGM, DGL, Responsable activité économique (si commerces en pied d'immeuble), foncier, puis CR à diffuser aux personnes présentes et invitées /  archiver suivant nomenclature classement - assistante lance les invitations OUTLOOK</t>
  </si>
  <si>
    <t>Etablissement de l'Etat Descriptif de Division</t>
  </si>
  <si>
    <t>en concertation avec le Responsable activité économique</t>
  </si>
  <si>
    <t>Dossier de rétrocession des voiries pour transmission au Foncier</t>
  </si>
  <si>
    <t>archiver preuve de l'envoi</t>
  </si>
  <si>
    <t xml:space="preserve">Réception des voiries à rétrocéder par la Commune et les concessionnaires        </t>
  </si>
  <si>
    <t>attestation d'achèvement des travaux signée par le MOE</t>
  </si>
  <si>
    <t>attention CREDIT IMPOT</t>
  </si>
  <si>
    <t>"O:\15- SODEGIS Report\Documentation Dem Qual\BIBLIOTHEQUE\6- CONSTRUCTION\DOCUMENTATION\ENR 06-11-16 Liste pces pr rétrocess° ouvrage.xlsx"</t>
  </si>
  <si>
    <t>Accord préalable CGLLS</t>
  </si>
  <si>
    <t xml:space="preserve">Missionner un géomètre pour réalisation d'un Etat Descriptif de Division (si local commercial en pied d'immeuble)
</t>
  </si>
  <si>
    <t>OPERATION</t>
  </si>
  <si>
    <t>ANNE DE PROGRAMMATION</t>
  </si>
  <si>
    <t>ETAPE</t>
  </si>
  <si>
    <t>DEBUT</t>
  </si>
  <si>
    <t>FIN</t>
  </si>
  <si>
    <t>REALISE</t>
  </si>
  <si>
    <t>PHASE ESQ</t>
  </si>
  <si>
    <t>Archi Conseil DEAL</t>
  </si>
  <si>
    <t>PHASE PC</t>
  </si>
  <si>
    <t>Dépôt demande PC</t>
  </si>
  <si>
    <t>Date limite dépôt PC</t>
  </si>
  <si>
    <t>Obtention PC</t>
  </si>
  <si>
    <t>Dépôt demande LBU</t>
  </si>
  <si>
    <t>Obtention arrêté LBU</t>
  </si>
  <si>
    <t>Dépôt demande de prêt CDC</t>
  </si>
  <si>
    <t>Contrat de prêt signé</t>
  </si>
  <si>
    <t>Garanties conformes</t>
  </si>
  <si>
    <t>Date du jour</t>
  </si>
  <si>
    <t>Min axe</t>
  </si>
  <si>
    <t>Max axe</t>
  </si>
  <si>
    <t>Date en rouge</t>
  </si>
  <si>
    <t>Si une tâche est notée comme réalisée (colonne E cochée, formule automatique), la date en colonne D ne doit pas être rouge</t>
  </si>
  <si>
    <t>Si une tâche n'est pas notée comme réalisée (colonne E non cochée), mais que la date du jour est postérieure à la date mise en colonne D = tâche en retard, cellule remplie de rouge</t>
  </si>
  <si>
    <t>PROGRAMME</t>
  </si>
  <si>
    <t>Lancement consultation MOE</t>
  </si>
  <si>
    <t>Notification marché MOE</t>
  </si>
  <si>
    <t>Rendu ESQ</t>
  </si>
  <si>
    <t>Validation ESQ</t>
  </si>
  <si>
    <t>Présentation ESQ aux architectes conseil de la DEAL</t>
  </si>
  <si>
    <t>PHASE APS</t>
  </si>
  <si>
    <t>Rendu APS</t>
  </si>
  <si>
    <t>Validation APS</t>
  </si>
  <si>
    <t>PHASE APD</t>
  </si>
  <si>
    <t>Rendu APD</t>
  </si>
  <si>
    <t>Validation APD</t>
  </si>
  <si>
    <t>PHASE PRO</t>
  </si>
  <si>
    <t>Rendu PRO</t>
  </si>
  <si>
    <t>Validation PRO</t>
  </si>
  <si>
    <t>Remise du rapport CT PRO (à diffuser au MOE)</t>
  </si>
  <si>
    <t>Remise du rapport SPS PRO (à diffuser au MOE)</t>
  </si>
  <si>
    <t>Remise du rapport SPS APD (à diffuser au MOE)</t>
  </si>
  <si>
    <t>Remise du rapport CT APD (à diffuser au MOE)</t>
  </si>
  <si>
    <t>Remise du rapport SPS APS (à diffuser au MOE)</t>
  </si>
  <si>
    <t>Remise du rapport CT APS (à diffuser au MOE)</t>
  </si>
  <si>
    <t>Remise du rapport CT DCE (à diffuser au MOE)</t>
  </si>
  <si>
    <t>Remise du rapport SPS DCE (à diffuser au MOE)</t>
  </si>
  <si>
    <t>tâche restant à réaliser, qui n'est pas en retard</t>
  </si>
  <si>
    <t>Financement LBU</t>
  </si>
  <si>
    <t>Financement CDC</t>
  </si>
  <si>
    <t>FINANCEMENT LBU</t>
  </si>
  <si>
    <t>PHASE DCE</t>
  </si>
  <si>
    <t>Rendu DCE</t>
  </si>
  <si>
    <t>Validation DCE</t>
  </si>
  <si>
    <t>Lancement AO</t>
  </si>
  <si>
    <t>Réception des offres</t>
  </si>
  <si>
    <t>OS TRAVAUX</t>
  </si>
  <si>
    <t>Transmission au service GPA et astreinte, du listing des entreprises étant intervenues sur le chantier</t>
  </si>
  <si>
    <t>Présentation APS par MOE au RO, NBL, SGM, Responsable activité économique (si commerces en pied d'immeuble), foncier (si nécessaire), puis CR à diffuser aux personnes présentes et invitées /  archiver suivant nomenclature classement - assistante lance les invitations OUTLOOK</t>
  </si>
  <si>
    <t>DUREE PREVISIONNELLE</t>
  </si>
  <si>
    <t>DUREE RELLE</t>
  </si>
  <si>
    <t>BAOBAB</t>
  </si>
  <si>
    <t>SO</t>
  </si>
  <si>
    <t>Première réunion présentation : 17/08/21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</si>
</sst>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d/mm/yy;@"/>
    <numFmt numFmtId="166" formatCode="dd/mm/yy;@"/>
  </numFmts>
  <fonts count="4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rgb="FF0070C0"/>
      <name val="Arial"/>
      <family val="2"/>
    </font>
    <font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9"/>
      <color rgb="FF0070C0"/>
      <name val="Arial"/>
      <family val="2"/>
    </font>
    <font>
      <b/>
      <i/>
      <sz val="9"/>
      <name val="Arial"/>
      <family val="2"/>
    </font>
    <font>
      <b/>
      <i/>
      <sz val="9"/>
      <color rgb="FF0070C0"/>
      <name val="Arial"/>
      <family val="2"/>
    </font>
    <font>
      <b/>
      <i/>
      <sz val="9"/>
      <color rgb="FF00B050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u/>
      <sz val="10"/>
      <color theme="10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rgb="FF76923C"/>
      <name val="ScalaSansPro-CondRegular"/>
      <family val="3"/>
    </font>
    <font>
      <b/>
      <sz val="11"/>
      <color theme="5" tint="-0.249977111117893"/>
      <name val="ScalaSansPro-CondRegular"/>
      <family val="3"/>
    </font>
    <font>
      <sz val="14"/>
      <color indexed="8"/>
      <name val="ScalaSansPro-CondRegular"/>
      <family val="3"/>
    </font>
    <font>
      <sz val="14"/>
      <name val="ScalaSansPro-CondRegular"/>
      <family val="3"/>
    </font>
    <font>
      <sz val="11"/>
      <color indexed="8"/>
      <name val="ScalaSansPro-CondRegular"/>
      <family val="3"/>
    </font>
    <font>
      <sz val="11"/>
      <name val="ScalaSansPro-CondRegular"/>
      <family val="3"/>
    </font>
    <font>
      <b/>
      <sz val="10"/>
      <color indexed="8"/>
      <name val="Arial"/>
      <family val="2"/>
    </font>
    <font>
      <sz val="10"/>
      <color indexed="8"/>
      <name val="ScalaSansPro-Light"/>
      <family val="3"/>
    </font>
    <font>
      <i/>
      <sz val="10"/>
      <color indexed="8"/>
      <name val="ScalaSansPro-Light"/>
      <family val="3"/>
    </font>
    <font>
      <sz val="10"/>
      <name val="ScalaSansPro-Light"/>
      <family val="3"/>
    </font>
    <font>
      <i/>
      <sz val="11"/>
      <color indexed="8"/>
      <name val="ScalaSansPro-Light"/>
      <family val="3"/>
    </font>
    <font>
      <sz val="11"/>
      <name val="ScalaSansPro-Light"/>
      <family val="3"/>
    </font>
    <font>
      <b/>
      <sz val="11"/>
      <color indexed="8"/>
      <name val="ScalaSansPro-Light"/>
      <family val="3"/>
    </font>
    <font>
      <sz val="11"/>
      <color indexed="8"/>
      <name val="ScalaSansPro-Light"/>
      <family val="3"/>
    </font>
    <font>
      <b/>
      <i/>
      <sz val="11"/>
      <color indexed="8"/>
      <name val="ScalaSansPro-Light"/>
      <family val="3"/>
    </font>
    <font>
      <b/>
      <sz val="11"/>
      <name val="ScalaSansPro-Light"/>
      <family val="3"/>
    </font>
    <font>
      <i/>
      <sz val="11"/>
      <name val="ScalaSansPro-Light"/>
      <family val="3"/>
    </font>
    <font>
      <b/>
      <sz val="14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00B050"/>
      <name val="Arial"/>
      <family val="2"/>
    </font>
    <font>
      <sz val="8"/>
      <color theme="1"/>
      <name val="Arial"/>
      <family val="2"/>
    </font>
    <font>
      <sz val="9"/>
      <color rgb="FFFFFF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7">
    <xf numFmtId="0" fontId="0" fillId="0" borderId="0"/>
    <xf numFmtId="0" fontId="14" fillId="0" borderId="0" applyNumberFormat="0" applyFill="0" applyBorder="0" applyAlignment="0" applyProtection="0"/>
    <xf numFmtId="0" fontId="15" fillId="0" borderId="0"/>
    <xf numFmtId="9" fontId="3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52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5" fillId="0" borderId="0" xfId="2"/>
    <xf numFmtId="0" fontId="16" fillId="0" borderId="0" xfId="2" applyFont="1" applyAlignment="1"/>
    <xf numFmtId="0" fontId="17" fillId="0" borderId="0" xfId="2" applyFont="1" applyAlignment="1">
      <alignment horizontal="left" vertical="center"/>
    </xf>
    <xf numFmtId="0" fontId="18" fillId="0" borderId="0" xfId="2" applyFont="1" applyAlignment="1">
      <alignment horizontal="left" vertical="center"/>
    </xf>
    <xf numFmtId="0" fontId="20" fillId="0" borderId="0" xfId="2" applyFont="1"/>
    <xf numFmtId="0" fontId="22" fillId="0" borderId="0" xfId="2" applyFont="1"/>
    <xf numFmtId="0" fontId="24" fillId="0" borderId="23" xfId="2" applyFont="1" applyFill="1" applyBorder="1" applyAlignment="1">
      <alignment horizontal="center" vertical="top"/>
    </xf>
    <xf numFmtId="0" fontId="25" fillId="0" borderId="24" xfId="2" applyFont="1" applyFill="1" applyBorder="1" applyAlignment="1">
      <alignment horizontal="center" vertical="top" wrapText="1"/>
    </xf>
    <xf numFmtId="0" fontId="25" fillId="0" borderId="23" xfId="2" applyFont="1" applyFill="1" applyBorder="1" applyAlignment="1">
      <alignment horizontal="center" vertical="top"/>
    </xf>
    <xf numFmtId="0" fontId="25" fillId="0" borderId="24" xfId="2" applyFont="1" applyFill="1" applyBorder="1" applyAlignment="1">
      <alignment horizontal="center" vertical="top"/>
    </xf>
    <xf numFmtId="0" fontId="25" fillId="0" borderId="23" xfId="2" applyFont="1" applyFill="1" applyBorder="1" applyAlignment="1">
      <alignment wrapText="1"/>
    </xf>
    <xf numFmtId="0" fontId="26" fillId="0" borderId="0" xfId="2" applyFont="1"/>
    <xf numFmtId="0" fontId="27" fillId="0" borderId="23" xfId="2" applyFont="1" applyFill="1" applyBorder="1" applyAlignment="1">
      <alignment horizontal="center" vertical="top"/>
    </xf>
    <xf numFmtId="0" fontId="27" fillId="0" borderId="24" xfId="2" applyFont="1" applyFill="1" applyBorder="1" applyAlignment="1">
      <alignment horizontal="center" vertical="top" wrapText="1"/>
    </xf>
    <xf numFmtId="0" fontId="27" fillId="0" borderId="24" xfId="2" applyFont="1" applyFill="1" applyBorder="1" applyAlignment="1">
      <alignment horizontal="center" vertical="top"/>
    </xf>
    <xf numFmtId="0" fontId="27" fillId="0" borderId="23" xfId="2" applyFont="1" applyFill="1" applyBorder="1" applyAlignment="1">
      <alignment wrapText="1"/>
    </xf>
    <xf numFmtId="0" fontId="28" fillId="0" borderId="0" xfId="2" applyFont="1"/>
    <xf numFmtId="0" fontId="29" fillId="3" borderId="24" xfId="2" applyFont="1" applyFill="1" applyBorder="1" applyAlignment="1">
      <alignment horizontal="center" vertical="center"/>
    </xf>
    <xf numFmtId="0" fontId="29" fillId="3" borderId="24" xfId="2" applyFont="1" applyFill="1" applyBorder="1" applyAlignment="1">
      <alignment horizontal="center" vertical="center" wrapText="1"/>
    </xf>
    <xf numFmtId="0" fontId="30" fillId="0" borderId="24" xfId="2" applyFont="1" applyBorder="1" applyAlignment="1">
      <alignment vertical="top"/>
    </xf>
    <xf numFmtId="0" fontId="30" fillId="0" borderId="24" xfId="2" applyFont="1" applyBorder="1"/>
    <xf numFmtId="0" fontId="30" fillId="0" borderId="24" xfId="2" applyFont="1" applyBorder="1" applyAlignment="1">
      <alignment horizontal="center"/>
    </xf>
    <xf numFmtId="0" fontId="30" fillId="0" borderId="24" xfId="2" applyFont="1" applyBorder="1" applyAlignment="1">
      <alignment vertical="top" wrapText="1"/>
    </xf>
    <xf numFmtId="0" fontId="31" fillId="0" borderId="24" xfId="2" applyFont="1" applyFill="1" applyBorder="1" applyAlignment="1">
      <alignment horizontal="center"/>
    </xf>
    <xf numFmtId="0" fontId="31" fillId="0" borderId="24" xfId="2" applyFont="1" applyFill="1" applyBorder="1" applyAlignment="1">
      <alignment horizontal="center" vertical="top" wrapText="1"/>
    </xf>
    <xf numFmtId="0" fontId="31" fillId="0" borderId="24" xfId="2" applyFont="1" applyBorder="1" applyAlignment="1">
      <alignment vertical="top"/>
    </xf>
    <xf numFmtId="0" fontId="24" fillId="0" borderId="24" xfId="2" applyFont="1" applyBorder="1" applyAlignment="1">
      <alignment horizontal="center"/>
    </xf>
    <xf numFmtId="0" fontId="24" fillId="0" borderId="24" xfId="2" applyFont="1" applyBorder="1" applyAlignment="1">
      <alignment vertical="top" wrapText="1"/>
    </xf>
    <xf numFmtId="0" fontId="24" fillId="0" borderId="24" xfId="2" applyFont="1" applyBorder="1" applyAlignment="1">
      <alignment vertical="top"/>
    </xf>
    <xf numFmtId="0" fontId="24" fillId="0" borderId="24" xfId="2" applyFont="1" applyBorder="1"/>
    <xf numFmtId="0" fontId="24" fillId="0" borderId="24" xfId="2" applyFont="1" applyBorder="1" applyAlignment="1">
      <alignment vertical="center"/>
    </xf>
    <xf numFmtId="0" fontId="31" fillId="0" borderId="24" xfId="2" applyFont="1" applyFill="1" applyBorder="1" applyAlignment="1">
      <alignment horizontal="center" vertical="center"/>
    </xf>
    <xf numFmtId="0" fontId="31" fillId="0" borderId="24" xfId="2" applyFont="1" applyFill="1" applyBorder="1" applyAlignment="1">
      <alignment horizontal="center" vertical="center" wrapText="1"/>
    </xf>
    <xf numFmtId="0" fontId="29" fillId="0" borderId="24" xfId="2" applyFont="1" applyBorder="1" applyAlignment="1">
      <alignment horizontal="center" vertical="center"/>
    </xf>
    <xf numFmtId="0" fontId="29" fillId="0" borderId="24" xfId="2" applyFont="1" applyBorder="1"/>
    <xf numFmtId="0" fontId="32" fillId="0" borderId="0" xfId="2" applyFont="1" applyAlignment="1">
      <alignment horizontal="center" vertical="center"/>
    </xf>
    <xf numFmtId="0" fontId="24" fillId="0" borderId="24" xfId="2" applyFont="1" applyBorder="1" applyAlignment="1">
      <alignment horizontal="center" vertical="center"/>
    </xf>
    <xf numFmtId="0" fontId="27" fillId="0" borderId="24" xfId="2" applyFont="1" applyFill="1" applyBorder="1" applyAlignment="1">
      <alignment vertical="center" wrapText="1"/>
    </xf>
    <xf numFmtId="0" fontId="30" fillId="0" borderId="24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9" fillId="0" borderId="24" xfId="2" applyFont="1" applyBorder="1" applyAlignment="1">
      <alignment horizontal="center"/>
    </xf>
    <xf numFmtId="0" fontId="29" fillId="0" borderId="24" xfId="2" applyFont="1" applyBorder="1" applyAlignment="1">
      <alignment horizontal="center" vertical="top" wrapText="1"/>
    </xf>
    <xf numFmtId="0" fontId="29" fillId="0" borderId="24" xfId="2" applyFont="1" applyFill="1" applyBorder="1" applyAlignment="1">
      <alignment horizontal="center" vertical="center"/>
    </xf>
    <xf numFmtId="0" fontId="29" fillId="0" borderId="24" xfId="2" applyFont="1" applyBorder="1" applyAlignment="1">
      <alignment vertical="top"/>
    </xf>
    <xf numFmtId="0" fontId="32" fillId="0" borderId="0" xfId="2" applyFont="1"/>
    <xf numFmtId="0" fontId="30" fillId="0" borderId="24" xfId="2" applyFont="1" applyFill="1" applyBorder="1" applyAlignment="1">
      <alignment horizontal="center" vertical="center"/>
    </xf>
    <xf numFmtId="0" fontId="30" fillId="3" borderId="24" xfId="2" applyFont="1" applyFill="1" applyBorder="1" applyAlignment="1">
      <alignment horizontal="center" vertical="center"/>
    </xf>
    <xf numFmtId="0" fontId="30" fillId="3" borderId="24" xfId="2" applyFont="1" applyFill="1" applyBorder="1" applyAlignment="1">
      <alignment horizontal="center" vertical="center" wrapText="1"/>
    </xf>
    <xf numFmtId="0" fontId="27" fillId="0" borderId="24" xfId="2" applyFont="1" applyFill="1" applyBorder="1" applyAlignment="1">
      <alignment horizontal="center" vertical="center"/>
    </xf>
    <xf numFmtId="0" fontId="30" fillId="0" borderId="24" xfId="2" applyFont="1" applyFill="1" applyBorder="1" applyAlignment="1">
      <alignment horizontal="center"/>
    </xf>
    <xf numFmtId="0" fontId="30" fillId="0" borderId="24" xfId="2" applyFont="1" applyFill="1" applyBorder="1" applyAlignment="1">
      <alignment vertical="top" wrapText="1"/>
    </xf>
    <xf numFmtId="0" fontId="30" fillId="0" borderId="24" xfId="2" applyFont="1" applyFill="1" applyBorder="1" applyAlignment="1">
      <alignment vertical="top"/>
    </xf>
    <xf numFmtId="0" fontId="30" fillId="0" borderId="24" xfId="2" applyFont="1" applyFill="1" applyBorder="1"/>
    <xf numFmtId="0" fontId="30" fillId="3" borderId="24" xfId="2" applyFont="1" applyFill="1" applyBorder="1" applyAlignment="1">
      <alignment horizontal="center" vertical="top" wrapText="1"/>
    </xf>
    <xf numFmtId="0" fontId="31" fillId="0" borderId="24" xfId="2" applyFont="1" applyBorder="1" applyAlignment="1">
      <alignment horizontal="center" vertical="center"/>
    </xf>
    <xf numFmtId="0" fontId="27" fillId="0" borderId="24" xfId="2" applyFont="1" applyBorder="1" applyAlignment="1">
      <alignment horizontal="center"/>
    </xf>
    <xf numFmtId="0" fontId="27" fillId="0" borderId="24" xfId="2" applyFont="1" applyBorder="1" applyAlignment="1">
      <alignment vertical="top" wrapText="1"/>
    </xf>
    <xf numFmtId="0" fontId="27" fillId="0" borderId="24" xfId="2" applyFont="1" applyBorder="1" applyAlignment="1">
      <alignment vertical="top"/>
    </xf>
    <xf numFmtId="0" fontId="27" fillId="0" borderId="24" xfId="2" applyFont="1" applyBorder="1"/>
    <xf numFmtId="0" fontId="33" fillId="0" borderId="0" xfId="2" applyFont="1"/>
    <xf numFmtId="0" fontId="16" fillId="0" borderId="0" xfId="2" applyFont="1"/>
    <xf numFmtId="0" fontId="21" fillId="0" borderId="0" xfId="2" applyFont="1" applyBorder="1" applyAlignment="1">
      <alignment vertical="top"/>
    </xf>
    <xf numFmtId="9" fontId="0" fillId="0" borderId="0" xfId="3" applyFont="1" applyFill="1" applyBorder="1" applyAlignment="1">
      <alignment horizontal="center" vertical="top"/>
    </xf>
    <xf numFmtId="0" fontId="13" fillId="5" borderId="27" xfId="2" applyFont="1" applyFill="1" applyBorder="1" applyProtection="1">
      <protection locked="0"/>
    </xf>
    <xf numFmtId="0" fontId="13" fillId="5" borderId="28" xfId="2" applyFont="1" applyFill="1" applyBorder="1" applyProtection="1">
      <protection locked="0"/>
    </xf>
    <xf numFmtId="0" fontId="13" fillId="5" borderId="29" xfId="2" applyFont="1" applyFill="1" applyBorder="1" applyProtection="1">
      <protection locked="0"/>
    </xf>
    <xf numFmtId="0" fontId="15" fillId="0" borderId="0" xfId="2" applyProtection="1">
      <protection locked="0"/>
    </xf>
    <xf numFmtId="0" fontId="15" fillId="0" borderId="0" xfId="2" applyAlignment="1" applyProtection="1">
      <alignment horizontal="center"/>
      <protection locked="0"/>
    </xf>
    <xf numFmtId="0" fontId="13" fillId="5" borderId="30" xfId="2" applyFont="1" applyFill="1" applyBorder="1" applyProtection="1">
      <protection locked="0"/>
    </xf>
    <xf numFmtId="0" fontId="13" fillId="5" borderId="31" xfId="2" applyFont="1" applyFill="1" applyBorder="1" applyProtection="1">
      <protection locked="0"/>
    </xf>
    <xf numFmtId="0" fontId="13" fillId="5" borderId="32" xfId="2" applyFont="1" applyFill="1" applyBorder="1" applyProtection="1">
      <protection locked="0"/>
    </xf>
    <xf numFmtId="0" fontId="36" fillId="0" borderId="0" xfId="2" applyFont="1" applyProtection="1">
      <protection locked="0"/>
    </xf>
    <xf numFmtId="0" fontId="37" fillId="0" borderId="0" xfId="2" applyFont="1" applyAlignment="1" applyProtection="1">
      <alignment horizontal="center"/>
      <protection locked="0"/>
    </xf>
    <xf numFmtId="0" fontId="13" fillId="6" borderId="0" xfId="2" applyFont="1" applyFill="1" applyAlignment="1" applyProtection="1">
      <alignment horizontal="center"/>
      <protection locked="0"/>
    </xf>
    <xf numFmtId="166" fontId="13" fillId="6" borderId="0" xfId="2" applyNumberFormat="1" applyFont="1" applyFill="1" applyAlignment="1" applyProtection="1">
      <alignment horizontal="center"/>
      <protection locked="0"/>
    </xf>
    <xf numFmtId="166" fontId="15" fillId="0" borderId="0" xfId="2" applyNumberFormat="1" applyProtection="1">
      <protection locked="0"/>
    </xf>
    <xf numFmtId="166" fontId="15" fillId="0" borderId="0" xfId="2" applyNumberFormat="1" applyAlignment="1" applyProtection="1">
      <alignment horizontal="center"/>
      <protection locked="0"/>
    </xf>
    <xf numFmtId="9" fontId="38" fillId="0" borderId="0" xfId="4" applyFont="1" applyProtection="1">
      <protection locked="0"/>
    </xf>
    <xf numFmtId="0" fontId="13" fillId="4" borderId="0" xfId="2" applyFont="1" applyFill="1" applyAlignment="1" applyProtection="1">
      <alignment horizontal="center"/>
      <protection locked="0"/>
    </xf>
    <xf numFmtId="166" fontId="13" fillId="4" borderId="0" xfId="2" applyNumberFormat="1" applyFont="1" applyFill="1" applyAlignment="1" applyProtection="1">
      <alignment horizontal="center"/>
      <protection locked="0"/>
    </xf>
    <xf numFmtId="0" fontId="13" fillId="12" borderId="0" xfId="2" applyFont="1" applyFill="1" applyAlignment="1" applyProtection="1">
      <alignment horizontal="center"/>
      <protection locked="0"/>
    </xf>
    <xf numFmtId="166" fontId="13" fillId="12" borderId="0" xfId="2" applyNumberFormat="1" applyFont="1" applyFill="1" applyAlignment="1" applyProtection="1">
      <alignment horizontal="center"/>
      <protection locked="0"/>
    </xf>
    <xf numFmtId="0" fontId="13" fillId="7" borderId="0" xfId="2" applyFont="1" applyFill="1" applyAlignment="1" applyProtection="1">
      <alignment horizontal="center"/>
      <protection locked="0"/>
    </xf>
    <xf numFmtId="166" fontId="13" fillId="7" borderId="0" xfId="2" applyNumberFormat="1" applyFont="1" applyFill="1" applyAlignment="1" applyProtection="1">
      <alignment horizontal="center"/>
      <protection locked="0"/>
    </xf>
    <xf numFmtId="0" fontId="39" fillId="0" borderId="0" xfId="2" applyFont="1" applyProtection="1">
      <protection locked="0"/>
    </xf>
    <xf numFmtId="166" fontId="39" fillId="0" borderId="0" xfId="2" applyNumberFormat="1" applyFont="1" applyProtection="1">
      <protection locked="0"/>
    </xf>
    <xf numFmtId="0" fontId="13" fillId="8" borderId="0" xfId="2" applyFont="1" applyFill="1" applyAlignment="1" applyProtection="1">
      <alignment horizontal="center"/>
      <protection locked="0"/>
    </xf>
    <xf numFmtId="166" fontId="13" fillId="8" borderId="0" xfId="2" applyNumberFormat="1" applyFont="1" applyFill="1" applyAlignment="1" applyProtection="1">
      <alignment horizontal="center"/>
      <protection locked="0"/>
    </xf>
    <xf numFmtId="0" fontId="13" fillId="9" borderId="0" xfId="2" applyFont="1" applyFill="1" applyAlignment="1" applyProtection="1">
      <alignment horizontal="center"/>
      <protection locked="0"/>
    </xf>
    <xf numFmtId="166" fontId="13" fillId="9" borderId="0" xfId="2" applyNumberFormat="1" applyFont="1" applyFill="1" applyAlignment="1" applyProtection="1">
      <alignment horizontal="center"/>
      <protection locked="0"/>
    </xf>
    <xf numFmtId="9" fontId="40" fillId="0" borderId="0" xfId="4" applyFont="1" applyProtection="1">
      <protection locked="0"/>
    </xf>
    <xf numFmtId="0" fontId="13" fillId="13" borderId="0" xfId="2" applyFont="1" applyFill="1" applyAlignment="1" applyProtection="1">
      <alignment horizontal="center"/>
      <protection locked="0"/>
    </xf>
    <xf numFmtId="166" fontId="13" fillId="13" borderId="0" xfId="2" applyNumberFormat="1" applyFont="1" applyFill="1" applyAlignment="1" applyProtection="1">
      <alignment horizontal="center"/>
      <protection locked="0"/>
    </xf>
    <xf numFmtId="0" fontId="13" fillId="14" borderId="0" xfId="2" applyFont="1" applyFill="1" applyAlignment="1" applyProtection="1">
      <alignment horizontal="center"/>
      <protection locked="0"/>
    </xf>
    <xf numFmtId="166" fontId="13" fillId="14" borderId="0" xfId="2" applyNumberFormat="1" applyFont="1" applyFill="1" applyAlignment="1" applyProtection="1">
      <alignment horizontal="center"/>
      <protection locked="0"/>
    </xf>
    <xf numFmtId="0" fontId="13" fillId="15" borderId="0" xfId="2" applyFont="1" applyFill="1" applyAlignment="1" applyProtection="1">
      <alignment horizontal="center"/>
      <protection locked="0"/>
    </xf>
    <xf numFmtId="166" fontId="13" fillId="15" borderId="0" xfId="2" applyNumberFormat="1" applyFont="1" applyFill="1" applyAlignment="1" applyProtection="1">
      <alignment horizontal="center"/>
      <protection locked="0"/>
    </xf>
    <xf numFmtId="0" fontId="13" fillId="10" borderId="0" xfId="2" applyFont="1" applyFill="1" applyAlignment="1" applyProtection="1">
      <alignment horizontal="center"/>
      <protection locked="0"/>
    </xf>
    <xf numFmtId="166" fontId="13" fillId="10" borderId="0" xfId="2" applyNumberFormat="1" applyFont="1" applyFill="1" applyAlignment="1" applyProtection="1">
      <alignment horizontal="center"/>
      <protection locked="0"/>
    </xf>
    <xf numFmtId="0" fontId="13" fillId="11" borderId="0" xfId="2" applyFont="1" applyFill="1" applyProtection="1">
      <protection locked="0"/>
    </xf>
    <xf numFmtId="166" fontId="13" fillId="11" borderId="0" xfId="2" applyNumberFormat="1" applyFont="1" applyFill="1" applyProtection="1">
      <protection locked="0"/>
    </xf>
    <xf numFmtId="1" fontId="13" fillId="11" borderId="0" xfId="2" applyNumberFormat="1" applyFont="1" applyFill="1" applyProtection="1">
      <protection locked="0"/>
    </xf>
    <xf numFmtId="1" fontId="15" fillId="0" borderId="0" xfId="2" applyNumberFormat="1" applyProtection="1">
      <protection locked="0"/>
    </xf>
    <xf numFmtId="0" fontId="15" fillId="0" borderId="33" xfId="2" applyBorder="1" applyProtection="1">
      <protection locked="0"/>
    </xf>
    <xf numFmtId="166" fontId="15" fillId="0" borderId="34" xfId="2" applyNumberFormat="1" applyBorder="1" applyProtection="1">
      <protection locked="0"/>
    </xf>
    <xf numFmtId="0" fontId="15" fillId="0" borderId="34" xfId="2" applyBorder="1" applyProtection="1">
      <protection locked="0"/>
    </xf>
    <xf numFmtId="0" fontId="15" fillId="0" borderId="34" xfId="2" applyBorder="1" applyAlignment="1" applyProtection="1">
      <alignment horizontal="center"/>
      <protection locked="0"/>
    </xf>
    <xf numFmtId="0" fontId="15" fillId="0" borderId="35" xfId="2" applyBorder="1" applyProtection="1">
      <protection locked="0"/>
    </xf>
    <xf numFmtId="166" fontId="13" fillId="6" borderId="0" xfId="2" applyNumberFormat="1" applyFont="1" applyFill="1" applyAlignment="1" applyProtection="1">
      <alignment horizontal="center"/>
    </xf>
    <xf numFmtId="166" fontId="15" fillId="0" borderId="0" xfId="2" applyNumberFormat="1" applyProtection="1"/>
    <xf numFmtId="166" fontId="15" fillId="0" borderId="0" xfId="2" applyNumberFormat="1" applyAlignment="1" applyProtection="1">
      <alignment horizontal="center"/>
    </xf>
    <xf numFmtId="166" fontId="13" fillId="4" borderId="0" xfId="2" applyNumberFormat="1" applyFont="1" applyFill="1" applyAlignment="1" applyProtection="1">
      <alignment horizontal="center"/>
    </xf>
    <xf numFmtId="166" fontId="13" fillId="12" borderId="0" xfId="2" applyNumberFormat="1" applyFont="1" applyFill="1" applyAlignment="1" applyProtection="1">
      <alignment horizontal="center"/>
    </xf>
    <xf numFmtId="166" fontId="13" fillId="7" borderId="0" xfId="2" applyNumberFormat="1" applyFont="1" applyFill="1" applyAlignment="1" applyProtection="1">
      <alignment horizontal="center"/>
    </xf>
    <xf numFmtId="166" fontId="39" fillId="0" borderId="0" xfId="2" applyNumberFormat="1" applyFont="1" applyAlignment="1" applyProtection="1">
      <alignment horizontal="center"/>
    </xf>
    <xf numFmtId="166" fontId="13" fillId="8" borderId="0" xfId="2" applyNumberFormat="1" applyFont="1" applyFill="1" applyAlignment="1" applyProtection="1">
      <alignment horizontal="center"/>
    </xf>
    <xf numFmtId="166" fontId="13" fillId="9" borderId="0" xfId="2" applyNumberFormat="1" applyFont="1" applyFill="1" applyAlignment="1" applyProtection="1">
      <alignment horizontal="center"/>
    </xf>
    <xf numFmtId="166" fontId="13" fillId="0" borderId="0" xfId="2" applyNumberFormat="1" applyFont="1" applyProtection="1"/>
    <xf numFmtId="166" fontId="13" fillId="13" borderId="0" xfId="2" applyNumberFormat="1" applyFont="1" applyFill="1" applyAlignment="1" applyProtection="1">
      <alignment horizontal="center"/>
    </xf>
    <xf numFmtId="9" fontId="38" fillId="13" borderId="0" xfId="4" applyFont="1" applyFill="1" applyProtection="1"/>
    <xf numFmtId="166" fontId="13" fillId="14" borderId="0" xfId="2" applyNumberFormat="1" applyFont="1" applyFill="1" applyAlignment="1" applyProtection="1">
      <alignment horizontal="center"/>
    </xf>
    <xf numFmtId="9" fontId="38" fillId="14" borderId="0" xfId="4" applyFont="1" applyFill="1" applyProtection="1"/>
    <xf numFmtId="166" fontId="13" fillId="15" borderId="0" xfId="2" applyNumberFormat="1" applyFont="1" applyFill="1" applyAlignment="1" applyProtection="1">
      <alignment horizontal="center"/>
    </xf>
    <xf numFmtId="9" fontId="38" fillId="15" borderId="0" xfId="4" applyFont="1" applyFill="1" applyProtection="1"/>
    <xf numFmtId="166" fontId="13" fillId="10" borderId="0" xfId="2" applyNumberFormat="1" applyFont="1" applyFill="1" applyAlignment="1" applyProtection="1">
      <alignment horizontal="center"/>
    </xf>
    <xf numFmtId="166" fontId="13" fillId="11" borderId="0" xfId="2" applyNumberFormat="1" applyFont="1" applyFill="1" applyProtection="1"/>
    <xf numFmtId="166" fontId="13" fillId="11" borderId="0" xfId="2" applyNumberFormat="1" applyFont="1" applyFill="1" applyAlignment="1" applyProtection="1">
      <alignment horizontal="center"/>
    </xf>
    <xf numFmtId="0" fontId="13" fillId="5" borderId="0" xfId="2" applyFont="1" applyFill="1" applyBorder="1" applyProtection="1">
      <protection locked="0"/>
    </xf>
    <xf numFmtId="166" fontId="38" fillId="0" borderId="0" xfId="4" applyNumberFormat="1" applyFont="1" applyProtection="1">
      <protection locked="0"/>
    </xf>
    <xf numFmtId="0" fontId="37" fillId="0" borderId="0" xfId="2" applyFont="1" applyAlignment="1" applyProtection="1">
      <alignment horizontal="center" vertical="center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3" fillId="0" borderId="0" xfId="2" applyFont="1" applyAlignment="1" applyProtection="1">
      <alignment horizontal="center" vertical="center" wrapText="1"/>
      <protection locked="0"/>
    </xf>
    <xf numFmtId="0" fontId="15" fillId="0" borderId="0" xfId="2" applyAlignment="1" applyProtection="1">
      <alignment horizontal="center" vertical="center"/>
      <protection locked="0"/>
    </xf>
    <xf numFmtId="0" fontId="13" fillId="6" borderId="0" xfId="2" applyFont="1" applyFill="1" applyAlignment="1" applyProtection="1">
      <alignment horizontal="center"/>
    </xf>
    <xf numFmtId="0" fontId="15" fillId="0" borderId="0" xfId="2" applyProtection="1"/>
    <xf numFmtId="0" fontId="13" fillId="4" borderId="0" xfId="2" applyFont="1" applyFill="1" applyAlignment="1" applyProtection="1">
      <alignment horizontal="center"/>
    </xf>
    <xf numFmtId="0" fontId="13" fillId="12" borderId="0" xfId="2" applyFont="1" applyFill="1" applyAlignment="1" applyProtection="1">
      <alignment horizontal="center"/>
    </xf>
    <xf numFmtId="0" fontId="13" fillId="7" borderId="0" xfId="2" applyFont="1" applyFill="1" applyAlignment="1" applyProtection="1">
      <alignment horizontal="center"/>
    </xf>
    <xf numFmtId="0" fontId="13" fillId="8" borderId="0" xfId="2" applyFont="1" applyFill="1" applyAlignment="1" applyProtection="1">
      <alignment horizontal="center"/>
    </xf>
    <xf numFmtId="0" fontId="13" fillId="9" borderId="0" xfId="2" applyFont="1" applyFill="1" applyAlignment="1" applyProtection="1">
      <alignment horizontal="center"/>
    </xf>
    <xf numFmtId="0" fontId="13" fillId="13" borderId="0" xfId="2" applyFont="1" applyFill="1" applyAlignment="1" applyProtection="1">
      <alignment horizontal="center"/>
    </xf>
    <xf numFmtId="0" fontId="13" fillId="14" borderId="0" xfId="2" applyFont="1" applyFill="1" applyAlignment="1" applyProtection="1">
      <alignment horizontal="center"/>
    </xf>
    <xf numFmtId="0" fontId="13" fillId="15" borderId="0" xfId="2" applyFont="1" applyFill="1" applyAlignment="1" applyProtection="1">
      <alignment horizontal="center"/>
    </xf>
    <xf numFmtId="0" fontId="13" fillId="10" borderId="0" xfId="2" applyFont="1" applyFill="1" applyAlignment="1" applyProtection="1">
      <alignment horizontal="center"/>
    </xf>
    <xf numFmtId="1" fontId="13" fillId="11" borderId="0" xfId="2" applyNumberFormat="1" applyFont="1" applyFill="1" applyProtection="1"/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left" vertical="center"/>
    </xf>
    <xf numFmtId="0" fontId="9" fillId="0" borderId="4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164" fontId="4" fillId="0" borderId="7" xfId="0" applyNumberFormat="1" applyFont="1" applyFill="1" applyBorder="1" applyAlignment="1" applyProtection="1">
      <alignment vertical="center" wrapText="1"/>
    </xf>
    <xf numFmtId="164" fontId="4" fillId="0" borderId="7" xfId="0" applyNumberFormat="1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14" fillId="0" borderId="7" xfId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left" vertical="center"/>
    </xf>
    <xf numFmtId="0" fontId="5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/>
    </xf>
    <xf numFmtId="0" fontId="8" fillId="2" borderId="9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left" vertical="center"/>
    </xf>
    <xf numFmtId="0" fontId="4" fillId="2" borderId="5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left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left" vertical="center" wrapText="1"/>
    </xf>
    <xf numFmtId="0" fontId="4" fillId="0" borderId="8" xfId="0" applyFont="1" applyFill="1" applyBorder="1" applyAlignment="1" applyProtection="1">
      <alignment horizontal="left" vertical="center"/>
    </xf>
    <xf numFmtId="0" fontId="4" fillId="0" borderId="8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5" fontId="9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165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vertical="center" wrapText="1"/>
      <protection locked="0"/>
    </xf>
    <xf numFmtId="165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7" xfId="0" applyNumberFormat="1" applyFont="1" applyBorder="1" applyAlignment="1" applyProtection="1">
      <alignment vertical="center" wrapText="1"/>
      <protection locked="0"/>
    </xf>
    <xf numFmtId="165" fontId="4" fillId="0" borderId="7" xfId="0" applyNumberFormat="1" applyFont="1" applyBorder="1" applyAlignment="1" applyProtection="1">
      <alignment horizontal="center" vertical="center" wrapText="1"/>
      <protection locked="0"/>
    </xf>
    <xf numFmtId="164" fontId="4" fillId="0" borderId="7" xfId="0" applyNumberFormat="1" applyFont="1" applyFill="1" applyBorder="1" applyAlignment="1" applyProtection="1">
      <alignment vertical="center" wrapText="1"/>
      <protection locked="0"/>
    </xf>
    <xf numFmtId="0" fontId="4" fillId="2" borderId="5" xfId="0" applyFont="1" applyFill="1" applyBorder="1" applyAlignment="1" applyProtection="1">
      <alignment horizontal="left" vertical="center" wrapText="1"/>
      <protection locked="0"/>
    </xf>
    <xf numFmtId="165" fontId="2" fillId="0" borderId="7" xfId="0" applyNumberFormat="1" applyFont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vertical="center" wrapText="1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41" fillId="0" borderId="7" xfId="0" applyFont="1" applyBorder="1" applyAlignment="1" applyProtection="1">
      <alignment vertical="center" wrapText="1"/>
      <protection locked="0"/>
    </xf>
    <xf numFmtId="165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1" applyFill="1" applyBorder="1" applyAlignment="1" applyProtection="1">
      <alignment vertical="center" wrapText="1"/>
      <protection locked="0"/>
    </xf>
    <xf numFmtId="165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left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left" vertical="center"/>
      <protection locked="0"/>
    </xf>
    <xf numFmtId="165" fontId="4" fillId="0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34" fillId="0" borderId="0" xfId="0" applyFont="1" applyFill="1" applyBorder="1" applyAlignment="1" applyProtection="1">
      <alignment horizontal="left" vertical="center"/>
      <protection locked="0"/>
    </xf>
    <xf numFmtId="165" fontId="2" fillId="11" borderId="7" xfId="0" applyNumberFormat="1" applyFont="1" applyFill="1" applyBorder="1" applyAlignment="1" applyProtection="1">
      <alignment horizontal="center" vertical="center" wrapText="1"/>
      <protection locked="0"/>
    </xf>
    <xf numFmtId="165" fontId="4" fillId="11" borderId="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9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 applyProtection="1">
      <alignment horizontal="center" vertical="center"/>
    </xf>
    <xf numFmtId="0" fontId="13" fillId="0" borderId="21" xfId="0" applyFont="1" applyFill="1" applyBorder="1" applyAlignment="1" applyProtection="1">
      <alignment horizontal="center" vertical="center"/>
    </xf>
    <xf numFmtId="0" fontId="15" fillId="0" borderId="36" xfId="2" applyBorder="1" applyAlignment="1" applyProtection="1">
      <alignment horizontal="left" wrapText="1"/>
      <protection locked="0"/>
    </xf>
    <xf numFmtId="0" fontId="15" fillId="0" borderId="0" xfId="2" applyAlignment="1" applyProtection="1">
      <alignment horizontal="left" wrapText="1"/>
      <protection locked="0"/>
    </xf>
    <xf numFmtId="0" fontId="15" fillId="0" borderId="37" xfId="2" applyBorder="1" applyAlignment="1" applyProtection="1">
      <alignment horizontal="left" wrapText="1"/>
      <protection locked="0"/>
    </xf>
    <xf numFmtId="0" fontId="15" fillId="0" borderId="38" xfId="2" applyBorder="1" applyAlignment="1" applyProtection="1">
      <alignment horizontal="left" vertical="center" wrapText="1"/>
      <protection locked="0"/>
    </xf>
    <xf numFmtId="0" fontId="15" fillId="0" borderId="39" xfId="2" applyBorder="1" applyAlignment="1" applyProtection="1">
      <alignment horizontal="left" vertical="center" wrapText="1"/>
      <protection locked="0"/>
    </xf>
    <xf numFmtId="0" fontId="15" fillId="0" borderId="40" xfId="2" applyBorder="1" applyAlignment="1" applyProtection="1">
      <alignment horizontal="left" vertical="center" wrapText="1"/>
      <protection locked="0"/>
    </xf>
    <xf numFmtId="0" fontId="16" fillId="0" borderId="0" xfId="2" applyFont="1" applyAlignment="1"/>
    <xf numFmtId="0" fontId="19" fillId="0" borderId="0" xfId="2" applyFont="1" applyBorder="1" applyAlignment="1">
      <alignment horizontal="center" vertical="top"/>
    </xf>
    <xf numFmtId="0" fontId="23" fillId="0" borderId="22" xfId="2" applyFont="1" applyBorder="1" applyAlignment="1">
      <alignment horizontal="center"/>
    </xf>
    <xf numFmtId="0" fontId="24" fillId="0" borderId="25" xfId="2" applyFont="1" applyBorder="1" applyAlignment="1">
      <alignment horizontal="left" vertical="center"/>
    </xf>
    <xf numFmtId="0" fontId="24" fillId="0" borderId="26" xfId="2" applyFont="1" applyBorder="1" applyAlignment="1">
      <alignment horizontal="left" vertical="center"/>
    </xf>
    <xf numFmtId="0" fontId="24" fillId="0" borderId="23" xfId="2" applyFont="1" applyBorder="1" applyAlignment="1">
      <alignment horizontal="left" vertical="center"/>
    </xf>
  </cellXfs>
  <cellStyles count="7">
    <cellStyle name="Lien hypertexte" xfId="1" builtinId="8"/>
    <cellStyle name="Normal" xfId="0" builtinId="0"/>
    <cellStyle name="Normal 2" xfId="2" xr:uid="{00000000-0005-0000-0000-000002000000}"/>
    <cellStyle name="Normal 3" xfId="5" xr:uid="{D6144BB6-C00E-45E5-809F-BE2995AAF560}"/>
    <cellStyle name="Pourcentage" xfId="3" builtinId="5"/>
    <cellStyle name="Pourcentage 2" xfId="4" xr:uid="{7897CFE9-AA4A-4662-BB68-0CC9A20A085B}"/>
    <cellStyle name="Pourcentage 3" xfId="6" xr:uid="{B2EC604E-BD24-4517-8F97-189D6A97866E}"/>
  </cellStyles>
  <dxfs count="55">
    <dxf>
      <fill>
        <patternFill>
          <bgColor theme="1" tint="0.499984740745262"/>
        </patternFill>
      </fill>
    </dxf>
    <dxf>
      <font>
        <color rgb="FFFF0000"/>
      </font>
    </dxf>
    <dxf>
      <fill>
        <patternFill>
          <bgColor theme="1" tint="0.49998474074526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'Planning Gantt'!$B$4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'Planning Gantt'!$A$5:$A$38</c:f>
              <c:strCache>
                <c:ptCount val="34"/>
                <c:pt idx="0">
                  <c:v>PROGRAMME</c:v>
                </c:pt>
                <c:pt idx="1">
                  <c:v>Lancement consultation MOE</c:v>
                </c:pt>
                <c:pt idx="2">
                  <c:v>Notification marché MOE</c:v>
                </c:pt>
                <c:pt idx="3">
                  <c:v>PHASE ESQ</c:v>
                </c:pt>
                <c:pt idx="4">
                  <c:v>Rendu ESQ</c:v>
                </c:pt>
                <c:pt idx="5">
                  <c:v>Archi Conseil DEAL</c:v>
                </c:pt>
                <c:pt idx="6">
                  <c:v>Validation ESQ</c:v>
                </c:pt>
                <c:pt idx="7">
                  <c:v>PHASE APS</c:v>
                </c:pt>
                <c:pt idx="8">
                  <c:v>Rendu APS</c:v>
                </c:pt>
                <c:pt idx="9">
                  <c:v>Validation APS</c:v>
                </c:pt>
                <c:pt idx="10">
                  <c:v>PHASE PC</c:v>
                </c:pt>
                <c:pt idx="11">
                  <c:v>Dépôt demande PC</c:v>
                </c:pt>
                <c:pt idx="12">
                  <c:v>Date limite dépôt PC</c:v>
                </c:pt>
                <c:pt idx="13">
                  <c:v>Obtention PC</c:v>
                </c:pt>
                <c:pt idx="14">
                  <c:v>PHASE APD</c:v>
                </c:pt>
                <c:pt idx="15">
                  <c:v>Rendu APD</c:v>
                </c:pt>
                <c:pt idx="16">
                  <c:v>Validation APD</c:v>
                </c:pt>
                <c:pt idx="17">
                  <c:v>FINANCEMENT LBU</c:v>
                </c:pt>
                <c:pt idx="18">
                  <c:v>Dépôt demande LBU</c:v>
                </c:pt>
                <c:pt idx="19">
                  <c:v>Obtention arrêté LBU</c:v>
                </c:pt>
                <c:pt idx="20">
                  <c:v>PHASE PRO</c:v>
                </c:pt>
                <c:pt idx="21">
                  <c:v>Rendu PRO</c:v>
                </c:pt>
                <c:pt idx="22">
                  <c:v>Validation PRO</c:v>
                </c:pt>
                <c:pt idx="23">
                  <c:v>PHASE DCE</c:v>
                </c:pt>
                <c:pt idx="24">
                  <c:v>Rendu DCE</c:v>
                </c:pt>
                <c:pt idx="25">
                  <c:v>Validation DCE</c:v>
                </c:pt>
                <c:pt idx="26">
                  <c:v>Lancement AO</c:v>
                </c:pt>
                <c:pt idx="27">
                  <c:v>Réception des offres</c:v>
                </c:pt>
                <c:pt idx="28">
                  <c:v>FINANCEMENT CDC</c:v>
                </c:pt>
                <c:pt idx="29">
                  <c:v>Dépôt demande de prêt CDC</c:v>
                </c:pt>
                <c:pt idx="30">
                  <c:v>Contrat de prêt signé</c:v>
                </c:pt>
                <c:pt idx="31">
                  <c:v>Garanties conformes</c:v>
                </c:pt>
                <c:pt idx="32">
                  <c:v>OS TRAVAUX</c:v>
                </c:pt>
                <c:pt idx="33">
                  <c:v>Date du jour</c:v>
                </c:pt>
              </c:strCache>
            </c:strRef>
          </c:cat>
          <c:val>
            <c:numRef>
              <c:f>'Planning Gantt'!$B$5:$B$38</c:f>
              <c:numCache>
                <c:formatCode>dd/mm/yy;@</c:formatCode>
                <c:ptCount val="34"/>
                <c:pt idx="0">
                  <c:v>44013</c:v>
                </c:pt>
                <c:pt idx="1">
                  <c:v>44013</c:v>
                </c:pt>
                <c:pt idx="2">
                  <c:v>44022</c:v>
                </c:pt>
                <c:pt idx="3">
                  <c:v>44084</c:v>
                </c:pt>
                <c:pt idx="4">
                  <c:v>44084</c:v>
                </c:pt>
                <c:pt idx="5">
                  <c:v>44302</c:v>
                </c:pt>
                <c:pt idx="6">
                  <c:v>44308</c:v>
                </c:pt>
                <c:pt idx="7">
                  <c:v>44368</c:v>
                </c:pt>
                <c:pt idx="8">
                  <c:v>44368</c:v>
                </c:pt>
                <c:pt idx="9">
                  <c:v>44407</c:v>
                </c:pt>
                <c:pt idx="10">
                  <c:v>44437</c:v>
                </c:pt>
                <c:pt idx="11">
                  <c:v>44437</c:v>
                </c:pt>
                <c:pt idx="12">
                  <c:v>44469</c:v>
                </c:pt>
                <c:pt idx="13">
                  <c:v>44467</c:v>
                </c:pt>
                <c:pt idx="14">
                  <c:v>44437</c:v>
                </c:pt>
                <c:pt idx="15">
                  <c:v>44437</c:v>
                </c:pt>
                <c:pt idx="16">
                  <c:v>44467</c:v>
                </c:pt>
                <c:pt idx="17">
                  <c:v>44620</c:v>
                </c:pt>
                <c:pt idx="18">
                  <c:v>44620</c:v>
                </c:pt>
                <c:pt idx="19">
                  <c:v>44621</c:v>
                </c:pt>
                <c:pt idx="20">
                  <c:v>44497</c:v>
                </c:pt>
                <c:pt idx="21">
                  <c:v>44497</c:v>
                </c:pt>
                <c:pt idx="22">
                  <c:v>44527</c:v>
                </c:pt>
                <c:pt idx="23">
                  <c:v>44557</c:v>
                </c:pt>
                <c:pt idx="24">
                  <c:v>44557</c:v>
                </c:pt>
                <c:pt idx="25">
                  <c:v>44587</c:v>
                </c:pt>
                <c:pt idx="26">
                  <c:v>44607</c:v>
                </c:pt>
                <c:pt idx="27">
                  <c:v>44622</c:v>
                </c:pt>
                <c:pt idx="28">
                  <c:v>44657</c:v>
                </c:pt>
                <c:pt idx="29">
                  <c:v>44657</c:v>
                </c:pt>
                <c:pt idx="30">
                  <c:v>44692</c:v>
                </c:pt>
                <c:pt idx="31">
                  <c:v>44717</c:v>
                </c:pt>
                <c:pt idx="32">
                  <c:v>44762</c:v>
                </c:pt>
                <c:pt idx="33">
                  <c:v>44630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4C-4B93-B4ED-23B3367E4B37}"/>
            </c:ext>
          </c:extLst>
        </c:ser>
        <c:ser>
          <c:idx val="1"/>
          <c:order val="1"/>
          <c:tx>
            <c:strRef>
              <c:f>'Planning Gantt'!$C$4</c:f>
              <c:strCache>
                <c:ptCount val="1"/>
                <c:pt idx="0">
                  <c:v>DUREE PREVISIONNELLE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924C-4B93-B4ED-23B3367E4B37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924C-4B93-B4ED-23B3367E4B37}"/>
              </c:ext>
            </c:extLst>
          </c:dPt>
          <c:dPt>
            <c:idx val="2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924C-4B93-B4ED-23B3367E4B3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924C-4B93-B4ED-23B3367E4B3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924C-4B93-B4ED-23B3367E4B37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924C-4B93-B4ED-23B3367E4B37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924C-4B93-B4ED-23B3367E4B37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924C-4B93-B4ED-23B3367E4B37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924C-4B93-B4ED-23B3367E4B37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924C-4B93-B4ED-23B3367E4B37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924C-4B93-B4ED-23B3367E4B37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924C-4B93-B4ED-23B3367E4B37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924C-4B93-B4ED-23B3367E4B37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C-924C-4B93-B4ED-23B3367E4B37}"/>
              </c:ext>
            </c:extLst>
          </c:dPt>
          <c:dPt>
            <c:idx val="20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924C-4B93-B4ED-23B3367E4B37}"/>
              </c:ext>
            </c:extLst>
          </c:dPt>
          <c:dPt>
            <c:idx val="21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924C-4B93-B4ED-23B3367E4B37}"/>
              </c:ext>
            </c:extLst>
          </c:dPt>
          <c:dPt>
            <c:idx val="23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924C-4B93-B4ED-23B3367E4B37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4-924C-4B93-B4ED-23B3367E4B37}"/>
              </c:ext>
            </c:extLst>
          </c:dPt>
          <c:dPt>
            <c:idx val="28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924C-4B93-B4ED-23B3367E4B37}"/>
              </c:ext>
            </c:extLst>
          </c:dPt>
          <c:dPt>
            <c:idx val="32"/>
            <c:invertIfNegative val="0"/>
            <c:bubble3D val="0"/>
            <c:spPr>
              <a:solidFill>
                <a:schemeClr val="bg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8-924C-4B93-B4ED-23B3367E4B37}"/>
              </c:ext>
            </c:extLst>
          </c:dPt>
          <c:dLbls>
            <c:dLbl>
              <c:idx val="19"/>
              <c:spPr>
                <a:solidFill>
                  <a:srgbClr val="FF0000"/>
                </a:solidFill>
                <a:ln>
                  <a:solidFill>
                    <a:schemeClr val="dk1">
                      <a:lumMod val="25000"/>
                      <a:lumOff val="75000"/>
                    </a:schemeClr>
                  </a:solidFill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downArrow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29-924C-4B93-B4ED-23B3367E4B37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downArrow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'Planning Gantt'!$A$5:$A$38</c:f>
              <c:strCache>
                <c:ptCount val="34"/>
                <c:pt idx="0">
                  <c:v>PROGRAMME</c:v>
                </c:pt>
                <c:pt idx="1">
                  <c:v>Lancement consultation MOE</c:v>
                </c:pt>
                <c:pt idx="2">
                  <c:v>Notification marché MOE</c:v>
                </c:pt>
                <c:pt idx="3">
                  <c:v>PHASE ESQ</c:v>
                </c:pt>
                <c:pt idx="4">
                  <c:v>Rendu ESQ</c:v>
                </c:pt>
                <c:pt idx="5">
                  <c:v>Archi Conseil DEAL</c:v>
                </c:pt>
                <c:pt idx="6">
                  <c:v>Validation ESQ</c:v>
                </c:pt>
                <c:pt idx="7">
                  <c:v>PHASE APS</c:v>
                </c:pt>
                <c:pt idx="8">
                  <c:v>Rendu APS</c:v>
                </c:pt>
                <c:pt idx="9">
                  <c:v>Validation APS</c:v>
                </c:pt>
                <c:pt idx="10">
                  <c:v>PHASE PC</c:v>
                </c:pt>
                <c:pt idx="11">
                  <c:v>Dépôt demande PC</c:v>
                </c:pt>
                <c:pt idx="12">
                  <c:v>Date limite dépôt PC</c:v>
                </c:pt>
                <c:pt idx="13">
                  <c:v>Obtention PC</c:v>
                </c:pt>
                <c:pt idx="14">
                  <c:v>PHASE APD</c:v>
                </c:pt>
                <c:pt idx="15">
                  <c:v>Rendu APD</c:v>
                </c:pt>
                <c:pt idx="16">
                  <c:v>Validation APD</c:v>
                </c:pt>
                <c:pt idx="17">
                  <c:v>FINANCEMENT LBU</c:v>
                </c:pt>
                <c:pt idx="18">
                  <c:v>Dépôt demande LBU</c:v>
                </c:pt>
                <c:pt idx="19">
                  <c:v>Obtention arrêté LBU</c:v>
                </c:pt>
                <c:pt idx="20">
                  <c:v>PHASE PRO</c:v>
                </c:pt>
                <c:pt idx="21">
                  <c:v>Rendu PRO</c:v>
                </c:pt>
                <c:pt idx="22">
                  <c:v>Validation PRO</c:v>
                </c:pt>
                <c:pt idx="23">
                  <c:v>PHASE DCE</c:v>
                </c:pt>
                <c:pt idx="24">
                  <c:v>Rendu DCE</c:v>
                </c:pt>
                <c:pt idx="25">
                  <c:v>Validation DCE</c:v>
                </c:pt>
                <c:pt idx="26">
                  <c:v>Lancement AO</c:v>
                </c:pt>
                <c:pt idx="27">
                  <c:v>Réception des offres</c:v>
                </c:pt>
                <c:pt idx="28">
                  <c:v>FINANCEMENT CDC</c:v>
                </c:pt>
                <c:pt idx="29">
                  <c:v>Dépôt demande de prêt CDC</c:v>
                </c:pt>
                <c:pt idx="30">
                  <c:v>Contrat de prêt signé</c:v>
                </c:pt>
                <c:pt idx="31">
                  <c:v>Garanties conformes</c:v>
                </c:pt>
                <c:pt idx="32">
                  <c:v>OS TRAVAUX</c:v>
                </c:pt>
                <c:pt idx="33">
                  <c:v>Date du jour</c:v>
                </c:pt>
              </c:strCache>
            </c:strRef>
          </c:cat>
          <c:val>
            <c:numRef>
              <c:f>'Planning Gantt'!$C$5:$C$38</c:f>
              <c:numCache>
                <c:formatCode>General</c:formatCode>
                <c:ptCount val="34"/>
                <c:pt idx="0">
                  <c:v>71</c:v>
                </c:pt>
                <c:pt idx="1">
                  <c:v>15</c:v>
                </c:pt>
                <c:pt idx="2">
                  <c:v>35</c:v>
                </c:pt>
                <c:pt idx="3">
                  <c:v>284</c:v>
                </c:pt>
                <c:pt idx="4">
                  <c:v>30</c:v>
                </c:pt>
                <c:pt idx="5">
                  <c:v>15</c:v>
                </c:pt>
                <c:pt idx="6">
                  <c:v>30</c:v>
                </c:pt>
                <c:pt idx="7">
                  <c:v>69</c:v>
                </c:pt>
                <c:pt idx="8">
                  <c:v>30</c:v>
                </c:pt>
                <c:pt idx="9">
                  <c:v>30</c:v>
                </c:pt>
                <c:pt idx="10">
                  <c:v>180</c:v>
                </c:pt>
                <c:pt idx="11">
                  <c:v>30</c:v>
                </c:pt>
                <c:pt idx="12">
                  <c:v>1</c:v>
                </c:pt>
                <c:pt idx="13">
                  <c:v>150</c:v>
                </c:pt>
                <c:pt idx="14">
                  <c:v>60</c:v>
                </c:pt>
                <c:pt idx="15">
                  <c:v>30</c:v>
                </c:pt>
                <c:pt idx="16">
                  <c:v>30</c:v>
                </c:pt>
                <c:pt idx="17">
                  <c:v>101</c:v>
                </c:pt>
                <c:pt idx="18">
                  <c:v>1</c:v>
                </c:pt>
                <c:pt idx="19">
                  <c:v>100</c:v>
                </c:pt>
                <c:pt idx="20">
                  <c:v>60</c:v>
                </c:pt>
                <c:pt idx="21">
                  <c:v>30</c:v>
                </c:pt>
                <c:pt idx="22">
                  <c:v>30</c:v>
                </c:pt>
                <c:pt idx="23">
                  <c:v>100</c:v>
                </c:pt>
                <c:pt idx="24">
                  <c:v>30</c:v>
                </c:pt>
                <c:pt idx="25">
                  <c:v>20</c:v>
                </c:pt>
                <c:pt idx="26">
                  <c:v>15</c:v>
                </c:pt>
                <c:pt idx="27">
                  <c:v>35</c:v>
                </c:pt>
                <c:pt idx="28">
                  <c:v>105</c:v>
                </c:pt>
                <c:pt idx="29">
                  <c:v>35</c:v>
                </c:pt>
                <c:pt idx="30">
                  <c:v>25</c:v>
                </c:pt>
                <c:pt idx="31">
                  <c:v>45</c:v>
                </c:pt>
                <c:pt idx="32">
                  <c:v>20</c:v>
                </c:pt>
                <c:pt idx="33" formatCode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924C-4B93-B4ED-23B3367E4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62709264"/>
        <c:axId val="1862715088"/>
      </c:barChart>
      <c:catAx>
        <c:axId val="18627092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15088"/>
        <c:crosses val="autoZero"/>
        <c:auto val="1"/>
        <c:lblAlgn val="ctr"/>
        <c:lblOffset val="100"/>
        <c:noMultiLvlLbl val="0"/>
      </c:catAx>
      <c:valAx>
        <c:axId val="1862715088"/>
        <c:scaling>
          <c:orientation val="minMax"/>
          <c:max val="44782"/>
          <c:min val="44013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09264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644070</xdr:colOff>
      <xdr:row>0</xdr:row>
      <xdr:rowOff>0</xdr:rowOff>
    </xdr:from>
    <xdr:to>
      <xdr:col>31</xdr:col>
      <xdr:colOff>63500</xdr:colOff>
      <xdr:row>84</xdr:row>
      <xdr:rowOff>90713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372A43C-ABC4-4D58-8E57-192576D450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</xdr:rowOff>
    </xdr:from>
    <xdr:ext cx="2270760" cy="295274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270760" cy="29527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2.%20ORGANISATION%20PCA\FORMATIONS\2020\2.%20Processus%20programmation\Planning%20C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AppData/Local/Temp/Temp1_diagramme-de-gantt-sur-excel-v2.zip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roulé pour Prog 2020"/>
      <sheetName val="Gantt"/>
      <sheetName val="Gantt v2"/>
    </sheetNames>
    <sheetDataSet>
      <sheetData sheetId="0"/>
      <sheetData sheetId="1"/>
      <sheetData sheetId="2">
        <row r="4">
          <cell r="B4" t="str">
            <v>DEBUT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FINANCEMENT/E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0"/>
  <sheetViews>
    <sheetView view="pageBreakPreview" topLeftCell="B1" zoomScale="85" zoomScaleNormal="70" zoomScaleSheetLayoutView="85" zoomScalePageLayoutView="70" workbookViewId="0">
      <selection activeCell="G8" sqref="G8"/>
    </sheetView>
  </sheetViews>
  <sheetFormatPr baseColWidth="10" defaultColWidth="9.33203125" defaultRowHeight="11.4" outlineLevelRow="1"/>
  <cols>
    <col min="1" max="1" width="6.33203125" style="155" hidden="1" customWidth="1"/>
    <col min="2" max="2" width="68.77734375" style="159" customWidth="1"/>
    <col min="3" max="3" width="9.77734375" style="156" customWidth="1"/>
    <col min="4" max="4" width="7.33203125" style="156" customWidth="1"/>
    <col min="5" max="5" width="7.77734375" style="157" customWidth="1"/>
    <col min="6" max="6" width="8.21875" style="158" customWidth="1"/>
    <col min="7" max="7" width="18" style="156" customWidth="1"/>
    <col min="8" max="8" width="44.6640625" style="155" bestFit="1" customWidth="1"/>
    <col min="9" max="9" width="60.21875" style="155" customWidth="1"/>
    <col min="10" max="10" width="22.6640625" style="156" customWidth="1"/>
    <col min="11" max="11" width="44.6640625" style="155" bestFit="1" customWidth="1"/>
    <col min="12" max="16384" width="9.33203125" style="155"/>
  </cols>
  <sheetData>
    <row r="2" spans="1:11" ht="17.399999999999999">
      <c r="B2" s="233" t="s">
        <v>443</v>
      </c>
    </row>
    <row r="3" spans="1:11" ht="12" thickBot="1"/>
    <row r="4" spans="1:11" ht="53.25" customHeight="1" thickBot="1">
      <c r="C4" s="236" t="s">
        <v>82</v>
      </c>
      <c r="D4" s="237"/>
      <c r="E4" s="238" t="s">
        <v>83</v>
      </c>
      <c r="F4" s="239"/>
      <c r="G4" s="160" t="s">
        <v>143</v>
      </c>
      <c r="H4" s="161" t="s">
        <v>171</v>
      </c>
      <c r="I4" s="161" t="s">
        <v>85</v>
      </c>
      <c r="J4" s="162" t="s">
        <v>103</v>
      </c>
      <c r="K4" s="161" t="s">
        <v>86</v>
      </c>
    </row>
    <row r="5" spans="1:11" s="163" customFormat="1" ht="20.25" customHeight="1" thickBot="1">
      <c r="B5" s="164" t="s">
        <v>3</v>
      </c>
      <c r="C5" s="165" t="s">
        <v>0</v>
      </c>
      <c r="D5" s="166" t="s">
        <v>1</v>
      </c>
      <c r="E5" s="165" t="s">
        <v>0</v>
      </c>
      <c r="F5" s="166" t="s">
        <v>1</v>
      </c>
      <c r="G5" s="210"/>
      <c r="H5" s="211"/>
      <c r="I5" s="167"/>
      <c r="J5" s="167"/>
      <c r="K5" s="167"/>
    </row>
    <row r="6" spans="1:11" ht="14.1" customHeight="1" thickBot="1">
      <c r="A6" s="156"/>
      <c r="B6" s="168" t="s">
        <v>4</v>
      </c>
      <c r="C6" s="169"/>
      <c r="D6" s="170"/>
      <c r="E6" s="171"/>
      <c r="F6" s="170"/>
      <c r="G6" s="212"/>
      <c r="H6" s="213"/>
      <c r="I6" s="172"/>
      <c r="J6" s="173"/>
      <c r="K6" s="172"/>
    </row>
    <row r="7" spans="1:11" ht="47.25" customHeight="1" outlineLevel="1">
      <c r="A7" s="156"/>
      <c r="B7" s="174" t="s">
        <v>363</v>
      </c>
      <c r="C7" s="175" t="s">
        <v>2</v>
      </c>
      <c r="D7" s="176"/>
      <c r="E7" s="177" t="s">
        <v>2</v>
      </c>
      <c r="F7" s="176"/>
      <c r="G7" s="216">
        <v>44013</v>
      </c>
      <c r="H7" s="215"/>
      <c r="I7" s="178"/>
      <c r="J7" s="179"/>
      <c r="K7" s="178"/>
    </row>
    <row r="8" spans="1:11" ht="47.25" customHeight="1" outlineLevel="1">
      <c r="A8" s="156" t="s">
        <v>2</v>
      </c>
      <c r="B8" s="174" t="s">
        <v>145</v>
      </c>
      <c r="C8" s="175" t="s">
        <v>2</v>
      </c>
      <c r="D8" s="176"/>
      <c r="E8" s="177"/>
      <c r="F8" s="176" t="s">
        <v>2</v>
      </c>
      <c r="G8" s="216">
        <v>44022</v>
      </c>
      <c r="H8" s="217"/>
      <c r="I8" s="178" t="s">
        <v>101</v>
      </c>
      <c r="J8" s="179" t="s">
        <v>2</v>
      </c>
      <c r="K8" s="178"/>
    </row>
    <row r="9" spans="1:11" ht="24" customHeight="1" outlineLevel="1">
      <c r="A9" s="156" t="s">
        <v>2</v>
      </c>
      <c r="B9" s="174" t="s">
        <v>146</v>
      </c>
      <c r="C9" s="175" t="s">
        <v>2</v>
      </c>
      <c r="D9" s="176"/>
      <c r="E9" s="177"/>
      <c r="F9" s="176" t="s">
        <v>2</v>
      </c>
      <c r="G9" s="216">
        <v>44046</v>
      </c>
      <c r="H9" s="217"/>
      <c r="I9" s="178" t="s">
        <v>134</v>
      </c>
      <c r="J9" s="179"/>
      <c r="K9" s="178" t="s">
        <v>87</v>
      </c>
    </row>
    <row r="10" spans="1:11" ht="48.75" customHeight="1" outlineLevel="1">
      <c r="A10" s="156" t="s">
        <v>2</v>
      </c>
      <c r="B10" s="174" t="s">
        <v>147</v>
      </c>
      <c r="C10" s="175" t="s">
        <v>2</v>
      </c>
      <c r="D10" s="176"/>
      <c r="E10" s="177" t="s">
        <v>2</v>
      </c>
      <c r="F10" s="176"/>
      <c r="G10" s="216">
        <v>44049</v>
      </c>
      <c r="H10" s="215"/>
      <c r="I10" s="178" t="s">
        <v>100</v>
      </c>
      <c r="J10" s="179" t="s">
        <v>2</v>
      </c>
      <c r="K10" s="178"/>
    </row>
    <row r="11" spans="1:11" ht="29.25" customHeight="1" outlineLevel="1" thickBot="1">
      <c r="A11" s="156" t="s">
        <v>2</v>
      </c>
      <c r="B11" s="174" t="s">
        <v>148</v>
      </c>
      <c r="C11" s="175" t="s">
        <v>2</v>
      </c>
      <c r="D11" s="176"/>
      <c r="E11" s="177"/>
      <c r="F11" s="176" t="s">
        <v>2</v>
      </c>
      <c r="G11" s="216">
        <v>44084</v>
      </c>
      <c r="H11" s="217"/>
      <c r="I11" s="178" t="s">
        <v>88</v>
      </c>
      <c r="J11" s="179" t="s">
        <v>2</v>
      </c>
      <c r="K11" s="178"/>
    </row>
    <row r="12" spans="1:11" ht="17.100000000000001" customHeight="1" thickBot="1">
      <c r="A12" s="156"/>
      <c r="B12" s="168" t="s">
        <v>5</v>
      </c>
      <c r="C12" s="169"/>
      <c r="D12" s="170"/>
      <c r="E12" s="171"/>
      <c r="F12" s="170"/>
      <c r="G12" s="212"/>
      <c r="H12" s="218"/>
      <c r="I12" s="180"/>
      <c r="J12" s="173"/>
      <c r="K12" s="180"/>
    </row>
    <row r="13" spans="1:11" ht="14.1" customHeight="1" outlineLevel="1">
      <c r="A13" s="156" t="s">
        <v>2</v>
      </c>
      <c r="B13" s="174" t="s">
        <v>6</v>
      </c>
      <c r="C13" s="175" t="s">
        <v>2</v>
      </c>
      <c r="D13" s="176"/>
      <c r="E13" s="177"/>
      <c r="F13" s="176" t="s">
        <v>2</v>
      </c>
      <c r="G13" s="219">
        <v>44103</v>
      </c>
      <c r="H13" s="220"/>
      <c r="I13" s="181" t="s">
        <v>96</v>
      </c>
      <c r="J13" s="182" t="s">
        <v>2</v>
      </c>
      <c r="K13" s="181" t="s">
        <v>89</v>
      </c>
    </row>
    <row r="14" spans="1:11" ht="14.1" customHeight="1" outlineLevel="1">
      <c r="A14" s="156"/>
      <c r="B14" s="174" t="s">
        <v>314</v>
      </c>
      <c r="C14" s="175" t="s">
        <v>2</v>
      </c>
      <c r="D14" s="176"/>
      <c r="E14" s="177"/>
      <c r="F14" s="176" t="s">
        <v>2</v>
      </c>
      <c r="G14" s="219">
        <v>44154</v>
      </c>
      <c r="H14" s="220"/>
      <c r="I14" s="181" t="s">
        <v>315</v>
      </c>
      <c r="J14" s="182" t="s">
        <v>2</v>
      </c>
      <c r="K14" s="181"/>
    </row>
    <row r="15" spans="1:11" ht="14.1" customHeight="1" outlineLevel="1">
      <c r="A15" s="156" t="s">
        <v>2</v>
      </c>
      <c r="B15" s="174" t="s">
        <v>7</v>
      </c>
      <c r="C15" s="175"/>
      <c r="D15" s="176" t="s">
        <v>2</v>
      </c>
      <c r="E15" s="177"/>
      <c r="F15" s="176" t="s">
        <v>2</v>
      </c>
      <c r="G15" s="216">
        <v>44302</v>
      </c>
      <c r="H15" s="221"/>
      <c r="I15" s="183" t="s">
        <v>90</v>
      </c>
      <c r="J15" s="184" t="s">
        <v>2</v>
      </c>
      <c r="K15" s="183"/>
    </row>
    <row r="16" spans="1:11" ht="24.75" customHeight="1" outlineLevel="1">
      <c r="A16" s="156" t="s">
        <v>2</v>
      </c>
      <c r="B16" s="174" t="s">
        <v>8</v>
      </c>
      <c r="C16" s="175" t="s">
        <v>2</v>
      </c>
      <c r="D16" s="176"/>
      <c r="E16" s="177"/>
      <c r="F16" s="176" t="s">
        <v>2</v>
      </c>
      <c r="G16" s="219">
        <v>44111</v>
      </c>
      <c r="H16" s="220"/>
      <c r="I16" s="181" t="s">
        <v>102</v>
      </c>
      <c r="J16" s="182" t="s">
        <v>2</v>
      </c>
      <c r="K16" s="181"/>
    </row>
    <row r="17" spans="1:11" ht="66" customHeight="1" outlineLevel="1">
      <c r="A17" s="156" t="s">
        <v>2</v>
      </c>
      <c r="B17" s="174" t="s">
        <v>316</v>
      </c>
      <c r="C17" s="175" t="s">
        <v>2</v>
      </c>
      <c r="D17" s="176"/>
      <c r="E17" s="177"/>
      <c r="F17" s="176" t="s">
        <v>2</v>
      </c>
      <c r="G17" s="219">
        <v>44154</v>
      </c>
      <c r="H17" s="220"/>
      <c r="I17" s="181" t="s">
        <v>372</v>
      </c>
      <c r="J17" s="182" t="s">
        <v>2</v>
      </c>
      <c r="K17" s="181"/>
    </row>
    <row r="18" spans="1:11" ht="37.5" customHeight="1" outlineLevel="1">
      <c r="A18" s="156" t="s">
        <v>2</v>
      </c>
      <c r="B18" s="174" t="s">
        <v>317</v>
      </c>
      <c r="C18" s="175" t="s">
        <v>2</v>
      </c>
      <c r="D18" s="176"/>
      <c r="E18" s="177"/>
      <c r="F18" s="176" t="s">
        <v>2</v>
      </c>
      <c r="G18" s="219">
        <v>44305</v>
      </c>
      <c r="H18" s="220"/>
      <c r="I18" s="181" t="s">
        <v>318</v>
      </c>
      <c r="J18" s="182" t="s">
        <v>2</v>
      </c>
      <c r="K18" s="181"/>
    </row>
    <row r="19" spans="1:11" ht="37.5" customHeight="1" outlineLevel="1">
      <c r="A19" s="156"/>
      <c r="B19" s="174" t="s">
        <v>411</v>
      </c>
      <c r="C19" s="175" t="s">
        <v>2</v>
      </c>
      <c r="D19" s="176"/>
      <c r="E19" s="177" t="s">
        <v>2</v>
      </c>
      <c r="F19" s="176"/>
      <c r="G19" s="219">
        <v>44308</v>
      </c>
      <c r="H19" s="220"/>
      <c r="I19" s="181"/>
      <c r="J19" s="182"/>
      <c r="K19" s="181"/>
    </row>
    <row r="20" spans="1:11" ht="14.1" customHeight="1" outlineLevel="1">
      <c r="A20" s="156" t="s">
        <v>2</v>
      </c>
      <c r="B20" s="174" t="s">
        <v>149</v>
      </c>
      <c r="C20" s="175" t="s">
        <v>2</v>
      </c>
      <c r="D20" s="176"/>
      <c r="E20" s="177"/>
      <c r="F20" s="176" t="s">
        <v>2</v>
      </c>
      <c r="G20" s="216" t="s">
        <v>444</v>
      </c>
      <c r="H20" s="221"/>
      <c r="I20" s="181" t="s">
        <v>135</v>
      </c>
      <c r="J20" s="182" t="s">
        <v>2</v>
      </c>
      <c r="K20" s="183" t="s">
        <v>95</v>
      </c>
    </row>
    <row r="21" spans="1:11" ht="22.8" outlineLevel="1">
      <c r="A21" s="156" t="s">
        <v>2</v>
      </c>
      <c r="B21" s="174" t="s">
        <v>150</v>
      </c>
      <c r="C21" s="175" t="s">
        <v>2</v>
      </c>
      <c r="D21" s="176"/>
      <c r="E21" s="177" t="s">
        <v>2</v>
      </c>
      <c r="F21" s="176"/>
      <c r="G21" s="216">
        <v>44368</v>
      </c>
      <c r="H21" s="221"/>
      <c r="I21" s="183" t="s">
        <v>92</v>
      </c>
      <c r="J21" s="184"/>
      <c r="K21" s="183" t="s">
        <v>151</v>
      </c>
    </row>
    <row r="22" spans="1:11" ht="14.1" customHeight="1" outlineLevel="1" thickBot="1">
      <c r="A22" s="156" t="s">
        <v>2</v>
      </c>
      <c r="B22" s="174" t="s">
        <v>9</v>
      </c>
      <c r="C22" s="175"/>
      <c r="D22" s="176" t="s">
        <v>2</v>
      </c>
      <c r="E22" s="177"/>
      <c r="F22" s="176" t="s">
        <v>2</v>
      </c>
      <c r="G22" s="219">
        <v>44368</v>
      </c>
      <c r="H22" s="220"/>
      <c r="I22" s="181"/>
      <c r="J22" s="182" t="s">
        <v>2</v>
      </c>
      <c r="K22" s="181" t="s">
        <v>313</v>
      </c>
    </row>
    <row r="23" spans="1:11" ht="12.6" thickBot="1">
      <c r="A23" s="156"/>
      <c r="B23" s="185" t="s">
        <v>19</v>
      </c>
      <c r="C23" s="169"/>
      <c r="D23" s="170"/>
      <c r="E23" s="171"/>
      <c r="F23" s="170"/>
      <c r="G23" s="212"/>
      <c r="H23" s="213"/>
      <c r="I23" s="172"/>
      <c r="J23" s="173"/>
      <c r="K23" s="172"/>
    </row>
    <row r="24" spans="1:11" outlineLevel="1">
      <c r="A24" s="156" t="s">
        <v>2</v>
      </c>
      <c r="B24" s="186" t="s">
        <v>154</v>
      </c>
      <c r="C24" s="175" t="s">
        <v>2</v>
      </c>
      <c r="D24" s="176"/>
      <c r="E24" s="177"/>
      <c r="F24" s="176" t="s">
        <v>2</v>
      </c>
      <c r="G24" s="216">
        <v>44351</v>
      </c>
      <c r="H24" s="222"/>
      <c r="I24" s="183" t="s">
        <v>97</v>
      </c>
      <c r="J24" s="184" t="s">
        <v>2</v>
      </c>
      <c r="K24" s="183"/>
    </row>
    <row r="25" spans="1:11" ht="12.75" customHeight="1" outlineLevel="1" thickBot="1">
      <c r="A25" s="156" t="s">
        <v>2</v>
      </c>
      <c r="B25" s="186" t="s">
        <v>320</v>
      </c>
      <c r="C25" s="175"/>
      <c r="D25" s="176" t="s">
        <v>2</v>
      </c>
      <c r="E25" s="177"/>
      <c r="F25" s="176" t="s">
        <v>2</v>
      </c>
      <c r="G25" s="219">
        <v>44375</v>
      </c>
      <c r="H25" s="223"/>
      <c r="I25" s="181"/>
      <c r="J25" s="182" t="s">
        <v>2</v>
      </c>
      <c r="K25" s="181"/>
    </row>
    <row r="26" spans="1:11" ht="14.1" customHeight="1" thickBot="1">
      <c r="A26" s="156"/>
      <c r="B26" s="168" t="s">
        <v>10</v>
      </c>
      <c r="C26" s="169"/>
      <c r="D26" s="170"/>
      <c r="E26" s="171"/>
      <c r="F26" s="170"/>
      <c r="G26" s="212"/>
      <c r="H26" s="213"/>
      <c r="I26" s="172"/>
      <c r="J26" s="173"/>
      <c r="K26" s="172"/>
    </row>
    <row r="27" spans="1:11" ht="30.75" customHeight="1" outlineLevel="1">
      <c r="A27" s="156" t="s">
        <v>2</v>
      </c>
      <c r="B27" s="174" t="s">
        <v>153</v>
      </c>
      <c r="C27" s="175" t="s">
        <v>2</v>
      </c>
      <c r="D27" s="176"/>
      <c r="E27" s="177"/>
      <c r="F27" s="176" t="s">
        <v>2</v>
      </c>
      <c r="G27" s="216">
        <v>44370</v>
      </c>
      <c r="H27" s="222"/>
      <c r="I27" s="183" t="s">
        <v>319</v>
      </c>
      <c r="J27" s="184" t="s">
        <v>2</v>
      </c>
      <c r="K27" s="183"/>
    </row>
    <row r="28" spans="1:11" ht="22.8" outlineLevel="1">
      <c r="A28" s="156" t="s">
        <v>2</v>
      </c>
      <c r="B28" s="174" t="s">
        <v>11</v>
      </c>
      <c r="C28" s="175"/>
      <c r="D28" s="176" t="s">
        <v>2</v>
      </c>
      <c r="E28" s="177"/>
      <c r="F28" s="176" t="s">
        <v>2</v>
      </c>
      <c r="G28" s="219">
        <v>44530</v>
      </c>
      <c r="H28" s="223"/>
      <c r="I28" s="181" t="s">
        <v>152</v>
      </c>
      <c r="J28" s="182" t="s">
        <v>2</v>
      </c>
      <c r="K28" s="181"/>
    </row>
    <row r="29" spans="1:11" ht="12" customHeight="1" outlineLevel="1">
      <c r="A29" s="156" t="s">
        <v>2</v>
      </c>
      <c r="B29" s="186" t="s">
        <v>17</v>
      </c>
      <c r="C29" s="175"/>
      <c r="D29" s="176" t="s">
        <v>2</v>
      </c>
      <c r="E29" s="177"/>
      <c r="F29" s="176" t="s">
        <v>2</v>
      </c>
      <c r="G29" s="219">
        <v>44536</v>
      </c>
      <c r="H29" s="224"/>
      <c r="I29" s="181" t="s">
        <v>98</v>
      </c>
      <c r="J29" s="182"/>
      <c r="K29" s="181"/>
    </row>
    <row r="30" spans="1:11" ht="12" customHeight="1" outlineLevel="1" thickBot="1">
      <c r="A30" s="156" t="s">
        <v>2</v>
      </c>
      <c r="B30" s="186" t="s">
        <v>18</v>
      </c>
      <c r="C30" s="175"/>
      <c r="D30" s="176" t="s">
        <v>2</v>
      </c>
      <c r="E30" s="177"/>
      <c r="F30" s="176" t="s">
        <v>2</v>
      </c>
      <c r="G30" s="219">
        <v>44530</v>
      </c>
      <c r="H30" s="224"/>
      <c r="I30" s="181" t="s">
        <v>98</v>
      </c>
      <c r="J30" s="182"/>
      <c r="K30" s="181"/>
    </row>
    <row r="31" spans="1:11" ht="12.6" thickBot="1">
      <c r="A31" s="156"/>
      <c r="B31" s="185" t="s">
        <v>20</v>
      </c>
      <c r="C31" s="169"/>
      <c r="D31" s="170"/>
      <c r="E31" s="171"/>
      <c r="F31" s="170"/>
      <c r="G31" s="212"/>
      <c r="H31" s="213"/>
      <c r="I31" s="172"/>
      <c r="J31" s="173"/>
      <c r="K31" s="172"/>
    </row>
    <row r="32" spans="1:11" ht="22.8" outlineLevel="1">
      <c r="A32" s="156" t="s">
        <v>2</v>
      </c>
      <c r="B32" s="186" t="s">
        <v>155</v>
      </c>
      <c r="C32" s="175" t="s">
        <v>2</v>
      </c>
      <c r="D32" s="176"/>
      <c r="E32" s="177"/>
      <c r="F32" s="176" t="s">
        <v>2</v>
      </c>
      <c r="G32" s="216">
        <v>44351</v>
      </c>
      <c r="H32" s="222"/>
      <c r="I32" s="183" t="s">
        <v>104</v>
      </c>
      <c r="J32" s="184" t="s">
        <v>2</v>
      </c>
      <c r="K32" s="183"/>
    </row>
    <row r="33" spans="1:11" ht="12.75" customHeight="1" outlineLevel="1" thickBot="1">
      <c r="A33" s="156" t="s">
        <v>2</v>
      </c>
      <c r="B33" s="186" t="s">
        <v>321</v>
      </c>
      <c r="C33" s="175"/>
      <c r="D33" s="176" t="s">
        <v>2</v>
      </c>
      <c r="E33" s="177"/>
      <c r="F33" s="176" t="s">
        <v>2</v>
      </c>
      <c r="G33" s="219">
        <v>44396</v>
      </c>
      <c r="H33" s="223"/>
      <c r="I33" s="181"/>
      <c r="J33" s="182" t="s">
        <v>2</v>
      </c>
      <c r="K33" s="181"/>
    </row>
    <row r="34" spans="1:11" ht="12.6" thickBot="1">
      <c r="A34" s="156"/>
      <c r="B34" s="185" t="s">
        <v>21</v>
      </c>
      <c r="C34" s="169"/>
      <c r="D34" s="170"/>
      <c r="E34" s="171"/>
      <c r="F34" s="170"/>
      <c r="G34" s="212"/>
      <c r="H34" s="213"/>
      <c r="I34" s="172"/>
      <c r="J34" s="173"/>
      <c r="K34" s="172"/>
    </row>
    <row r="35" spans="1:11" ht="12.75" customHeight="1" outlineLevel="1">
      <c r="A35" s="156" t="s">
        <v>2</v>
      </c>
      <c r="B35" s="186" t="s">
        <v>22</v>
      </c>
      <c r="C35" s="175" t="s">
        <v>2</v>
      </c>
      <c r="D35" s="176"/>
      <c r="E35" s="177"/>
      <c r="F35" s="176" t="s">
        <v>2</v>
      </c>
      <c r="G35" s="234">
        <v>44369</v>
      </c>
      <c r="H35" s="223"/>
      <c r="I35" s="181" t="s">
        <v>96</v>
      </c>
      <c r="J35" s="182" t="s">
        <v>2</v>
      </c>
      <c r="K35" s="181" t="s">
        <v>89</v>
      </c>
    </row>
    <row r="36" spans="1:11" outlineLevel="1">
      <c r="A36" s="156" t="s">
        <v>2</v>
      </c>
      <c r="B36" s="186" t="s">
        <v>23</v>
      </c>
      <c r="C36" s="175"/>
      <c r="D36" s="176" t="s">
        <v>2</v>
      </c>
      <c r="E36" s="177"/>
      <c r="F36" s="176" t="s">
        <v>2</v>
      </c>
      <c r="G36" s="235">
        <v>44407</v>
      </c>
      <c r="H36" s="222"/>
      <c r="I36" s="183" t="s">
        <v>90</v>
      </c>
      <c r="J36" s="184" t="s">
        <v>2</v>
      </c>
      <c r="K36" s="183"/>
    </row>
    <row r="37" spans="1:11" ht="28.5" customHeight="1" outlineLevel="1">
      <c r="A37" s="156" t="s">
        <v>2</v>
      </c>
      <c r="B37" s="186" t="s">
        <v>24</v>
      </c>
      <c r="C37" s="175" t="s">
        <v>2</v>
      </c>
      <c r="D37" s="176"/>
      <c r="E37" s="177" t="s">
        <v>2</v>
      </c>
      <c r="F37" s="176"/>
      <c r="G37" s="219"/>
      <c r="H37" s="223"/>
      <c r="I37" s="181" t="s">
        <v>322</v>
      </c>
      <c r="J37" s="182" t="s">
        <v>2</v>
      </c>
      <c r="K37" s="181"/>
    </row>
    <row r="38" spans="1:11" ht="36" customHeight="1" outlineLevel="1">
      <c r="A38" s="156" t="s">
        <v>2</v>
      </c>
      <c r="B38" s="186" t="s">
        <v>426</v>
      </c>
      <c r="C38" s="175"/>
      <c r="D38" s="176" t="s">
        <v>2</v>
      </c>
      <c r="E38" s="177"/>
      <c r="F38" s="176" t="s">
        <v>2</v>
      </c>
      <c r="G38" s="234">
        <v>44417</v>
      </c>
      <c r="H38" s="223"/>
      <c r="I38" s="181" t="s">
        <v>105</v>
      </c>
      <c r="J38" s="182" t="s">
        <v>2</v>
      </c>
      <c r="K38" s="181" t="s">
        <v>112</v>
      </c>
    </row>
    <row r="39" spans="1:11" ht="27" customHeight="1" outlineLevel="1">
      <c r="A39" s="156" t="s">
        <v>2</v>
      </c>
      <c r="B39" s="186" t="s">
        <v>425</v>
      </c>
      <c r="C39" s="175"/>
      <c r="D39" s="176" t="s">
        <v>2</v>
      </c>
      <c r="E39" s="177"/>
      <c r="F39" s="176" t="s">
        <v>2</v>
      </c>
      <c r="G39" s="234">
        <v>44417</v>
      </c>
      <c r="H39" s="223"/>
      <c r="I39" s="181" t="s">
        <v>106</v>
      </c>
      <c r="J39" s="182" t="s">
        <v>2</v>
      </c>
      <c r="K39" s="181" t="s">
        <v>112</v>
      </c>
    </row>
    <row r="40" spans="1:11" ht="45.6" outlineLevel="1">
      <c r="A40" s="156" t="s">
        <v>2</v>
      </c>
      <c r="B40" s="186" t="s">
        <v>323</v>
      </c>
      <c r="C40" s="175" t="s">
        <v>2</v>
      </c>
      <c r="D40" s="176"/>
      <c r="E40" s="177" t="s">
        <v>2</v>
      </c>
      <c r="F40" s="176"/>
      <c r="G40" s="235">
        <v>44425</v>
      </c>
      <c r="H40" s="222" t="s">
        <v>445</v>
      </c>
      <c r="I40" s="181" t="s">
        <v>371</v>
      </c>
      <c r="J40" s="184"/>
      <c r="K40" s="183"/>
    </row>
    <row r="41" spans="1:11" outlineLevel="1">
      <c r="A41" s="156"/>
      <c r="B41" s="186" t="s">
        <v>331</v>
      </c>
      <c r="C41" s="175" t="s">
        <v>2</v>
      </c>
      <c r="D41" s="176"/>
      <c r="E41" s="177" t="s">
        <v>2</v>
      </c>
      <c r="F41" s="176"/>
      <c r="G41" s="216"/>
      <c r="H41" s="222"/>
      <c r="I41" s="183"/>
      <c r="J41" s="184"/>
      <c r="K41" s="183"/>
    </row>
    <row r="42" spans="1:11" outlineLevel="1">
      <c r="A42" s="156"/>
      <c r="B42" s="186" t="s">
        <v>370</v>
      </c>
      <c r="C42" s="175" t="s">
        <v>2</v>
      </c>
      <c r="D42" s="176"/>
      <c r="E42" s="177" t="s">
        <v>2</v>
      </c>
      <c r="F42" s="176"/>
      <c r="G42" s="216"/>
      <c r="H42" s="222"/>
      <c r="I42" s="183"/>
      <c r="J42" s="184"/>
      <c r="K42" s="183"/>
    </row>
    <row r="43" spans="1:11" ht="23.4" outlineLevel="1" thickBot="1">
      <c r="A43" s="156" t="s">
        <v>2</v>
      </c>
      <c r="B43" s="186" t="s">
        <v>156</v>
      </c>
      <c r="C43" s="175" t="s">
        <v>2</v>
      </c>
      <c r="D43" s="176"/>
      <c r="E43" s="177" t="s">
        <v>2</v>
      </c>
      <c r="F43" s="176"/>
      <c r="G43" s="216"/>
      <c r="H43" s="222"/>
      <c r="I43" s="183" t="s">
        <v>92</v>
      </c>
      <c r="J43" s="184" t="s">
        <v>2</v>
      </c>
      <c r="K43" s="183" t="s">
        <v>157</v>
      </c>
    </row>
    <row r="44" spans="1:11" ht="12.6" thickBot="1">
      <c r="A44" s="156"/>
      <c r="B44" s="185" t="s">
        <v>25</v>
      </c>
      <c r="C44" s="169"/>
      <c r="D44" s="170"/>
      <c r="E44" s="171"/>
      <c r="F44" s="170"/>
      <c r="G44" s="212"/>
      <c r="H44" s="213"/>
      <c r="I44" s="172"/>
      <c r="J44" s="173"/>
      <c r="K44" s="172"/>
    </row>
    <row r="45" spans="1:11" ht="12.75" customHeight="1" outlineLevel="1">
      <c r="A45" s="156" t="s">
        <v>2</v>
      </c>
      <c r="B45" s="186" t="s">
        <v>26</v>
      </c>
      <c r="C45" s="175"/>
      <c r="D45" s="176" t="s">
        <v>2</v>
      </c>
      <c r="E45" s="177"/>
      <c r="F45" s="176" t="s">
        <v>2</v>
      </c>
      <c r="G45" s="219"/>
      <c r="H45" s="220"/>
      <c r="I45" s="181" t="s">
        <v>93</v>
      </c>
      <c r="J45" s="182" t="s">
        <v>2</v>
      </c>
      <c r="K45" s="181"/>
    </row>
    <row r="46" spans="1:11" outlineLevel="1">
      <c r="A46" s="156" t="s">
        <v>2</v>
      </c>
      <c r="B46" s="186" t="s">
        <v>158</v>
      </c>
      <c r="C46" s="175" t="s">
        <v>2</v>
      </c>
      <c r="D46" s="176"/>
      <c r="E46" s="177" t="s">
        <v>2</v>
      </c>
      <c r="F46" s="176"/>
      <c r="G46" s="216"/>
      <c r="H46" s="221"/>
      <c r="I46" s="183" t="s">
        <v>159</v>
      </c>
      <c r="J46" s="184" t="s">
        <v>2</v>
      </c>
      <c r="K46" s="183"/>
    </row>
    <row r="47" spans="1:11" outlineLevel="1">
      <c r="A47" s="156" t="s">
        <v>2</v>
      </c>
      <c r="B47" s="186" t="s">
        <v>27</v>
      </c>
      <c r="C47" s="175" t="s">
        <v>2</v>
      </c>
      <c r="D47" s="176"/>
      <c r="E47" s="177" t="s">
        <v>2</v>
      </c>
      <c r="F47" s="176"/>
      <c r="G47" s="216"/>
      <c r="H47" s="221"/>
      <c r="I47" s="183" t="s">
        <v>107</v>
      </c>
      <c r="J47" s="184"/>
      <c r="K47" s="183"/>
    </row>
    <row r="48" spans="1:11" outlineLevel="1">
      <c r="A48" s="156" t="s">
        <v>2</v>
      </c>
      <c r="B48" s="186" t="s">
        <v>324</v>
      </c>
      <c r="C48" s="175" t="s">
        <v>2</v>
      </c>
      <c r="D48" s="176"/>
      <c r="E48" s="177"/>
      <c r="F48" s="176" t="s">
        <v>2</v>
      </c>
      <c r="G48" s="216"/>
      <c r="H48" s="221"/>
      <c r="I48" s="183" t="s">
        <v>325</v>
      </c>
      <c r="J48" s="184" t="s">
        <v>2</v>
      </c>
      <c r="K48" s="183"/>
    </row>
    <row r="49" spans="1:11" ht="12.75" customHeight="1" outlineLevel="1">
      <c r="A49" s="156" t="s">
        <v>2</v>
      </c>
      <c r="B49" s="186" t="s">
        <v>28</v>
      </c>
      <c r="C49" s="175"/>
      <c r="D49" s="176" t="s">
        <v>2</v>
      </c>
      <c r="E49" s="177"/>
      <c r="F49" s="176" t="s">
        <v>2</v>
      </c>
      <c r="G49" s="219"/>
      <c r="H49" s="220"/>
      <c r="I49" s="181"/>
      <c r="J49" s="182" t="s">
        <v>2</v>
      </c>
      <c r="K49" s="181"/>
    </row>
    <row r="50" spans="1:11" ht="21.75" customHeight="1" outlineLevel="1">
      <c r="A50" s="156" t="s">
        <v>2</v>
      </c>
      <c r="B50" s="186" t="s">
        <v>29</v>
      </c>
      <c r="C50" s="175"/>
      <c r="D50" s="176" t="s">
        <v>2</v>
      </c>
      <c r="E50" s="177"/>
      <c r="F50" s="176" t="s">
        <v>2</v>
      </c>
      <c r="G50" s="219"/>
      <c r="H50" s="220"/>
      <c r="I50" s="181" t="s">
        <v>94</v>
      </c>
      <c r="J50" s="182" t="s">
        <v>2</v>
      </c>
      <c r="K50" s="181"/>
    </row>
    <row r="51" spans="1:11" ht="12.75" customHeight="1" outlineLevel="1">
      <c r="A51" s="156" t="s">
        <v>2</v>
      </c>
      <c r="B51" s="186" t="s">
        <v>142</v>
      </c>
      <c r="C51" s="175"/>
      <c r="D51" s="176" t="s">
        <v>2</v>
      </c>
      <c r="E51" s="177"/>
      <c r="F51" s="176" t="s">
        <v>2</v>
      </c>
      <c r="G51" s="219"/>
      <c r="H51" s="220"/>
      <c r="I51" s="181" t="s">
        <v>94</v>
      </c>
      <c r="J51" s="182" t="s">
        <v>2</v>
      </c>
      <c r="K51" s="181"/>
    </row>
    <row r="52" spans="1:11" ht="22.8" outlineLevel="1">
      <c r="A52" s="156" t="s">
        <v>2</v>
      </c>
      <c r="B52" s="186" t="s">
        <v>160</v>
      </c>
      <c r="C52" s="175" t="s">
        <v>2</v>
      </c>
      <c r="D52" s="176"/>
      <c r="E52" s="177" t="s">
        <v>2</v>
      </c>
      <c r="F52" s="176"/>
      <c r="G52" s="216"/>
      <c r="H52" s="221"/>
      <c r="I52" s="183" t="s">
        <v>161</v>
      </c>
      <c r="J52" s="184"/>
      <c r="K52" s="183"/>
    </row>
    <row r="53" spans="1:11" ht="22.8" outlineLevel="1">
      <c r="A53" s="156" t="s">
        <v>2</v>
      </c>
      <c r="B53" s="186" t="s">
        <v>162</v>
      </c>
      <c r="C53" s="175"/>
      <c r="D53" s="176" t="s">
        <v>2</v>
      </c>
      <c r="E53" s="177"/>
      <c r="F53" s="176" t="s">
        <v>2</v>
      </c>
      <c r="G53" s="214"/>
      <c r="H53" s="221"/>
      <c r="I53" s="183" t="s">
        <v>163</v>
      </c>
      <c r="J53" s="184" t="s">
        <v>2</v>
      </c>
      <c r="K53" s="183"/>
    </row>
    <row r="54" spans="1:11" outlineLevel="1">
      <c r="A54" s="156" t="s">
        <v>2</v>
      </c>
      <c r="B54" s="186" t="s">
        <v>164</v>
      </c>
      <c r="C54" s="175"/>
      <c r="D54" s="176" t="s">
        <v>2</v>
      </c>
      <c r="E54" s="177"/>
      <c r="F54" s="176" t="s">
        <v>2</v>
      </c>
      <c r="G54" s="214"/>
      <c r="H54" s="221"/>
      <c r="I54" s="183" t="s">
        <v>91</v>
      </c>
      <c r="J54" s="184" t="s">
        <v>2</v>
      </c>
      <c r="K54" s="183"/>
    </row>
    <row r="55" spans="1:11" outlineLevel="1">
      <c r="A55" s="156" t="s">
        <v>2</v>
      </c>
      <c r="B55" s="186" t="s">
        <v>165</v>
      </c>
      <c r="C55" s="175"/>
      <c r="D55" s="176" t="s">
        <v>2</v>
      </c>
      <c r="E55" s="177"/>
      <c r="F55" s="176" t="s">
        <v>2</v>
      </c>
      <c r="G55" s="214"/>
      <c r="H55" s="221"/>
      <c r="I55" s="183" t="s">
        <v>91</v>
      </c>
      <c r="J55" s="184" t="s">
        <v>2</v>
      </c>
      <c r="K55" s="183"/>
    </row>
    <row r="56" spans="1:11" outlineLevel="1">
      <c r="A56" s="156" t="s">
        <v>2</v>
      </c>
      <c r="B56" s="186" t="s">
        <v>166</v>
      </c>
      <c r="C56" s="175"/>
      <c r="D56" s="176" t="s">
        <v>2</v>
      </c>
      <c r="E56" s="177"/>
      <c r="F56" s="176" t="s">
        <v>2</v>
      </c>
      <c r="G56" s="225"/>
      <c r="H56" s="220"/>
      <c r="I56" s="181"/>
      <c r="J56" s="182" t="s">
        <v>2</v>
      </c>
      <c r="K56" s="181"/>
    </row>
    <row r="57" spans="1:11" outlineLevel="1">
      <c r="A57" s="156" t="s">
        <v>2</v>
      </c>
      <c r="B57" s="186" t="s">
        <v>30</v>
      </c>
      <c r="C57" s="175"/>
      <c r="D57" s="176" t="s">
        <v>2</v>
      </c>
      <c r="E57" s="177"/>
      <c r="F57" s="176" t="s">
        <v>2</v>
      </c>
      <c r="G57" s="225"/>
      <c r="H57" s="220"/>
      <c r="I57" s="181"/>
      <c r="J57" s="182" t="s">
        <v>2</v>
      </c>
      <c r="K57" s="181"/>
    </row>
    <row r="58" spans="1:11" ht="12" outlineLevel="1" thickBot="1">
      <c r="A58" s="156" t="s">
        <v>2</v>
      </c>
      <c r="B58" s="186" t="s">
        <v>31</v>
      </c>
      <c r="C58" s="175"/>
      <c r="D58" s="176" t="s">
        <v>2</v>
      </c>
      <c r="E58" s="177"/>
      <c r="F58" s="176" t="s">
        <v>2</v>
      </c>
      <c r="G58" s="225"/>
      <c r="H58" s="220"/>
      <c r="I58" s="181"/>
      <c r="J58" s="182" t="s">
        <v>2</v>
      </c>
      <c r="K58" s="181"/>
    </row>
    <row r="59" spans="1:11" ht="12.6" thickBot="1">
      <c r="A59" s="156"/>
      <c r="B59" s="185" t="s">
        <v>364</v>
      </c>
      <c r="C59" s="169"/>
      <c r="D59" s="170"/>
      <c r="E59" s="171"/>
      <c r="F59" s="170"/>
      <c r="G59" s="212"/>
      <c r="H59" s="213"/>
      <c r="I59" s="172"/>
      <c r="J59" s="173"/>
      <c r="K59" s="172"/>
    </row>
    <row r="60" spans="1:11" ht="22.8" outlineLevel="1">
      <c r="A60" s="156"/>
      <c r="B60" s="186" t="s">
        <v>365</v>
      </c>
      <c r="C60" s="175" t="s">
        <v>2</v>
      </c>
      <c r="D60" s="176"/>
      <c r="E60" s="177" t="s">
        <v>2</v>
      </c>
      <c r="F60" s="176"/>
      <c r="G60" s="225"/>
      <c r="H60" s="220"/>
      <c r="I60" s="181" t="s">
        <v>367</v>
      </c>
      <c r="J60" s="182" t="s">
        <v>2</v>
      </c>
      <c r="K60" s="181"/>
    </row>
    <row r="61" spans="1:11" ht="12" outlineLevel="1" thickBot="1">
      <c r="A61" s="156"/>
      <c r="B61" s="186" t="s">
        <v>366</v>
      </c>
      <c r="C61" s="175" t="s">
        <v>2</v>
      </c>
      <c r="D61" s="176"/>
      <c r="E61" s="177" t="s">
        <v>2</v>
      </c>
      <c r="F61" s="176"/>
      <c r="G61" s="225"/>
      <c r="H61" s="223"/>
      <c r="I61" s="181"/>
      <c r="J61" s="182" t="s">
        <v>2</v>
      </c>
      <c r="K61" s="181"/>
    </row>
    <row r="62" spans="1:11" ht="12.6" thickBot="1">
      <c r="A62" s="156"/>
      <c r="B62" s="185" t="s">
        <v>32</v>
      </c>
      <c r="C62" s="169"/>
      <c r="D62" s="170"/>
      <c r="E62" s="171"/>
      <c r="F62" s="170"/>
      <c r="G62" s="212"/>
      <c r="H62" s="213"/>
      <c r="I62" s="172"/>
      <c r="J62" s="173"/>
      <c r="K62" s="172"/>
    </row>
    <row r="63" spans="1:11" outlineLevel="1">
      <c r="A63" s="156" t="s">
        <v>2</v>
      </c>
      <c r="B63" s="186" t="s">
        <v>33</v>
      </c>
      <c r="C63" s="175" t="s">
        <v>2</v>
      </c>
      <c r="D63" s="176"/>
      <c r="E63" s="177"/>
      <c r="F63" s="176" t="s">
        <v>2</v>
      </c>
      <c r="G63" s="219"/>
      <c r="H63" s="220"/>
      <c r="I63" s="181" t="s">
        <v>96</v>
      </c>
      <c r="J63" s="182" t="s">
        <v>2</v>
      </c>
      <c r="K63" s="181" t="s">
        <v>89</v>
      </c>
    </row>
    <row r="64" spans="1:11" outlineLevel="1">
      <c r="A64" s="156" t="s">
        <v>2</v>
      </c>
      <c r="B64" s="186" t="s">
        <v>34</v>
      </c>
      <c r="C64" s="175"/>
      <c r="D64" s="176" t="s">
        <v>2</v>
      </c>
      <c r="E64" s="177"/>
      <c r="F64" s="176" t="s">
        <v>2</v>
      </c>
      <c r="G64" s="216"/>
      <c r="H64" s="221"/>
      <c r="I64" s="183" t="s">
        <v>90</v>
      </c>
      <c r="J64" s="184" t="s">
        <v>2</v>
      </c>
      <c r="K64" s="183"/>
    </row>
    <row r="65" spans="1:11" ht="34.200000000000003" outlineLevel="1">
      <c r="A65" s="156" t="s">
        <v>2</v>
      </c>
      <c r="B65" s="186" t="s">
        <v>424</v>
      </c>
      <c r="C65" s="175"/>
      <c r="D65" s="176" t="s">
        <v>2</v>
      </c>
      <c r="E65" s="177"/>
      <c r="F65" s="176" t="s">
        <v>2</v>
      </c>
      <c r="G65" s="225"/>
      <c r="H65" s="220"/>
      <c r="I65" s="181" t="s">
        <v>136</v>
      </c>
      <c r="J65" s="182" t="s">
        <v>2</v>
      </c>
      <c r="K65" s="181" t="s">
        <v>112</v>
      </c>
    </row>
    <row r="66" spans="1:11" ht="34.200000000000003" outlineLevel="1">
      <c r="A66" s="156" t="s">
        <v>2</v>
      </c>
      <c r="B66" s="186" t="s">
        <v>423</v>
      </c>
      <c r="C66" s="175"/>
      <c r="D66" s="176" t="s">
        <v>2</v>
      </c>
      <c r="E66" s="177"/>
      <c r="F66" s="176" t="s">
        <v>2</v>
      </c>
      <c r="G66" s="225"/>
      <c r="H66" s="220"/>
      <c r="I66" s="181" t="s">
        <v>136</v>
      </c>
      <c r="J66" s="182"/>
      <c r="K66" s="181" t="s">
        <v>112</v>
      </c>
    </row>
    <row r="67" spans="1:11" ht="45.6" outlineLevel="1">
      <c r="A67" s="156" t="s">
        <v>2</v>
      </c>
      <c r="B67" s="186" t="s">
        <v>35</v>
      </c>
      <c r="C67" s="175" t="s">
        <v>2</v>
      </c>
      <c r="D67" s="176"/>
      <c r="E67" s="177" t="s">
        <v>2</v>
      </c>
      <c r="F67" s="176"/>
      <c r="G67" s="214"/>
      <c r="H67" s="221"/>
      <c r="I67" s="181" t="s">
        <v>440</v>
      </c>
      <c r="J67" s="184"/>
      <c r="K67" s="183"/>
    </row>
    <row r="68" spans="1:11" ht="22.8" outlineLevel="1">
      <c r="A68" s="156" t="s">
        <v>2</v>
      </c>
      <c r="B68" s="186" t="s">
        <v>167</v>
      </c>
      <c r="C68" s="175" t="s">
        <v>2</v>
      </c>
      <c r="D68" s="176"/>
      <c r="E68" s="177" t="s">
        <v>2</v>
      </c>
      <c r="F68" s="176"/>
      <c r="G68" s="214"/>
      <c r="H68" s="221"/>
      <c r="I68" s="183" t="s">
        <v>92</v>
      </c>
      <c r="J68" s="184" t="s">
        <v>2</v>
      </c>
      <c r="K68" s="183" t="s">
        <v>168</v>
      </c>
    </row>
    <row r="69" spans="1:11" ht="12" outlineLevel="1" thickBot="1">
      <c r="A69" s="156" t="s">
        <v>2</v>
      </c>
      <c r="B69" s="186" t="s">
        <v>36</v>
      </c>
      <c r="C69" s="175" t="s">
        <v>2</v>
      </c>
      <c r="D69" s="176"/>
      <c r="E69" s="177" t="s">
        <v>2</v>
      </c>
      <c r="F69" s="176"/>
      <c r="G69" s="225"/>
      <c r="H69" s="220"/>
      <c r="I69" s="181" t="s">
        <v>91</v>
      </c>
      <c r="J69" s="182" t="s">
        <v>2</v>
      </c>
      <c r="K69" s="181"/>
    </row>
    <row r="70" spans="1:11" ht="12.6" thickBot="1">
      <c r="A70" s="156"/>
      <c r="B70" s="185" t="s">
        <v>430</v>
      </c>
      <c r="C70" s="169"/>
      <c r="D70" s="170"/>
      <c r="E70" s="171"/>
      <c r="F70" s="170"/>
      <c r="G70" s="212"/>
      <c r="H70" s="213"/>
      <c r="I70" s="172"/>
      <c r="J70" s="173"/>
      <c r="K70" s="172"/>
    </row>
    <row r="71" spans="1:11" ht="12.75" customHeight="1" outlineLevel="1">
      <c r="A71" s="156" t="s">
        <v>2</v>
      </c>
      <c r="B71" s="186" t="s">
        <v>50</v>
      </c>
      <c r="C71" s="175" t="s">
        <v>2</v>
      </c>
      <c r="D71" s="176"/>
      <c r="E71" s="177" t="s">
        <v>2</v>
      </c>
      <c r="F71" s="176"/>
      <c r="G71" s="225"/>
      <c r="H71" s="220"/>
      <c r="I71" s="181"/>
      <c r="J71" s="182"/>
      <c r="K71" s="181"/>
    </row>
    <row r="72" spans="1:11" ht="34.200000000000003" outlineLevel="1">
      <c r="A72" s="156" t="s">
        <v>2</v>
      </c>
      <c r="B72" s="186" t="s">
        <v>174</v>
      </c>
      <c r="C72" s="175" t="s">
        <v>2</v>
      </c>
      <c r="D72" s="176"/>
      <c r="E72" s="177"/>
      <c r="F72" s="176" t="s">
        <v>2</v>
      </c>
      <c r="G72" s="216"/>
      <c r="H72" s="221"/>
      <c r="I72" s="183" t="s">
        <v>175</v>
      </c>
      <c r="J72" s="184" t="s">
        <v>2</v>
      </c>
      <c r="K72" s="183"/>
    </row>
    <row r="73" spans="1:11" ht="12.75" customHeight="1" outlineLevel="1" thickBot="1">
      <c r="A73" s="156" t="s">
        <v>2</v>
      </c>
      <c r="B73" s="186" t="s">
        <v>51</v>
      </c>
      <c r="C73" s="175"/>
      <c r="D73" s="176" t="s">
        <v>2</v>
      </c>
      <c r="E73" s="177"/>
      <c r="F73" s="176" t="s">
        <v>2</v>
      </c>
      <c r="G73" s="225"/>
      <c r="H73" s="220"/>
      <c r="I73" s="181" t="s">
        <v>338</v>
      </c>
      <c r="J73" s="182" t="s">
        <v>2</v>
      </c>
      <c r="K73" s="181"/>
    </row>
    <row r="74" spans="1:11" ht="12.6" thickBot="1">
      <c r="A74" s="156"/>
      <c r="B74" s="185" t="s">
        <v>37</v>
      </c>
      <c r="C74" s="169"/>
      <c r="D74" s="170"/>
      <c r="E74" s="171"/>
      <c r="F74" s="170"/>
      <c r="G74" s="212"/>
      <c r="H74" s="213"/>
      <c r="I74" s="172"/>
      <c r="J74" s="173"/>
      <c r="K74" s="172"/>
    </row>
    <row r="75" spans="1:11" ht="22.8" outlineLevel="1">
      <c r="A75" s="156" t="s">
        <v>2</v>
      </c>
      <c r="B75" s="186" t="s">
        <v>169</v>
      </c>
      <c r="C75" s="175" t="s">
        <v>2</v>
      </c>
      <c r="D75" s="176"/>
      <c r="E75" s="177"/>
      <c r="F75" s="176" t="s">
        <v>2</v>
      </c>
      <c r="G75" s="216"/>
      <c r="H75" s="221"/>
      <c r="I75" s="183" t="s">
        <v>108</v>
      </c>
      <c r="J75" s="184" t="s">
        <v>2</v>
      </c>
      <c r="K75" s="183"/>
    </row>
    <row r="76" spans="1:11" ht="12.75" customHeight="1" outlineLevel="1" thickBot="1">
      <c r="A76" s="156" t="s">
        <v>2</v>
      </c>
      <c r="B76" s="186" t="s">
        <v>326</v>
      </c>
      <c r="C76" s="175"/>
      <c r="D76" s="176" t="s">
        <v>2</v>
      </c>
      <c r="E76" s="177"/>
      <c r="F76" s="176" t="s">
        <v>2</v>
      </c>
      <c r="G76" s="219"/>
      <c r="H76" s="220"/>
      <c r="I76" s="181" t="s">
        <v>91</v>
      </c>
      <c r="J76" s="182" t="s">
        <v>2</v>
      </c>
      <c r="K76" s="181"/>
    </row>
    <row r="77" spans="1:11" ht="12.6" thickBot="1">
      <c r="A77" s="156"/>
      <c r="B77" s="185" t="s">
        <v>327</v>
      </c>
      <c r="C77" s="169"/>
      <c r="D77" s="170"/>
      <c r="E77" s="171"/>
      <c r="F77" s="170"/>
      <c r="G77" s="212"/>
      <c r="H77" s="213"/>
      <c r="I77" s="172"/>
      <c r="J77" s="173"/>
      <c r="K77" s="172"/>
    </row>
    <row r="78" spans="1:11" outlineLevel="1">
      <c r="A78" s="156" t="s">
        <v>2</v>
      </c>
      <c r="B78" s="186" t="s">
        <v>170</v>
      </c>
      <c r="C78" s="175" t="s">
        <v>2</v>
      </c>
      <c r="D78" s="176"/>
      <c r="E78" s="177"/>
      <c r="F78" s="176" t="s">
        <v>2</v>
      </c>
      <c r="G78" s="214"/>
      <c r="H78" s="217"/>
      <c r="I78" s="178"/>
      <c r="J78" s="179" t="s">
        <v>2</v>
      </c>
      <c r="K78" s="178"/>
    </row>
    <row r="79" spans="1:11" ht="27" customHeight="1" outlineLevel="1">
      <c r="A79" s="156" t="s">
        <v>2</v>
      </c>
      <c r="B79" s="186" t="s">
        <v>38</v>
      </c>
      <c r="C79" s="175" t="s">
        <v>2</v>
      </c>
      <c r="D79" s="176"/>
      <c r="E79" s="177"/>
      <c r="F79" s="176" t="s">
        <v>2</v>
      </c>
      <c r="G79" s="214"/>
      <c r="H79" s="217"/>
      <c r="I79" s="178"/>
      <c r="J79" s="179" t="s">
        <v>2</v>
      </c>
      <c r="K79" s="178"/>
    </row>
    <row r="80" spans="1:11" ht="27" customHeight="1" outlineLevel="1">
      <c r="A80" s="156"/>
      <c r="B80" s="186" t="s">
        <v>328</v>
      </c>
      <c r="C80" s="175" t="s">
        <v>2</v>
      </c>
      <c r="D80" s="176"/>
      <c r="E80" s="177"/>
      <c r="F80" s="176" t="s">
        <v>2</v>
      </c>
      <c r="G80" s="214"/>
      <c r="H80" s="217"/>
      <c r="I80" s="178"/>
      <c r="J80" s="179"/>
      <c r="K80" s="178"/>
    </row>
    <row r="81" spans="1:11" outlineLevel="1">
      <c r="A81" s="156" t="s">
        <v>2</v>
      </c>
      <c r="B81" s="186" t="s">
        <v>39</v>
      </c>
      <c r="C81" s="175" t="s">
        <v>2</v>
      </c>
      <c r="D81" s="176"/>
      <c r="E81" s="177"/>
      <c r="F81" s="176" t="s">
        <v>2</v>
      </c>
      <c r="G81" s="214"/>
      <c r="H81" s="217"/>
      <c r="I81" s="178"/>
      <c r="J81" s="179" t="s">
        <v>2</v>
      </c>
      <c r="K81" s="178"/>
    </row>
    <row r="82" spans="1:11" outlineLevel="1">
      <c r="A82" s="156" t="s">
        <v>2</v>
      </c>
      <c r="B82" s="186" t="s">
        <v>329</v>
      </c>
      <c r="C82" s="175" t="s">
        <v>2</v>
      </c>
      <c r="D82" s="176"/>
      <c r="E82" s="177"/>
      <c r="F82" s="176" t="s">
        <v>2</v>
      </c>
      <c r="G82" s="214"/>
      <c r="H82" s="217"/>
      <c r="I82" s="178"/>
      <c r="J82" s="179" t="s">
        <v>2</v>
      </c>
      <c r="K82" s="178"/>
    </row>
    <row r="83" spans="1:11" ht="20.25" customHeight="1" outlineLevel="1">
      <c r="A83" s="156" t="s">
        <v>2</v>
      </c>
      <c r="B83" s="186" t="s">
        <v>137</v>
      </c>
      <c r="C83" s="175" t="s">
        <v>2</v>
      </c>
      <c r="D83" s="176"/>
      <c r="E83" s="177"/>
      <c r="F83" s="176" t="s">
        <v>2</v>
      </c>
      <c r="G83" s="225"/>
      <c r="H83" s="220"/>
      <c r="I83" s="181"/>
      <c r="J83" s="182" t="s">
        <v>2</v>
      </c>
      <c r="K83" s="181"/>
    </row>
    <row r="84" spans="1:11" ht="12.75" customHeight="1" outlineLevel="1" thickBot="1">
      <c r="A84" s="156" t="s">
        <v>2</v>
      </c>
      <c r="B84" s="186" t="s">
        <v>330</v>
      </c>
      <c r="C84" s="175"/>
      <c r="D84" s="176" t="s">
        <v>2</v>
      </c>
      <c r="E84" s="177"/>
      <c r="F84" s="176" t="s">
        <v>2</v>
      </c>
      <c r="G84" s="225"/>
      <c r="H84" s="220"/>
      <c r="I84" s="181"/>
      <c r="J84" s="182" t="s">
        <v>2</v>
      </c>
      <c r="K84" s="181"/>
    </row>
    <row r="85" spans="1:11" ht="12.6" thickBot="1">
      <c r="A85" s="156"/>
      <c r="B85" s="185" t="s">
        <v>40</v>
      </c>
      <c r="C85" s="169"/>
      <c r="D85" s="170"/>
      <c r="E85" s="171"/>
      <c r="F85" s="170"/>
      <c r="G85" s="212"/>
      <c r="H85" s="213"/>
      <c r="I85" s="172"/>
      <c r="J85" s="173"/>
      <c r="K85" s="172"/>
    </row>
    <row r="86" spans="1:11" outlineLevel="1">
      <c r="A86" s="156" t="s">
        <v>2</v>
      </c>
      <c r="B86" s="186" t="s">
        <v>41</v>
      </c>
      <c r="C86" s="175" t="s">
        <v>2</v>
      </c>
      <c r="D86" s="176"/>
      <c r="E86" s="177"/>
      <c r="F86" s="176" t="s">
        <v>2</v>
      </c>
      <c r="G86" s="225"/>
      <c r="H86" s="220"/>
      <c r="I86" s="181" t="s">
        <v>96</v>
      </c>
      <c r="J86" s="182" t="s">
        <v>2</v>
      </c>
      <c r="K86" s="181" t="s">
        <v>89</v>
      </c>
    </row>
    <row r="87" spans="1:11" outlineLevel="1">
      <c r="A87" s="156" t="s">
        <v>2</v>
      </c>
      <c r="B87" s="186" t="s">
        <v>42</v>
      </c>
      <c r="C87" s="175"/>
      <c r="D87" s="176" t="s">
        <v>2</v>
      </c>
      <c r="E87" s="177"/>
      <c r="F87" s="176" t="s">
        <v>2</v>
      </c>
      <c r="G87" s="214"/>
      <c r="H87" s="221"/>
      <c r="I87" s="183" t="s">
        <v>90</v>
      </c>
      <c r="J87" s="184" t="s">
        <v>2</v>
      </c>
      <c r="K87" s="183"/>
    </row>
    <row r="88" spans="1:11" ht="22.8" outlineLevel="1">
      <c r="A88" s="156"/>
      <c r="B88" s="186" t="s">
        <v>144</v>
      </c>
      <c r="C88" s="175"/>
      <c r="D88" s="176" t="s">
        <v>2</v>
      </c>
      <c r="E88" s="177"/>
      <c r="F88" s="176" t="s">
        <v>2</v>
      </c>
      <c r="G88" s="214"/>
      <c r="H88" s="221"/>
      <c r="I88" s="181" t="s">
        <v>110</v>
      </c>
      <c r="J88" s="184" t="s">
        <v>2</v>
      </c>
      <c r="K88" s="183"/>
    </row>
    <row r="89" spans="1:11" ht="22.8" outlineLevel="1">
      <c r="A89" s="156" t="s">
        <v>2</v>
      </c>
      <c r="B89" s="186" t="s">
        <v>421</v>
      </c>
      <c r="C89" s="175"/>
      <c r="D89" s="176" t="s">
        <v>2</v>
      </c>
      <c r="E89" s="177"/>
      <c r="F89" s="176" t="s">
        <v>2</v>
      </c>
      <c r="G89" s="225"/>
      <c r="H89" s="220"/>
      <c r="I89" s="181" t="s">
        <v>110</v>
      </c>
      <c r="J89" s="182" t="s">
        <v>2</v>
      </c>
      <c r="K89" s="181" t="s">
        <v>112</v>
      </c>
    </row>
    <row r="90" spans="1:11" ht="22.8" outlineLevel="1">
      <c r="A90" s="156" t="s">
        <v>2</v>
      </c>
      <c r="B90" s="186" t="s">
        <v>422</v>
      </c>
      <c r="C90" s="175"/>
      <c r="D90" s="176" t="s">
        <v>2</v>
      </c>
      <c r="E90" s="177"/>
      <c r="F90" s="176" t="s">
        <v>2</v>
      </c>
      <c r="G90" s="225"/>
      <c r="H90" s="220"/>
      <c r="I90" s="181" t="s">
        <v>111</v>
      </c>
      <c r="J90" s="182" t="s">
        <v>2</v>
      </c>
      <c r="K90" s="181" t="s">
        <v>112</v>
      </c>
    </row>
    <row r="91" spans="1:11" ht="45.6" outlineLevel="1">
      <c r="A91" s="156" t="s">
        <v>2</v>
      </c>
      <c r="B91" s="186" t="s">
        <v>43</v>
      </c>
      <c r="C91" s="175" t="s">
        <v>2</v>
      </c>
      <c r="D91" s="176"/>
      <c r="E91" s="177" t="s">
        <v>2</v>
      </c>
      <c r="F91" s="176"/>
      <c r="G91" s="214"/>
      <c r="H91" s="221"/>
      <c r="I91" s="181" t="s">
        <v>440</v>
      </c>
      <c r="J91" s="184"/>
      <c r="K91" s="183"/>
    </row>
    <row r="92" spans="1:11" ht="28.5" customHeight="1" outlineLevel="1">
      <c r="A92" s="156" t="s">
        <v>2</v>
      </c>
      <c r="B92" s="186" t="s">
        <v>138</v>
      </c>
      <c r="C92" s="175" t="s">
        <v>2</v>
      </c>
      <c r="D92" s="176"/>
      <c r="E92" s="177" t="s">
        <v>2</v>
      </c>
      <c r="F92" s="176"/>
      <c r="G92" s="225"/>
      <c r="H92" s="220"/>
      <c r="I92" s="181"/>
      <c r="J92" s="182" t="s">
        <v>2</v>
      </c>
      <c r="K92" s="181" t="s">
        <v>168</v>
      </c>
    </row>
    <row r="93" spans="1:11" ht="28.5" customHeight="1" outlineLevel="1">
      <c r="A93" s="156"/>
      <c r="B93" s="186" t="s">
        <v>382</v>
      </c>
      <c r="C93" s="175"/>
      <c r="D93" s="176"/>
      <c r="E93" s="177"/>
      <c r="F93" s="176"/>
      <c r="G93" s="225"/>
      <c r="H93" s="220"/>
      <c r="I93" s="181"/>
      <c r="J93" s="182"/>
      <c r="K93" s="181"/>
    </row>
    <row r="94" spans="1:11" ht="12.75" customHeight="1" outlineLevel="1" thickBot="1">
      <c r="A94" s="156" t="s">
        <v>2</v>
      </c>
      <c r="B94" s="186" t="s">
        <v>74</v>
      </c>
      <c r="C94" s="175"/>
      <c r="D94" s="176" t="s">
        <v>2</v>
      </c>
      <c r="E94" s="177"/>
      <c r="F94" s="176" t="s">
        <v>2</v>
      </c>
      <c r="G94" s="225"/>
      <c r="H94" s="220"/>
      <c r="I94" s="181"/>
      <c r="J94" s="182" t="s">
        <v>2</v>
      </c>
      <c r="K94" s="181"/>
    </row>
    <row r="95" spans="1:11" ht="12.6" thickBot="1">
      <c r="A95" s="156"/>
      <c r="B95" s="185" t="s">
        <v>75</v>
      </c>
      <c r="C95" s="169"/>
      <c r="D95" s="170"/>
      <c r="E95" s="171"/>
      <c r="F95" s="170"/>
      <c r="G95" s="212"/>
      <c r="H95" s="213"/>
      <c r="I95" s="172"/>
      <c r="J95" s="173"/>
      <c r="K95" s="172"/>
    </row>
    <row r="96" spans="1:11" outlineLevel="1">
      <c r="A96" s="156" t="s">
        <v>2</v>
      </c>
      <c r="B96" s="186" t="s">
        <v>44</v>
      </c>
      <c r="C96" s="175" t="s">
        <v>2</v>
      </c>
      <c r="D96" s="176"/>
      <c r="E96" s="177"/>
      <c r="F96" s="176" t="s">
        <v>2</v>
      </c>
      <c r="G96" s="225"/>
      <c r="H96" s="220"/>
      <c r="I96" s="181" t="s">
        <v>96</v>
      </c>
      <c r="J96" s="182" t="s">
        <v>2</v>
      </c>
      <c r="K96" s="181" t="s">
        <v>89</v>
      </c>
    </row>
    <row r="97" spans="1:11" outlineLevel="1">
      <c r="A97" s="156" t="s">
        <v>2</v>
      </c>
      <c r="B97" s="186" t="s">
        <v>45</v>
      </c>
      <c r="C97" s="175"/>
      <c r="D97" s="176" t="s">
        <v>2</v>
      </c>
      <c r="E97" s="177"/>
      <c r="F97" s="176" t="s">
        <v>2</v>
      </c>
      <c r="G97" s="214"/>
      <c r="H97" s="221"/>
      <c r="I97" s="183" t="s">
        <v>90</v>
      </c>
      <c r="J97" s="184" t="s">
        <v>2</v>
      </c>
      <c r="K97" s="183"/>
    </row>
    <row r="98" spans="1:11" ht="22.8" outlineLevel="1">
      <c r="A98" s="156"/>
      <c r="B98" s="186" t="s">
        <v>144</v>
      </c>
      <c r="C98" s="175"/>
      <c r="D98" s="176" t="s">
        <v>2</v>
      </c>
      <c r="E98" s="177"/>
      <c r="F98" s="176" t="s">
        <v>2</v>
      </c>
      <c r="G98" s="214"/>
      <c r="H98" s="221"/>
      <c r="I98" s="181" t="s">
        <v>110</v>
      </c>
      <c r="J98" s="184" t="s">
        <v>2</v>
      </c>
      <c r="K98" s="183"/>
    </row>
    <row r="99" spans="1:11" ht="22.8" outlineLevel="1">
      <c r="A99" s="156" t="s">
        <v>2</v>
      </c>
      <c r="B99" s="186" t="s">
        <v>427</v>
      </c>
      <c r="C99" s="175"/>
      <c r="D99" s="176" t="s">
        <v>2</v>
      </c>
      <c r="E99" s="177"/>
      <c r="F99" s="176" t="s">
        <v>2</v>
      </c>
      <c r="G99" s="225"/>
      <c r="H99" s="220"/>
      <c r="I99" s="181" t="s">
        <v>113</v>
      </c>
      <c r="J99" s="182"/>
      <c r="K99" s="181" t="s">
        <v>112</v>
      </c>
    </row>
    <row r="100" spans="1:11" ht="22.8" outlineLevel="1">
      <c r="A100" s="156" t="s">
        <v>2</v>
      </c>
      <c r="B100" s="186" t="s">
        <v>428</v>
      </c>
      <c r="C100" s="175"/>
      <c r="D100" s="176" t="s">
        <v>2</v>
      </c>
      <c r="E100" s="177"/>
      <c r="F100" s="176" t="s">
        <v>2</v>
      </c>
      <c r="G100" s="225"/>
      <c r="H100" s="220"/>
      <c r="I100" s="181" t="s">
        <v>114</v>
      </c>
      <c r="J100" s="182"/>
      <c r="K100" s="181" t="s">
        <v>112</v>
      </c>
    </row>
    <row r="101" spans="1:11" ht="45.6" outlineLevel="1">
      <c r="A101" s="156" t="s">
        <v>2</v>
      </c>
      <c r="B101" s="186" t="s">
        <v>332</v>
      </c>
      <c r="C101" s="175" t="s">
        <v>2</v>
      </c>
      <c r="D101" s="176"/>
      <c r="E101" s="177" t="s">
        <v>2</v>
      </c>
      <c r="F101" s="176"/>
      <c r="G101" s="214"/>
      <c r="H101" s="221"/>
      <c r="I101" s="181" t="s">
        <v>440</v>
      </c>
      <c r="J101" s="184"/>
      <c r="K101" s="183"/>
    </row>
    <row r="102" spans="1:11" ht="22.8" outlineLevel="1">
      <c r="A102" s="156" t="s">
        <v>2</v>
      </c>
      <c r="B102" s="186" t="s">
        <v>46</v>
      </c>
      <c r="C102" s="175" t="s">
        <v>2</v>
      </c>
      <c r="D102" s="176"/>
      <c r="E102" s="177" t="s">
        <v>2</v>
      </c>
      <c r="F102" s="176"/>
      <c r="G102" s="225"/>
      <c r="H102" s="220"/>
      <c r="I102" s="181"/>
      <c r="J102" s="182" t="s">
        <v>2</v>
      </c>
      <c r="K102" s="181" t="s">
        <v>168</v>
      </c>
    </row>
    <row r="103" spans="1:11" ht="12" outlineLevel="1" thickBot="1">
      <c r="A103" s="156"/>
      <c r="B103" s="186" t="s">
        <v>373</v>
      </c>
      <c r="C103" s="175" t="s">
        <v>2</v>
      </c>
      <c r="D103" s="176"/>
      <c r="E103" s="177" t="s">
        <v>2</v>
      </c>
      <c r="F103" s="176"/>
      <c r="G103" s="225"/>
      <c r="H103" s="220"/>
      <c r="I103" s="181" t="s">
        <v>374</v>
      </c>
      <c r="J103" s="182" t="s">
        <v>2</v>
      </c>
      <c r="K103" s="181"/>
    </row>
    <row r="104" spans="1:11" ht="12.6" thickBot="1">
      <c r="A104" s="156"/>
      <c r="B104" s="185" t="s">
        <v>47</v>
      </c>
      <c r="C104" s="169"/>
      <c r="D104" s="170"/>
      <c r="E104" s="171"/>
      <c r="F104" s="170"/>
      <c r="G104" s="212"/>
      <c r="H104" s="213"/>
      <c r="I104" s="172"/>
      <c r="J104" s="173"/>
      <c r="K104" s="172"/>
    </row>
    <row r="105" spans="1:11" ht="45.6" outlineLevel="1">
      <c r="A105" s="156" t="s">
        <v>2</v>
      </c>
      <c r="B105" s="186" t="s">
        <v>172</v>
      </c>
      <c r="C105" s="175" t="s">
        <v>2</v>
      </c>
      <c r="D105" s="176"/>
      <c r="E105" s="177"/>
      <c r="F105" s="176" t="s">
        <v>2</v>
      </c>
      <c r="G105" s="214"/>
      <c r="H105" s="221"/>
      <c r="I105" s="183" t="s">
        <v>346</v>
      </c>
      <c r="J105" s="184" t="s">
        <v>2</v>
      </c>
      <c r="K105" s="183" t="s">
        <v>347</v>
      </c>
    </row>
    <row r="106" spans="1:11" outlineLevel="1">
      <c r="A106" s="156" t="s">
        <v>2</v>
      </c>
      <c r="B106" s="186" t="s">
        <v>173</v>
      </c>
      <c r="C106" s="175" t="s">
        <v>2</v>
      </c>
      <c r="D106" s="176"/>
      <c r="E106" s="177"/>
      <c r="F106" s="176" t="s">
        <v>2</v>
      </c>
      <c r="G106" s="214"/>
      <c r="H106" s="221"/>
      <c r="I106" s="178"/>
      <c r="J106" s="184" t="s">
        <v>2</v>
      </c>
      <c r="K106" s="183"/>
    </row>
    <row r="107" spans="1:11" outlineLevel="1">
      <c r="A107" s="156"/>
      <c r="B107" s="186" t="s">
        <v>333</v>
      </c>
      <c r="C107" s="175" t="s">
        <v>2</v>
      </c>
      <c r="D107" s="176"/>
      <c r="E107" s="177"/>
      <c r="F107" s="176" t="s">
        <v>2</v>
      </c>
      <c r="G107" s="214"/>
      <c r="H107" s="221"/>
      <c r="I107" s="178"/>
      <c r="J107" s="184"/>
      <c r="K107" s="183"/>
    </row>
    <row r="108" spans="1:11" outlineLevel="1">
      <c r="A108" s="156"/>
      <c r="B108" s="186" t="s">
        <v>334</v>
      </c>
      <c r="C108" s="175" t="s">
        <v>2</v>
      </c>
      <c r="D108" s="176"/>
      <c r="E108" s="177"/>
      <c r="F108" s="176" t="s">
        <v>2</v>
      </c>
      <c r="G108" s="214"/>
      <c r="H108" s="221"/>
      <c r="I108" s="178"/>
      <c r="J108" s="184" t="s">
        <v>2</v>
      </c>
      <c r="K108" s="183"/>
    </row>
    <row r="109" spans="1:11" outlineLevel="1">
      <c r="A109" s="156"/>
      <c r="B109" s="186" t="s">
        <v>336</v>
      </c>
      <c r="C109" s="175" t="s">
        <v>2</v>
      </c>
      <c r="D109" s="176"/>
      <c r="E109" s="177"/>
      <c r="F109" s="176" t="s">
        <v>2</v>
      </c>
      <c r="G109" s="214"/>
      <c r="H109" s="221"/>
      <c r="I109" s="178" t="s">
        <v>335</v>
      </c>
      <c r="J109" s="184" t="s">
        <v>2</v>
      </c>
      <c r="K109" s="183"/>
    </row>
    <row r="110" spans="1:11" ht="12.75" customHeight="1" outlineLevel="1">
      <c r="A110" s="156" t="s">
        <v>2</v>
      </c>
      <c r="B110" s="186" t="s">
        <v>49</v>
      </c>
      <c r="C110" s="175" t="s">
        <v>2</v>
      </c>
      <c r="D110" s="176"/>
      <c r="E110" s="177"/>
      <c r="F110" s="176" t="s">
        <v>2</v>
      </c>
      <c r="G110" s="225"/>
      <c r="H110" s="220"/>
      <c r="I110" s="181"/>
      <c r="J110" s="182" t="s">
        <v>2</v>
      </c>
      <c r="K110" s="181"/>
    </row>
    <row r="111" spans="1:11" outlineLevel="1">
      <c r="A111" s="156"/>
      <c r="B111" s="186" t="s">
        <v>337</v>
      </c>
      <c r="C111" s="175"/>
      <c r="D111" s="176" t="s">
        <v>2</v>
      </c>
      <c r="E111" s="177"/>
      <c r="F111" s="176" t="s">
        <v>2</v>
      </c>
      <c r="G111" s="214"/>
      <c r="H111" s="221"/>
      <c r="I111" s="178"/>
      <c r="J111" s="184"/>
      <c r="K111" s="183"/>
    </row>
    <row r="112" spans="1:11" outlineLevel="1">
      <c r="A112" s="156" t="s">
        <v>2</v>
      </c>
      <c r="B112" s="186" t="s">
        <v>48</v>
      </c>
      <c r="C112" s="175" t="s">
        <v>2</v>
      </c>
      <c r="D112" s="176"/>
      <c r="E112" s="177" t="s">
        <v>2</v>
      </c>
      <c r="F112" s="176"/>
      <c r="G112" s="214"/>
      <c r="H112" s="221"/>
      <c r="I112" s="183"/>
      <c r="J112" s="184"/>
      <c r="K112" s="183"/>
    </row>
    <row r="113" spans="1:11" ht="40.200000000000003" outlineLevel="1" thickBot="1">
      <c r="A113" s="156" t="s">
        <v>2</v>
      </c>
      <c r="B113" s="186" t="s">
        <v>73</v>
      </c>
      <c r="C113" s="175" t="s">
        <v>2</v>
      </c>
      <c r="D113" s="176"/>
      <c r="E113" s="177" t="s">
        <v>2</v>
      </c>
      <c r="F113" s="176"/>
      <c r="G113" s="225"/>
      <c r="H113" s="226"/>
      <c r="I113" s="181" t="s">
        <v>99</v>
      </c>
      <c r="J113" s="182" t="s">
        <v>2</v>
      </c>
      <c r="K113" s="187" t="s">
        <v>109</v>
      </c>
    </row>
    <row r="114" spans="1:11" ht="12.6" thickBot="1">
      <c r="A114" s="156"/>
      <c r="B114" s="185" t="s">
        <v>431</v>
      </c>
      <c r="C114" s="169"/>
      <c r="D114" s="170"/>
      <c r="E114" s="171"/>
      <c r="F114" s="170"/>
      <c r="G114" s="212"/>
      <c r="H114" s="213"/>
      <c r="I114" s="172"/>
      <c r="J114" s="173"/>
      <c r="K114" s="172"/>
    </row>
    <row r="115" spans="1:11" ht="12.75" customHeight="1" outlineLevel="1">
      <c r="A115" s="156"/>
      <c r="B115" s="186" t="s">
        <v>381</v>
      </c>
      <c r="C115" s="175" t="s">
        <v>2</v>
      </c>
      <c r="D115" s="176"/>
      <c r="E115" s="177"/>
      <c r="F115" s="176" t="s">
        <v>2</v>
      </c>
      <c r="G115" s="225"/>
      <c r="H115" s="220"/>
      <c r="I115" s="181"/>
      <c r="J115" s="182"/>
      <c r="K115" s="181"/>
    </row>
    <row r="116" spans="1:11" ht="12.75" customHeight="1" outlineLevel="1">
      <c r="A116" s="156" t="s">
        <v>2</v>
      </c>
      <c r="B116" s="186" t="s">
        <v>176</v>
      </c>
      <c r="C116" s="175" t="s">
        <v>2</v>
      </c>
      <c r="D116" s="176"/>
      <c r="E116" s="177" t="s">
        <v>2</v>
      </c>
      <c r="F116" s="176"/>
      <c r="G116" s="225"/>
      <c r="H116" s="220"/>
      <c r="I116" s="183" t="s">
        <v>339</v>
      </c>
      <c r="J116" s="182" t="s">
        <v>2</v>
      </c>
      <c r="K116" s="181"/>
    </row>
    <row r="117" spans="1:11" ht="12.75" customHeight="1" outlineLevel="1">
      <c r="A117" s="156"/>
      <c r="B117" s="186" t="s">
        <v>398</v>
      </c>
      <c r="C117" s="175" t="s">
        <v>2</v>
      </c>
      <c r="D117" s="176"/>
      <c r="E117" s="177" t="s">
        <v>2</v>
      </c>
      <c r="F117" s="176"/>
      <c r="G117" s="225"/>
      <c r="H117" s="220"/>
      <c r="I117" s="183"/>
      <c r="J117" s="182" t="s">
        <v>2</v>
      </c>
      <c r="K117" s="181"/>
    </row>
    <row r="118" spans="1:11" ht="68.400000000000006" outlineLevel="1">
      <c r="A118" s="156" t="s">
        <v>2</v>
      </c>
      <c r="B118" s="186" t="s">
        <v>361</v>
      </c>
      <c r="C118" s="175" t="s">
        <v>2</v>
      </c>
      <c r="D118" s="176"/>
      <c r="E118" s="177"/>
      <c r="F118" s="176" t="s">
        <v>2</v>
      </c>
      <c r="G118" s="225"/>
      <c r="H118" s="220"/>
      <c r="I118" s="181" t="s">
        <v>362</v>
      </c>
      <c r="J118" s="182" t="s">
        <v>2</v>
      </c>
      <c r="K118" s="181" t="s">
        <v>340</v>
      </c>
    </row>
    <row r="119" spans="1:11" ht="23.25" customHeight="1" outlineLevel="1" thickBot="1">
      <c r="A119" s="156" t="s">
        <v>2</v>
      </c>
      <c r="B119" s="186" t="s">
        <v>177</v>
      </c>
      <c r="C119" s="175" t="s">
        <v>2</v>
      </c>
      <c r="D119" s="176"/>
      <c r="E119" s="177" t="s">
        <v>2</v>
      </c>
      <c r="F119" s="176"/>
      <c r="G119" s="225"/>
      <c r="H119" s="220"/>
      <c r="I119" s="181"/>
      <c r="J119" s="182" t="s">
        <v>2</v>
      </c>
      <c r="K119" s="181"/>
    </row>
    <row r="120" spans="1:11" ht="12.6" thickBot="1">
      <c r="A120" s="156"/>
      <c r="B120" s="185" t="s">
        <v>76</v>
      </c>
      <c r="C120" s="169"/>
      <c r="D120" s="170"/>
      <c r="E120" s="171"/>
      <c r="F120" s="170"/>
      <c r="G120" s="212"/>
      <c r="H120" s="213"/>
      <c r="I120" s="172"/>
      <c r="J120" s="173"/>
      <c r="K120" s="172"/>
    </row>
    <row r="121" spans="1:11" ht="45" customHeight="1" outlineLevel="1">
      <c r="A121" s="156" t="s">
        <v>2</v>
      </c>
      <c r="B121" s="186" t="s">
        <v>178</v>
      </c>
      <c r="C121" s="175" t="s">
        <v>2</v>
      </c>
      <c r="D121" s="176"/>
      <c r="E121" s="177"/>
      <c r="F121" s="176" t="s">
        <v>2</v>
      </c>
      <c r="G121" s="225"/>
      <c r="H121" s="220"/>
      <c r="I121" s="181" t="s">
        <v>115</v>
      </c>
      <c r="J121" s="182" t="s">
        <v>2</v>
      </c>
      <c r="K121" s="181" t="s">
        <v>341</v>
      </c>
    </row>
    <row r="122" spans="1:11" ht="34.200000000000003" outlineLevel="1">
      <c r="A122" s="156" t="s">
        <v>2</v>
      </c>
      <c r="B122" s="186" t="s">
        <v>52</v>
      </c>
      <c r="C122" s="175" t="s">
        <v>2</v>
      </c>
      <c r="D122" s="176"/>
      <c r="E122" s="177"/>
      <c r="F122" s="176" t="s">
        <v>2</v>
      </c>
      <c r="G122" s="225"/>
      <c r="H122" s="220"/>
      <c r="I122" s="181" t="s">
        <v>342</v>
      </c>
      <c r="J122" s="182" t="s">
        <v>2</v>
      </c>
      <c r="K122" s="181"/>
    </row>
    <row r="123" spans="1:11" ht="12.75" customHeight="1" outlineLevel="1">
      <c r="A123" s="156" t="s">
        <v>2</v>
      </c>
      <c r="B123" s="186" t="s">
        <v>53</v>
      </c>
      <c r="C123" s="175"/>
      <c r="D123" s="176" t="s">
        <v>2</v>
      </c>
      <c r="E123" s="177"/>
      <c r="F123" s="176" t="s">
        <v>2</v>
      </c>
      <c r="G123" s="225"/>
      <c r="H123" s="220"/>
      <c r="I123" s="181"/>
      <c r="J123" s="182" t="s">
        <v>2</v>
      </c>
      <c r="K123" s="181"/>
    </row>
    <row r="124" spans="1:11" outlineLevel="1">
      <c r="A124" s="156"/>
      <c r="B124" s="186" t="s">
        <v>349</v>
      </c>
      <c r="C124" s="175" t="s">
        <v>2</v>
      </c>
      <c r="D124" s="176"/>
      <c r="E124" s="177" t="s">
        <v>2</v>
      </c>
      <c r="F124" s="176"/>
      <c r="G124" s="214"/>
      <c r="H124" s="221"/>
      <c r="I124" s="183"/>
      <c r="J124" s="184" t="s">
        <v>2</v>
      </c>
      <c r="K124" s="183" t="s">
        <v>348</v>
      </c>
    </row>
    <row r="125" spans="1:11" outlineLevel="1">
      <c r="A125" s="156" t="s">
        <v>2</v>
      </c>
      <c r="B125" s="186" t="s">
        <v>345</v>
      </c>
      <c r="C125" s="175" t="s">
        <v>2</v>
      </c>
      <c r="D125" s="176"/>
      <c r="E125" s="177"/>
      <c r="F125" s="176" t="s">
        <v>2</v>
      </c>
      <c r="G125" s="214"/>
      <c r="H125" s="221"/>
      <c r="I125" s="183"/>
      <c r="J125" s="184" t="s">
        <v>2</v>
      </c>
      <c r="K125" s="183" t="s">
        <v>117</v>
      </c>
    </row>
    <row r="126" spans="1:11" outlineLevel="1">
      <c r="A126" s="156" t="s">
        <v>2</v>
      </c>
      <c r="B126" s="186" t="s">
        <v>54</v>
      </c>
      <c r="C126" s="175" t="s">
        <v>2</v>
      </c>
      <c r="D126" s="176"/>
      <c r="E126" s="177" t="s">
        <v>2</v>
      </c>
      <c r="F126" s="176"/>
      <c r="G126" s="214"/>
      <c r="H126" s="221"/>
      <c r="I126" s="183"/>
      <c r="J126" s="184"/>
      <c r="K126" s="183" t="s">
        <v>343</v>
      </c>
    </row>
    <row r="127" spans="1:11" ht="34.200000000000003" outlineLevel="1">
      <c r="A127" s="156" t="s">
        <v>2</v>
      </c>
      <c r="B127" s="186" t="s">
        <v>344</v>
      </c>
      <c r="C127" s="175" t="s">
        <v>2</v>
      </c>
      <c r="D127" s="176"/>
      <c r="E127" s="177"/>
      <c r="F127" s="176" t="s">
        <v>2</v>
      </c>
      <c r="G127" s="214"/>
      <c r="H127" s="221"/>
      <c r="I127" s="183" t="s">
        <v>116</v>
      </c>
      <c r="J127" s="184" t="s">
        <v>2</v>
      </c>
      <c r="K127" s="183" t="s">
        <v>118</v>
      </c>
    </row>
    <row r="128" spans="1:11" outlineLevel="1">
      <c r="A128" s="156"/>
      <c r="B128" s="186" t="s">
        <v>368</v>
      </c>
      <c r="C128" s="175" t="s">
        <v>2</v>
      </c>
      <c r="D128" s="176"/>
      <c r="E128" s="177" t="s">
        <v>2</v>
      </c>
      <c r="F128" s="176"/>
      <c r="G128" s="214"/>
      <c r="H128" s="221"/>
      <c r="I128" s="183" t="s">
        <v>369</v>
      </c>
      <c r="J128" s="184" t="s">
        <v>2</v>
      </c>
      <c r="K128" s="183"/>
    </row>
    <row r="129" spans="1:11" ht="12" outlineLevel="1" thickBot="1">
      <c r="A129" s="156" t="s">
        <v>2</v>
      </c>
      <c r="B129" s="186" t="s">
        <v>350</v>
      </c>
      <c r="C129" s="175"/>
      <c r="D129" s="176" t="s">
        <v>2</v>
      </c>
      <c r="E129" s="177"/>
      <c r="F129" s="176" t="s">
        <v>2</v>
      </c>
      <c r="G129" s="214"/>
      <c r="H129" s="221"/>
      <c r="I129" s="183" t="s">
        <v>116</v>
      </c>
      <c r="J129" s="184" t="s">
        <v>2</v>
      </c>
      <c r="K129" s="183"/>
    </row>
    <row r="130" spans="1:11" ht="12.6" thickBot="1">
      <c r="A130" s="156"/>
      <c r="B130" s="185" t="s">
        <v>55</v>
      </c>
      <c r="C130" s="169"/>
      <c r="D130" s="170"/>
      <c r="E130" s="171"/>
      <c r="F130" s="170"/>
      <c r="G130" s="212"/>
      <c r="H130" s="213"/>
      <c r="I130" s="172"/>
      <c r="J130" s="173"/>
      <c r="K130" s="172"/>
    </row>
    <row r="131" spans="1:11" outlineLevel="1">
      <c r="A131" s="156" t="s">
        <v>2</v>
      </c>
      <c r="B131" s="188" t="s">
        <v>77</v>
      </c>
      <c r="C131" s="189" t="s">
        <v>2</v>
      </c>
      <c r="D131" s="190"/>
      <c r="E131" s="191"/>
      <c r="F131" s="190" t="s">
        <v>2</v>
      </c>
      <c r="G131" s="227"/>
      <c r="H131" s="228"/>
      <c r="I131" s="192"/>
      <c r="J131" s="193" t="s">
        <v>2</v>
      </c>
      <c r="K131" s="192"/>
    </row>
    <row r="132" spans="1:11" outlineLevel="1">
      <c r="A132" s="156"/>
      <c r="B132" s="188" t="s">
        <v>351</v>
      </c>
      <c r="C132" s="189" t="s">
        <v>2</v>
      </c>
      <c r="D132" s="190"/>
      <c r="E132" s="191"/>
      <c r="F132" s="190" t="s">
        <v>2</v>
      </c>
      <c r="G132" s="227"/>
      <c r="H132" s="228"/>
      <c r="I132" s="192"/>
      <c r="J132" s="193" t="s">
        <v>2</v>
      </c>
      <c r="K132" s="192"/>
    </row>
    <row r="133" spans="1:11" ht="28.5" customHeight="1" outlineLevel="1">
      <c r="A133" s="156" t="s">
        <v>2</v>
      </c>
      <c r="B133" s="188" t="s">
        <v>352</v>
      </c>
      <c r="C133" s="189" t="s">
        <v>2</v>
      </c>
      <c r="D133" s="190"/>
      <c r="E133" s="191"/>
      <c r="F133" s="190" t="s">
        <v>2</v>
      </c>
      <c r="G133" s="227"/>
      <c r="H133" s="228"/>
      <c r="I133" s="194" t="s">
        <v>353</v>
      </c>
      <c r="J133" s="193" t="s">
        <v>2</v>
      </c>
      <c r="K133" s="192"/>
    </row>
    <row r="134" spans="1:11" outlineLevel="1">
      <c r="A134" s="156" t="s">
        <v>2</v>
      </c>
      <c r="B134" s="188" t="s">
        <v>56</v>
      </c>
      <c r="C134" s="189" t="s">
        <v>2</v>
      </c>
      <c r="D134" s="190"/>
      <c r="E134" s="191" t="s">
        <v>2</v>
      </c>
      <c r="F134" s="190"/>
      <c r="G134" s="227"/>
      <c r="H134" s="228"/>
      <c r="I134" s="192"/>
      <c r="J134" s="193" t="s">
        <v>2</v>
      </c>
      <c r="K134" s="192"/>
    </row>
    <row r="135" spans="1:11" ht="26.25" customHeight="1" outlineLevel="1">
      <c r="A135" s="156"/>
      <c r="B135" s="174" t="s">
        <v>84</v>
      </c>
      <c r="C135" s="189" t="s">
        <v>2</v>
      </c>
      <c r="D135" s="190"/>
      <c r="E135" s="191" t="s">
        <v>2</v>
      </c>
      <c r="F135" s="190"/>
      <c r="G135" s="227"/>
      <c r="H135" s="228"/>
      <c r="I135" s="192"/>
      <c r="J135" s="193" t="s">
        <v>2</v>
      </c>
      <c r="K135" s="192"/>
    </row>
    <row r="136" spans="1:11" outlineLevel="1">
      <c r="A136" s="156"/>
      <c r="B136" s="188" t="s">
        <v>125</v>
      </c>
      <c r="C136" s="189" t="s">
        <v>2</v>
      </c>
      <c r="D136" s="190"/>
      <c r="E136" s="191" t="s">
        <v>2</v>
      </c>
      <c r="F136" s="190"/>
      <c r="G136" s="225"/>
      <c r="H136" s="228"/>
      <c r="I136" s="192"/>
      <c r="J136" s="193"/>
      <c r="K136" s="192"/>
    </row>
    <row r="137" spans="1:11" outlineLevel="1">
      <c r="A137" s="156" t="s">
        <v>2</v>
      </c>
      <c r="B137" s="188" t="s">
        <v>12</v>
      </c>
      <c r="C137" s="189" t="s">
        <v>2</v>
      </c>
      <c r="D137" s="190"/>
      <c r="E137" s="191" t="s">
        <v>2</v>
      </c>
      <c r="F137" s="190"/>
      <c r="G137" s="225"/>
      <c r="H137" s="220"/>
      <c r="I137" s="181" t="s">
        <v>119</v>
      </c>
      <c r="J137" s="182" t="s">
        <v>2</v>
      </c>
      <c r="K137" s="181"/>
    </row>
    <row r="138" spans="1:11" outlineLevel="1">
      <c r="A138" s="156"/>
      <c r="B138" s="188" t="s">
        <v>126</v>
      </c>
      <c r="C138" s="189" t="s">
        <v>2</v>
      </c>
      <c r="D138" s="190"/>
      <c r="E138" s="191" t="s">
        <v>2</v>
      </c>
      <c r="F138" s="190"/>
      <c r="G138" s="225"/>
      <c r="H138" s="220"/>
      <c r="I138" s="181"/>
      <c r="J138" s="182"/>
      <c r="K138" s="181"/>
    </row>
    <row r="139" spans="1:11" outlineLevel="1">
      <c r="A139" s="156"/>
      <c r="B139" s="188" t="s">
        <v>127</v>
      </c>
      <c r="C139" s="189" t="s">
        <v>2</v>
      </c>
      <c r="D139" s="190"/>
      <c r="E139" s="191" t="s">
        <v>2</v>
      </c>
      <c r="F139" s="190"/>
      <c r="G139" s="225"/>
      <c r="H139" s="220"/>
      <c r="I139" s="181"/>
      <c r="J139" s="182"/>
      <c r="K139" s="181"/>
    </row>
    <row r="140" spans="1:11" outlineLevel="1">
      <c r="A140" s="156"/>
      <c r="B140" s="188" t="s">
        <v>128</v>
      </c>
      <c r="C140" s="189" t="s">
        <v>2</v>
      </c>
      <c r="D140" s="190"/>
      <c r="E140" s="191" t="s">
        <v>2</v>
      </c>
      <c r="F140" s="190"/>
      <c r="G140" s="225"/>
      <c r="H140" s="220"/>
      <c r="I140" s="181"/>
      <c r="J140" s="182"/>
      <c r="K140" s="181"/>
    </row>
    <row r="141" spans="1:11" outlineLevel="1">
      <c r="A141" s="156"/>
      <c r="B141" s="188" t="s">
        <v>129</v>
      </c>
      <c r="C141" s="189" t="s">
        <v>2</v>
      </c>
      <c r="D141" s="190"/>
      <c r="E141" s="191" t="s">
        <v>2</v>
      </c>
      <c r="F141" s="190"/>
      <c r="G141" s="225"/>
      <c r="H141" s="220"/>
      <c r="I141" s="181"/>
      <c r="J141" s="182"/>
      <c r="K141" s="181"/>
    </row>
    <row r="142" spans="1:11" outlineLevel="1">
      <c r="A142" s="156"/>
      <c r="B142" s="188" t="s">
        <v>130</v>
      </c>
      <c r="C142" s="189" t="s">
        <v>2</v>
      </c>
      <c r="D142" s="190"/>
      <c r="E142" s="191" t="s">
        <v>2</v>
      </c>
      <c r="F142" s="190"/>
      <c r="G142" s="225"/>
      <c r="H142" s="220"/>
      <c r="I142" s="181"/>
      <c r="J142" s="182"/>
      <c r="K142" s="181"/>
    </row>
    <row r="143" spans="1:11" outlineLevel="1">
      <c r="A143" s="156"/>
      <c r="B143" s="188" t="s">
        <v>354</v>
      </c>
      <c r="C143" s="189" t="s">
        <v>2</v>
      </c>
      <c r="D143" s="190"/>
      <c r="E143" s="191" t="s">
        <v>2</v>
      </c>
      <c r="F143" s="190"/>
      <c r="G143" s="225"/>
      <c r="H143" s="220"/>
      <c r="I143" s="181" t="s">
        <v>119</v>
      </c>
      <c r="J143" s="182" t="s">
        <v>2</v>
      </c>
      <c r="K143" s="181"/>
    </row>
    <row r="144" spans="1:11" outlineLevel="1">
      <c r="A144" s="156" t="s">
        <v>2</v>
      </c>
      <c r="B144" s="188" t="s">
        <v>131</v>
      </c>
      <c r="C144" s="189" t="s">
        <v>2</v>
      </c>
      <c r="D144" s="190"/>
      <c r="E144" s="191" t="s">
        <v>2</v>
      </c>
      <c r="F144" s="190"/>
      <c r="G144" s="227"/>
      <c r="H144" s="228"/>
      <c r="I144" s="181"/>
      <c r="J144" s="193"/>
      <c r="K144" s="192"/>
    </row>
    <row r="145" spans="1:11" ht="22.8" outlineLevel="1">
      <c r="A145" s="156" t="s">
        <v>2</v>
      </c>
      <c r="B145" s="188" t="s">
        <v>179</v>
      </c>
      <c r="C145" s="189" t="s">
        <v>2</v>
      </c>
      <c r="D145" s="190"/>
      <c r="E145" s="191"/>
      <c r="F145" s="190" t="s">
        <v>2</v>
      </c>
      <c r="G145" s="227"/>
      <c r="H145" s="228"/>
      <c r="I145" s="194" t="s">
        <v>355</v>
      </c>
      <c r="J145" s="193" t="s">
        <v>2</v>
      </c>
      <c r="K145" s="192"/>
    </row>
    <row r="146" spans="1:11" outlineLevel="1">
      <c r="A146" s="156"/>
      <c r="B146" s="188" t="s">
        <v>133</v>
      </c>
      <c r="C146" s="189" t="s">
        <v>2</v>
      </c>
      <c r="D146" s="190"/>
      <c r="E146" s="191" t="s">
        <v>2</v>
      </c>
      <c r="F146" s="190"/>
      <c r="G146" s="227"/>
      <c r="H146" s="228"/>
      <c r="I146" s="194"/>
      <c r="J146" s="193"/>
      <c r="K146" s="192"/>
    </row>
    <row r="147" spans="1:11" outlineLevel="1">
      <c r="A147" s="156"/>
      <c r="B147" s="188" t="s">
        <v>132</v>
      </c>
      <c r="C147" s="189" t="s">
        <v>2</v>
      </c>
      <c r="D147" s="190"/>
      <c r="E147" s="191" t="s">
        <v>2</v>
      </c>
      <c r="F147" s="190"/>
      <c r="G147" s="227"/>
      <c r="H147" s="228"/>
      <c r="I147" s="194"/>
      <c r="J147" s="193"/>
      <c r="K147" s="192"/>
    </row>
    <row r="148" spans="1:11" outlineLevel="1">
      <c r="A148" s="156" t="s">
        <v>2</v>
      </c>
      <c r="B148" s="188" t="s">
        <v>57</v>
      </c>
      <c r="C148" s="189" t="s">
        <v>2</v>
      </c>
      <c r="D148" s="190"/>
      <c r="E148" s="191" t="s">
        <v>2</v>
      </c>
      <c r="F148" s="190"/>
      <c r="G148" s="227"/>
      <c r="H148" s="228"/>
      <c r="I148" s="192"/>
      <c r="J148" s="193"/>
      <c r="K148" s="192"/>
    </row>
    <row r="149" spans="1:11" outlineLevel="1">
      <c r="A149" s="156"/>
      <c r="B149" s="186" t="s">
        <v>368</v>
      </c>
      <c r="C149" s="175" t="s">
        <v>2</v>
      </c>
      <c r="D149" s="176"/>
      <c r="E149" s="177" t="s">
        <v>2</v>
      </c>
      <c r="F149" s="176"/>
      <c r="G149" s="214"/>
      <c r="H149" s="221"/>
      <c r="I149" s="183" t="s">
        <v>369</v>
      </c>
      <c r="J149" s="193" t="s">
        <v>2</v>
      </c>
      <c r="K149" s="192"/>
    </row>
    <row r="150" spans="1:11" outlineLevel="1">
      <c r="A150" s="156" t="s">
        <v>2</v>
      </c>
      <c r="B150" s="188" t="s">
        <v>13</v>
      </c>
      <c r="C150" s="189" t="s">
        <v>2</v>
      </c>
      <c r="D150" s="190"/>
      <c r="E150" s="191" t="s">
        <v>2</v>
      </c>
      <c r="F150" s="190"/>
      <c r="G150" s="225"/>
      <c r="H150" s="220"/>
      <c r="I150" s="181"/>
      <c r="J150" s="182" t="s">
        <v>2</v>
      </c>
      <c r="K150" s="181"/>
    </row>
    <row r="151" spans="1:11" outlineLevel="1">
      <c r="A151" s="156" t="s">
        <v>2</v>
      </c>
      <c r="B151" s="188" t="s">
        <v>14</v>
      </c>
      <c r="C151" s="189" t="s">
        <v>2</v>
      </c>
      <c r="D151" s="190"/>
      <c r="E151" s="191" t="s">
        <v>2</v>
      </c>
      <c r="F151" s="190"/>
      <c r="G151" s="225"/>
      <c r="H151" s="220"/>
      <c r="I151" s="181"/>
      <c r="J151" s="182"/>
      <c r="K151" s="181"/>
    </row>
    <row r="152" spans="1:11" outlineLevel="1">
      <c r="A152" s="156" t="s">
        <v>2</v>
      </c>
      <c r="B152" s="188" t="s">
        <v>15</v>
      </c>
      <c r="C152" s="189" t="s">
        <v>2</v>
      </c>
      <c r="D152" s="190"/>
      <c r="E152" s="191" t="s">
        <v>2</v>
      </c>
      <c r="F152" s="190"/>
      <c r="G152" s="225"/>
      <c r="H152" s="220"/>
      <c r="I152" s="181"/>
      <c r="J152" s="182" t="s">
        <v>2</v>
      </c>
      <c r="K152" s="181"/>
    </row>
    <row r="153" spans="1:11" outlineLevel="1">
      <c r="A153" s="156" t="s">
        <v>2</v>
      </c>
      <c r="B153" s="188" t="s">
        <v>16</v>
      </c>
      <c r="C153" s="189" t="s">
        <v>2</v>
      </c>
      <c r="D153" s="190"/>
      <c r="E153" s="191" t="s">
        <v>2</v>
      </c>
      <c r="F153" s="190"/>
      <c r="G153" s="225"/>
      <c r="H153" s="220"/>
      <c r="I153" s="181"/>
      <c r="J153" s="182"/>
      <c r="K153" s="181"/>
    </row>
    <row r="154" spans="1:11" outlineLevel="1">
      <c r="A154" s="156" t="s">
        <v>2</v>
      </c>
      <c r="B154" s="188" t="s">
        <v>377</v>
      </c>
      <c r="C154" s="189" t="s">
        <v>2</v>
      </c>
      <c r="D154" s="190"/>
      <c r="E154" s="191" t="s">
        <v>2</v>
      </c>
      <c r="F154" s="190"/>
      <c r="G154" s="225"/>
      <c r="H154" s="220"/>
      <c r="I154" s="181"/>
      <c r="J154" s="182"/>
      <c r="K154" s="181"/>
    </row>
    <row r="155" spans="1:11" ht="22.8" outlineLevel="1">
      <c r="A155" s="156"/>
      <c r="B155" s="186" t="s">
        <v>180</v>
      </c>
      <c r="C155" s="175" t="s">
        <v>2</v>
      </c>
      <c r="D155" s="176"/>
      <c r="E155" s="177"/>
      <c r="F155" s="176" t="s">
        <v>2</v>
      </c>
      <c r="G155" s="225"/>
      <c r="H155" s="220"/>
      <c r="I155" s="194" t="s">
        <v>353</v>
      </c>
      <c r="J155" s="182" t="s">
        <v>2</v>
      </c>
      <c r="K155" s="181"/>
    </row>
    <row r="156" spans="1:11" ht="22.8" outlineLevel="1">
      <c r="A156" s="156"/>
      <c r="B156" s="186" t="s">
        <v>181</v>
      </c>
      <c r="C156" s="175" t="s">
        <v>2</v>
      </c>
      <c r="D156" s="176"/>
      <c r="E156" s="177"/>
      <c r="F156" s="176" t="s">
        <v>2</v>
      </c>
      <c r="G156" s="225"/>
      <c r="H156" s="220"/>
      <c r="I156" s="194" t="s">
        <v>353</v>
      </c>
      <c r="J156" s="182" t="s">
        <v>2</v>
      </c>
      <c r="K156" s="181"/>
    </row>
    <row r="157" spans="1:11" ht="23.4" outlineLevel="1" thickBot="1">
      <c r="A157" s="156"/>
      <c r="B157" s="186" t="s">
        <v>182</v>
      </c>
      <c r="C157" s="175" t="s">
        <v>2</v>
      </c>
      <c r="D157" s="176"/>
      <c r="E157" s="177"/>
      <c r="F157" s="176" t="s">
        <v>2</v>
      </c>
      <c r="G157" s="225"/>
      <c r="H157" s="220"/>
      <c r="I157" s="194" t="s">
        <v>353</v>
      </c>
      <c r="J157" s="182" t="s">
        <v>2</v>
      </c>
      <c r="K157" s="181"/>
    </row>
    <row r="158" spans="1:11" ht="12.6" thickBot="1">
      <c r="A158" s="156"/>
      <c r="B158" s="195" t="s">
        <v>58</v>
      </c>
      <c r="C158" s="196"/>
      <c r="D158" s="197"/>
      <c r="E158" s="198"/>
      <c r="F158" s="199"/>
      <c r="G158" s="229"/>
      <c r="H158" s="230"/>
      <c r="I158" s="200"/>
      <c r="J158" s="201"/>
      <c r="K158" s="200"/>
    </row>
    <row r="159" spans="1:11" outlineLevel="1">
      <c r="A159" s="156" t="s">
        <v>2</v>
      </c>
      <c r="B159" s="188" t="s">
        <v>356</v>
      </c>
      <c r="C159" s="189"/>
      <c r="D159" s="190" t="s">
        <v>2</v>
      </c>
      <c r="E159" s="191"/>
      <c r="F159" s="190" t="s">
        <v>2</v>
      </c>
      <c r="G159" s="227"/>
      <c r="H159" s="228"/>
      <c r="I159" s="192"/>
      <c r="J159" s="193" t="s">
        <v>2</v>
      </c>
      <c r="K159" s="192"/>
    </row>
    <row r="160" spans="1:11" outlineLevel="1">
      <c r="A160" s="156" t="s">
        <v>2</v>
      </c>
      <c r="B160" s="186" t="s">
        <v>72</v>
      </c>
      <c r="C160" s="175" t="s">
        <v>2</v>
      </c>
      <c r="D160" s="176"/>
      <c r="E160" s="177" t="s">
        <v>2</v>
      </c>
      <c r="F160" s="176"/>
      <c r="G160" s="225"/>
      <c r="H160" s="220"/>
      <c r="I160" s="181"/>
      <c r="J160" s="182"/>
      <c r="K160" s="181"/>
    </row>
    <row r="161" spans="1:11" ht="27.75" customHeight="1" outlineLevel="1">
      <c r="A161" s="156"/>
      <c r="B161" s="186" t="s">
        <v>140</v>
      </c>
      <c r="C161" s="175" t="s">
        <v>2</v>
      </c>
      <c r="D161" s="176"/>
      <c r="E161" s="177"/>
      <c r="F161" s="176" t="s">
        <v>2</v>
      </c>
      <c r="G161" s="225"/>
      <c r="H161" s="220"/>
      <c r="I161" s="194" t="s">
        <v>183</v>
      </c>
      <c r="J161" s="182" t="s">
        <v>2</v>
      </c>
      <c r="K161" s="181"/>
    </row>
    <row r="162" spans="1:11" outlineLevel="1">
      <c r="A162" s="156" t="s">
        <v>2</v>
      </c>
      <c r="B162" s="186" t="s">
        <v>184</v>
      </c>
      <c r="C162" s="175" t="s">
        <v>2</v>
      </c>
      <c r="D162" s="176"/>
      <c r="E162" s="177" t="s">
        <v>2</v>
      </c>
      <c r="F162" s="176"/>
      <c r="G162" s="214"/>
      <c r="H162" s="221"/>
      <c r="I162" s="183"/>
      <c r="J162" s="184"/>
      <c r="K162" s="183"/>
    </row>
    <row r="163" spans="1:11" outlineLevel="1">
      <c r="A163" s="156" t="s">
        <v>2</v>
      </c>
      <c r="B163" s="186" t="s">
        <v>78</v>
      </c>
      <c r="C163" s="175" t="s">
        <v>2</v>
      </c>
      <c r="D163" s="176"/>
      <c r="E163" s="177"/>
      <c r="F163" s="176" t="s">
        <v>2</v>
      </c>
      <c r="G163" s="225"/>
      <c r="H163" s="220"/>
      <c r="I163" s="181"/>
      <c r="J163" s="182" t="s">
        <v>2</v>
      </c>
      <c r="K163" s="181"/>
    </row>
    <row r="164" spans="1:11" ht="28.5" customHeight="1" outlineLevel="1">
      <c r="A164" s="156" t="s">
        <v>2</v>
      </c>
      <c r="B164" s="186" t="s">
        <v>59</v>
      </c>
      <c r="C164" s="175" t="s">
        <v>2</v>
      </c>
      <c r="D164" s="176"/>
      <c r="E164" s="177"/>
      <c r="F164" s="176" t="s">
        <v>2</v>
      </c>
      <c r="G164" s="225"/>
      <c r="H164" s="220"/>
      <c r="I164" s="181"/>
      <c r="J164" s="182" t="s">
        <v>2</v>
      </c>
      <c r="K164" s="181" t="s">
        <v>357</v>
      </c>
    </row>
    <row r="165" spans="1:11" outlineLevel="1">
      <c r="A165" s="156" t="s">
        <v>2</v>
      </c>
      <c r="B165" s="186" t="s">
        <v>358</v>
      </c>
      <c r="C165" s="175" t="s">
        <v>2</v>
      </c>
      <c r="D165" s="176"/>
      <c r="E165" s="177" t="s">
        <v>2</v>
      </c>
      <c r="F165" s="176"/>
      <c r="G165" s="214"/>
      <c r="H165" s="221"/>
      <c r="I165" s="183"/>
      <c r="J165" s="184"/>
      <c r="K165" s="183"/>
    </row>
    <row r="166" spans="1:11" ht="12" customHeight="1" outlineLevel="1">
      <c r="A166" s="156" t="s">
        <v>2</v>
      </c>
      <c r="B166" s="186" t="s">
        <v>60</v>
      </c>
      <c r="C166" s="175"/>
      <c r="D166" s="176" t="s">
        <v>2</v>
      </c>
      <c r="E166" s="177"/>
      <c r="F166" s="176" t="s">
        <v>2</v>
      </c>
      <c r="G166" s="225"/>
      <c r="H166" s="220"/>
      <c r="I166" s="181"/>
      <c r="J166" s="182" t="s">
        <v>2</v>
      </c>
      <c r="K166" s="181"/>
    </row>
    <row r="167" spans="1:11" outlineLevel="1">
      <c r="A167" s="156" t="s">
        <v>2</v>
      </c>
      <c r="B167" s="186" t="s">
        <v>61</v>
      </c>
      <c r="C167" s="175" t="s">
        <v>2</v>
      </c>
      <c r="D167" s="176"/>
      <c r="E167" s="177" t="s">
        <v>2</v>
      </c>
      <c r="F167" s="176"/>
      <c r="G167" s="214"/>
      <c r="H167" s="221"/>
      <c r="I167" s="183"/>
      <c r="J167" s="184"/>
      <c r="K167" s="183"/>
    </row>
    <row r="168" spans="1:11" outlineLevel="1">
      <c r="A168" s="156" t="s">
        <v>2</v>
      </c>
      <c r="B168" s="186" t="s">
        <v>359</v>
      </c>
      <c r="C168" s="175" t="s">
        <v>2</v>
      </c>
      <c r="D168" s="176"/>
      <c r="E168" s="177"/>
      <c r="F168" s="176" t="s">
        <v>2</v>
      </c>
      <c r="G168" s="214"/>
      <c r="H168" s="221"/>
      <c r="I168" s="181" t="s">
        <v>185</v>
      </c>
      <c r="J168" s="184" t="s">
        <v>2</v>
      </c>
      <c r="K168" s="183"/>
    </row>
    <row r="169" spans="1:11" outlineLevel="1">
      <c r="A169" s="156"/>
      <c r="B169" s="186" t="s">
        <v>378</v>
      </c>
      <c r="C169" s="175"/>
      <c r="D169" s="176" t="s">
        <v>2</v>
      </c>
      <c r="E169" s="177"/>
      <c r="F169" s="176" t="s">
        <v>2</v>
      </c>
      <c r="G169" s="214"/>
      <c r="H169" s="221"/>
      <c r="I169" s="181" t="s">
        <v>379</v>
      </c>
      <c r="J169" s="184" t="s">
        <v>2</v>
      </c>
      <c r="K169" s="183"/>
    </row>
    <row r="170" spans="1:11" ht="22.8" outlineLevel="1">
      <c r="A170" s="156"/>
      <c r="B170" s="186" t="s">
        <v>439</v>
      </c>
      <c r="C170" s="175" t="s">
        <v>2</v>
      </c>
      <c r="D170" s="176"/>
      <c r="E170" s="177"/>
      <c r="F170" s="176" t="s">
        <v>2</v>
      </c>
      <c r="G170" s="214"/>
      <c r="H170" s="221"/>
      <c r="I170" s="181"/>
      <c r="J170" s="184"/>
      <c r="K170" s="183"/>
    </row>
    <row r="171" spans="1:11" ht="46.2" outlineLevel="1" thickBot="1">
      <c r="A171" s="156"/>
      <c r="B171" s="186" t="s">
        <v>375</v>
      </c>
      <c r="C171" s="175" t="s">
        <v>2</v>
      </c>
      <c r="D171" s="176"/>
      <c r="E171" s="177"/>
      <c r="F171" s="176" t="s">
        <v>2</v>
      </c>
      <c r="G171" s="214"/>
      <c r="H171" s="221"/>
      <c r="I171" s="181" t="s">
        <v>376</v>
      </c>
      <c r="J171" s="184" t="s">
        <v>2</v>
      </c>
      <c r="K171" s="183" t="s">
        <v>380</v>
      </c>
    </row>
    <row r="172" spans="1:11" ht="12.6" thickBot="1">
      <c r="A172" s="156"/>
      <c r="B172" s="195" t="s">
        <v>62</v>
      </c>
      <c r="C172" s="196"/>
      <c r="D172" s="197"/>
      <c r="E172" s="198"/>
      <c r="F172" s="199"/>
      <c r="G172" s="229"/>
      <c r="H172" s="230"/>
      <c r="I172" s="200"/>
      <c r="J172" s="201"/>
      <c r="K172" s="200"/>
    </row>
    <row r="173" spans="1:11" ht="12" outlineLevel="1" thickBot="1">
      <c r="A173" s="156" t="s">
        <v>2</v>
      </c>
      <c r="B173" s="188" t="s">
        <v>186</v>
      </c>
      <c r="C173" s="189" t="s">
        <v>2</v>
      </c>
      <c r="D173" s="190"/>
      <c r="E173" s="191" t="s">
        <v>2</v>
      </c>
      <c r="F173" s="190"/>
      <c r="G173" s="227"/>
      <c r="H173" s="228"/>
      <c r="I173" s="192"/>
      <c r="J173" s="193"/>
      <c r="K173" s="192"/>
    </row>
    <row r="174" spans="1:11" ht="12.6" thickBot="1">
      <c r="A174" s="156"/>
      <c r="B174" s="195" t="s">
        <v>63</v>
      </c>
      <c r="C174" s="196"/>
      <c r="D174" s="197"/>
      <c r="E174" s="198"/>
      <c r="F174" s="199"/>
      <c r="G174" s="229"/>
      <c r="H174" s="230"/>
      <c r="I174" s="200"/>
      <c r="J174" s="201"/>
      <c r="K174" s="200"/>
    </row>
    <row r="175" spans="1:11" ht="24" customHeight="1" outlineLevel="1">
      <c r="A175" s="156" t="s">
        <v>2</v>
      </c>
      <c r="B175" s="186" t="s">
        <v>360</v>
      </c>
      <c r="C175" s="175"/>
      <c r="D175" s="176" t="s">
        <v>2</v>
      </c>
      <c r="E175" s="177"/>
      <c r="F175" s="176" t="s">
        <v>2</v>
      </c>
      <c r="G175" s="214"/>
      <c r="H175" s="221"/>
      <c r="I175" s="183" t="s">
        <v>120</v>
      </c>
      <c r="J175" s="184" t="s">
        <v>2</v>
      </c>
      <c r="K175" s="183"/>
    </row>
    <row r="176" spans="1:11" ht="12.75" customHeight="1" outlineLevel="1">
      <c r="A176" s="156" t="s">
        <v>2</v>
      </c>
      <c r="B176" s="186" t="s">
        <v>79</v>
      </c>
      <c r="C176" s="175" t="s">
        <v>2</v>
      </c>
      <c r="D176" s="176"/>
      <c r="E176" s="177" t="s">
        <v>2</v>
      </c>
      <c r="F176" s="176"/>
      <c r="G176" s="225"/>
      <c r="H176" s="220"/>
      <c r="I176" s="181"/>
      <c r="J176" s="182" t="s">
        <v>2</v>
      </c>
      <c r="K176" s="181"/>
    </row>
    <row r="177" spans="1:11" ht="12" customHeight="1" outlineLevel="1">
      <c r="A177" s="156" t="s">
        <v>2</v>
      </c>
      <c r="B177" s="186" t="s">
        <v>80</v>
      </c>
      <c r="C177" s="175" t="s">
        <v>2</v>
      </c>
      <c r="D177" s="176"/>
      <c r="E177" s="177" t="s">
        <v>2</v>
      </c>
      <c r="F177" s="176"/>
      <c r="G177" s="225"/>
      <c r="H177" s="220"/>
      <c r="I177" s="181"/>
      <c r="J177" s="182"/>
      <c r="K177" s="181"/>
    </row>
    <row r="178" spans="1:11" ht="12" customHeight="1" outlineLevel="1">
      <c r="A178" s="156" t="s">
        <v>2</v>
      </c>
      <c r="B178" s="186" t="s">
        <v>81</v>
      </c>
      <c r="C178" s="175"/>
      <c r="D178" s="176" t="s">
        <v>2</v>
      </c>
      <c r="E178" s="177"/>
      <c r="F178" s="176" t="s">
        <v>2</v>
      </c>
      <c r="G178" s="225"/>
      <c r="H178" s="220"/>
      <c r="I178" s="181"/>
      <c r="J178" s="182" t="s">
        <v>2</v>
      </c>
      <c r="K178" s="181"/>
    </row>
    <row r="179" spans="1:11" outlineLevel="1">
      <c r="A179" s="156" t="s">
        <v>2</v>
      </c>
      <c r="B179" s="186" t="s">
        <v>187</v>
      </c>
      <c r="C179" s="175" t="s">
        <v>2</v>
      </c>
      <c r="D179" s="176"/>
      <c r="E179" s="177" t="s">
        <v>2</v>
      </c>
      <c r="F179" s="176"/>
      <c r="G179" s="214"/>
      <c r="H179" s="221"/>
      <c r="I179" s="183"/>
      <c r="J179" s="184" t="s">
        <v>2</v>
      </c>
      <c r="K179" s="183" t="s">
        <v>124</v>
      </c>
    </row>
    <row r="180" spans="1:11" ht="12" customHeight="1" outlineLevel="1">
      <c r="A180" s="156" t="s">
        <v>2</v>
      </c>
      <c r="B180" s="186" t="s">
        <v>64</v>
      </c>
      <c r="C180" s="175" t="s">
        <v>2</v>
      </c>
      <c r="D180" s="176"/>
      <c r="E180" s="177" t="s">
        <v>2</v>
      </c>
      <c r="F180" s="176"/>
      <c r="G180" s="225"/>
      <c r="H180" s="220"/>
      <c r="I180" s="181"/>
      <c r="J180" s="182" t="s">
        <v>2</v>
      </c>
      <c r="K180" s="181"/>
    </row>
    <row r="181" spans="1:11" ht="12" customHeight="1" outlineLevel="1">
      <c r="A181" s="156" t="s">
        <v>2</v>
      </c>
      <c r="B181" s="186" t="s">
        <v>65</v>
      </c>
      <c r="C181" s="175"/>
      <c r="D181" s="176" t="s">
        <v>2</v>
      </c>
      <c r="E181" s="177"/>
      <c r="F181" s="176" t="s">
        <v>2</v>
      </c>
      <c r="G181" s="225"/>
      <c r="H181" s="220"/>
      <c r="I181" s="181"/>
      <c r="J181" s="182" t="s">
        <v>2</v>
      </c>
      <c r="K181" s="181"/>
    </row>
    <row r="182" spans="1:11" outlineLevel="1">
      <c r="A182" s="156" t="s">
        <v>2</v>
      </c>
      <c r="B182" s="186" t="s">
        <v>66</v>
      </c>
      <c r="C182" s="175"/>
      <c r="D182" s="176" t="s">
        <v>2</v>
      </c>
      <c r="E182" s="177"/>
      <c r="F182" s="176" t="s">
        <v>2</v>
      </c>
      <c r="G182" s="214"/>
      <c r="H182" s="221"/>
      <c r="I182" s="183" t="s">
        <v>121</v>
      </c>
      <c r="J182" s="184" t="s">
        <v>2</v>
      </c>
      <c r="K182" s="183"/>
    </row>
    <row r="183" spans="1:11" outlineLevel="1">
      <c r="A183" s="156"/>
      <c r="B183" s="186" t="s">
        <v>141</v>
      </c>
      <c r="C183" s="175" t="s">
        <v>2</v>
      </c>
      <c r="D183" s="176"/>
      <c r="E183" s="177"/>
      <c r="F183" s="176" t="s">
        <v>2</v>
      </c>
      <c r="G183" s="214"/>
      <c r="H183" s="221"/>
      <c r="I183" s="183" t="s">
        <v>121</v>
      </c>
      <c r="J183" s="184" t="s">
        <v>2</v>
      </c>
      <c r="K183" s="183"/>
    </row>
    <row r="184" spans="1:11" outlineLevel="1">
      <c r="A184" s="156" t="s">
        <v>2</v>
      </c>
      <c r="B184" s="186" t="s">
        <v>67</v>
      </c>
      <c r="C184" s="175" t="s">
        <v>2</v>
      </c>
      <c r="D184" s="176"/>
      <c r="E184" s="177" t="s">
        <v>2</v>
      </c>
      <c r="F184" s="176"/>
      <c r="G184" s="214"/>
      <c r="H184" s="221"/>
      <c r="I184" s="183"/>
      <c r="J184" s="184"/>
      <c r="K184" s="183"/>
    </row>
    <row r="185" spans="1:11" ht="12" customHeight="1" outlineLevel="1">
      <c r="A185" s="156" t="s">
        <v>2</v>
      </c>
      <c r="B185" s="186" t="s">
        <v>68</v>
      </c>
      <c r="C185" s="175" t="s">
        <v>2</v>
      </c>
      <c r="D185" s="176"/>
      <c r="E185" s="177" t="s">
        <v>2</v>
      </c>
      <c r="F185" s="176"/>
      <c r="G185" s="225"/>
      <c r="H185" s="220"/>
      <c r="I185" s="181"/>
      <c r="J185" s="182" t="s">
        <v>2</v>
      </c>
      <c r="K185" s="181"/>
    </row>
    <row r="186" spans="1:11" outlineLevel="1">
      <c r="A186" s="156"/>
      <c r="B186" s="186" t="s">
        <v>139</v>
      </c>
      <c r="C186" s="175" t="s">
        <v>2</v>
      </c>
      <c r="D186" s="176"/>
      <c r="E186" s="177" t="s">
        <v>2</v>
      </c>
      <c r="F186" s="176" t="s">
        <v>2</v>
      </c>
      <c r="G186" s="225"/>
      <c r="H186" s="221"/>
      <c r="I186" s="183"/>
      <c r="J186" s="184" t="s">
        <v>2</v>
      </c>
      <c r="K186" s="183"/>
    </row>
    <row r="187" spans="1:11" ht="35.25" customHeight="1" outlineLevel="1">
      <c r="A187" s="156" t="s">
        <v>2</v>
      </c>
      <c r="B187" s="186" t="s">
        <v>69</v>
      </c>
      <c r="C187" s="175" t="s">
        <v>2</v>
      </c>
      <c r="D187" s="176"/>
      <c r="E187" s="177"/>
      <c r="F187" s="176" t="s">
        <v>2</v>
      </c>
      <c r="G187" s="225"/>
      <c r="H187" s="220"/>
      <c r="I187" s="183" t="s">
        <v>121</v>
      </c>
      <c r="J187" s="182" t="s">
        <v>2</v>
      </c>
      <c r="K187" s="181" t="s">
        <v>122</v>
      </c>
    </row>
    <row r="188" spans="1:11" outlineLevel="1">
      <c r="A188" s="156" t="s">
        <v>2</v>
      </c>
      <c r="B188" s="186" t="s">
        <v>70</v>
      </c>
      <c r="C188" s="175" t="s">
        <v>2</v>
      </c>
      <c r="D188" s="176"/>
      <c r="E188" s="177"/>
      <c r="F188" s="176" t="s">
        <v>2</v>
      </c>
      <c r="G188" s="214"/>
      <c r="H188" s="221"/>
      <c r="I188" s="183" t="s">
        <v>121</v>
      </c>
      <c r="J188" s="184" t="s">
        <v>2</v>
      </c>
      <c r="K188" s="183"/>
    </row>
    <row r="189" spans="1:11" ht="36.75" customHeight="1" outlineLevel="1" thickBot="1">
      <c r="A189" s="156" t="s">
        <v>2</v>
      </c>
      <c r="B189" s="202" t="s">
        <v>71</v>
      </c>
      <c r="C189" s="203" t="s">
        <v>2</v>
      </c>
      <c r="D189" s="204"/>
      <c r="E189" s="205"/>
      <c r="F189" s="204" t="s">
        <v>2</v>
      </c>
      <c r="G189" s="231"/>
      <c r="H189" s="232"/>
      <c r="I189" s="207"/>
      <c r="J189" s="208" t="s">
        <v>2</v>
      </c>
      <c r="K189" s="206" t="s">
        <v>123</v>
      </c>
    </row>
    <row r="190" spans="1:11">
      <c r="B190" s="209"/>
      <c r="C190" s="209">
        <f>COUNTA(C6:C189)</f>
        <v>117</v>
      </c>
      <c r="D190" s="209">
        <f>COUNTA(D6:D189)</f>
        <v>45</v>
      </c>
      <c r="E190" s="209">
        <f>COUNTA(E6:E189)</f>
        <v>63</v>
      </c>
      <c r="F190" s="209">
        <f>COUNTA(F6:F189)</f>
        <v>100</v>
      </c>
    </row>
  </sheetData>
  <sheetProtection algorithmName="SHA-512" hashValue="ZpKB/CdKR9IBqLXMgpfd6bMeGxlETxPgj6VbP86VA1gee2oswgiqWfpLOuSqdEUnc36LJJskeytLgAAs6cFF7A==" saltValue="4/6x279TDXTrakGPBPtrcA==" spinCount="100000" sheet="1" objects="1" scenarios="1" formatCells="0" formatColumns="0" formatRows="0"/>
  <mergeCells count="2">
    <mergeCell ref="C4:D4"/>
    <mergeCell ref="E4:F4"/>
  </mergeCells>
  <conditionalFormatting sqref="B115:K189 B12:K12 I7:K7 B7:F11 H8:K9 H11:K11 I10:K10 B26:K26 B13:F25 I24:K25 I27:K30 I32:K33 B44:K44 B27:F43 I35:K43 B53:K60 B45:F52 H45:K52 B62:K62 B61:G61 I61:K61 B65:K71 B63:F64 H63:K64 B73:K74 B72:F72 H72:K72 B77:K113 B75:F76 H75:K76 H13:K23 H34:K34 H31:K31">
    <cfRule type="expression" dxfId="54" priority="20">
      <formula>$G7&lt;&gt;""</formula>
    </cfRule>
  </conditionalFormatting>
  <conditionalFormatting sqref="B114:K114">
    <cfRule type="expression" dxfId="53" priority="19">
      <formula>$G114&lt;&gt;""</formula>
    </cfRule>
  </conditionalFormatting>
  <conditionalFormatting sqref="H7">
    <cfRule type="expression" dxfId="52" priority="18">
      <formula>$G7&lt;&gt;""</formula>
    </cfRule>
  </conditionalFormatting>
  <conditionalFormatting sqref="H10">
    <cfRule type="expression" dxfId="51" priority="15">
      <formula>$G10&lt;&gt;""</formula>
    </cfRule>
  </conditionalFormatting>
  <conditionalFormatting sqref="H24:H25">
    <cfRule type="expression" dxfId="50" priority="13">
      <formula>$G24&lt;&gt;""</formula>
    </cfRule>
  </conditionalFormatting>
  <conditionalFormatting sqref="H27:H30">
    <cfRule type="expression" dxfId="49" priority="12">
      <formula>$G27&lt;&gt;""</formula>
    </cfRule>
  </conditionalFormatting>
  <conditionalFormatting sqref="H32:H33">
    <cfRule type="expression" dxfId="48" priority="11">
      <formula>$G32&lt;&gt;""</formula>
    </cfRule>
  </conditionalFormatting>
  <conditionalFormatting sqref="G37:H37 H35:H36 G41:H43">
    <cfRule type="expression" dxfId="47" priority="10">
      <formula>$G35&lt;&gt;""</formula>
    </cfRule>
  </conditionalFormatting>
  <conditionalFormatting sqref="G45:G52">
    <cfRule type="expression" dxfId="46" priority="9">
      <formula>$G45&lt;&gt;""</formula>
    </cfRule>
  </conditionalFormatting>
  <conditionalFormatting sqref="H61">
    <cfRule type="expression" dxfId="45" priority="8">
      <formula>$G61&lt;&gt;""</formula>
    </cfRule>
  </conditionalFormatting>
  <conditionalFormatting sqref="G63:G64">
    <cfRule type="expression" dxfId="44" priority="7">
      <formula>$G63&lt;&gt;""</formula>
    </cfRule>
  </conditionalFormatting>
  <conditionalFormatting sqref="G72">
    <cfRule type="expression" dxfId="43" priority="6">
      <formula>$G72&lt;&gt;""</formula>
    </cfRule>
  </conditionalFormatting>
  <conditionalFormatting sqref="G75:G76">
    <cfRule type="expression" dxfId="42" priority="5">
      <formula>$G75&lt;&gt;""</formula>
    </cfRule>
  </conditionalFormatting>
  <conditionalFormatting sqref="G7:G11">
    <cfRule type="expression" dxfId="41" priority="4">
      <formula>$G7&lt;&gt;""</formula>
    </cfRule>
  </conditionalFormatting>
  <conditionalFormatting sqref="G13:G25">
    <cfRule type="expression" dxfId="40" priority="3">
      <formula>$G13&lt;&gt;""</formula>
    </cfRule>
  </conditionalFormatting>
  <conditionalFormatting sqref="G27:G36">
    <cfRule type="expression" dxfId="39" priority="2">
      <formula>$G27&lt;&gt;""</formula>
    </cfRule>
  </conditionalFormatting>
  <conditionalFormatting sqref="G38:H40">
    <cfRule type="expression" dxfId="38" priority="1">
      <formula>$G38&lt;&gt;""</formula>
    </cfRule>
  </conditionalFormatting>
  <hyperlinks>
    <hyperlink ref="K113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8" scale="73" orientation="landscape" r:id="rId2"/>
  <headerFooter>
    <oddFooter>&amp;LDDCP&amp;RENR 06-01-16
Version 7</oddFooter>
  </headerFooter>
  <rowBreaks count="4" manualBreakCount="4">
    <brk id="43" min="1" max="7" man="1"/>
    <brk id="84" max="16383" man="1"/>
    <brk id="129" min="1" max="7" man="1"/>
    <brk id="171" min="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D9EBA-7A27-4FBF-93F6-02C9644FD90D}">
  <sheetPr>
    <pageSetUpPr fitToPage="1"/>
  </sheetPr>
  <dimension ref="A1:G48"/>
  <sheetViews>
    <sheetView showGridLines="0" tabSelected="1" topLeftCell="A7" zoomScale="70" zoomScaleNormal="70" workbookViewId="0">
      <selection activeCell="G39" sqref="G39"/>
    </sheetView>
  </sheetViews>
  <sheetFormatPr baseColWidth="10" defaultColWidth="11.21875" defaultRowHeight="13.2" outlineLevelRow="1"/>
  <cols>
    <col min="1" max="1" width="31.21875" style="76" customWidth="1"/>
    <col min="2" max="2" width="14.33203125" style="76" customWidth="1"/>
    <col min="3" max="3" width="16.5546875" style="76" bestFit="1" customWidth="1"/>
    <col min="4" max="4" width="12.33203125" style="76" customWidth="1"/>
    <col min="5" max="5" width="11.21875" style="76"/>
    <col min="6" max="6" width="11.21875" style="77"/>
    <col min="7" max="7" width="12.6640625" style="76" customWidth="1"/>
    <col min="8" max="16384" width="11.21875" style="76"/>
  </cols>
  <sheetData>
    <row r="1" spans="1:7" ht="13.8" thickTop="1">
      <c r="A1" s="73" t="s">
        <v>383</v>
      </c>
      <c r="B1" s="74" t="str">
        <f>Chrono!B2</f>
        <v>BAOBAB</v>
      </c>
      <c r="C1" s="75"/>
      <c r="D1" s="137"/>
    </row>
    <row r="2" spans="1:7" ht="13.8" thickBot="1">
      <c r="A2" s="78" t="s">
        <v>384</v>
      </c>
      <c r="B2" s="79">
        <v>2022</v>
      </c>
      <c r="C2" s="80"/>
      <c r="D2" s="137"/>
    </row>
    <row r="3" spans="1:7" ht="13.8" thickTop="1">
      <c r="E3" s="81"/>
    </row>
    <row r="4" spans="1:7" s="142" customFormat="1" ht="39.6">
      <c r="A4" s="139" t="s">
        <v>385</v>
      </c>
      <c r="B4" s="140" t="s">
        <v>386</v>
      </c>
      <c r="C4" s="141" t="s">
        <v>441</v>
      </c>
      <c r="D4" s="140" t="s">
        <v>442</v>
      </c>
      <c r="E4" s="140" t="s">
        <v>387</v>
      </c>
      <c r="F4" s="140" t="s">
        <v>388</v>
      </c>
      <c r="G4" s="139"/>
    </row>
    <row r="5" spans="1:7" s="77" customFormat="1">
      <c r="A5" s="83" t="s">
        <v>406</v>
      </c>
      <c r="B5" s="84">
        <f>B6</f>
        <v>44013</v>
      </c>
      <c r="C5" s="83">
        <f>E5-B5</f>
        <v>71</v>
      </c>
      <c r="D5" s="143"/>
      <c r="E5" s="118">
        <f>E7</f>
        <v>44084</v>
      </c>
      <c r="F5" s="118"/>
      <c r="G5" s="82"/>
    </row>
    <row r="6" spans="1:7" outlineLevel="1">
      <c r="A6" s="76" t="s">
        <v>407</v>
      </c>
      <c r="B6" s="85">
        <f>Chrono!G7</f>
        <v>44013</v>
      </c>
      <c r="C6" s="76">
        <v>15</v>
      </c>
      <c r="D6" s="144">
        <f>E6-B6</f>
        <v>9</v>
      </c>
      <c r="E6" s="119">
        <f>IF(F6&lt;&gt;"",Chrono!G8,B6+C6)</f>
        <v>44022</v>
      </c>
      <c r="F6" s="120" t="str">
        <f>IF(Chrono!G8&lt;&gt;"","x","")</f>
        <v>x</v>
      </c>
      <c r="G6" s="138"/>
    </row>
    <row r="7" spans="1:7" outlineLevel="1">
      <c r="A7" s="76" t="s">
        <v>408</v>
      </c>
      <c r="B7" s="85">
        <f>E6</f>
        <v>44022</v>
      </c>
      <c r="C7" s="76">
        <v>35</v>
      </c>
      <c r="D7" s="144">
        <f>E7-B7</f>
        <v>62</v>
      </c>
      <c r="E7" s="119">
        <f>IF(F7&lt;&gt;"",Chrono!G11,B7+C7)</f>
        <v>44084</v>
      </c>
      <c r="F7" s="120" t="str">
        <f>IF(Chrono!G11&lt;&gt;"","x","")</f>
        <v>x</v>
      </c>
      <c r="G7" s="87"/>
    </row>
    <row r="8" spans="1:7">
      <c r="A8" s="88" t="s">
        <v>389</v>
      </c>
      <c r="B8" s="89">
        <f>B9</f>
        <v>44084</v>
      </c>
      <c r="C8" s="88">
        <f>E8-B8</f>
        <v>284</v>
      </c>
      <c r="D8" s="145"/>
      <c r="E8" s="121">
        <f>E11</f>
        <v>44368</v>
      </c>
      <c r="F8" s="121"/>
      <c r="G8" s="87"/>
    </row>
    <row r="9" spans="1:7" outlineLevel="1">
      <c r="A9" s="76" t="s">
        <v>409</v>
      </c>
      <c r="B9" s="85">
        <f>E7</f>
        <v>44084</v>
      </c>
      <c r="C9" s="76">
        <v>30</v>
      </c>
      <c r="D9" s="144">
        <f t="shared" ref="D9:D11" si="0">E9-B9</f>
        <v>218</v>
      </c>
      <c r="E9" s="119">
        <f>IF(F9&lt;&gt;"",Chrono!G15,B9+C9)</f>
        <v>44302</v>
      </c>
      <c r="F9" s="120" t="str">
        <f>IF(Chrono!G15&lt;&gt;"","x","")</f>
        <v>x</v>
      </c>
      <c r="G9" s="87"/>
    </row>
    <row r="10" spans="1:7" outlineLevel="1">
      <c r="A10" s="76" t="s">
        <v>390</v>
      </c>
      <c r="B10" s="85">
        <f t="shared" ref="B10:B11" si="1">E9</f>
        <v>44302</v>
      </c>
      <c r="C10" s="76">
        <v>15</v>
      </c>
      <c r="D10" s="144">
        <f t="shared" si="0"/>
        <v>6</v>
      </c>
      <c r="E10" s="119">
        <f>IF(F10&lt;&gt;"",Chrono!G19,B10+C10)</f>
        <v>44308</v>
      </c>
      <c r="F10" s="120" t="str">
        <f>IF(Chrono!G19&lt;&gt;"","x","")</f>
        <v>x</v>
      </c>
      <c r="G10" s="87"/>
    </row>
    <row r="11" spans="1:7" outlineLevel="1">
      <c r="A11" s="76" t="s">
        <v>410</v>
      </c>
      <c r="B11" s="85">
        <f t="shared" si="1"/>
        <v>44308</v>
      </c>
      <c r="C11" s="76">
        <v>30</v>
      </c>
      <c r="D11" s="144">
        <f t="shared" si="0"/>
        <v>60</v>
      </c>
      <c r="E11" s="119">
        <f>IF(F11&lt;&gt;"",Chrono!G21,B11+C11)</f>
        <v>44368</v>
      </c>
      <c r="F11" s="120" t="str">
        <f>IF(Chrono!G21&lt;&gt;"","x","")</f>
        <v>x</v>
      </c>
      <c r="G11" s="87"/>
    </row>
    <row r="12" spans="1:7">
      <c r="A12" s="90" t="s">
        <v>412</v>
      </c>
      <c r="B12" s="91">
        <f>B13</f>
        <v>44368</v>
      </c>
      <c r="C12" s="90">
        <f>E12-B12</f>
        <v>69</v>
      </c>
      <c r="D12" s="146"/>
      <c r="E12" s="122">
        <f>E14</f>
        <v>44437</v>
      </c>
      <c r="F12" s="122"/>
      <c r="G12" s="87"/>
    </row>
    <row r="13" spans="1:7" outlineLevel="1">
      <c r="A13" s="76" t="s">
        <v>413</v>
      </c>
      <c r="B13" s="85">
        <f>E11</f>
        <v>44368</v>
      </c>
      <c r="C13" s="76">
        <v>30</v>
      </c>
      <c r="D13" s="144">
        <f t="shared" ref="D13:D14" si="2">E13-B13</f>
        <v>39</v>
      </c>
      <c r="E13" s="119">
        <f>IF(F13&lt;&gt;"",Chrono!G36,B13+C13)</f>
        <v>44407</v>
      </c>
      <c r="F13" s="120" t="str">
        <f>IF(Chrono!G36&lt;&gt;"","x","")</f>
        <v>x</v>
      </c>
      <c r="G13" s="87"/>
    </row>
    <row r="14" spans="1:7" outlineLevel="1">
      <c r="A14" s="76" t="s">
        <v>414</v>
      </c>
      <c r="B14" s="85">
        <f>E13</f>
        <v>44407</v>
      </c>
      <c r="C14" s="76">
        <v>30</v>
      </c>
      <c r="D14" s="144">
        <f t="shared" si="2"/>
        <v>30</v>
      </c>
      <c r="E14" s="119">
        <f>IF(F14&lt;&gt;"",Chrono!G43,B14+C14)</f>
        <v>44437</v>
      </c>
      <c r="F14" s="120" t="str">
        <f>IF(Chrono!G43&lt;&gt;"","x","")</f>
        <v/>
      </c>
      <c r="G14" s="87"/>
    </row>
    <row r="15" spans="1:7">
      <c r="A15" s="92" t="s">
        <v>391</v>
      </c>
      <c r="B15" s="93">
        <f>B16</f>
        <v>44437</v>
      </c>
      <c r="C15" s="92">
        <f>E15-B15</f>
        <v>180</v>
      </c>
      <c r="D15" s="147"/>
      <c r="E15" s="123">
        <f>E18</f>
        <v>44617</v>
      </c>
      <c r="F15" s="123"/>
      <c r="G15" s="87"/>
    </row>
    <row r="16" spans="1:7" outlineLevel="1">
      <c r="A16" s="76" t="s">
        <v>392</v>
      </c>
      <c r="B16" s="85">
        <f>E14</f>
        <v>44437</v>
      </c>
      <c r="C16" s="76">
        <v>30</v>
      </c>
      <c r="D16" s="144">
        <f t="shared" ref="D16:D18" si="3">E16-B16</f>
        <v>30</v>
      </c>
      <c r="E16" s="119">
        <f>IF(F16&lt;&gt;"",Chrono!G46,B16+C16)</f>
        <v>44467</v>
      </c>
      <c r="F16" s="120" t="str">
        <f>IF(Chrono!G46&lt;&gt;"","x","")</f>
        <v/>
      </c>
      <c r="G16" s="87"/>
    </row>
    <row r="17" spans="1:7" outlineLevel="1">
      <c r="A17" s="94" t="s">
        <v>393</v>
      </c>
      <c r="B17" s="95">
        <f>DATE(B2-1,9,30)</f>
        <v>44469</v>
      </c>
      <c r="C17" s="76">
        <v>1</v>
      </c>
      <c r="D17" s="144">
        <f>E17-B17</f>
        <v>0</v>
      </c>
      <c r="E17" s="95">
        <f>DATE(B2-1,9,30)</f>
        <v>44469</v>
      </c>
      <c r="F17" s="124"/>
      <c r="G17" s="87"/>
    </row>
    <row r="18" spans="1:7" outlineLevel="1">
      <c r="A18" s="76" t="s">
        <v>394</v>
      </c>
      <c r="B18" s="85">
        <f>E16</f>
        <v>44467</v>
      </c>
      <c r="C18" s="76">
        <v>150</v>
      </c>
      <c r="D18" s="144">
        <f t="shared" si="3"/>
        <v>150</v>
      </c>
      <c r="E18" s="119">
        <f>IF(F18&lt;&gt;"",Chrono!G49,B18+C18)</f>
        <v>44617</v>
      </c>
      <c r="F18" s="120" t="str">
        <f>IF(Chrono!G49&lt;&gt;"","x","")</f>
        <v/>
      </c>
      <c r="G18" s="87"/>
    </row>
    <row r="19" spans="1:7">
      <c r="A19" s="96" t="s">
        <v>415</v>
      </c>
      <c r="B19" s="97">
        <f>E14</f>
        <v>44437</v>
      </c>
      <c r="C19" s="96">
        <f>E19-B19</f>
        <v>60</v>
      </c>
      <c r="D19" s="148"/>
      <c r="E19" s="125">
        <f>E21</f>
        <v>44497</v>
      </c>
      <c r="F19" s="125"/>
      <c r="G19" s="87"/>
    </row>
    <row r="20" spans="1:7" outlineLevel="1">
      <c r="A20" s="76" t="s">
        <v>416</v>
      </c>
      <c r="B20" s="85">
        <f>E14</f>
        <v>44437</v>
      </c>
      <c r="C20" s="76">
        <v>30</v>
      </c>
      <c r="D20" s="144">
        <f t="shared" ref="D20:D21" si="4">E20-B20</f>
        <v>30</v>
      </c>
      <c r="E20" s="119">
        <f>IF(F20&lt;&gt;"",Chrono!G64,B20+C20)</f>
        <v>44467</v>
      </c>
      <c r="F20" s="120" t="str">
        <f>IF(Chrono!G64&lt;&gt;"","x","")</f>
        <v/>
      </c>
      <c r="G20" s="87"/>
    </row>
    <row r="21" spans="1:7" outlineLevel="1">
      <c r="A21" s="76" t="s">
        <v>417</v>
      </c>
      <c r="B21" s="85">
        <f>E20</f>
        <v>44467</v>
      </c>
      <c r="C21" s="76">
        <v>30</v>
      </c>
      <c r="D21" s="144">
        <f t="shared" si="4"/>
        <v>30</v>
      </c>
      <c r="E21" s="119">
        <f>IF(F21&lt;&gt;"",Chrono!G68,B21+C21)</f>
        <v>44497</v>
      </c>
      <c r="F21" s="120" t="str">
        <f>IF(Chrono!G68&lt;&gt;"","x","")</f>
        <v/>
      </c>
      <c r="G21" s="87"/>
    </row>
    <row r="22" spans="1:7">
      <c r="A22" s="98" t="s">
        <v>432</v>
      </c>
      <c r="B22" s="99">
        <f>B23</f>
        <v>44620</v>
      </c>
      <c r="C22" s="98">
        <f>E22-B22</f>
        <v>101</v>
      </c>
      <c r="D22" s="149"/>
      <c r="E22" s="126">
        <f>E24</f>
        <v>44721</v>
      </c>
      <c r="F22" s="126"/>
      <c r="G22" s="87"/>
    </row>
    <row r="23" spans="1:7" outlineLevel="1">
      <c r="A23" s="76" t="s">
        <v>395</v>
      </c>
      <c r="B23" s="85">
        <f>DATE(B2,2,28)</f>
        <v>44620</v>
      </c>
      <c r="C23" s="76">
        <v>1</v>
      </c>
      <c r="D23" s="144">
        <f>E23-B23</f>
        <v>1</v>
      </c>
      <c r="E23" s="119">
        <f>IF(F23&lt;&gt;"",Chrono!G72,B23+C23)</f>
        <v>44621</v>
      </c>
      <c r="F23" s="120" t="str">
        <f>IF(Chrono!G72&lt;&gt;"","x","")</f>
        <v/>
      </c>
      <c r="G23" s="100"/>
    </row>
    <row r="24" spans="1:7" outlineLevel="1">
      <c r="A24" s="76" t="s">
        <v>396</v>
      </c>
      <c r="B24" s="85">
        <f>E23</f>
        <v>44621</v>
      </c>
      <c r="C24" s="76">
        <v>100</v>
      </c>
      <c r="D24" s="144">
        <f t="shared" ref="D24" si="5">E24-B24</f>
        <v>100</v>
      </c>
      <c r="E24" s="127">
        <f>IF(F24&lt;&gt;"",Chrono!G73,B24+C24)</f>
        <v>44721</v>
      </c>
      <c r="F24" s="120" t="str">
        <f>IF(Chrono!G73&lt;&gt;"","x","")</f>
        <v/>
      </c>
      <c r="G24" s="87"/>
    </row>
    <row r="25" spans="1:7">
      <c r="A25" s="101" t="s">
        <v>418</v>
      </c>
      <c r="B25" s="102">
        <f>E21</f>
        <v>44497</v>
      </c>
      <c r="C25" s="101">
        <f>E25-B25</f>
        <v>60</v>
      </c>
      <c r="D25" s="150"/>
      <c r="E25" s="128">
        <f>E27</f>
        <v>44557</v>
      </c>
      <c r="F25" s="129"/>
      <c r="G25" s="87"/>
    </row>
    <row r="26" spans="1:7" outlineLevel="1">
      <c r="A26" s="76" t="s">
        <v>419</v>
      </c>
      <c r="B26" s="85">
        <f>E21</f>
        <v>44497</v>
      </c>
      <c r="C26" s="76">
        <v>30</v>
      </c>
      <c r="D26" s="144">
        <f t="shared" ref="D26:D27" si="6">E26-B26</f>
        <v>30</v>
      </c>
      <c r="E26" s="119">
        <f>IF(F26&lt;&gt;"",Chrono!G87,B26+C26)</f>
        <v>44527</v>
      </c>
      <c r="F26" s="120" t="str">
        <f>IF(Chrono!G87&lt;&gt;"","x","")</f>
        <v/>
      </c>
      <c r="G26" s="87"/>
    </row>
    <row r="27" spans="1:7" outlineLevel="1">
      <c r="A27" s="76" t="s">
        <v>420</v>
      </c>
      <c r="B27" s="85">
        <f>E26</f>
        <v>44527</v>
      </c>
      <c r="C27" s="76">
        <v>30</v>
      </c>
      <c r="D27" s="144">
        <f t="shared" si="6"/>
        <v>30</v>
      </c>
      <c r="E27" s="119">
        <f>IF(F27&lt;&gt;"",Chrono!G92,B27+C27)</f>
        <v>44557</v>
      </c>
      <c r="F27" s="120" t="str">
        <f>IF(Chrono!G92&lt;&gt;"","x","")</f>
        <v/>
      </c>
      <c r="G27" s="87"/>
    </row>
    <row r="28" spans="1:7">
      <c r="A28" s="103" t="s">
        <v>433</v>
      </c>
      <c r="B28" s="104">
        <f>E27</f>
        <v>44557</v>
      </c>
      <c r="C28" s="103">
        <f>E28-B28</f>
        <v>100</v>
      </c>
      <c r="D28" s="151"/>
      <c r="E28" s="130">
        <f>E32</f>
        <v>44657</v>
      </c>
      <c r="F28" s="131"/>
      <c r="G28" s="87"/>
    </row>
    <row r="29" spans="1:7" outlineLevel="1">
      <c r="A29" s="76" t="s">
        <v>434</v>
      </c>
      <c r="B29" s="85">
        <f>E27</f>
        <v>44557</v>
      </c>
      <c r="C29" s="76">
        <v>30</v>
      </c>
      <c r="D29" s="144">
        <f t="shared" ref="D29:D32" si="7">E29-B29</f>
        <v>30</v>
      </c>
      <c r="E29" s="119">
        <f>IF(F29&lt;&gt;"",Chrono!G97,B29+C29)</f>
        <v>44587</v>
      </c>
      <c r="F29" s="120" t="str">
        <f>IF(Chrono!G97&lt;&gt;"","x","")</f>
        <v/>
      </c>
      <c r="G29" s="87"/>
    </row>
    <row r="30" spans="1:7" outlineLevel="1">
      <c r="A30" s="76" t="s">
        <v>435</v>
      </c>
      <c r="B30" s="85">
        <f>E29</f>
        <v>44587</v>
      </c>
      <c r="C30" s="76">
        <v>20</v>
      </c>
      <c r="D30" s="144">
        <f t="shared" si="7"/>
        <v>20</v>
      </c>
      <c r="E30" s="119">
        <f>IF(F30&lt;&gt;"",Chrono!G102,B30+C30)</f>
        <v>44607</v>
      </c>
      <c r="F30" s="120" t="str">
        <f>IF(Chrono!G102&lt;&gt;"","x","")</f>
        <v/>
      </c>
      <c r="G30" s="87"/>
    </row>
    <row r="31" spans="1:7" outlineLevel="1">
      <c r="A31" s="76" t="s">
        <v>436</v>
      </c>
      <c r="B31" s="85">
        <f>E30</f>
        <v>44607</v>
      </c>
      <c r="C31" s="76">
        <v>15</v>
      </c>
      <c r="D31" s="144">
        <f t="shared" si="7"/>
        <v>15</v>
      </c>
      <c r="E31" s="119">
        <f>IF(F31&lt;&gt;"",Chrono!G105,B31+C31)</f>
        <v>44622</v>
      </c>
      <c r="F31" s="120" t="str">
        <f>IF(Chrono!G105&lt;&gt;"","x","")</f>
        <v/>
      </c>
      <c r="G31" s="87"/>
    </row>
    <row r="32" spans="1:7" outlineLevel="1">
      <c r="A32" s="76" t="s">
        <v>437</v>
      </c>
      <c r="B32" s="85">
        <f>E31</f>
        <v>44622</v>
      </c>
      <c r="C32" s="76">
        <v>35</v>
      </c>
      <c r="D32" s="144">
        <f t="shared" si="7"/>
        <v>35</v>
      </c>
      <c r="E32" s="119">
        <f>IF(F32&lt;&gt;"",Chrono!G106,B32+C32)</f>
        <v>44657</v>
      </c>
      <c r="F32" s="120" t="str">
        <f>IF(Chrono!G106&lt;&gt;"","x","")</f>
        <v/>
      </c>
      <c r="G32" s="87"/>
    </row>
    <row r="33" spans="1:7">
      <c r="A33" s="105" t="s">
        <v>258</v>
      </c>
      <c r="B33" s="106">
        <f>B34</f>
        <v>44657</v>
      </c>
      <c r="C33" s="105">
        <f>E33-B33</f>
        <v>105</v>
      </c>
      <c r="D33" s="152"/>
      <c r="E33" s="132">
        <f>E36</f>
        <v>44762</v>
      </c>
      <c r="F33" s="133"/>
      <c r="G33" s="87"/>
    </row>
    <row r="34" spans="1:7" outlineLevel="1">
      <c r="A34" s="76" t="s">
        <v>397</v>
      </c>
      <c r="B34" s="85">
        <f>E32</f>
        <v>44657</v>
      </c>
      <c r="C34" s="76">
        <v>35</v>
      </c>
      <c r="D34" s="144">
        <f t="shared" ref="D34:D37" si="8">E34-B34</f>
        <v>35</v>
      </c>
      <c r="E34" s="127">
        <f>IF(F34&lt;&gt;"",Chrono!G116,B34+C34)</f>
        <v>44692</v>
      </c>
      <c r="F34" s="120" t="str">
        <f>IF(Chrono!G116&lt;&gt;"","x","")</f>
        <v/>
      </c>
      <c r="G34" s="100"/>
    </row>
    <row r="35" spans="1:7" outlineLevel="1">
      <c r="A35" s="76" t="s">
        <v>398</v>
      </c>
      <c r="B35" s="85">
        <f t="shared" ref="B35:B36" si="9">E34</f>
        <v>44692</v>
      </c>
      <c r="C35" s="76">
        <v>25</v>
      </c>
      <c r="D35" s="144">
        <f t="shared" si="8"/>
        <v>25</v>
      </c>
      <c r="E35" s="127">
        <f>IF(F35&lt;&gt;"",Chrono!G117,B35+C35)</f>
        <v>44717</v>
      </c>
      <c r="F35" s="120" t="str">
        <f>IF(Chrono!G117&lt;&gt;"","x","")</f>
        <v/>
      </c>
      <c r="G35" s="87"/>
    </row>
    <row r="36" spans="1:7" outlineLevel="1">
      <c r="A36" s="76" t="s">
        <v>399</v>
      </c>
      <c r="B36" s="85">
        <f t="shared" si="9"/>
        <v>44717</v>
      </c>
      <c r="C36" s="76">
        <v>45</v>
      </c>
      <c r="D36" s="144">
        <f t="shared" si="8"/>
        <v>45</v>
      </c>
      <c r="E36" s="127">
        <f>IF(F36&lt;&gt;"",Chrono!G118,B36+C36)</f>
        <v>44762</v>
      </c>
      <c r="F36" s="120" t="str">
        <f>IF(Chrono!G118&lt;&gt;"","x","")</f>
        <v/>
      </c>
      <c r="G36" s="87"/>
    </row>
    <row r="37" spans="1:7">
      <c r="A37" s="107" t="s">
        <v>438</v>
      </c>
      <c r="B37" s="108">
        <f>E36</f>
        <v>44762</v>
      </c>
      <c r="C37" s="107">
        <v>20</v>
      </c>
      <c r="D37" s="153">
        <f t="shared" si="8"/>
        <v>20</v>
      </c>
      <c r="E37" s="134">
        <f>IF(F37&lt;&gt;"",Chrono!G127,B37+C37)</f>
        <v>44782</v>
      </c>
      <c r="F37" s="134" t="str">
        <f>IF(Chrono!G127&lt;&gt;"","x","")</f>
        <v/>
      </c>
      <c r="G37" s="87"/>
    </row>
    <row r="38" spans="1:7">
      <c r="A38" s="109" t="s">
        <v>400</v>
      </c>
      <c r="B38" s="110">
        <f ca="1">TODAY()</f>
        <v>44630</v>
      </c>
      <c r="C38" s="111">
        <f ca="1">'Planning Gantt'!$B38-E38+1</f>
        <v>1</v>
      </c>
      <c r="D38" s="154"/>
      <c r="E38" s="135">
        <f ca="1">'Planning Gantt'!$B38</f>
        <v>44630</v>
      </c>
      <c r="F38" s="136"/>
      <c r="G38" s="87"/>
    </row>
    <row r="39" spans="1:7">
      <c r="B39" s="85"/>
      <c r="C39" s="77">
        <f>C6+C7+C9+C10+C11+C13+C14+C16+C18+C20+C21+C23+C24+C26+C27+C29+C30+C31+C32+C34+C35+C36+C37</f>
        <v>811</v>
      </c>
      <c r="D39" s="77">
        <f>D6+D7+D9+D10+D11+D13+D14+D16+D18+D20+D21+D23+D24+D26+D27+D29+D30+D31+D32+D34+D35+D36+D37</f>
        <v>1050</v>
      </c>
      <c r="E39" s="85"/>
      <c r="F39" s="86"/>
    </row>
    <row r="40" spans="1:7">
      <c r="C40" s="76" t="str">
        <f>TEXT(YEAR(C39),"aa") &amp;" A " &amp; MONTH(C39)-1&amp; " M " &amp; DAY(C39) &amp; " J "</f>
        <v xml:space="preserve">05 A 2 M 21 J </v>
      </c>
      <c r="D40" s="76" t="str">
        <f>TEXT(YEAR(D39),"aa") &amp;" A " &amp; MONTH(D39)-1&amp; " M " &amp; DAY(D39) &amp; " J "</f>
        <v xml:space="preserve">05 A 10 M 15 J </v>
      </c>
    </row>
    <row r="41" spans="1:7">
      <c r="B41" s="85"/>
      <c r="E41" s="85"/>
      <c r="F41" s="86"/>
    </row>
    <row r="42" spans="1:7">
      <c r="A42" s="76" t="s">
        <v>401</v>
      </c>
      <c r="B42" s="112">
        <f ca="1">MIN(B5:B38)</f>
        <v>44013</v>
      </c>
      <c r="E42" s="85"/>
      <c r="F42" s="86"/>
    </row>
    <row r="43" spans="1:7">
      <c r="A43" s="76" t="s">
        <v>402</v>
      </c>
      <c r="B43" s="112">
        <f ca="1">MAX(E5:E38)</f>
        <v>44782</v>
      </c>
    </row>
    <row r="44" spans="1:7" ht="13.8" thickBot="1">
      <c r="B44" s="85"/>
    </row>
    <row r="45" spans="1:7" ht="13.8" thickTop="1">
      <c r="A45" s="113" t="s">
        <v>403</v>
      </c>
      <c r="B45" s="114" t="s">
        <v>429</v>
      </c>
      <c r="C45" s="115"/>
      <c r="D45" s="115"/>
      <c r="E45" s="115"/>
      <c r="F45" s="116"/>
      <c r="G45" s="117"/>
    </row>
    <row r="46" spans="1:7" ht="27" customHeight="1">
      <c r="A46" s="240" t="s">
        <v>404</v>
      </c>
      <c r="B46" s="241"/>
      <c r="C46" s="241"/>
      <c r="D46" s="241"/>
      <c r="E46" s="241"/>
      <c r="F46" s="241"/>
      <c r="G46" s="242"/>
    </row>
    <row r="47" spans="1:7" ht="27" customHeight="1" thickBot="1">
      <c r="A47" s="243" t="s">
        <v>405</v>
      </c>
      <c r="B47" s="244"/>
      <c r="C47" s="244"/>
      <c r="D47" s="244"/>
      <c r="E47" s="244"/>
      <c r="F47" s="244"/>
      <c r="G47" s="245"/>
    </row>
    <row r="48" spans="1:7" ht="32.1" customHeight="1" thickTop="1"/>
  </sheetData>
  <sheetProtection algorithmName="SHA-512" hashValue="5iLpzHOKmvZF4J0DHDnY+CSf1rJymBrlUAVthq7ofgF+kLBkLsuZ9YcBJJM3JMqDPEwZQS4/ppsEu8zkUK4vmw==" saltValue="LlutMHhVcwvNNq9eR2aOuw==" spinCount="100000" sheet="1" formatCells="0" formatColumns="0" formatRows="0" insertColumns="0" insertRows="0" insertHyperlinks="0" sort="0" autoFilter="0" pivotTables="0"/>
  <mergeCells count="2">
    <mergeCell ref="A46:G46"/>
    <mergeCell ref="A47:G47"/>
  </mergeCells>
  <conditionalFormatting sqref="B34:B38 B5:B24">
    <cfRule type="expression" dxfId="37" priority="42">
      <formula>$B5&gt;=TODAY()</formula>
    </cfRule>
  </conditionalFormatting>
  <conditionalFormatting sqref="E34:E38 E5:E16 E18:E24">
    <cfRule type="expression" dxfId="36" priority="40">
      <formula>$E5&gt;=TODAY()</formula>
    </cfRule>
    <cfRule type="expression" dxfId="35" priority="41">
      <formula>$E5&gt;=TODAY()</formula>
    </cfRule>
    <cfRule type="expression" dxfId="34" priority="43">
      <formula>$E5&gt;=TODAY()</formula>
    </cfRule>
  </conditionalFormatting>
  <conditionalFormatting sqref="F6:F7 F16:F18 F13:F14 F9:F11 F20:F24 F26:F27 F34:F38">
    <cfRule type="expression" dxfId="33" priority="39">
      <formula>AND($F6="",$E6&lt;=$B$38)</formula>
    </cfRule>
  </conditionalFormatting>
  <conditionalFormatting sqref="B25:B27">
    <cfRule type="expression" dxfId="32" priority="32">
      <formula>$B25&gt;=TODAY()</formula>
    </cfRule>
  </conditionalFormatting>
  <conditionalFormatting sqref="E25:E27">
    <cfRule type="expression" dxfId="31" priority="30">
      <formula>$E25&gt;=TODAY()</formula>
    </cfRule>
    <cfRule type="expression" dxfId="30" priority="31">
      <formula>$E25&gt;=TODAY()</formula>
    </cfRule>
    <cfRule type="expression" dxfId="29" priority="33">
      <formula>$E25&gt;=TODAY()</formula>
    </cfRule>
  </conditionalFormatting>
  <conditionalFormatting sqref="F19">
    <cfRule type="expression" dxfId="28" priority="26">
      <formula>$E19&gt;=TODAY()</formula>
    </cfRule>
    <cfRule type="expression" dxfId="27" priority="27">
      <formula>$E19&gt;=TODAY()</formula>
    </cfRule>
    <cfRule type="expression" dxfId="26" priority="28">
      <formula>$E19&gt;=TODAY()</formula>
    </cfRule>
  </conditionalFormatting>
  <conditionalFormatting sqref="F15">
    <cfRule type="expression" dxfId="25" priority="23">
      <formula>$E15&gt;=TODAY()</formula>
    </cfRule>
    <cfRule type="expression" dxfId="24" priority="24">
      <formula>$E15&gt;=TODAY()</formula>
    </cfRule>
    <cfRule type="expression" dxfId="23" priority="25">
      <formula>$E15&gt;=TODAY()</formula>
    </cfRule>
  </conditionalFormatting>
  <conditionalFormatting sqref="F12">
    <cfRule type="expression" dxfId="22" priority="20">
      <formula>$E12&gt;=TODAY()</formula>
    </cfRule>
    <cfRule type="expression" dxfId="21" priority="21">
      <formula>$E12&gt;=TODAY()</formula>
    </cfRule>
    <cfRule type="expression" dxfId="20" priority="22">
      <formula>$E12&gt;=TODAY()</formula>
    </cfRule>
  </conditionalFormatting>
  <conditionalFormatting sqref="F8">
    <cfRule type="expression" dxfId="19" priority="17">
      <formula>$E8&gt;=TODAY()</formula>
    </cfRule>
    <cfRule type="expression" dxfId="18" priority="18">
      <formula>$E8&gt;=TODAY()</formula>
    </cfRule>
    <cfRule type="expression" dxfId="17" priority="19">
      <formula>$E8&gt;=TODAY()</formula>
    </cfRule>
  </conditionalFormatting>
  <conditionalFormatting sqref="F29:F30">
    <cfRule type="expression" dxfId="16" priority="16">
      <formula>AND($F29="",$E29&lt;=$B$38)</formula>
    </cfRule>
  </conditionalFormatting>
  <conditionalFormatting sqref="B28:B30">
    <cfRule type="expression" dxfId="15" priority="14">
      <formula>$B28&gt;=TODAY()</formula>
    </cfRule>
  </conditionalFormatting>
  <conditionalFormatting sqref="E28:E30">
    <cfRule type="expression" dxfId="14" priority="12">
      <formula>$E28&gt;=TODAY()</formula>
    </cfRule>
    <cfRule type="expression" dxfId="13" priority="13">
      <formula>$E28&gt;=TODAY()</formula>
    </cfRule>
    <cfRule type="expression" dxfId="12" priority="15">
      <formula>$E28&gt;=TODAY()</formula>
    </cfRule>
  </conditionalFormatting>
  <conditionalFormatting sqref="B33">
    <cfRule type="expression" dxfId="11" priority="10">
      <formula>$B33&gt;=TODAY()</formula>
    </cfRule>
  </conditionalFormatting>
  <conditionalFormatting sqref="E33">
    <cfRule type="expression" dxfId="10" priority="8">
      <formula>$E33&gt;=TODAY()</formula>
    </cfRule>
    <cfRule type="expression" dxfId="9" priority="9">
      <formula>$E33&gt;=TODAY()</formula>
    </cfRule>
    <cfRule type="expression" dxfId="8" priority="11">
      <formula>$E33&gt;=TODAY()</formula>
    </cfRule>
  </conditionalFormatting>
  <conditionalFormatting sqref="F31:F32">
    <cfRule type="expression" dxfId="7" priority="7">
      <formula>AND($F31="",$E31&lt;=$B$38)</formula>
    </cfRule>
  </conditionalFormatting>
  <conditionalFormatting sqref="B31:B32">
    <cfRule type="expression" dxfId="6" priority="5">
      <formula>$B31&gt;=TODAY()</formula>
    </cfRule>
  </conditionalFormatting>
  <conditionalFormatting sqref="E31:E32">
    <cfRule type="expression" dxfId="5" priority="3">
      <formula>$E31&gt;=TODAY()</formula>
    </cfRule>
    <cfRule type="expression" dxfId="4" priority="4">
      <formula>$E31&gt;=TODAY()</formula>
    </cfRule>
    <cfRule type="expression" dxfId="3" priority="6">
      <formula>$E31&gt;=TODAY()</formula>
    </cfRule>
  </conditionalFormatting>
  <conditionalFormatting sqref="E6:E7 E9:E11 E13:E14 E16 E20:E21 E23:E24 E26:E27 E29:E32 E34:E37 E18">
    <cfRule type="expression" dxfId="2" priority="2">
      <formula>$F6&lt;&gt;""</formula>
    </cfRule>
  </conditionalFormatting>
  <conditionalFormatting sqref="E17">
    <cfRule type="expression" dxfId="1" priority="1">
      <formula>$B17&gt;=TODAY()</formula>
    </cfRule>
  </conditionalFormatting>
  <pageMargins left="0.7" right="0.7" top="0.75" bottom="0.75" header="0.3" footer="0.3"/>
  <pageSetup paperSize="8" scale="7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4"/>
  <sheetViews>
    <sheetView zoomScaleNormal="100" workbookViewId="0">
      <selection activeCell="C7" sqref="C7"/>
    </sheetView>
  </sheetViews>
  <sheetFormatPr baseColWidth="10" defaultRowHeight="13.2"/>
  <cols>
    <col min="1" max="1" width="55.77734375" style="2" customWidth="1"/>
    <col min="2" max="2" width="10.77734375" style="8" bestFit="1" customWidth="1"/>
    <col min="3" max="3" width="10.6640625" style="8" bestFit="1" customWidth="1"/>
  </cols>
  <sheetData>
    <row r="1" spans="1:3" ht="13.8" thickBot="1"/>
    <row r="2" spans="1:3" ht="23.4" thickBot="1">
      <c r="A2" s="3" t="s">
        <v>3</v>
      </c>
      <c r="B2" s="7" t="s">
        <v>189</v>
      </c>
      <c r="C2" s="7" t="s">
        <v>188</v>
      </c>
    </row>
    <row r="3" spans="1:3" ht="13.8" thickBot="1">
      <c r="A3" s="5" t="s">
        <v>4</v>
      </c>
      <c r="B3" s="9">
        <f>COUNTA(Chrono!B7:B11)</f>
        <v>5</v>
      </c>
      <c r="C3" s="9">
        <f>COUNTA(Chrono!G7:G11)</f>
        <v>5</v>
      </c>
    </row>
    <row r="4" spans="1:3" ht="13.8" thickBot="1">
      <c r="A4" s="5" t="s">
        <v>5</v>
      </c>
      <c r="B4" s="9">
        <f>COUNTA(Chrono!B13:B22)</f>
        <v>10</v>
      </c>
      <c r="C4" s="9">
        <f>COUNTA(Chrono!G13:G22)</f>
        <v>10</v>
      </c>
    </row>
    <row r="5" spans="1:3" ht="13.8" thickBot="1">
      <c r="A5" s="6" t="s">
        <v>19</v>
      </c>
      <c r="B5" s="9">
        <f>COUNTA(Chrono!B24:B25)</f>
        <v>2</v>
      </c>
      <c r="C5" s="9">
        <f>COUNTA(Chrono!G24:G25)</f>
        <v>2</v>
      </c>
    </row>
    <row r="6" spans="1:3" ht="13.8" thickBot="1">
      <c r="A6" s="5" t="s">
        <v>10</v>
      </c>
      <c r="B6" s="9">
        <f>COUNTA(Chrono!B27:B30)</f>
        <v>4</v>
      </c>
      <c r="C6" s="9">
        <f>COUNTA(Chrono!G27:G30)</f>
        <v>4</v>
      </c>
    </row>
    <row r="7" spans="1:3" ht="13.8" thickBot="1">
      <c r="A7" s="6" t="s">
        <v>20</v>
      </c>
      <c r="B7" s="9">
        <f>COUNTA(Chrono!B32:B33)</f>
        <v>2</v>
      </c>
      <c r="C7" s="9">
        <f>COUNTA(Chrono!G32:G33)</f>
        <v>2</v>
      </c>
    </row>
    <row r="8" spans="1:3" ht="13.8" thickBot="1">
      <c r="A8" s="6" t="s">
        <v>21</v>
      </c>
      <c r="B8" s="9">
        <f>COUNTA(Chrono!B35:B43)</f>
        <v>9</v>
      </c>
      <c r="C8" s="9">
        <f>COUNTA(Chrono!G35:G43)</f>
        <v>5</v>
      </c>
    </row>
    <row r="9" spans="1:3" ht="13.8" thickBot="1">
      <c r="A9" s="6" t="s">
        <v>25</v>
      </c>
      <c r="B9" s="9">
        <f>COUNTA(Chrono!B45:B58)</f>
        <v>14</v>
      </c>
      <c r="C9" s="9">
        <f>COUNTA(Chrono!G45:G58)</f>
        <v>0</v>
      </c>
    </row>
    <row r="10" spans="1:3" ht="13.8" thickBot="1">
      <c r="A10" s="6" t="s">
        <v>364</v>
      </c>
      <c r="B10" s="9">
        <f>COUNTA(Chrono!B60:B61)</f>
        <v>2</v>
      </c>
      <c r="C10" s="9">
        <f>COUNTA(Chrono!G60:G61)</f>
        <v>0</v>
      </c>
    </row>
    <row r="11" spans="1:3" ht="13.8" thickBot="1">
      <c r="A11" s="6" t="s">
        <v>32</v>
      </c>
      <c r="B11" s="9">
        <f>COUNTA(Chrono!B63:B69)</f>
        <v>7</v>
      </c>
      <c r="C11" s="9">
        <f>COUNTA(Chrono!G63:G69)</f>
        <v>0</v>
      </c>
    </row>
    <row r="12" spans="1:3" ht="13.8" thickBot="1">
      <c r="A12" s="6" t="s">
        <v>430</v>
      </c>
      <c r="B12" s="9">
        <f>COUNTA(Chrono!B71:B73)</f>
        <v>3</v>
      </c>
      <c r="C12" s="9">
        <f>COUNTA(Chrono!G71:G73)</f>
        <v>0</v>
      </c>
    </row>
    <row r="13" spans="1:3" ht="13.8" thickBot="1">
      <c r="A13" s="6" t="s">
        <v>37</v>
      </c>
      <c r="B13" s="9">
        <f>COUNTA(Chrono!B75:B76)</f>
        <v>2</v>
      </c>
      <c r="C13" s="9">
        <f>COUNTA(Chrono!G75:G76)</f>
        <v>0</v>
      </c>
    </row>
    <row r="14" spans="1:3" ht="13.8" thickBot="1">
      <c r="A14" s="6" t="s">
        <v>327</v>
      </c>
      <c r="B14" s="9">
        <f>COUNTA(Chrono!B78:B84)</f>
        <v>7</v>
      </c>
      <c r="C14" s="9">
        <f>COUNTA(Chrono!G78:G84)</f>
        <v>0</v>
      </c>
    </row>
    <row r="15" spans="1:3" ht="13.8" thickBot="1">
      <c r="A15" s="6" t="s">
        <v>40</v>
      </c>
      <c r="B15" s="9">
        <f>COUNTA(Chrono!B86:B94)</f>
        <v>9</v>
      </c>
      <c r="C15" s="9">
        <f>COUNTA(Chrono!G86:G94)</f>
        <v>0</v>
      </c>
    </row>
    <row r="16" spans="1:3" ht="13.8" thickBot="1">
      <c r="A16" s="6" t="s">
        <v>75</v>
      </c>
      <c r="B16" s="9">
        <f>COUNTA(Chrono!B96:B103)</f>
        <v>8</v>
      </c>
      <c r="C16" s="9">
        <f>COUNTA(Chrono!G96:G103)</f>
        <v>0</v>
      </c>
    </row>
    <row r="17" spans="1:4" ht="13.8" thickBot="1">
      <c r="A17" s="6" t="s">
        <v>47</v>
      </c>
      <c r="B17" s="9">
        <f>COUNTA(Chrono!B105:B113)</f>
        <v>9</v>
      </c>
      <c r="C17" s="9">
        <f>COUNTA(Chrono!G105:G113)</f>
        <v>0</v>
      </c>
    </row>
    <row r="18" spans="1:4" ht="13.8" thickBot="1">
      <c r="A18" s="6" t="s">
        <v>431</v>
      </c>
      <c r="B18" s="9">
        <f>COUNTA(Chrono!B115:B119)</f>
        <v>5</v>
      </c>
      <c r="C18" s="9">
        <f>COUNTA(Chrono!G106:G114)</f>
        <v>0</v>
      </c>
    </row>
    <row r="19" spans="1:4" ht="13.8" thickBot="1">
      <c r="A19" s="6" t="s">
        <v>76</v>
      </c>
      <c r="B19" s="9">
        <f>COUNTA(Chrono!B121:B129)</f>
        <v>9</v>
      </c>
      <c r="C19" s="9">
        <f>COUNTA(Chrono!G115:G119)</f>
        <v>0</v>
      </c>
    </row>
    <row r="20" spans="1:4" ht="13.8" thickBot="1">
      <c r="A20" s="6" t="s">
        <v>55</v>
      </c>
      <c r="B20" s="9">
        <f>COUNTA(Chrono!B131:B157)</f>
        <v>27</v>
      </c>
      <c r="C20" s="9">
        <f>COUNTA(Chrono!G131:G157)</f>
        <v>0</v>
      </c>
    </row>
    <row r="21" spans="1:4" ht="13.8" thickBot="1">
      <c r="A21" s="4" t="s">
        <v>58</v>
      </c>
      <c r="B21" s="9">
        <f>COUNTA(Chrono!B159:B171)</f>
        <v>13</v>
      </c>
      <c r="C21" s="9">
        <f>COUNTA(Chrono!G159:G171)</f>
        <v>0</v>
      </c>
    </row>
    <row r="22" spans="1:4" ht="13.8" thickBot="1">
      <c r="A22" s="4" t="s">
        <v>62</v>
      </c>
      <c r="B22" s="9">
        <f>COUNTA(Chrono!B173)</f>
        <v>1</v>
      </c>
      <c r="C22" s="9">
        <f>COUNTA(Chrono!G173)</f>
        <v>0</v>
      </c>
    </row>
    <row r="23" spans="1:4" ht="13.8" thickBot="1">
      <c r="A23" s="4" t="s">
        <v>63</v>
      </c>
      <c r="B23" s="9">
        <f>COUNTA(Chrono!B175:B189)</f>
        <v>15</v>
      </c>
      <c r="C23" s="9">
        <f>COUNTA(Chrono!G175:G189)</f>
        <v>0</v>
      </c>
    </row>
    <row r="24" spans="1:4">
      <c r="A24" s="1"/>
      <c r="B24" s="8">
        <f>SUM(B3:B23)</f>
        <v>163</v>
      </c>
      <c r="C24" s="8">
        <f>SUM(C3:C23)</f>
        <v>28</v>
      </c>
      <c r="D24" s="72">
        <f>C24/B24</f>
        <v>0.17177914110429449</v>
      </c>
    </row>
  </sheetData>
  <sheetProtection password="B450" sheet="1" objects="1" scenarios="1" formatColumns="0" formatRows="0"/>
  <conditionalFormatting sqref="A10">
    <cfRule type="expression" dxfId="0" priority="1">
      <formula>$G10&lt;&gt;""</formula>
    </cfRule>
  </conditionalFormatting>
  <pageMargins left="0.70866141732283472" right="0.70866141732283472" top="0.74803149606299213" bottom="0.74803149606299213" header="0.31496062992125984" footer="0.31496062992125984"/>
  <pageSetup paperSize="8" scale="73" orientation="landscape" r:id="rId1"/>
  <headerFooter>
    <oddFooter>&amp;LDDCP&amp;RENR 06-01-16
Version 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9"/>
  <sheetViews>
    <sheetView view="pageBreakPreview" zoomScale="60" zoomScaleNormal="100" workbookViewId="0">
      <selection activeCell="D17" sqref="D17"/>
    </sheetView>
  </sheetViews>
  <sheetFormatPr baseColWidth="10" defaultColWidth="12" defaultRowHeight="13.2"/>
  <cols>
    <col min="1" max="1" width="6.21875" style="70" customWidth="1"/>
    <col min="2" max="2" width="41.44140625" style="70" customWidth="1"/>
    <col min="3" max="3" width="32.44140625" style="70" bestFit="1" customWidth="1"/>
    <col min="4" max="4" width="8.33203125" style="70" customWidth="1"/>
    <col min="5" max="5" width="13" style="70" customWidth="1"/>
    <col min="6" max="6" width="26.21875" style="70" customWidth="1"/>
    <col min="7" max="7" width="19.6640625" style="10" customWidth="1"/>
    <col min="8" max="16384" width="12" style="10"/>
  </cols>
  <sheetData>
    <row r="1" spans="1:6" ht="24.75" customHeight="1">
      <c r="A1" s="246"/>
      <c r="B1" s="246"/>
      <c r="C1" s="246"/>
      <c r="D1" s="246"/>
      <c r="E1" s="246"/>
      <c r="F1" s="246"/>
    </row>
    <row r="2" spans="1:6" ht="24" customHeight="1">
      <c r="A2" s="11"/>
      <c r="B2" s="12"/>
      <c r="C2" s="11"/>
      <c r="D2" s="11"/>
      <c r="E2" s="11"/>
      <c r="F2" s="11"/>
    </row>
    <row r="3" spans="1:6" ht="16.5" customHeight="1">
      <c r="A3" s="11"/>
      <c r="B3" s="13"/>
      <c r="C3" s="11"/>
      <c r="D3" s="11"/>
      <c r="E3" s="11"/>
      <c r="F3" s="11"/>
    </row>
    <row r="4" spans="1:6" ht="30.75" customHeight="1">
      <c r="A4" s="11"/>
      <c r="B4" s="11"/>
      <c r="C4" s="11"/>
      <c r="D4" s="11"/>
      <c r="E4" s="11"/>
      <c r="F4" s="11"/>
    </row>
    <row r="5" spans="1:6" s="14" customFormat="1" ht="12.75" customHeight="1">
      <c r="A5" s="247" t="s">
        <v>190</v>
      </c>
      <c r="B5" s="247"/>
      <c r="C5" s="247"/>
      <c r="D5" s="247"/>
      <c r="E5" s="247"/>
      <c r="F5" s="247"/>
    </row>
    <row r="6" spans="1:6" ht="8.25" customHeight="1">
      <c r="A6" s="247"/>
      <c r="B6" s="247"/>
      <c r="C6" s="247"/>
      <c r="D6" s="247"/>
      <c r="E6" s="247"/>
      <c r="F6" s="247"/>
    </row>
    <row r="7" spans="1:6" s="15" customFormat="1" ht="19.5" customHeight="1">
      <c r="A7" s="71" t="s">
        <v>312</v>
      </c>
      <c r="B7" s="71"/>
      <c r="C7" s="71" t="str">
        <f>Chrono!B2</f>
        <v>BAOBAB</v>
      </c>
      <c r="D7" s="71"/>
      <c r="E7" s="71"/>
      <c r="F7" s="71"/>
    </row>
    <row r="8" spans="1:6" ht="9" customHeight="1">
      <c r="A8" s="248"/>
      <c r="B8" s="248"/>
      <c r="C8" s="248"/>
      <c r="D8" s="248"/>
      <c r="E8" s="248"/>
      <c r="F8" s="248"/>
    </row>
    <row r="9" spans="1:6" s="21" customFormat="1" ht="13.8">
      <c r="A9" s="16" t="s">
        <v>191</v>
      </c>
      <c r="B9" s="17" t="s">
        <v>192</v>
      </c>
      <c r="C9" s="18" t="s">
        <v>193</v>
      </c>
      <c r="D9" s="19" t="s">
        <v>194</v>
      </c>
      <c r="E9" s="18" t="s">
        <v>195</v>
      </c>
      <c r="F9" s="20" t="s">
        <v>196</v>
      </c>
    </row>
    <row r="10" spans="1:6" s="26" customFormat="1" ht="11.25" customHeight="1">
      <c r="A10" s="22"/>
      <c r="B10" s="23"/>
      <c r="C10" s="22"/>
      <c r="D10" s="24"/>
      <c r="E10" s="22"/>
      <c r="F10" s="25"/>
    </row>
    <row r="11" spans="1:6" s="26" customFormat="1" ht="13.5" customHeight="1">
      <c r="A11" s="27">
        <v>1</v>
      </c>
      <c r="B11" s="28" t="s">
        <v>197</v>
      </c>
      <c r="C11" s="29"/>
      <c r="D11" s="30"/>
      <c r="E11" s="30"/>
      <c r="F11" s="30"/>
    </row>
    <row r="12" spans="1:6" s="26" customFormat="1" ht="11.25" customHeight="1">
      <c r="A12" s="31"/>
      <c r="B12" s="32"/>
      <c r="C12" s="29"/>
      <c r="D12" s="30"/>
      <c r="E12" s="30"/>
      <c r="F12" s="30"/>
    </row>
    <row r="13" spans="1:6" s="26" customFormat="1" ht="12.75" customHeight="1">
      <c r="A13" s="33">
        <v>32</v>
      </c>
      <c r="B13" s="34" t="s">
        <v>198</v>
      </c>
      <c r="C13" s="35" t="s">
        <v>199</v>
      </c>
      <c r="D13" s="30"/>
      <c r="E13" s="30"/>
      <c r="F13" s="30"/>
    </row>
    <row r="14" spans="1:6" s="26" customFormat="1" ht="12.75" customHeight="1">
      <c r="A14" s="31"/>
      <c r="B14" s="32"/>
      <c r="C14" s="29"/>
      <c r="D14" s="30"/>
      <c r="E14" s="30"/>
      <c r="F14" s="30"/>
    </row>
    <row r="15" spans="1:6" s="26" customFormat="1" ht="12.75" customHeight="1">
      <c r="A15" s="33">
        <v>12</v>
      </c>
      <c r="B15" s="34" t="s">
        <v>200</v>
      </c>
      <c r="C15" s="29"/>
      <c r="D15" s="30"/>
      <c r="E15" s="30"/>
      <c r="F15" s="30"/>
    </row>
    <row r="16" spans="1:6" s="21" customFormat="1" ht="12.75" customHeight="1">
      <c r="A16" s="36">
        <v>121</v>
      </c>
      <c r="B16" s="37" t="s">
        <v>201</v>
      </c>
      <c r="C16" s="38" t="s">
        <v>199</v>
      </c>
      <c r="D16" s="39"/>
      <c r="E16" s="39"/>
      <c r="F16" s="39" t="s">
        <v>202</v>
      </c>
    </row>
    <row r="17" spans="1:6" s="21" customFormat="1" ht="12.75" customHeight="1">
      <c r="A17" s="36"/>
      <c r="B17" s="37" t="s">
        <v>203</v>
      </c>
      <c r="C17" s="38"/>
      <c r="D17" s="39"/>
      <c r="E17" s="39"/>
      <c r="F17" s="39"/>
    </row>
    <row r="18" spans="1:6" s="21" customFormat="1" ht="12.75" customHeight="1">
      <c r="A18" s="36"/>
      <c r="B18" s="37" t="s">
        <v>204</v>
      </c>
      <c r="C18" s="38"/>
      <c r="D18" s="39"/>
      <c r="E18" s="39"/>
      <c r="F18" s="39"/>
    </row>
    <row r="19" spans="1:6" s="21" customFormat="1" ht="12.75" customHeight="1">
      <c r="A19" s="36">
        <v>122</v>
      </c>
      <c r="B19" s="37" t="s">
        <v>205</v>
      </c>
      <c r="C19" s="38" t="s">
        <v>199</v>
      </c>
      <c r="D19" s="39"/>
      <c r="E19" s="39"/>
      <c r="F19" s="39" t="s">
        <v>202</v>
      </c>
    </row>
    <row r="20" spans="1:6" s="21" customFormat="1" ht="12.75" customHeight="1">
      <c r="A20" s="36">
        <v>123</v>
      </c>
      <c r="B20" s="37" t="s">
        <v>206</v>
      </c>
      <c r="C20" s="38" t="s">
        <v>199</v>
      </c>
      <c r="D20" s="39"/>
      <c r="E20" s="39"/>
      <c r="F20" s="39" t="s">
        <v>202</v>
      </c>
    </row>
    <row r="21" spans="1:6" s="21" customFormat="1" ht="12.75" customHeight="1">
      <c r="A21" s="36">
        <v>124</v>
      </c>
      <c r="B21" s="37" t="s">
        <v>207</v>
      </c>
      <c r="C21" s="38" t="s">
        <v>199</v>
      </c>
      <c r="D21" s="39"/>
      <c r="E21" s="39"/>
      <c r="F21" s="39" t="s">
        <v>202</v>
      </c>
    </row>
    <row r="22" spans="1:6" s="21" customFormat="1" ht="12.75" customHeight="1">
      <c r="A22" s="36">
        <v>125</v>
      </c>
      <c r="B22" s="37" t="s">
        <v>208</v>
      </c>
      <c r="C22" s="38"/>
      <c r="D22" s="39"/>
      <c r="E22" s="39"/>
      <c r="F22" s="39" t="s">
        <v>202</v>
      </c>
    </row>
    <row r="23" spans="1:6" s="21" customFormat="1" ht="12.75" customHeight="1">
      <c r="A23" s="36">
        <v>126</v>
      </c>
      <c r="B23" s="37" t="s">
        <v>209</v>
      </c>
      <c r="C23" s="38"/>
      <c r="D23" s="39"/>
      <c r="E23" s="39"/>
      <c r="F23" s="39" t="s">
        <v>202</v>
      </c>
    </row>
    <row r="24" spans="1:6" s="21" customFormat="1" ht="12.75" customHeight="1">
      <c r="A24" s="36"/>
      <c r="B24" s="37" t="s">
        <v>210</v>
      </c>
      <c r="C24" s="38"/>
      <c r="D24" s="39"/>
      <c r="E24" s="39"/>
      <c r="F24" s="39"/>
    </row>
    <row r="25" spans="1:6" s="21" customFormat="1" ht="12.75" customHeight="1">
      <c r="A25" s="36"/>
      <c r="B25" s="37" t="s">
        <v>211</v>
      </c>
      <c r="C25" s="38"/>
      <c r="D25" s="39"/>
      <c r="E25" s="39"/>
      <c r="F25" s="39" t="s">
        <v>202</v>
      </c>
    </row>
    <row r="26" spans="1:6" s="21" customFormat="1" ht="12.75" customHeight="1">
      <c r="A26" s="36"/>
      <c r="B26" s="37" t="s">
        <v>212</v>
      </c>
      <c r="C26" s="38"/>
      <c r="D26" s="39"/>
      <c r="E26" s="39"/>
      <c r="F26" s="39"/>
    </row>
    <row r="27" spans="1:6" s="21" customFormat="1" ht="12.75" customHeight="1">
      <c r="A27" s="36"/>
      <c r="B27" s="37" t="s">
        <v>213</v>
      </c>
      <c r="C27" s="38"/>
      <c r="D27" s="39"/>
      <c r="E27" s="39"/>
      <c r="F27" s="39"/>
    </row>
    <row r="28" spans="1:6" s="21" customFormat="1" ht="12.75" customHeight="1">
      <c r="A28" s="36"/>
      <c r="B28" s="37" t="s">
        <v>214</v>
      </c>
      <c r="C28" s="38"/>
      <c r="D28" s="39"/>
      <c r="E28" s="39"/>
      <c r="F28" s="39"/>
    </row>
    <row r="29" spans="1:6" s="26" customFormat="1" ht="11.25" customHeight="1">
      <c r="A29" s="31"/>
      <c r="B29" s="32"/>
      <c r="C29" s="29"/>
      <c r="D29" s="30"/>
      <c r="E29" s="30"/>
      <c r="F29" s="30"/>
    </row>
    <row r="30" spans="1:6" s="26" customFormat="1" ht="12.75" customHeight="1">
      <c r="A30" s="33">
        <v>13</v>
      </c>
      <c r="B30" s="34" t="s">
        <v>215</v>
      </c>
      <c r="C30" s="29"/>
      <c r="D30" s="30"/>
      <c r="E30" s="30"/>
      <c r="F30" s="30"/>
    </row>
    <row r="31" spans="1:6" s="21" customFormat="1" ht="12.75" customHeight="1">
      <c r="A31" s="36">
        <v>131</v>
      </c>
      <c r="B31" s="37" t="s">
        <v>216</v>
      </c>
      <c r="C31" s="38" t="s">
        <v>199</v>
      </c>
      <c r="D31" s="39"/>
      <c r="E31" s="39"/>
      <c r="F31" s="39" t="s">
        <v>217</v>
      </c>
    </row>
    <row r="32" spans="1:6" s="21" customFormat="1" ht="12.75" customHeight="1">
      <c r="A32" s="36">
        <v>132</v>
      </c>
      <c r="B32" s="37" t="s">
        <v>218</v>
      </c>
      <c r="C32" s="38" t="s">
        <v>199</v>
      </c>
      <c r="D32" s="39"/>
      <c r="E32" s="39"/>
      <c r="F32" s="39"/>
    </row>
    <row r="33" spans="1:6" s="21" customFormat="1" ht="12.75" customHeight="1">
      <c r="A33" s="36">
        <v>133</v>
      </c>
      <c r="B33" s="37" t="s">
        <v>219</v>
      </c>
      <c r="C33" s="38" t="s">
        <v>199</v>
      </c>
      <c r="D33" s="39"/>
      <c r="E33" s="39"/>
      <c r="F33" s="39" t="s">
        <v>220</v>
      </c>
    </row>
    <row r="34" spans="1:6" s="21" customFormat="1" ht="12.75" customHeight="1">
      <c r="A34" s="36">
        <v>134</v>
      </c>
      <c r="B34" s="37" t="s">
        <v>221</v>
      </c>
      <c r="C34" s="38" t="s">
        <v>199</v>
      </c>
      <c r="D34" s="39"/>
      <c r="E34" s="39"/>
      <c r="F34" s="39"/>
    </row>
    <row r="35" spans="1:6" s="21" customFormat="1" ht="12.75" customHeight="1">
      <c r="A35" s="36">
        <v>135</v>
      </c>
      <c r="B35" s="37" t="s">
        <v>222</v>
      </c>
      <c r="C35" s="39" t="s">
        <v>202</v>
      </c>
      <c r="D35" s="39"/>
      <c r="E35" s="39"/>
      <c r="F35" s="249" t="s">
        <v>223</v>
      </c>
    </row>
    <row r="36" spans="1:6" s="21" customFormat="1" ht="12.75" customHeight="1">
      <c r="A36" s="36"/>
      <c r="B36" s="37" t="s">
        <v>224</v>
      </c>
      <c r="C36" s="39"/>
      <c r="D36" s="39"/>
      <c r="E36" s="39"/>
      <c r="F36" s="250"/>
    </row>
    <row r="37" spans="1:6" s="21" customFormat="1" ht="12.75" customHeight="1">
      <c r="A37" s="36">
        <v>136</v>
      </c>
      <c r="B37" s="37" t="s">
        <v>225</v>
      </c>
      <c r="C37" s="39" t="s">
        <v>202</v>
      </c>
      <c r="D37" s="39"/>
      <c r="E37" s="39"/>
      <c r="F37" s="251"/>
    </row>
    <row r="38" spans="1:6" s="21" customFormat="1" ht="12.75" customHeight="1">
      <c r="A38" s="36">
        <v>137</v>
      </c>
      <c r="B38" s="37" t="s">
        <v>226</v>
      </c>
      <c r="C38" s="39" t="s">
        <v>202</v>
      </c>
      <c r="D38" s="39"/>
      <c r="E38" s="39"/>
      <c r="F38" s="39"/>
    </row>
    <row r="39" spans="1:6" s="21" customFormat="1" ht="12.75" customHeight="1">
      <c r="A39" s="36">
        <v>138</v>
      </c>
      <c r="B39" s="37" t="s">
        <v>227</v>
      </c>
      <c r="C39" s="39" t="s">
        <v>202</v>
      </c>
      <c r="D39" s="39"/>
      <c r="E39" s="39"/>
      <c r="F39" s="39"/>
    </row>
    <row r="40" spans="1:6" s="21" customFormat="1" ht="12.75" customHeight="1">
      <c r="A40" s="36">
        <v>139</v>
      </c>
      <c r="B40" s="37" t="s">
        <v>228</v>
      </c>
      <c r="C40" s="39" t="s">
        <v>202</v>
      </c>
      <c r="D40" s="39"/>
      <c r="E40" s="39"/>
      <c r="F40" s="39"/>
    </row>
    <row r="41" spans="1:6" s="21" customFormat="1" ht="12.75" customHeight="1">
      <c r="A41" s="36"/>
      <c r="B41" s="37" t="s">
        <v>229</v>
      </c>
      <c r="C41" s="39" t="s">
        <v>202</v>
      </c>
      <c r="D41" s="39"/>
      <c r="E41" s="39"/>
      <c r="F41" s="39"/>
    </row>
    <row r="42" spans="1:6" s="21" customFormat="1" ht="12.75" customHeight="1">
      <c r="A42" s="36"/>
      <c r="B42" s="37" t="s">
        <v>230</v>
      </c>
      <c r="C42" s="39" t="s">
        <v>202</v>
      </c>
      <c r="D42" s="39"/>
      <c r="E42" s="39"/>
      <c r="F42" s="39"/>
    </row>
    <row r="43" spans="1:6" s="21" customFormat="1" ht="27.75" customHeight="1">
      <c r="A43" s="36"/>
      <c r="B43" s="37" t="s">
        <v>231</v>
      </c>
      <c r="C43" s="39"/>
      <c r="D43" s="39"/>
      <c r="E43" s="39"/>
      <c r="F43" s="40" t="s">
        <v>232</v>
      </c>
    </row>
    <row r="44" spans="1:6" s="21" customFormat="1" ht="27.75" customHeight="1">
      <c r="A44" s="36"/>
      <c r="B44" s="37" t="s">
        <v>233</v>
      </c>
      <c r="C44" s="39"/>
      <c r="D44" s="39"/>
      <c r="E44" s="39"/>
      <c r="F44" s="40"/>
    </row>
    <row r="45" spans="1:6" s="26" customFormat="1" ht="11.25" customHeight="1">
      <c r="A45" s="31"/>
      <c r="B45" s="32"/>
      <c r="C45" s="29"/>
      <c r="D45" s="30"/>
      <c r="E45" s="30"/>
      <c r="F45" s="30"/>
    </row>
    <row r="46" spans="1:6" s="45" customFormat="1" ht="12.75" customHeight="1">
      <c r="A46" s="41">
        <v>14</v>
      </c>
      <c r="B46" s="42" t="s">
        <v>234</v>
      </c>
      <c r="C46" s="43"/>
      <c r="D46" s="43"/>
      <c r="E46" s="43"/>
      <c r="F46" s="44"/>
    </row>
    <row r="47" spans="1:6" s="21" customFormat="1" ht="12.75" customHeight="1">
      <c r="A47" s="36">
        <v>141</v>
      </c>
      <c r="B47" s="37" t="s">
        <v>235</v>
      </c>
      <c r="C47" s="38" t="s">
        <v>236</v>
      </c>
      <c r="D47" s="39"/>
      <c r="E47" s="39"/>
      <c r="F47" s="39" t="s">
        <v>237</v>
      </c>
    </row>
    <row r="48" spans="1:6" s="21" customFormat="1" ht="12.75" customHeight="1">
      <c r="A48" s="36">
        <v>142</v>
      </c>
      <c r="B48" s="37" t="s">
        <v>238</v>
      </c>
      <c r="C48" s="38" t="s">
        <v>239</v>
      </c>
      <c r="D48" s="39"/>
      <c r="E48" s="39"/>
      <c r="F48" s="39"/>
    </row>
    <row r="49" spans="1:6" s="21" customFormat="1" ht="12.75" customHeight="1">
      <c r="A49" s="36">
        <v>143</v>
      </c>
      <c r="B49" s="37" t="s">
        <v>240</v>
      </c>
      <c r="C49" s="38" t="s">
        <v>236</v>
      </c>
      <c r="D49" s="39"/>
      <c r="E49" s="39"/>
      <c r="F49" s="39" t="s">
        <v>237</v>
      </c>
    </row>
    <row r="50" spans="1:6" s="21" customFormat="1" ht="12.75" customHeight="1">
      <c r="A50" s="36">
        <v>144</v>
      </c>
      <c r="B50" s="37" t="s">
        <v>241</v>
      </c>
      <c r="C50" s="38" t="s">
        <v>236</v>
      </c>
      <c r="D50" s="39"/>
      <c r="E50" s="39"/>
      <c r="F50" s="39" t="s">
        <v>237</v>
      </c>
    </row>
    <row r="51" spans="1:6" s="21" customFormat="1" ht="30" customHeight="1">
      <c r="A51" s="46">
        <v>145</v>
      </c>
      <c r="B51" s="37" t="s">
        <v>242</v>
      </c>
      <c r="C51" s="38" t="s">
        <v>236</v>
      </c>
      <c r="D51" s="39"/>
      <c r="E51" s="39"/>
      <c r="F51" s="39" t="s">
        <v>237</v>
      </c>
    </row>
    <row r="52" spans="1:6" s="21" customFormat="1" ht="12.75" customHeight="1">
      <c r="A52" s="36">
        <v>146</v>
      </c>
      <c r="B52" s="37" t="s">
        <v>243</v>
      </c>
      <c r="C52" s="38" t="s">
        <v>236</v>
      </c>
      <c r="D52" s="39"/>
      <c r="E52" s="39"/>
      <c r="F52" s="39" t="s">
        <v>237</v>
      </c>
    </row>
    <row r="53" spans="1:6" s="21" customFormat="1" ht="12.75" customHeight="1">
      <c r="A53" s="36">
        <v>147</v>
      </c>
      <c r="B53" s="37" t="s">
        <v>244</v>
      </c>
      <c r="C53" s="38" t="s">
        <v>236</v>
      </c>
      <c r="D53" s="39"/>
      <c r="E53" s="39"/>
      <c r="F53" s="39" t="s">
        <v>237</v>
      </c>
    </row>
    <row r="54" spans="1:6" s="26" customFormat="1" ht="12.75" customHeight="1">
      <c r="A54" s="31"/>
      <c r="B54" s="32"/>
      <c r="C54" s="29"/>
      <c r="D54" s="30"/>
      <c r="E54" s="30"/>
      <c r="F54" s="30"/>
    </row>
    <row r="55" spans="1:6" s="49" customFormat="1" ht="12.75" customHeight="1">
      <c r="A55" s="41">
        <v>15</v>
      </c>
      <c r="B55" s="42" t="s">
        <v>245</v>
      </c>
      <c r="C55" s="47"/>
      <c r="D55" s="48"/>
      <c r="E55" s="48"/>
      <c r="F55" s="30"/>
    </row>
    <row r="56" spans="1:6" s="21" customFormat="1" ht="12.75" customHeight="1">
      <c r="A56" s="36">
        <v>151</v>
      </c>
      <c r="B56" s="37" t="s">
        <v>246</v>
      </c>
      <c r="C56" s="38" t="s">
        <v>199</v>
      </c>
      <c r="D56" s="39"/>
      <c r="E56" s="39"/>
      <c r="F56" s="39"/>
    </row>
    <row r="57" spans="1:6" s="21" customFormat="1" ht="12.75" customHeight="1">
      <c r="A57" s="36">
        <v>152</v>
      </c>
      <c r="B57" s="37" t="s">
        <v>247</v>
      </c>
      <c r="C57" s="38" t="s">
        <v>199</v>
      </c>
      <c r="D57" s="39"/>
      <c r="E57" s="39"/>
      <c r="F57" s="39"/>
    </row>
    <row r="58" spans="1:6" s="21" customFormat="1" ht="12.75" customHeight="1">
      <c r="A58" s="36">
        <v>153</v>
      </c>
      <c r="B58" s="37" t="s">
        <v>248</v>
      </c>
      <c r="C58" s="38" t="s">
        <v>199</v>
      </c>
      <c r="D58" s="39"/>
      <c r="E58" s="39"/>
      <c r="F58" s="39"/>
    </row>
    <row r="59" spans="1:6" s="21" customFormat="1" ht="12.75" customHeight="1">
      <c r="A59" s="36">
        <v>154</v>
      </c>
      <c r="B59" s="37" t="s">
        <v>249</v>
      </c>
      <c r="C59" s="38" t="s">
        <v>199</v>
      </c>
      <c r="D59" s="39"/>
      <c r="E59" s="39"/>
      <c r="F59" s="39"/>
    </row>
    <row r="60" spans="1:6" s="21" customFormat="1" ht="12.75" customHeight="1">
      <c r="A60" s="36">
        <v>155</v>
      </c>
      <c r="B60" s="37" t="s">
        <v>250</v>
      </c>
      <c r="C60" s="38" t="s">
        <v>199</v>
      </c>
      <c r="D60" s="39"/>
      <c r="E60" s="39"/>
      <c r="F60" s="39"/>
    </row>
    <row r="61" spans="1:6" s="21" customFormat="1" ht="12.75" customHeight="1">
      <c r="A61" s="36">
        <v>156</v>
      </c>
      <c r="B61" s="37" t="s">
        <v>251</v>
      </c>
      <c r="C61" s="38" t="s">
        <v>199</v>
      </c>
      <c r="D61" s="39"/>
      <c r="E61" s="39"/>
      <c r="F61" s="39"/>
    </row>
    <row r="62" spans="1:6" s="21" customFormat="1" ht="12.75" customHeight="1">
      <c r="A62" s="36">
        <v>157</v>
      </c>
      <c r="B62" s="37" t="s">
        <v>252</v>
      </c>
      <c r="C62" s="38" t="s">
        <v>199</v>
      </c>
      <c r="D62" s="39"/>
      <c r="E62" s="39"/>
      <c r="F62" s="39"/>
    </row>
    <row r="63" spans="1:6" s="26" customFormat="1" ht="12.75" customHeight="1">
      <c r="A63" s="31"/>
      <c r="B63" s="32"/>
      <c r="C63" s="29"/>
      <c r="D63" s="30"/>
      <c r="E63" s="30"/>
      <c r="F63" s="30"/>
    </row>
    <row r="64" spans="1:6" s="26" customFormat="1" ht="12.75" customHeight="1">
      <c r="A64" s="50">
        <v>16</v>
      </c>
      <c r="B64" s="51" t="s">
        <v>253</v>
      </c>
      <c r="C64" s="29"/>
      <c r="D64" s="30"/>
      <c r="E64" s="30"/>
      <c r="F64" s="30"/>
    </row>
    <row r="65" spans="1:6" s="21" customFormat="1" ht="12.75" customHeight="1">
      <c r="A65" s="36">
        <v>161</v>
      </c>
      <c r="B65" s="37" t="s">
        <v>254</v>
      </c>
      <c r="C65" s="38" t="s">
        <v>199</v>
      </c>
      <c r="D65" s="39"/>
      <c r="E65" s="39"/>
      <c r="F65" s="39"/>
    </row>
    <row r="66" spans="1:6" s="21" customFormat="1" ht="12.75" customHeight="1">
      <c r="A66" s="36">
        <v>162</v>
      </c>
      <c r="B66" s="37" t="s">
        <v>255</v>
      </c>
      <c r="C66" s="38" t="s">
        <v>199</v>
      </c>
      <c r="D66" s="39"/>
      <c r="E66" s="39"/>
      <c r="F66" s="39"/>
    </row>
    <row r="67" spans="1:6" s="26" customFormat="1" ht="12.75" customHeight="1">
      <c r="A67" s="31"/>
      <c r="B67" s="32"/>
      <c r="C67" s="29"/>
      <c r="D67" s="30"/>
      <c r="E67" s="30"/>
      <c r="F67" s="30"/>
    </row>
    <row r="68" spans="1:6" s="54" customFormat="1" ht="15" customHeight="1">
      <c r="A68" s="52">
        <v>17</v>
      </c>
      <c r="B68" s="34" t="s">
        <v>256</v>
      </c>
      <c r="C68" s="53" t="s">
        <v>199</v>
      </c>
      <c r="D68" s="44"/>
      <c r="E68" s="44"/>
      <c r="F68" s="44"/>
    </row>
    <row r="69" spans="1:6" s="26" customFormat="1" ht="15" customHeight="1">
      <c r="A69" s="55"/>
      <c r="B69" s="23"/>
      <c r="C69" s="29"/>
      <c r="D69" s="30"/>
      <c r="E69" s="30"/>
      <c r="F69" s="30"/>
    </row>
    <row r="70" spans="1:6" s="26" customFormat="1" ht="15" customHeight="1">
      <c r="A70" s="56">
        <v>2</v>
      </c>
      <c r="B70" s="57" t="s">
        <v>257</v>
      </c>
      <c r="C70" s="29"/>
      <c r="D70" s="30"/>
      <c r="E70" s="30"/>
      <c r="F70" s="48"/>
    </row>
    <row r="71" spans="1:6" s="49" customFormat="1" ht="12.75" customHeight="1">
      <c r="A71" s="41">
        <v>21</v>
      </c>
      <c r="B71" s="42" t="s">
        <v>258</v>
      </c>
      <c r="C71" s="48"/>
      <c r="D71" s="48"/>
      <c r="E71" s="48"/>
      <c r="F71" s="30"/>
    </row>
    <row r="72" spans="1:6" s="21" customFormat="1" ht="12.75" customHeight="1">
      <c r="A72" s="36">
        <v>211</v>
      </c>
      <c r="B72" s="37" t="s">
        <v>259</v>
      </c>
      <c r="C72" s="38" t="s">
        <v>260</v>
      </c>
      <c r="D72" s="39"/>
      <c r="E72" s="39"/>
      <c r="F72" s="39"/>
    </row>
    <row r="73" spans="1:6" s="21" customFormat="1" ht="12.75" customHeight="1">
      <c r="A73" s="36">
        <v>212</v>
      </c>
      <c r="B73" s="37" t="s">
        <v>261</v>
      </c>
      <c r="C73" s="38" t="s">
        <v>260</v>
      </c>
      <c r="D73" s="39"/>
      <c r="E73" s="39"/>
      <c r="F73" s="39"/>
    </row>
    <row r="74" spans="1:6" s="21" customFormat="1" ht="12.75" customHeight="1">
      <c r="A74" s="36">
        <v>213</v>
      </c>
      <c r="B74" s="37" t="s">
        <v>262</v>
      </c>
      <c r="C74" s="38" t="s">
        <v>260</v>
      </c>
      <c r="D74" s="39"/>
      <c r="E74" s="39"/>
      <c r="F74" s="39"/>
    </row>
    <row r="75" spans="1:6" s="21" customFormat="1" ht="12.75" customHeight="1">
      <c r="A75" s="36">
        <v>214</v>
      </c>
      <c r="B75" s="37" t="s">
        <v>263</v>
      </c>
      <c r="C75" s="38" t="s">
        <v>260</v>
      </c>
      <c r="D75" s="39"/>
      <c r="E75" s="39"/>
      <c r="F75" s="39"/>
    </row>
    <row r="76" spans="1:6" s="21" customFormat="1" ht="12.75" customHeight="1">
      <c r="A76" s="36">
        <v>215</v>
      </c>
      <c r="B76" s="37" t="s">
        <v>264</v>
      </c>
      <c r="C76" s="38" t="s">
        <v>260</v>
      </c>
      <c r="D76" s="39"/>
      <c r="E76" s="39"/>
      <c r="F76" s="39"/>
    </row>
    <row r="77" spans="1:6" s="26" customFormat="1" ht="11.25" customHeight="1">
      <c r="A77" s="31"/>
      <c r="B77" s="32"/>
      <c r="C77" s="29"/>
      <c r="D77" s="30"/>
      <c r="E77" s="30"/>
      <c r="F77" s="48"/>
    </row>
    <row r="78" spans="1:6" s="26" customFormat="1" ht="14.4">
      <c r="A78" s="58"/>
      <c r="B78" s="42" t="s">
        <v>265</v>
      </c>
      <c r="C78" s="30" t="s">
        <v>266</v>
      </c>
      <c r="D78" s="30"/>
      <c r="E78" s="30"/>
      <c r="F78" s="30"/>
    </row>
    <row r="79" spans="1:6" s="21" customFormat="1" ht="12.75" customHeight="1">
      <c r="A79" s="36"/>
      <c r="B79" s="37" t="s">
        <v>267</v>
      </c>
      <c r="C79" s="38" t="s">
        <v>266</v>
      </c>
      <c r="D79" s="39"/>
      <c r="E79" s="39"/>
      <c r="F79" s="39"/>
    </row>
    <row r="80" spans="1:6" s="21" customFormat="1" ht="12.75" customHeight="1">
      <c r="A80" s="36"/>
      <c r="B80" s="37" t="s">
        <v>268</v>
      </c>
      <c r="C80" s="38" t="s">
        <v>266</v>
      </c>
      <c r="D80" s="39"/>
      <c r="E80" s="39"/>
      <c r="F80" s="39"/>
    </row>
    <row r="81" spans="1:6" s="21" customFormat="1" ht="12.75" customHeight="1">
      <c r="A81" s="36"/>
      <c r="B81" s="37" t="s">
        <v>269</v>
      </c>
      <c r="C81" s="38" t="s">
        <v>266</v>
      </c>
      <c r="D81" s="39"/>
      <c r="E81" s="39"/>
      <c r="F81" s="39"/>
    </row>
    <row r="82" spans="1:6" s="21" customFormat="1" ht="12.75" customHeight="1">
      <c r="A82" s="36"/>
      <c r="B82" s="37" t="s">
        <v>270</v>
      </c>
      <c r="C82" s="38" t="s">
        <v>266</v>
      </c>
      <c r="D82" s="39"/>
      <c r="E82" s="39"/>
      <c r="F82" s="39"/>
    </row>
    <row r="83" spans="1:6" s="21" customFormat="1" ht="12.75" customHeight="1">
      <c r="A83" s="36"/>
      <c r="B83" s="37" t="s">
        <v>271</v>
      </c>
      <c r="C83" s="38" t="s">
        <v>266</v>
      </c>
      <c r="D83" s="39"/>
      <c r="E83" s="39"/>
      <c r="F83" s="39"/>
    </row>
    <row r="84" spans="1:6" s="21" customFormat="1" ht="12.75" customHeight="1">
      <c r="A84" s="36"/>
      <c r="B84" s="37" t="s">
        <v>272</v>
      </c>
      <c r="C84" s="38" t="s">
        <v>266</v>
      </c>
      <c r="D84" s="39"/>
      <c r="E84" s="39"/>
      <c r="F84" s="39"/>
    </row>
    <row r="85" spans="1:6" s="21" customFormat="1" ht="12.75" customHeight="1">
      <c r="A85" s="36"/>
      <c r="B85" s="37" t="s">
        <v>273</v>
      </c>
      <c r="C85" s="38" t="s">
        <v>266</v>
      </c>
      <c r="D85" s="39"/>
      <c r="E85" s="39"/>
      <c r="F85" s="39"/>
    </row>
    <row r="86" spans="1:6" s="21" customFormat="1" ht="12.75" customHeight="1">
      <c r="A86" s="36"/>
      <c r="B86" s="37" t="s">
        <v>274</v>
      </c>
      <c r="C86" s="38" t="s">
        <v>266</v>
      </c>
      <c r="D86" s="39"/>
      <c r="E86" s="39"/>
      <c r="F86" s="39"/>
    </row>
    <row r="87" spans="1:6" s="26" customFormat="1" ht="11.25" customHeight="1">
      <c r="A87" s="30"/>
      <c r="B87" s="30"/>
      <c r="C87" s="30"/>
      <c r="D87" s="30"/>
      <c r="E87" s="30"/>
      <c r="F87" s="30"/>
    </row>
    <row r="88" spans="1:6" s="49" customFormat="1" ht="12.75" customHeight="1">
      <c r="A88" s="41">
        <v>22</v>
      </c>
      <c r="B88" s="42" t="s">
        <v>275</v>
      </c>
      <c r="C88" s="48"/>
      <c r="D88" s="48"/>
      <c r="E88" s="48"/>
      <c r="F88" s="30"/>
    </row>
    <row r="89" spans="1:6" s="21" customFormat="1" ht="12.75" customHeight="1">
      <c r="A89" s="36">
        <v>222</v>
      </c>
      <c r="B89" s="37" t="s">
        <v>276</v>
      </c>
      <c r="C89" s="38" t="s">
        <v>260</v>
      </c>
      <c r="D89" s="39"/>
      <c r="E89" s="39"/>
      <c r="F89" s="39"/>
    </row>
    <row r="90" spans="1:6" s="26" customFormat="1" ht="11.25" customHeight="1">
      <c r="A90" s="31"/>
      <c r="B90" s="32"/>
      <c r="C90" s="29"/>
      <c r="D90" s="30"/>
      <c r="E90" s="30"/>
      <c r="F90" s="30"/>
    </row>
    <row r="91" spans="1:6" s="49" customFormat="1" ht="12.75" customHeight="1">
      <c r="A91" s="41">
        <v>23</v>
      </c>
      <c r="B91" s="42" t="s">
        <v>277</v>
      </c>
      <c r="C91" s="48"/>
      <c r="D91" s="48"/>
      <c r="E91" s="48"/>
      <c r="F91" s="30"/>
    </row>
    <row r="92" spans="1:6" s="21" customFormat="1" ht="12.75" customHeight="1">
      <c r="A92" s="36">
        <v>231</v>
      </c>
      <c r="B92" s="37" t="s">
        <v>278</v>
      </c>
      <c r="C92" s="38" t="s">
        <v>260</v>
      </c>
      <c r="D92" s="39"/>
      <c r="E92" s="39"/>
      <c r="F92" s="39"/>
    </row>
    <row r="93" spans="1:6" s="26" customFormat="1" ht="11.25" customHeight="1">
      <c r="A93" s="31"/>
      <c r="B93" s="32"/>
      <c r="C93" s="29"/>
      <c r="D93" s="30"/>
      <c r="E93" s="30"/>
      <c r="F93" s="30"/>
    </row>
    <row r="94" spans="1:6" s="49" customFormat="1" ht="12.75" customHeight="1">
      <c r="A94" s="41">
        <v>24</v>
      </c>
      <c r="B94" s="42" t="s">
        <v>279</v>
      </c>
      <c r="C94" s="48"/>
      <c r="D94" s="48"/>
      <c r="E94" s="48"/>
      <c r="F94" s="48"/>
    </row>
    <row r="95" spans="1:6" s="21" customFormat="1" ht="12.75" customHeight="1">
      <c r="A95" s="36">
        <v>241</v>
      </c>
      <c r="B95" s="37" t="s">
        <v>280</v>
      </c>
      <c r="C95" s="38" t="s">
        <v>260</v>
      </c>
      <c r="D95" s="39"/>
      <c r="E95" s="39"/>
      <c r="F95" s="39"/>
    </row>
    <row r="96" spans="1:6" s="26" customFormat="1" ht="12.75" customHeight="1">
      <c r="A96" s="31"/>
      <c r="B96" s="32"/>
      <c r="C96" s="29"/>
      <c r="D96" s="30"/>
      <c r="E96" s="30"/>
      <c r="F96" s="30"/>
    </row>
    <row r="97" spans="1:6" s="26" customFormat="1" ht="12" customHeight="1">
      <c r="A97" s="59"/>
      <c r="B97" s="60"/>
      <c r="C97" s="61"/>
      <c r="D97" s="62"/>
      <c r="E97" s="62"/>
      <c r="F97" s="48"/>
    </row>
    <row r="98" spans="1:6" s="26" customFormat="1" ht="42" customHeight="1">
      <c r="A98" s="56">
        <v>4</v>
      </c>
      <c r="B98" s="57" t="s">
        <v>281</v>
      </c>
      <c r="C98" s="63" t="s">
        <v>282</v>
      </c>
      <c r="D98" s="30"/>
      <c r="E98" s="30"/>
      <c r="F98" s="30"/>
    </row>
    <row r="99" spans="1:6" s="49" customFormat="1" ht="12.75" customHeight="1">
      <c r="A99" s="41">
        <v>41</v>
      </c>
      <c r="B99" s="42" t="s">
        <v>283</v>
      </c>
      <c r="C99" s="64" t="s">
        <v>284</v>
      </c>
      <c r="D99" s="48"/>
      <c r="E99" s="48"/>
      <c r="F99" s="30"/>
    </row>
    <row r="100" spans="1:6" s="21" customFormat="1" ht="12.75" customHeight="1">
      <c r="A100" s="36">
        <v>411</v>
      </c>
      <c r="B100" s="37" t="s">
        <v>285</v>
      </c>
      <c r="C100" s="38" t="s">
        <v>286</v>
      </c>
      <c r="D100" s="39"/>
      <c r="E100" s="39"/>
      <c r="F100" s="39"/>
    </row>
    <row r="101" spans="1:6" s="21" customFormat="1" ht="12.75" customHeight="1">
      <c r="A101" s="36">
        <v>412</v>
      </c>
      <c r="B101" s="37" t="s">
        <v>287</v>
      </c>
      <c r="C101" s="38" t="s">
        <v>286</v>
      </c>
      <c r="D101" s="39"/>
      <c r="E101" s="39"/>
      <c r="F101" s="39"/>
    </row>
    <row r="102" spans="1:6" s="21" customFormat="1" ht="12.75" customHeight="1">
      <c r="A102" s="36">
        <v>413</v>
      </c>
      <c r="B102" s="37" t="s">
        <v>288</v>
      </c>
      <c r="C102" s="38" t="s">
        <v>286</v>
      </c>
      <c r="D102" s="39"/>
      <c r="E102" s="39"/>
      <c r="F102" s="39"/>
    </row>
    <row r="103" spans="1:6" s="21" customFormat="1" ht="12.75" customHeight="1">
      <c r="A103" s="36">
        <v>414</v>
      </c>
      <c r="B103" s="37" t="s">
        <v>289</v>
      </c>
      <c r="C103" s="38" t="s">
        <v>286</v>
      </c>
      <c r="D103" s="39"/>
      <c r="E103" s="39"/>
      <c r="F103" s="39"/>
    </row>
    <row r="104" spans="1:6" s="26" customFormat="1" ht="11.25" customHeight="1">
      <c r="A104" s="31"/>
      <c r="B104" s="32"/>
      <c r="C104" s="29"/>
      <c r="D104" s="30"/>
      <c r="E104" s="30"/>
      <c r="F104" s="30"/>
    </row>
    <row r="105" spans="1:6" s="49" customFormat="1" ht="12.75" customHeight="1">
      <c r="A105" s="41">
        <v>42</v>
      </c>
      <c r="B105" s="42" t="s">
        <v>290</v>
      </c>
      <c r="C105" s="42" t="s">
        <v>284</v>
      </c>
      <c r="D105" s="48"/>
      <c r="E105" s="48"/>
      <c r="F105" s="48"/>
    </row>
    <row r="106" spans="1:6" s="21" customFormat="1" ht="12.75" customHeight="1">
      <c r="A106" s="36">
        <v>421</v>
      </c>
      <c r="B106" s="37" t="s">
        <v>291</v>
      </c>
      <c r="C106" s="38" t="s">
        <v>286</v>
      </c>
      <c r="D106" s="39"/>
      <c r="E106" s="39"/>
      <c r="F106" s="39"/>
    </row>
    <row r="107" spans="1:6" s="21" customFormat="1" ht="12.75" customHeight="1">
      <c r="A107" s="36">
        <v>422</v>
      </c>
      <c r="B107" s="37" t="s">
        <v>292</v>
      </c>
      <c r="C107" s="38" t="s">
        <v>286</v>
      </c>
      <c r="D107" s="39"/>
      <c r="E107" s="39"/>
      <c r="F107" s="39"/>
    </row>
    <row r="108" spans="1:6" s="21" customFormat="1" ht="12.75" customHeight="1">
      <c r="A108" s="36">
        <v>423</v>
      </c>
      <c r="B108" s="37" t="s">
        <v>293</v>
      </c>
      <c r="C108" s="38" t="s">
        <v>286</v>
      </c>
      <c r="D108" s="39"/>
      <c r="E108" s="39"/>
      <c r="F108" s="39"/>
    </row>
    <row r="109" spans="1:6" s="21" customFormat="1" ht="12.75" customHeight="1">
      <c r="A109" s="36">
        <v>425</v>
      </c>
      <c r="B109" s="37" t="s">
        <v>294</v>
      </c>
      <c r="C109" s="38" t="s">
        <v>286</v>
      </c>
      <c r="D109" s="39"/>
      <c r="E109" s="39"/>
      <c r="F109" s="39"/>
    </row>
    <row r="110" spans="1:6" s="21" customFormat="1" ht="12.75" customHeight="1">
      <c r="A110" s="36">
        <v>426</v>
      </c>
      <c r="B110" s="37" t="s">
        <v>295</v>
      </c>
      <c r="C110" s="38" t="s">
        <v>286</v>
      </c>
      <c r="D110" s="39"/>
      <c r="E110" s="39"/>
      <c r="F110" s="39"/>
    </row>
    <row r="111" spans="1:6" s="21" customFormat="1" ht="12.75" customHeight="1">
      <c r="A111" s="36">
        <v>427</v>
      </c>
      <c r="B111" s="37" t="s">
        <v>296</v>
      </c>
      <c r="C111" s="38" t="s">
        <v>286</v>
      </c>
      <c r="D111" s="39"/>
      <c r="E111" s="39"/>
      <c r="F111" s="39"/>
    </row>
    <row r="112" spans="1:6" s="21" customFormat="1" ht="12.75" customHeight="1">
      <c r="A112" s="36">
        <v>428</v>
      </c>
      <c r="B112" s="37" t="s">
        <v>297</v>
      </c>
      <c r="C112" s="38" t="s">
        <v>286</v>
      </c>
      <c r="D112" s="39"/>
      <c r="E112" s="39"/>
      <c r="F112" s="39"/>
    </row>
    <row r="113" spans="1:6" s="21" customFormat="1" ht="12.75" customHeight="1">
      <c r="A113" s="36">
        <v>429</v>
      </c>
      <c r="B113" s="37" t="s">
        <v>298</v>
      </c>
      <c r="C113" s="38" t="s">
        <v>286</v>
      </c>
      <c r="D113" s="39"/>
      <c r="E113" s="39"/>
      <c r="F113" s="39"/>
    </row>
    <row r="114" spans="1:6" s="21" customFormat="1" ht="12.75" customHeight="1">
      <c r="A114" s="36">
        <v>4210</v>
      </c>
      <c r="B114" s="37" t="s">
        <v>299</v>
      </c>
      <c r="C114" s="38" t="s">
        <v>286</v>
      </c>
      <c r="D114" s="39"/>
      <c r="E114" s="39"/>
      <c r="F114" s="39"/>
    </row>
    <row r="115" spans="1:6" s="21" customFormat="1" ht="12.75" customHeight="1">
      <c r="A115" s="36">
        <v>4211</v>
      </c>
      <c r="B115" s="37" t="s">
        <v>300</v>
      </c>
      <c r="C115" s="38" t="s">
        <v>286</v>
      </c>
      <c r="D115" s="39"/>
      <c r="E115" s="39"/>
      <c r="F115" s="39"/>
    </row>
    <row r="116" spans="1:6" s="69" customFormat="1" ht="11.25" customHeight="1">
      <c r="A116" s="65"/>
      <c r="B116" s="66"/>
      <c r="C116" s="67"/>
      <c r="D116" s="68"/>
      <c r="E116" s="68"/>
      <c r="F116" s="30"/>
    </row>
    <row r="117" spans="1:6" s="49" customFormat="1" ht="12.75" customHeight="1">
      <c r="A117" s="41">
        <v>43</v>
      </c>
      <c r="B117" s="42" t="s">
        <v>301</v>
      </c>
      <c r="C117" s="42" t="s">
        <v>284</v>
      </c>
      <c r="D117" s="48"/>
      <c r="E117" s="48"/>
      <c r="F117" s="30"/>
    </row>
    <row r="118" spans="1:6" s="21" customFormat="1" ht="12.75" customHeight="1">
      <c r="A118" s="36">
        <v>431</v>
      </c>
      <c r="B118" s="37" t="s">
        <v>302</v>
      </c>
      <c r="C118" s="38" t="s">
        <v>286</v>
      </c>
      <c r="D118" s="39"/>
      <c r="E118" s="39"/>
      <c r="F118" s="39"/>
    </row>
    <row r="119" spans="1:6" s="21" customFormat="1" ht="12.75" customHeight="1">
      <c r="A119" s="36">
        <v>432</v>
      </c>
      <c r="B119" s="37" t="s">
        <v>303</v>
      </c>
      <c r="C119" s="38" t="s">
        <v>286</v>
      </c>
      <c r="D119" s="39"/>
      <c r="E119" s="39"/>
      <c r="F119" s="39"/>
    </row>
    <row r="120" spans="1:6" s="21" customFormat="1" ht="12.75" customHeight="1">
      <c r="A120" s="36">
        <v>433</v>
      </c>
      <c r="B120" s="37" t="s">
        <v>304</v>
      </c>
      <c r="C120" s="38" t="s">
        <v>286</v>
      </c>
      <c r="D120" s="39"/>
      <c r="E120" s="39"/>
      <c r="F120" s="39"/>
    </row>
    <row r="121" spans="1:6" s="21" customFormat="1" ht="12.75" customHeight="1">
      <c r="A121" s="36">
        <v>434</v>
      </c>
      <c r="B121" s="37" t="s">
        <v>305</v>
      </c>
      <c r="C121" s="38" t="s">
        <v>286</v>
      </c>
      <c r="D121" s="39"/>
      <c r="E121" s="39"/>
      <c r="F121" s="39"/>
    </row>
    <row r="122" spans="1:6" s="21" customFormat="1" ht="12.75" customHeight="1">
      <c r="A122" s="36">
        <v>435</v>
      </c>
      <c r="B122" s="37" t="s">
        <v>306</v>
      </c>
      <c r="C122" s="38" t="s">
        <v>286</v>
      </c>
      <c r="D122" s="39"/>
      <c r="E122" s="39"/>
      <c r="F122" s="39"/>
    </row>
    <row r="123" spans="1:6" s="26" customFormat="1" ht="11.25" customHeight="1">
      <c r="A123" s="31"/>
      <c r="B123" s="32"/>
      <c r="C123" s="29"/>
      <c r="D123" s="30"/>
      <c r="E123" s="30"/>
      <c r="F123" s="48"/>
    </row>
    <row r="124" spans="1:6" s="49" customFormat="1" ht="12.75" customHeight="1">
      <c r="A124" s="41">
        <v>44</v>
      </c>
      <c r="B124" s="42" t="s">
        <v>215</v>
      </c>
      <c r="C124" s="42" t="s">
        <v>284</v>
      </c>
      <c r="D124" s="48"/>
      <c r="E124" s="48"/>
      <c r="F124" s="30"/>
    </row>
    <row r="125" spans="1:6" s="21" customFormat="1" ht="12.75" customHeight="1">
      <c r="A125" s="36">
        <v>441</v>
      </c>
      <c r="B125" s="37" t="s">
        <v>307</v>
      </c>
      <c r="C125" s="38" t="s">
        <v>286</v>
      </c>
      <c r="D125" s="39"/>
      <c r="E125" s="39"/>
      <c r="F125" s="39"/>
    </row>
    <row r="126" spans="1:6" s="21" customFormat="1" ht="12.75" customHeight="1">
      <c r="A126" s="36">
        <v>442</v>
      </c>
      <c r="B126" s="37" t="s">
        <v>221</v>
      </c>
      <c r="C126" s="38" t="s">
        <v>286</v>
      </c>
      <c r="D126" s="39"/>
      <c r="E126" s="39"/>
      <c r="F126" s="39"/>
    </row>
    <row r="127" spans="1:6" s="21" customFormat="1" ht="12.75" customHeight="1">
      <c r="A127" s="36">
        <v>443</v>
      </c>
      <c r="B127" s="37" t="s">
        <v>227</v>
      </c>
      <c r="C127" s="38" t="s">
        <v>286</v>
      </c>
      <c r="D127" s="39"/>
      <c r="E127" s="39"/>
      <c r="F127" s="39"/>
    </row>
    <row r="128" spans="1:6" s="21" customFormat="1" ht="12.75" customHeight="1">
      <c r="A128" s="36">
        <v>444</v>
      </c>
      <c r="B128" s="37" t="s">
        <v>60</v>
      </c>
      <c r="C128" s="38" t="s">
        <v>286</v>
      </c>
      <c r="D128" s="39"/>
      <c r="E128" s="39"/>
      <c r="F128" s="39"/>
    </row>
    <row r="129" spans="1:6" s="26" customFormat="1" ht="11.25" customHeight="1">
      <c r="A129" s="31"/>
      <c r="B129" s="32"/>
      <c r="C129" s="29"/>
      <c r="D129" s="30"/>
      <c r="E129" s="30"/>
      <c r="F129" s="30"/>
    </row>
    <row r="130" spans="1:6" s="49" customFormat="1" ht="12.75" customHeight="1">
      <c r="A130" s="41">
        <v>45</v>
      </c>
      <c r="B130" s="42" t="s">
        <v>308</v>
      </c>
      <c r="C130" s="42" t="s">
        <v>284</v>
      </c>
      <c r="D130" s="48"/>
      <c r="E130" s="48"/>
      <c r="F130" s="48"/>
    </row>
    <row r="131" spans="1:6" s="21" customFormat="1" ht="12.75" customHeight="1">
      <c r="A131" s="36">
        <v>451</v>
      </c>
      <c r="B131" s="37" t="s">
        <v>221</v>
      </c>
      <c r="C131" s="38" t="s">
        <v>286</v>
      </c>
      <c r="D131" s="39"/>
      <c r="E131" s="39"/>
      <c r="F131" s="39"/>
    </row>
    <row r="132" spans="1:6" s="21" customFormat="1" ht="12.75" customHeight="1">
      <c r="A132" s="36">
        <v>452</v>
      </c>
      <c r="B132" s="37" t="s">
        <v>309</v>
      </c>
      <c r="C132" s="38" t="s">
        <v>286</v>
      </c>
      <c r="D132" s="39"/>
      <c r="E132" s="39"/>
      <c r="F132" s="39"/>
    </row>
    <row r="133" spans="1:6" s="21" customFormat="1" ht="12.75" customHeight="1">
      <c r="A133" s="36">
        <v>453</v>
      </c>
      <c r="B133" s="37" t="s">
        <v>225</v>
      </c>
      <c r="C133" s="38" t="s">
        <v>286</v>
      </c>
      <c r="D133" s="39"/>
      <c r="E133" s="39"/>
      <c r="F133" s="39"/>
    </row>
    <row r="134" spans="1:6" s="21" customFormat="1" ht="12.75" customHeight="1">
      <c r="A134" s="36">
        <v>454</v>
      </c>
      <c r="B134" s="37" t="s">
        <v>310</v>
      </c>
      <c r="C134" s="38" t="s">
        <v>286</v>
      </c>
      <c r="D134" s="39"/>
      <c r="E134" s="39"/>
      <c r="F134" s="39"/>
    </row>
    <row r="135" spans="1:6" s="21" customFormat="1" ht="12.75" customHeight="1">
      <c r="A135" s="36">
        <v>455</v>
      </c>
      <c r="B135" s="37" t="s">
        <v>311</v>
      </c>
      <c r="C135" s="38" t="s">
        <v>286</v>
      </c>
      <c r="D135" s="39"/>
      <c r="E135" s="39"/>
      <c r="F135" s="39"/>
    </row>
    <row r="136" spans="1:6" s="21" customFormat="1" ht="12.75" customHeight="1">
      <c r="A136" s="36"/>
      <c r="B136" s="37"/>
      <c r="C136" s="38"/>
      <c r="D136" s="39"/>
      <c r="E136" s="39"/>
      <c r="F136" s="39"/>
    </row>
    <row r="137" spans="1:6" s="21" customFormat="1" ht="12.75" customHeight="1">
      <c r="A137" s="36"/>
      <c r="B137" s="37"/>
      <c r="C137" s="38"/>
      <c r="D137" s="39"/>
      <c r="E137" s="39"/>
      <c r="F137" s="39"/>
    </row>
    <row r="138" spans="1:6" s="21" customFormat="1" ht="12.75" customHeight="1">
      <c r="A138" s="36"/>
      <c r="B138" s="37"/>
      <c r="C138" s="38"/>
      <c r="D138" s="39"/>
      <c r="E138" s="39"/>
      <c r="F138" s="39"/>
    </row>
    <row r="139" spans="1:6" s="26" customFormat="1" ht="11.25" customHeight="1">
      <c r="A139" s="31"/>
      <c r="B139" s="32"/>
      <c r="C139" s="29"/>
      <c r="D139" s="30"/>
      <c r="E139" s="30"/>
      <c r="F139" s="48"/>
    </row>
  </sheetData>
  <sheetProtection password="B450" sheet="1" objects="1" scenarios="1" formatCells="0" formatColumns="0" formatRows="0"/>
  <mergeCells count="4">
    <mergeCell ref="A1:F1"/>
    <mergeCell ref="A5:F6"/>
    <mergeCell ref="A8:F8"/>
    <mergeCell ref="F35:F37"/>
  </mergeCells>
  <pageMargins left="0.70866141732283472" right="0.70866141732283472" top="0.74803149606299213" bottom="0.74803149606299213" header="0.31496062992125984" footer="0.31496062992125984"/>
  <pageSetup paperSize="8" scale="73" orientation="landscape" r:id="rId1"/>
  <headerFooter>
    <oddFooter>&amp;LDDCP&amp;RENR 06-01-16
Version 7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Chrono</vt:lpstr>
      <vt:lpstr>Planning Gantt</vt:lpstr>
      <vt:lpstr>Avancement</vt:lpstr>
      <vt:lpstr>Liste doc à archiver</vt:lpstr>
      <vt:lpstr>Chrono!Zone_d_impression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2019-02-15T07:55:25Z</cp:lastPrinted>
  <dcterms:created xsi:type="dcterms:W3CDTF">2017-06-01T07:03:47Z</dcterms:created>
  <dcterms:modified xsi:type="dcterms:W3CDTF">2022-03-10T10:08:19Z</dcterms:modified>
</cp:coreProperties>
</file>