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28515" windowHeight="12600"/>
  </bookViews>
  <sheets>
    <sheet name="Pourcentage et liste entreprise" sheetId="2" r:id="rId1"/>
    <sheet name="Taux Bons" sheetId="3" r:id="rId2"/>
  </sheets>
  <definedNames>
    <definedName name="_xlnm._FilterDatabase" localSheetId="0" hidden="1">'Pourcentage et liste entreprise'!$A$5:$I$42</definedName>
    <definedName name="_xlnm.Print_Area" localSheetId="0">'Pourcentage et liste entreprise'!$A$1:$J$43</definedName>
  </definedNames>
  <calcPr calcId="145621"/>
</workbook>
</file>

<file path=xl/calcChain.xml><?xml version="1.0" encoding="utf-8"?>
<calcChain xmlns="http://schemas.openxmlformats.org/spreadsheetml/2006/main">
  <c r="E11" i="2" l="1"/>
  <c r="D7" i="2" l="1"/>
  <c r="E7" i="2" s="1"/>
  <c r="D8" i="2"/>
  <c r="E8" i="2" s="1"/>
  <c r="E9" i="2"/>
  <c r="E10" i="2"/>
  <c r="G11" i="2"/>
  <c r="D12" i="2"/>
  <c r="E12" i="2" s="1"/>
  <c r="G12" i="2" s="1"/>
  <c r="D13" i="2"/>
  <c r="E13" i="2" s="1"/>
  <c r="D14" i="2"/>
  <c r="E14" i="2" s="1"/>
  <c r="D15" i="2"/>
  <c r="E15" i="2" s="1"/>
  <c r="D16" i="2"/>
  <c r="E16" i="2" s="1"/>
  <c r="D17" i="2"/>
  <c r="E17" i="2" s="1"/>
  <c r="D18" i="2"/>
  <c r="E18" i="2" s="1"/>
  <c r="D19" i="2"/>
  <c r="E19" i="2" s="1"/>
  <c r="E20" i="2"/>
  <c r="D21" i="2"/>
  <c r="E21" i="2" s="1"/>
  <c r="E22" i="2"/>
  <c r="D23" i="2"/>
  <c r="E23" i="2" s="1"/>
  <c r="D24" i="2"/>
  <c r="E24" i="2" s="1"/>
  <c r="D25" i="2"/>
  <c r="E25" i="2" s="1"/>
  <c r="D26" i="2"/>
  <c r="E26" i="2" s="1"/>
  <c r="D27" i="2"/>
  <c r="E27" i="2" s="1"/>
  <c r="D28" i="2"/>
  <c r="E28" i="2" s="1"/>
  <c r="D29" i="2"/>
  <c r="E29" i="2" s="1"/>
  <c r="D30" i="2"/>
  <c r="E30" i="2" s="1"/>
  <c r="D31" i="2"/>
  <c r="E31" i="2" s="1"/>
  <c r="E32" i="2"/>
  <c r="D33" i="2"/>
  <c r="E33" i="2" s="1"/>
  <c r="D34" i="2"/>
  <c r="E34" i="2" s="1"/>
  <c r="D35" i="2"/>
  <c r="E35" i="2" s="1"/>
  <c r="D36" i="2"/>
  <c r="E36" i="2" s="1"/>
  <c r="E37" i="2"/>
  <c r="D38" i="2"/>
  <c r="E38" i="2" s="1"/>
  <c r="D39" i="2"/>
  <c r="E39" i="2" s="1"/>
  <c r="D40" i="2"/>
  <c r="E40" i="2" s="1"/>
  <c r="D41" i="2"/>
  <c r="E41" i="2" s="1"/>
  <c r="D6" i="2"/>
  <c r="E6" i="2" s="1"/>
  <c r="G6" i="2" s="1"/>
  <c r="F6" i="2" s="1"/>
  <c r="G14" i="2" l="1"/>
  <c r="F14" i="2" s="1"/>
  <c r="G9" i="2"/>
  <c r="F9" i="2" s="1"/>
  <c r="G13" i="2"/>
  <c r="F13" i="2" s="1"/>
  <c r="G10" i="2"/>
  <c r="F10" i="2" s="1"/>
  <c r="F11" i="2"/>
  <c r="F12" i="2"/>
  <c r="G8" i="2"/>
  <c r="F8" i="2" s="1"/>
  <c r="G7" i="2"/>
  <c r="F7" i="2" s="1"/>
  <c r="G40" i="2"/>
  <c r="F40" i="2"/>
  <c r="G38" i="2"/>
  <c r="F38" i="2"/>
  <c r="G36" i="2"/>
  <c r="F36" i="2"/>
  <c r="G34" i="2"/>
  <c r="F34" i="2"/>
  <c r="G32" i="2"/>
  <c r="F32" i="2"/>
  <c r="G30" i="2"/>
  <c r="F30" i="2"/>
  <c r="G28" i="2"/>
  <c r="F28" i="2" s="1"/>
  <c r="G26" i="2"/>
  <c r="F26" i="2" s="1"/>
  <c r="G24" i="2"/>
  <c r="F24" i="2" s="1"/>
  <c r="G22" i="2"/>
  <c r="F22" i="2" s="1"/>
  <c r="G20" i="2"/>
  <c r="F20" i="2" s="1"/>
  <c r="G18" i="2"/>
  <c r="F18" i="2" s="1"/>
  <c r="G16" i="2"/>
  <c r="F16" i="2" s="1"/>
  <c r="G41" i="2"/>
  <c r="F41" i="2" s="1"/>
  <c r="G39" i="2"/>
  <c r="F39" i="2" s="1"/>
  <c r="G37" i="2"/>
  <c r="F37" i="2" s="1"/>
  <c r="G35" i="2"/>
  <c r="F35" i="2" s="1"/>
  <c r="G33" i="2"/>
  <c r="F33" i="2" s="1"/>
  <c r="G31" i="2"/>
  <c r="F31" i="2" s="1"/>
  <c r="G29" i="2"/>
  <c r="F29" i="2" s="1"/>
  <c r="G27" i="2"/>
  <c r="F27" i="2" s="1"/>
  <c r="G25" i="2"/>
  <c r="F25" i="2" s="1"/>
  <c r="G23" i="2"/>
  <c r="F23" i="2" s="1"/>
  <c r="G21" i="2"/>
  <c r="F21" i="2" s="1"/>
  <c r="G19" i="2"/>
  <c r="F19" i="2" s="1"/>
  <c r="G17" i="2"/>
  <c r="F17" i="2" s="1"/>
  <c r="G15" i="2"/>
  <c r="F15" i="2" s="1"/>
  <c r="E45" i="3" l="1"/>
  <c r="E44" i="3"/>
  <c r="E43" i="3"/>
  <c r="E42" i="3"/>
  <c r="E41" i="3"/>
  <c r="E30" i="3"/>
  <c r="E29" i="3"/>
  <c r="E28" i="3"/>
  <c r="E27" i="3"/>
  <c r="E26" i="3"/>
  <c r="E12" i="3"/>
  <c r="E11" i="3"/>
  <c r="E10" i="3"/>
  <c r="E9" i="3"/>
  <c r="E8" i="3"/>
  <c r="G43" i="2" l="1"/>
</calcChain>
</file>

<file path=xl/sharedStrings.xml><?xml version="1.0" encoding="utf-8"?>
<sst xmlns="http://schemas.openxmlformats.org/spreadsheetml/2006/main" count="339" uniqueCount="68">
  <si>
    <t>Entreprise</t>
  </si>
  <si>
    <t>Montant</t>
  </si>
  <si>
    <t>Chiffre d'affaire trimestriel</t>
  </si>
  <si>
    <t>%</t>
  </si>
  <si>
    <t>Montant final bon</t>
  </si>
  <si>
    <t>Société :</t>
  </si>
  <si>
    <t>N° de bon</t>
  </si>
  <si>
    <t>Arrondi</t>
  </si>
  <si>
    <t>Année :</t>
  </si>
  <si>
    <t>Trimestre :</t>
  </si>
  <si>
    <t xml:space="preserve">Type de bon </t>
  </si>
  <si>
    <t>Type taux</t>
  </si>
  <si>
    <t>Remarques</t>
  </si>
  <si>
    <t>TOTAL</t>
  </si>
  <si>
    <t>Liste des taux en relation avec les bons sur chiffre d'affaires</t>
  </si>
  <si>
    <t>Variante 1</t>
  </si>
  <si>
    <t>De</t>
  </si>
  <si>
    <t>à</t>
  </si>
  <si>
    <t>Taux</t>
  </si>
  <si>
    <t>Hypothese 
max.</t>
  </si>
  <si>
    <t>et plus</t>
  </si>
  <si>
    <t>Variante 2</t>
  </si>
  <si>
    <t>Variante 3</t>
  </si>
  <si>
    <t>Immocolor</t>
  </si>
  <si>
    <t>Menuiserie Radicchi</t>
  </si>
  <si>
    <t>MGO</t>
  </si>
  <si>
    <t>Pro Immob</t>
  </si>
  <si>
    <t>Usine de la Charrière</t>
  </si>
  <si>
    <t>Affutron, Santschi</t>
  </si>
  <si>
    <t>BC Déco Choffray</t>
  </si>
  <si>
    <t>Berra</t>
  </si>
  <si>
    <t>Cheminée Leroi</t>
  </si>
  <si>
    <t>Cofely</t>
  </si>
  <si>
    <t>Cuisine Morel</t>
  </si>
  <si>
    <t>Domofen</t>
  </si>
  <si>
    <t>Electricité des Hêtres</t>
  </si>
  <si>
    <t>Electro Pro</t>
  </si>
  <si>
    <t>Fazio &amp; Rante</t>
  </si>
  <si>
    <t>Getaz Romang</t>
  </si>
  <si>
    <t>Grenacher</t>
  </si>
  <si>
    <t>Jacot chauffage SA</t>
  </si>
  <si>
    <t>Jardin Passion Sàrl</t>
  </si>
  <si>
    <t>JB Garage</t>
  </si>
  <si>
    <t>Jura Néon</t>
  </si>
  <si>
    <t>Kaufmann</t>
  </si>
  <si>
    <t>Marbrerie Mathez</t>
  </si>
  <si>
    <t>Minerba SA</t>
  </si>
  <si>
    <t>Nogueira SA</t>
  </si>
  <si>
    <t>Nussbaum</t>
  </si>
  <si>
    <t>Les artisans contemporains</t>
  </si>
  <si>
    <t>Obrist &amp; Cie</t>
  </si>
  <si>
    <t>Ortlieb &amp; Hirschy SA</t>
  </si>
  <si>
    <t>Perrazolo</t>
  </si>
  <si>
    <t>Perrucchini</t>
  </si>
  <si>
    <t>Portabri</t>
  </si>
  <si>
    <t>Quinca</t>
  </si>
  <si>
    <t>RFC Chauffage</t>
  </si>
  <si>
    <t>Roland's coolbright</t>
  </si>
  <si>
    <t>S. Fachinetti</t>
  </si>
  <si>
    <t>Sambiago Style</t>
  </si>
  <si>
    <t>Sol&amp;Lit</t>
  </si>
  <si>
    <t>Steiner SA</t>
  </si>
  <si>
    <t>Therm Services</t>
  </si>
  <si>
    <t>Vitrerie Bel-Air</t>
  </si>
  <si>
    <t>fixe</t>
  </si>
  <si>
    <t>selon rabais</t>
  </si>
  <si>
    <t>Sareg sa</t>
  </si>
  <si>
    <t>Raffaello Radicchi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</si>
</sst>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0"/>
      <name val="Arial"/>
    </font>
    <font>
      <sz val="10"/>
      <name val="Arial"/>
      <family val="2"/>
    </font>
    <font>
      <b/>
      <sz val="14"/>
      <name val="Century Gothic"/>
      <family val="2"/>
    </font>
    <font>
      <sz val="12"/>
      <name val="Century Gothic"/>
      <family val="2"/>
    </font>
    <font>
      <sz val="12"/>
      <name val="Arial"/>
      <family val="2"/>
    </font>
    <font>
      <b/>
      <sz val="12"/>
      <name val="Arial"/>
      <family val="2"/>
    </font>
    <font>
      <u/>
      <sz val="10"/>
      <color theme="10"/>
      <name val="Arial"/>
      <family val="2"/>
    </font>
    <font>
      <sz val="11"/>
      <name val="Arial"/>
      <family val="2"/>
    </font>
    <font>
      <sz val="11"/>
      <name val="Arial"/>
      <family val="2"/>
    </font>
    <font>
      <sz val="11"/>
      <name val="Arial"/>
      <family val="2"/>
    </font>
    <font>
      <sz val="24"/>
      <color rgb="FF000000"/>
      <name val="Algerian"/>
      <family val="5"/>
    </font>
    <font>
      <b/>
      <sz val="10"/>
      <name val="Arial"/>
      <family val="2"/>
    </font>
    <font>
      <sz val="7"/>
      <name val="Arial"/>
      <family val="2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59999389629810485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</borders>
  <cellStyleXfs count="8">
    <xf numFmtId="0" fontId="0" fillId="0" borderId="0"/>
    <xf numFmtId="0" fontId="6" fillId="0" borderId="0" applyNumberFormat="0" applyFill="0" applyBorder="0" applyAlignment="0" applyProtection="0"/>
    <xf numFmtId="0" fontId="7" fillId="0" borderId="0"/>
    <xf numFmtId="0" fontId="8" fillId="0" borderId="0"/>
    <xf numFmtId="0" fontId="7" fillId="0" borderId="0"/>
    <xf numFmtId="0" fontId="9" fillId="0" borderId="0"/>
    <xf numFmtId="0" fontId="1" fillId="0" borderId="0"/>
    <xf numFmtId="0" fontId="7" fillId="0" borderId="0"/>
  </cellStyleXfs>
  <cellXfs count="102">
    <xf numFmtId="0" fontId="0" fillId="0" borderId="0" xfId="0"/>
    <xf numFmtId="0" fontId="0" fillId="0" borderId="0" xfId="0" applyProtection="1">
      <protection locked="0"/>
    </xf>
    <xf numFmtId="0" fontId="2" fillId="3" borderId="14" xfId="0" applyFont="1" applyFill="1" applyBorder="1" applyAlignment="1" applyProtection="1">
      <alignment vertical="center"/>
      <protection locked="0"/>
    </xf>
    <xf numFmtId="0" fontId="2" fillId="3" borderId="15" xfId="0" applyFont="1" applyFill="1" applyBorder="1" applyAlignment="1" applyProtection="1">
      <alignment vertical="center"/>
      <protection locked="0"/>
    </xf>
    <xf numFmtId="0" fontId="2" fillId="0" borderId="0" xfId="0" applyFont="1" applyBorder="1" applyAlignment="1" applyProtection="1">
      <alignment vertical="center"/>
      <protection locked="0"/>
    </xf>
    <xf numFmtId="0" fontId="2" fillId="0" borderId="0" xfId="0" applyFont="1" applyBorder="1" applyAlignment="1" applyProtection="1">
      <alignment horizontal="center" vertical="center"/>
      <protection locked="0"/>
    </xf>
    <xf numFmtId="0" fontId="1" fillId="0" borderId="0" xfId="0" applyFont="1" applyProtection="1">
      <protection locked="0"/>
    </xf>
    <xf numFmtId="0" fontId="2" fillId="0" borderId="16" xfId="0" applyFont="1" applyBorder="1" applyAlignment="1" applyProtection="1">
      <alignment horizontal="center" vertical="center"/>
      <protection locked="0"/>
    </xf>
    <xf numFmtId="0" fontId="2" fillId="0" borderId="16" xfId="0" applyFont="1" applyBorder="1" applyAlignment="1" applyProtection="1">
      <alignment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0" fontId="2" fillId="0" borderId="17" xfId="0" applyFont="1" applyBorder="1" applyAlignment="1" applyProtection="1">
      <alignment horizontal="center" vertical="center" wrapText="1"/>
      <protection locked="0"/>
    </xf>
    <xf numFmtId="0" fontId="2" fillId="4" borderId="17" xfId="0" applyFont="1" applyFill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2" borderId="18" xfId="0" applyFont="1" applyFill="1" applyBorder="1" applyAlignment="1" applyProtection="1">
      <alignment horizontal="center" vertical="center" wrapText="1"/>
      <protection locked="0"/>
    </xf>
    <xf numFmtId="0" fontId="2" fillId="0" borderId="5" xfId="0" applyFont="1" applyBorder="1" applyAlignment="1" applyProtection="1">
      <alignment horizontal="center" vertical="center" wrapText="1"/>
      <protection locked="0"/>
    </xf>
    <xf numFmtId="0" fontId="6" fillId="0" borderId="0" xfId="1" applyProtection="1">
      <protection locked="0"/>
    </xf>
    <xf numFmtId="4" fontId="3" fillId="0" borderId="12" xfId="0" applyNumberFormat="1" applyFont="1" applyBorder="1" applyAlignment="1" applyProtection="1">
      <alignment horizontal="right"/>
      <protection locked="0"/>
    </xf>
    <xf numFmtId="1" fontId="3" fillId="4" borderId="12" xfId="0" applyNumberFormat="1" applyFont="1" applyFill="1" applyBorder="1" applyAlignment="1" applyProtection="1">
      <alignment horizontal="center" vertical="center"/>
      <protection locked="0"/>
    </xf>
    <xf numFmtId="1" fontId="3" fillId="0" borderId="13" xfId="0" applyNumberFormat="1" applyFont="1" applyBorder="1" applyAlignment="1" applyProtection="1">
      <alignment horizontal="center"/>
      <protection locked="0"/>
    </xf>
    <xf numFmtId="4" fontId="3" fillId="0" borderId="1" xfId="0" applyNumberFormat="1" applyFont="1" applyBorder="1" applyAlignment="1" applyProtection="1">
      <alignment horizontal="right"/>
      <protection locked="0"/>
    </xf>
    <xf numFmtId="1" fontId="3" fillId="4" borderId="1" xfId="0" applyNumberFormat="1" applyFont="1" applyFill="1" applyBorder="1" applyAlignment="1" applyProtection="1">
      <alignment horizontal="center" vertical="center"/>
      <protection locked="0"/>
    </xf>
    <xf numFmtId="1" fontId="3" fillId="0" borderId="7" xfId="0" applyNumberFormat="1" applyFont="1" applyBorder="1" applyAlignment="1" applyProtection="1">
      <alignment horizontal="center"/>
      <protection locked="0"/>
    </xf>
    <xf numFmtId="4" fontId="4" fillId="0" borderId="1" xfId="0" applyNumberFormat="1" applyFont="1" applyBorder="1" applyAlignment="1" applyProtection="1">
      <alignment horizontal="right"/>
      <protection locked="0"/>
    </xf>
    <xf numFmtId="0" fontId="4" fillId="4" borderId="1" xfId="0" applyFont="1" applyFill="1" applyBorder="1" applyAlignment="1" applyProtection="1">
      <alignment horizontal="center" vertical="center"/>
      <protection locked="0"/>
    </xf>
    <xf numFmtId="0" fontId="4" fillId="0" borderId="7" xfId="0" applyFont="1" applyBorder="1" applyAlignment="1" applyProtection="1">
      <alignment horizontal="center"/>
      <protection locked="0"/>
    </xf>
    <xf numFmtId="1" fontId="3" fillId="0" borderId="7" xfId="0" applyNumberFormat="1" applyFont="1" applyFill="1" applyBorder="1" applyAlignment="1" applyProtection="1">
      <alignment horizontal="center"/>
      <protection locked="0"/>
    </xf>
    <xf numFmtId="0" fontId="3" fillId="0" borderId="8" xfId="0" applyFont="1" applyBorder="1" applyProtection="1">
      <protection locked="0"/>
    </xf>
    <xf numFmtId="4" fontId="3" fillId="0" borderId="9" xfId="0" applyNumberFormat="1" applyFont="1" applyBorder="1" applyAlignment="1" applyProtection="1">
      <alignment horizontal="right"/>
      <protection locked="0"/>
    </xf>
    <xf numFmtId="1" fontId="3" fillId="4" borderId="9" xfId="0" applyNumberFormat="1" applyFont="1" applyFill="1" applyBorder="1" applyAlignment="1" applyProtection="1">
      <alignment horizontal="center" vertical="center"/>
      <protection locked="0"/>
    </xf>
    <xf numFmtId="1" fontId="3" fillId="0" borderId="10" xfId="0" applyNumberFormat="1" applyFont="1" applyBorder="1" applyAlignment="1" applyProtection="1">
      <alignment horizontal="center"/>
      <protection locked="0"/>
    </xf>
    <xf numFmtId="10" fontId="3" fillId="0" borderId="12" xfId="0" applyNumberFormat="1" applyFont="1" applyBorder="1" applyAlignment="1" applyProtection="1">
      <alignment horizontal="center" vertical="center"/>
    </xf>
    <xf numFmtId="4" fontId="3" fillId="0" borderId="12" xfId="0" applyNumberFormat="1" applyFont="1" applyBorder="1" applyAlignment="1" applyProtection="1">
      <alignment horizontal="right"/>
    </xf>
    <xf numFmtId="10" fontId="3" fillId="0" borderId="1" xfId="0" applyNumberFormat="1" applyFont="1" applyBorder="1" applyAlignment="1" applyProtection="1">
      <alignment horizontal="center" vertical="center"/>
    </xf>
    <xf numFmtId="4" fontId="3" fillId="0" borderId="21" xfId="0" applyNumberFormat="1" applyFont="1" applyBorder="1" applyAlignment="1" applyProtection="1">
      <alignment horizontal="right"/>
    </xf>
    <xf numFmtId="4" fontId="3" fillId="0" borderId="22" xfId="0" applyNumberFormat="1" applyFont="1" applyBorder="1" applyAlignment="1" applyProtection="1">
      <alignment horizontal="right"/>
    </xf>
    <xf numFmtId="0" fontId="2" fillId="2" borderId="4" xfId="0" applyFont="1" applyFill="1" applyBorder="1" applyAlignment="1" applyProtection="1">
      <alignment horizontal="center" vertical="center" wrapText="1"/>
      <protection locked="0"/>
    </xf>
    <xf numFmtId="3" fontId="3" fillId="2" borderId="19" xfId="0" applyNumberFormat="1" applyFont="1" applyFill="1" applyBorder="1" applyAlignment="1" applyProtection="1">
      <alignment horizontal="center"/>
    </xf>
    <xf numFmtId="3" fontId="3" fillId="2" borderId="20" xfId="0" applyNumberFormat="1" applyFont="1" applyFill="1" applyBorder="1" applyAlignment="1" applyProtection="1">
      <alignment horizontal="center"/>
    </xf>
    <xf numFmtId="3" fontId="3" fillId="2" borderId="23" xfId="0" applyNumberFormat="1" applyFont="1" applyFill="1" applyBorder="1" applyAlignment="1" applyProtection="1">
      <alignment horizontal="center"/>
    </xf>
    <xf numFmtId="0" fontId="4" fillId="4" borderId="1" xfId="0" applyFont="1" applyFill="1" applyBorder="1" applyAlignment="1" applyProtection="1">
      <alignment horizontal="left" vertical="center"/>
      <protection locked="0"/>
    </xf>
    <xf numFmtId="0" fontId="2" fillId="0" borderId="24" xfId="0" applyFont="1" applyBorder="1" applyAlignment="1" applyProtection="1">
      <alignment horizontal="center" vertical="center" wrapText="1"/>
      <protection locked="0"/>
    </xf>
    <xf numFmtId="1" fontId="3" fillId="0" borderId="19" xfId="0" applyNumberFormat="1" applyFont="1" applyBorder="1" applyAlignment="1" applyProtection="1">
      <alignment horizontal="center"/>
      <protection locked="0"/>
    </xf>
    <xf numFmtId="1" fontId="3" fillId="0" borderId="20" xfId="0" applyNumberFormat="1" applyFont="1" applyBorder="1" applyAlignment="1" applyProtection="1">
      <alignment horizontal="center"/>
      <protection locked="0"/>
    </xf>
    <xf numFmtId="0" fontId="4" fillId="0" borderId="20" xfId="0" applyFont="1" applyBorder="1" applyAlignment="1" applyProtection="1">
      <alignment horizontal="center"/>
      <protection locked="0"/>
    </xf>
    <xf numFmtId="1" fontId="3" fillId="0" borderId="20" xfId="0" applyNumberFormat="1" applyFont="1" applyFill="1" applyBorder="1" applyAlignment="1" applyProtection="1">
      <alignment horizontal="center"/>
      <protection locked="0"/>
    </xf>
    <xf numFmtId="1" fontId="3" fillId="0" borderId="23" xfId="0" applyNumberFormat="1" applyFont="1" applyBorder="1" applyAlignment="1" applyProtection="1">
      <alignment horizontal="center"/>
      <protection locked="0"/>
    </xf>
    <xf numFmtId="1" fontId="3" fillId="0" borderId="7" xfId="0" applyNumberFormat="1" applyFont="1" applyBorder="1" applyAlignment="1" applyProtection="1">
      <alignment horizontal="center" wrapText="1"/>
      <protection locked="0"/>
    </xf>
    <xf numFmtId="0" fontId="5" fillId="5" borderId="14" xfId="0" applyFont="1" applyFill="1" applyBorder="1" applyProtection="1">
      <protection locked="0"/>
    </xf>
    <xf numFmtId="4" fontId="5" fillId="5" borderId="15" xfId="0" applyNumberFormat="1" applyFont="1" applyFill="1" applyBorder="1" applyProtection="1">
      <protection locked="0"/>
    </xf>
    <xf numFmtId="0" fontId="0" fillId="0" borderId="0" xfId="0" applyFill="1" applyProtection="1">
      <protection locked="0"/>
    </xf>
    <xf numFmtId="0" fontId="11" fillId="0" borderId="0" xfId="0" applyFont="1" applyProtection="1">
      <protection locked="0"/>
    </xf>
    <xf numFmtId="0" fontId="12" fillId="0" borderId="0" xfId="0" applyFont="1" applyFill="1" applyProtection="1">
      <protection locked="0"/>
    </xf>
    <xf numFmtId="0" fontId="1" fillId="0" borderId="0" xfId="6"/>
    <xf numFmtId="0" fontId="11" fillId="2" borderId="25" xfId="6" applyFont="1" applyFill="1" applyBorder="1"/>
    <xf numFmtId="0" fontId="13" fillId="0" borderId="3" xfId="6" applyFont="1" applyBorder="1"/>
    <xf numFmtId="0" fontId="13" fillId="0" borderId="4" xfId="6" applyFont="1" applyBorder="1"/>
    <xf numFmtId="0" fontId="13" fillId="0" borderId="4" xfId="6" applyFont="1" applyFill="1" applyBorder="1"/>
    <xf numFmtId="0" fontId="11" fillId="0" borderId="5" xfId="6" applyFont="1" applyFill="1" applyBorder="1" applyAlignment="1">
      <alignment wrapText="1"/>
    </xf>
    <xf numFmtId="0" fontId="1" fillId="0" borderId="26" xfId="6" applyBorder="1"/>
    <xf numFmtId="0" fontId="1" fillId="0" borderId="2" xfId="6" applyBorder="1"/>
    <xf numFmtId="10" fontId="1" fillId="0" borderId="2" xfId="6" applyNumberFormat="1" applyBorder="1"/>
    <xf numFmtId="0" fontId="1" fillId="0" borderId="27" xfId="6" applyFill="1" applyBorder="1"/>
    <xf numFmtId="3" fontId="1" fillId="0" borderId="6" xfId="6" applyNumberFormat="1" applyBorder="1"/>
    <xf numFmtId="3" fontId="1" fillId="0" borderId="1" xfId="6" applyNumberFormat="1" applyBorder="1"/>
    <xf numFmtId="10" fontId="1" fillId="0" borderId="1" xfId="6" applyNumberFormat="1" applyBorder="1"/>
    <xf numFmtId="0" fontId="1" fillId="0" borderId="1" xfId="6" applyBorder="1"/>
    <xf numFmtId="4" fontId="1" fillId="0" borderId="7" xfId="6" applyNumberFormat="1" applyBorder="1"/>
    <xf numFmtId="3" fontId="1" fillId="0" borderId="8" xfId="6" applyNumberFormat="1" applyBorder="1"/>
    <xf numFmtId="3" fontId="1" fillId="0" borderId="9" xfId="6" applyNumberFormat="1" applyBorder="1"/>
    <xf numFmtId="10" fontId="1" fillId="0" borderId="9" xfId="6" applyNumberFormat="1" applyBorder="1"/>
    <xf numFmtId="0" fontId="1" fillId="0" borderId="9" xfId="6" applyBorder="1"/>
    <xf numFmtId="4" fontId="1" fillId="0" borderId="10" xfId="6" applyNumberFormat="1" applyBorder="1"/>
    <xf numFmtId="3" fontId="1" fillId="0" borderId="0" xfId="6" applyNumberFormat="1" applyBorder="1"/>
    <xf numFmtId="10" fontId="1" fillId="0" borderId="0" xfId="6" applyNumberFormat="1" applyBorder="1"/>
    <xf numFmtId="0" fontId="1" fillId="0" borderId="0" xfId="6" applyBorder="1"/>
    <xf numFmtId="4" fontId="1" fillId="0" borderId="0" xfId="6" applyNumberFormat="1" applyBorder="1"/>
    <xf numFmtId="0" fontId="1" fillId="0" borderId="11" xfId="6" applyBorder="1"/>
    <xf numFmtId="0" fontId="1" fillId="0" borderId="12" xfId="6" applyBorder="1"/>
    <xf numFmtId="10" fontId="1" fillId="0" borderId="12" xfId="6" applyNumberFormat="1" applyBorder="1"/>
    <xf numFmtId="0" fontId="1" fillId="0" borderId="13" xfId="6" applyFill="1" applyBorder="1"/>
    <xf numFmtId="10" fontId="3" fillId="0" borderId="21" xfId="0" applyNumberFormat="1" applyFont="1" applyBorder="1" applyAlignment="1" applyProtection="1">
      <alignment horizontal="center" vertical="center"/>
    </xf>
    <xf numFmtId="4" fontId="3" fillId="2" borderId="22" xfId="0" applyNumberFormat="1" applyFont="1" applyFill="1" applyBorder="1" applyAlignment="1" applyProtection="1">
      <alignment horizontal="right"/>
    </xf>
    <xf numFmtId="4" fontId="3" fillId="2" borderId="12" xfId="0" applyNumberFormat="1" applyFont="1" applyFill="1" applyBorder="1" applyAlignment="1" applyProtection="1">
      <alignment horizontal="right"/>
    </xf>
    <xf numFmtId="4" fontId="3" fillId="0" borderId="1" xfId="0" applyNumberFormat="1" applyFont="1" applyBorder="1" applyAlignment="1" applyProtection="1">
      <alignment horizontal="right"/>
    </xf>
    <xf numFmtId="4" fontId="3" fillId="2" borderId="1" xfId="0" applyNumberFormat="1" applyFont="1" applyFill="1" applyBorder="1" applyAlignment="1" applyProtection="1">
      <alignment horizontal="right"/>
    </xf>
    <xf numFmtId="0" fontId="1" fillId="0" borderId="11" xfId="0" applyFont="1" applyBorder="1" applyProtection="1">
      <protection locked="0"/>
    </xf>
    <xf numFmtId="0" fontId="1" fillId="0" borderId="6" xfId="0" applyFont="1" applyBorder="1" applyProtection="1">
      <protection locked="0"/>
    </xf>
    <xf numFmtId="0" fontId="0" fillId="0" borderId="6" xfId="0" applyBorder="1" applyProtection="1">
      <protection locked="0"/>
    </xf>
    <xf numFmtId="0" fontId="0" fillId="0" borderId="6" xfId="0" applyFill="1" applyBorder="1" applyProtection="1">
      <protection locked="0"/>
    </xf>
    <xf numFmtId="0" fontId="0" fillId="0" borderId="8" xfId="0" applyBorder="1" applyProtection="1">
      <protection locked="0"/>
    </xf>
    <xf numFmtId="0" fontId="11" fillId="0" borderId="0" xfId="0" applyFont="1" applyFill="1" applyProtection="1">
      <protection locked="0"/>
    </xf>
    <xf numFmtId="0" fontId="1" fillId="0" borderId="0" xfId="0" applyFont="1" applyFill="1" applyProtection="1">
      <protection locked="0"/>
    </xf>
    <xf numFmtId="0" fontId="2" fillId="0" borderId="28" xfId="0" applyFont="1" applyBorder="1" applyAlignment="1" applyProtection="1">
      <alignment horizontal="center" vertical="center" wrapText="1"/>
      <protection locked="0"/>
    </xf>
    <xf numFmtId="0" fontId="11" fillId="0" borderId="0" xfId="0" applyFont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left" indent="2"/>
      <protection locked="0"/>
    </xf>
    <xf numFmtId="0" fontId="1" fillId="0" borderId="0" xfId="0" applyFont="1" applyBorder="1" applyAlignment="1" applyProtection="1">
      <alignment horizontal="left" indent="2"/>
      <protection locked="0"/>
    </xf>
    <xf numFmtId="0" fontId="1" fillId="0" borderId="0" xfId="0" applyFont="1" applyBorder="1" applyAlignment="1" applyProtection="1">
      <alignment horizontal="left" indent="1"/>
      <protection locked="0"/>
    </xf>
    <xf numFmtId="0" fontId="0" fillId="0" borderId="0" xfId="0" applyFill="1" applyBorder="1" applyAlignment="1" applyProtection="1">
      <alignment horizontal="left" indent="2"/>
      <protection locked="0"/>
    </xf>
    <xf numFmtId="0" fontId="3" fillId="0" borderId="1" xfId="0" applyNumberFormat="1" applyFont="1" applyBorder="1" applyAlignment="1" applyProtection="1">
      <alignment horizontal="center" vertical="center"/>
    </xf>
    <xf numFmtId="0" fontId="2" fillId="3" borderId="14" xfId="0" applyFont="1" applyFill="1" applyBorder="1" applyAlignment="1" applyProtection="1">
      <alignment horizontal="center" vertical="center"/>
      <protection locked="0"/>
    </xf>
    <xf numFmtId="0" fontId="2" fillId="3" borderId="18" xfId="0" applyFont="1" applyFill="1" applyBorder="1" applyAlignment="1" applyProtection="1">
      <alignment horizontal="center" vertical="center"/>
      <protection locked="0"/>
    </xf>
    <xf numFmtId="0" fontId="13" fillId="0" borderId="0" xfId="6" applyFont="1" applyAlignment="1">
      <alignment horizontal="center" vertical="center" wrapText="1"/>
    </xf>
  </cellXfs>
  <cellStyles count="8">
    <cellStyle name="Lien hypertexte" xfId="1" builtinId="8"/>
    <cellStyle name="Normal" xfId="0" builtinId="0"/>
    <cellStyle name="Normal 2" xfId="2"/>
    <cellStyle name="Normal 3" xfId="3"/>
    <cellStyle name="Normal 3 2" xfId="7"/>
    <cellStyle name="Normal 4" xfId="6"/>
    <cellStyle name="Standard 2" xfId="4"/>
    <cellStyle name="Standard 3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1</xdr:row>
          <xdr:rowOff>0</xdr:rowOff>
        </xdr:from>
        <xdr:to>
          <xdr:col>9</xdr:col>
          <xdr:colOff>1857375</xdr:colOff>
          <xdr:row>3</xdr:row>
          <xdr:rowOff>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54864" tIns="54864" rIns="54864" bIns="54864" anchor="ctr" upright="1"/>
            <a:lstStyle/>
            <a:p>
              <a:pPr algn="ctr" rtl="0">
                <a:defRPr sz="1000"/>
              </a:pPr>
              <a:r>
                <a:rPr lang="fr-CH" sz="2400" b="0" i="0" u="none" strike="noStrike" baseline="0">
                  <a:solidFill>
                    <a:srgbClr val="000000"/>
                  </a:solidFill>
                  <a:latin typeface="Algerian"/>
                </a:rPr>
                <a:t>Transfert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U43"/>
  <sheetViews>
    <sheetView tabSelected="1" workbookViewId="0">
      <selection activeCell="B10" sqref="B10"/>
    </sheetView>
  </sheetViews>
  <sheetFormatPr baseColWidth="10" defaultRowHeight="12.75" x14ac:dyDescent="0.2"/>
  <cols>
    <col min="1" max="1" width="29.85546875" style="1" bestFit="1" customWidth="1"/>
    <col min="2" max="2" width="28.5703125" style="1" customWidth="1"/>
    <col min="3" max="3" width="13.42578125" style="1" bestFit="1" customWidth="1"/>
    <col min="4" max="4" width="8.7109375" style="1" bestFit="1" customWidth="1"/>
    <col min="5" max="5" width="12.28515625" style="1" bestFit="1" customWidth="1"/>
    <col min="6" max="6" width="11.5703125" style="1" bestFit="1" customWidth="1"/>
    <col min="7" max="7" width="12.7109375" style="1" bestFit="1" customWidth="1"/>
    <col min="8" max="8" width="12.7109375" style="1" customWidth="1"/>
    <col min="9" max="9" width="11.42578125" style="1" customWidth="1"/>
    <col min="10" max="10" width="28" style="1" customWidth="1"/>
    <col min="11" max="11" width="13.5703125" style="1" customWidth="1"/>
    <col min="12" max="12" width="11.42578125" style="94"/>
    <col min="13" max="13" width="10.140625" style="49" customWidth="1"/>
    <col min="14" max="14" width="11.42578125" style="1"/>
    <col min="15" max="21" width="24.140625" style="1" bestFit="1" customWidth="1"/>
    <col min="22" max="16384" width="11.42578125" style="1"/>
  </cols>
  <sheetData>
    <row r="1" spans="1:21" ht="13.5" thickBot="1" x14ac:dyDescent="0.25">
      <c r="O1" s="50" t="s">
        <v>66</v>
      </c>
      <c r="P1" s="50" t="s">
        <v>67</v>
      </c>
      <c r="Q1" s="50" t="s">
        <v>23</v>
      </c>
      <c r="R1" s="1" t="s">
        <v>24</v>
      </c>
      <c r="S1" s="1" t="s">
        <v>25</v>
      </c>
      <c r="T1" s="1" t="s">
        <v>26</v>
      </c>
      <c r="U1" s="1" t="s">
        <v>27</v>
      </c>
    </row>
    <row r="2" spans="1:21" ht="22.5" customHeight="1" thickBot="1" x14ac:dyDescent="0.25">
      <c r="A2" s="2" t="s">
        <v>5</v>
      </c>
      <c r="B2" s="3" t="s">
        <v>66</v>
      </c>
      <c r="C2" s="4"/>
      <c r="D2" s="99" t="s">
        <v>8</v>
      </c>
      <c r="E2" s="100"/>
      <c r="F2" s="3">
        <v>2014</v>
      </c>
      <c r="H2" s="6"/>
      <c r="M2" s="90"/>
      <c r="O2" s="85" t="s">
        <v>28</v>
      </c>
      <c r="P2" s="85" t="s">
        <v>28</v>
      </c>
      <c r="Q2" s="85" t="s">
        <v>28</v>
      </c>
      <c r="R2" s="85" t="s">
        <v>28</v>
      </c>
      <c r="S2" s="85" t="s">
        <v>28</v>
      </c>
      <c r="T2" s="85" t="s">
        <v>28</v>
      </c>
      <c r="U2" s="85" t="s">
        <v>28</v>
      </c>
    </row>
    <row r="3" spans="1:21" ht="22.5" customHeight="1" thickBot="1" x14ac:dyDescent="0.25">
      <c r="A3" s="5"/>
      <c r="B3" s="5"/>
      <c r="C3" s="5"/>
      <c r="D3" s="99" t="s">
        <v>9</v>
      </c>
      <c r="E3" s="100"/>
      <c r="F3" s="3">
        <v>4</v>
      </c>
      <c r="G3" s="5"/>
      <c r="H3" s="5"/>
      <c r="I3" s="5"/>
      <c r="K3" s="6"/>
      <c r="L3" s="95"/>
      <c r="M3" s="91"/>
      <c r="N3" s="6"/>
      <c r="O3" s="86" t="s">
        <v>29</v>
      </c>
      <c r="P3" s="86" t="s">
        <v>29</v>
      </c>
      <c r="Q3" s="86" t="s">
        <v>29</v>
      </c>
      <c r="R3" s="86" t="s">
        <v>29</v>
      </c>
      <c r="S3" s="86" t="s">
        <v>29</v>
      </c>
      <c r="T3" s="86" t="s">
        <v>29</v>
      </c>
      <c r="U3" s="86" t="s">
        <v>29</v>
      </c>
    </row>
    <row r="4" spans="1:21" ht="22.5" customHeight="1" thickBot="1" x14ac:dyDescent="0.25">
      <c r="A4" s="5"/>
      <c r="B4" s="5"/>
      <c r="C4" s="5"/>
      <c r="D4" s="7"/>
      <c r="E4" s="7"/>
      <c r="F4" s="8"/>
      <c r="G4" s="5"/>
      <c r="H4" s="5"/>
      <c r="I4" s="5"/>
      <c r="J4" s="6"/>
      <c r="M4" s="90"/>
      <c r="O4" s="86" t="s">
        <v>30</v>
      </c>
      <c r="P4" s="86" t="s">
        <v>30</v>
      </c>
      <c r="Q4" s="86" t="s">
        <v>30</v>
      </c>
      <c r="R4" s="86" t="s">
        <v>30</v>
      </c>
      <c r="S4" s="86" t="s">
        <v>30</v>
      </c>
      <c r="T4" s="86" t="s">
        <v>30</v>
      </c>
      <c r="U4" s="86" t="s">
        <v>30</v>
      </c>
    </row>
    <row r="5" spans="1:21" ht="39" customHeight="1" thickBot="1" x14ac:dyDescent="0.25">
      <c r="A5" s="9" t="s">
        <v>0</v>
      </c>
      <c r="B5" s="10" t="s">
        <v>2</v>
      </c>
      <c r="C5" s="11" t="s">
        <v>11</v>
      </c>
      <c r="D5" s="10" t="s">
        <v>3</v>
      </c>
      <c r="E5" s="10" t="s">
        <v>1</v>
      </c>
      <c r="F5" s="12" t="s">
        <v>7</v>
      </c>
      <c r="G5" s="13" t="s">
        <v>4</v>
      </c>
      <c r="H5" s="35" t="s">
        <v>10</v>
      </c>
      <c r="I5" s="40" t="s">
        <v>6</v>
      </c>
      <c r="J5" s="14" t="s">
        <v>12</v>
      </c>
      <c r="K5" s="92"/>
      <c r="N5" s="15"/>
      <c r="O5" s="86" t="s">
        <v>31</v>
      </c>
      <c r="P5" s="86" t="s">
        <v>31</v>
      </c>
      <c r="Q5" s="86" t="s">
        <v>31</v>
      </c>
      <c r="R5" s="86" t="s">
        <v>31</v>
      </c>
      <c r="S5" s="86" t="s">
        <v>31</v>
      </c>
      <c r="T5" s="86" t="s">
        <v>31</v>
      </c>
      <c r="U5" s="86" t="s">
        <v>31</v>
      </c>
    </row>
    <row r="6" spans="1:21" ht="17.25" x14ac:dyDescent="0.3">
      <c r="A6" s="85" t="s">
        <v>28</v>
      </c>
      <c r="B6" s="16"/>
      <c r="C6" s="17">
        <v>1</v>
      </c>
      <c r="D6" s="30">
        <f>IF(C6=2,VLOOKUP(B6,'Taux Bons'!$A$25:$C$31,3),IF(C6=1,VLOOKUP(B6,'Taux Bons'!$A$7:$C$13,3),VLOOKUP(B6,'Taux Bons'!$A$40:$C$46,3)))</f>
        <v>0</v>
      </c>
      <c r="E6" s="31">
        <f>B6*D6</f>
        <v>0</v>
      </c>
      <c r="F6" s="31">
        <f>E6-G6</f>
        <v>0</v>
      </c>
      <c r="G6" s="82">
        <f>ROUNDDOWN(E6,-1)</f>
        <v>0</v>
      </c>
      <c r="H6" s="36"/>
      <c r="I6" s="41"/>
      <c r="J6" s="18"/>
      <c r="K6" s="93"/>
      <c r="O6" s="86" t="s">
        <v>32</v>
      </c>
      <c r="P6" s="86" t="s">
        <v>32</v>
      </c>
      <c r="Q6" s="86" t="s">
        <v>32</v>
      </c>
      <c r="R6" s="86" t="s">
        <v>32</v>
      </c>
      <c r="S6" s="86" t="s">
        <v>32</v>
      </c>
      <c r="T6" s="86" t="s">
        <v>32</v>
      </c>
      <c r="U6" s="86" t="s">
        <v>32</v>
      </c>
    </row>
    <row r="7" spans="1:21" ht="17.25" x14ac:dyDescent="0.3">
      <c r="A7" s="86" t="s">
        <v>29</v>
      </c>
      <c r="B7" s="19"/>
      <c r="C7" s="20">
        <v>1</v>
      </c>
      <c r="D7" s="32">
        <f>IF(C7=2,VLOOKUP(B7,'Taux Bons'!$A$25:$C$31,3),IF(C7=1,VLOOKUP(B7,'Taux Bons'!$A$7:$C$13,3),VLOOKUP(B7,'Taux Bons'!$A$40:$C$46,3)))</f>
        <v>0</v>
      </c>
      <c r="E7" s="83">
        <f t="shared" ref="E7:E41" si="0">B7*D7</f>
        <v>0</v>
      </c>
      <c r="F7" s="83">
        <f t="shared" ref="F7:F41" si="1">E7-G7</f>
        <v>0</v>
      </c>
      <c r="G7" s="84">
        <f t="shared" ref="G7:G41" si="2">ROUNDDOWN(E7,-1)</f>
        <v>0</v>
      </c>
      <c r="H7" s="37"/>
      <c r="I7" s="42"/>
      <c r="J7" s="21"/>
      <c r="K7" s="93"/>
      <c r="L7" s="95"/>
      <c r="O7" s="86" t="s">
        <v>33</v>
      </c>
      <c r="P7" s="86" t="s">
        <v>33</v>
      </c>
      <c r="Q7" s="86" t="s">
        <v>33</v>
      </c>
      <c r="R7" s="86" t="s">
        <v>33</v>
      </c>
      <c r="S7" s="86" t="s">
        <v>33</v>
      </c>
      <c r="T7" s="86" t="s">
        <v>33</v>
      </c>
      <c r="U7" s="86" t="s">
        <v>33</v>
      </c>
    </row>
    <row r="8" spans="1:21" ht="17.25" x14ac:dyDescent="0.3">
      <c r="A8" s="86" t="s">
        <v>30</v>
      </c>
      <c r="B8" s="19"/>
      <c r="C8" s="20">
        <v>1</v>
      </c>
      <c r="D8" s="32">
        <f>IF(C8=2,VLOOKUP(B8,'Taux Bons'!$A$25:$C$31,3),IF(C8=1,VLOOKUP(B8,'Taux Bons'!$A$7:$C$13,3),VLOOKUP(B8,'Taux Bons'!$A$40:$C$46,3)))</f>
        <v>0</v>
      </c>
      <c r="E8" s="83">
        <f t="shared" si="0"/>
        <v>0</v>
      </c>
      <c r="F8" s="83">
        <f t="shared" si="1"/>
        <v>0</v>
      </c>
      <c r="G8" s="84">
        <f t="shared" si="2"/>
        <v>0</v>
      </c>
      <c r="H8" s="37"/>
      <c r="I8" s="42"/>
      <c r="J8" s="21"/>
      <c r="K8" s="93"/>
      <c r="L8" s="96"/>
      <c r="O8" s="87" t="s">
        <v>34</v>
      </c>
      <c r="P8" s="87" t="s">
        <v>34</v>
      </c>
      <c r="Q8" s="87" t="s">
        <v>34</v>
      </c>
      <c r="R8" s="87" t="s">
        <v>34</v>
      </c>
      <c r="S8" s="87" t="s">
        <v>34</v>
      </c>
      <c r="T8" s="87" t="s">
        <v>34</v>
      </c>
      <c r="U8" s="87" t="s">
        <v>34</v>
      </c>
    </row>
    <row r="9" spans="1:21" ht="17.25" x14ac:dyDescent="0.3">
      <c r="A9" s="86" t="s">
        <v>31</v>
      </c>
      <c r="B9" s="22"/>
      <c r="C9" s="23" t="s">
        <v>64</v>
      </c>
      <c r="D9" s="32">
        <v>0.03</v>
      </c>
      <c r="E9" s="83">
        <f t="shared" si="0"/>
        <v>0</v>
      </c>
      <c r="F9" s="83">
        <f t="shared" si="1"/>
        <v>0</v>
      </c>
      <c r="G9" s="84">
        <f t="shared" si="2"/>
        <v>0</v>
      </c>
      <c r="H9" s="37"/>
      <c r="I9" s="43"/>
      <c r="J9" s="24"/>
      <c r="K9" s="93"/>
      <c r="L9" s="95"/>
      <c r="O9" s="87" t="s">
        <v>35</v>
      </c>
      <c r="P9" s="87" t="s">
        <v>35</v>
      </c>
      <c r="Q9" s="87" t="s">
        <v>35</v>
      </c>
      <c r="R9" s="87" t="s">
        <v>35</v>
      </c>
      <c r="S9" s="87" t="s">
        <v>35</v>
      </c>
      <c r="T9" s="87" t="s">
        <v>35</v>
      </c>
      <c r="U9" s="87" t="s">
        <v>35</v>
      </c>
    </row>
    <row r="10" spans="1:21" ht="17.25" x14ac:dyDescent="0.3">
      <c r="A10" s="86" t="s">
        <v>32</v>
      </c>
      <c r="B10" s="19"/>
      <c r="C10" s="20" t="s">
        <v>64</v>
      </c>
      <c r="D10" s="32">
        <v>3.5000000000000003E-2</v>
      </c>
      <c r="E10" s="83">
        <f t="shared" si="0"/>
        <v>0</v>
      </c>
      <c r="F10" s="83">
        <f t="shared" si="1"/>
        <v>0</v>
      </c>
      <c r="G10" s="84">
        <f t="shared" si="2"/>
        <v>0</v>
      </c>
      <c r="H10" s="37"/>
      <c r="I10" s="42"/>
      <c r="J10" s="21"/>
      <c r="K10" s="93"/>
      <c r="O10" s="87" t="s">
        <v>36</v>
      </c>
      <c r="P10" s="87" t="s">
        <v>36</v>
      </c>
      <c r="Q10" s="87" t="s">
        <v>36</v>
      </c>
      <c r="R10" s="87" t="s">
        <v>36</v>
      </c>
      <c r="S10" s="87" t="s">
        <v>36</v>
      </c>
      <c r="T10" s="87" t="s">
        <v>36</v>
      </c>
      <c r="U10" s="87" t="s">
        <v>36</v>
      </c>
    </row>
    <row r="11" spans="1:21" ht="17.25" x14ac:dyDescent="0.3">
      <c r="A11" s="86" t="s">
        <v>33</v>
      </c>
      <c r="B11" s="22"/>
      <c r="C11" s="39" t="s">
        <v>65</v>
      </c>
      <c r="D11" s="98">
        <v>1.2</v>
      </c>
      <c r="E11" s="83">
        <f>B11*D11</f>
        <v>0</v>
      </c>
      <c r="F11" s="83">
        <f t="shared" si="1"/>
        <v>0</v>
      </c>
      <c r="G11" s="84">
        <f t="shared" si="2"/>
        <v>0</v>
      </c>
      <c r="H11" s="37"/>
      <c r="I11" s="43"/>
      <c r="J11" s="24"/>
      <c r="K11" s="93"/>
      <c r="O11" s="87" t="s">
        <v>37</v>
      </c>
      <c r="P11" s="87" t="s">
        <v>37</v>
      </c>
      <c r="Q11" s="87" t="s">
        <v>37</v>
      </c>
      <c r="R11" s="87" t="s">
        <v>37</v>
      </c>
      <c r="S11" s="87" t="s">
        <v>37</v>
      </c>
      <c r="T11" s="87" t="s">
        <v>37</v>
      </c>
      <c r="U11" s="87" t="s">
        <v>37</v>
      </c>
    </row>
    <row r="12" spans="1:21" ht="17.25" x14ac:dyDescent="0.3">
      <c r="A12" s="87" t="s">
        <v>34</v>
      </c>
      <c r="B12" s="19"/>
      <c r="C12" s="20">
        <v>1</v>
      </c>
      <c r="D12" s="32">
        <f>IF(C12=2,VLOOKUP(B12,'Taux Bons'!$A$25:$C$31,3),IF(C12=1,VLOOKUP(B12,'Taux Bons'!$A$7:$C$13,3),VLOOKUP(B12,'Taux Bons'!$A$40:$C$46,3)))</f>
        <v>0</v>
      </c>
      <c r="E12" s="83">
        <f t="shared" si="0"/>
        <v>0</v>
      </c>
      <c r="F12" s="83">
        <f t="shared" si="1"/>
        <v>0</v>
      </c>
      <c r="G12" s="84">
        <f t="shared" si="2"/>
        <v>0</v>
      </c>
      <c r="H12" s="37"/>
      <c r="I12" s="42"/>
      <c r="J12" s="21"/>
      <c r="K12" s="93"/>
      <c r="L12" s="97"/>
      <c r="M12" s="51"/>
      <c r="N12" s="49"/>
      <c r="O12" s="88" t="s">
        <v>38</v>
      </c>
      <c r="P12" s="88" t="s">
        <v>38</v>
      </c>
      <c r="Q12" s="88" t="s">
        <v>38</v>
      </c>
      <c r="R12" s="88" t="s">
        <v>38</v>
      </c>
      <c r="S12" s="88" t="s">
        <v>38</v>
      </c>
      <c r="T12" s="88" t="s">
        <v>38</v>
      </c>
      <c r="U12" s="88" t="s">
        <v>38</v>
      </c>
    </row>
    <row r="13" spans="1:21" ht="17.25" x14ac:dyDescent="0.3">
      <c r="A13" s="87" t="s">
        <v>35</v>
      </c>
      <c r="B13" s="19"/>
      <c r="C13" s="20">
        <v>1</v>
      </c>
      <c r="D13" s="32">
        <f>IF(C13=2,VLOOKUP(B13,'Taux Bons'!$A$25:$C$31,3),IF(C13=1,VLOOKUP(B13,'Taux Bons'!$A$7:$C$13,3),VLOOKUP(B13,'Taux Bons'!$A$40:$C$46,3)))</f>
        <v>0</v>
      </c>
      <c r="E13" s="83">
        <f t="shared" si="0"/>
        <v>0</v>
      </c>
      <c r="F13" s="83">
        <f t="shared" si="1"/>
        <v>0</v>
      </c>
      <c r="G13" s="84">
        <f t="shared" si="2"/>
        <v>0</v>
      </c>
      <c r="H13" s="37"/>
      <c r="I13" s="42"/>
      <c r="J13" s="21"/>
      <c r="K13" s="93"/>
      <c r="L13" s="97"/>
      <c r="M13" s="51"/>
      <c r="N13" s="49"/>
      <c r="O13" s="88" t="s">
        <v>39</v>
      </c>
      <c r="P13" s="88" t="s">
        <v>39</v>
      </c>
      <c r="Q13" s="88" t="s">
        <v>39</v>
      </c>
      <c r="R13" s="88" t="s">
        <v>39</v>
      </c>
      <c r="S13" s="88" t="s">
        <v>39</v>
      </c>
      <c r="T13" s="88" t="s">
        <v>39</v>
      </c>
      <c r="U13" s="88" t="s">
        <v>39</v>
      </c>
    </row>
    <row r="14" spans="1:21" ht="17.25" x14ac:dyDescent="0.3">
      <c r="A14" s="87" t="s">
        <v>36</v>
      </c>
      <c r="B14" s="19"/>
      <c r="C14" s="20">
        <v>1</v>
      </c>
      <c r="D14" s="32">
        <f>IF(C14=2,VLOOKUP(B14,'Taux Bons'!$A$25:$C$31,3),IF(C14=1,VLOOKUP(B14,'Taux Bons'!$A$7:$C$13,3),VLOOKUP(B14,'Taux Bons'!$A$40:$C$46,3)))</f>
        <v>0</v>
      </c>
      <c r="E14" s="83">
        <f t="shared" si="0"/>
        <v>0</v>
      </c>
      <c r="F14" s="83">
        <f t="shared" si="1"/>
        <v>0</v>
      </c>
      <c r="G14" s="84">
        <f t="shared" si="2"/>
        <v>0</v>
      </c>
      <c r="H14" s="37"/>
      <c r="I14" s="44"/>
      <c r="J14" s="25"/>
      <c r="K14" s="93"/>
      <c r="L14" s="97"/>
      <c r="M14" s="51"/>
      <c r="N14" s="49"/>
      <c r="O14" s="88" t="s">
        <v>40</v>
      </c>
      <c r="P14" s="88" t="s">
        <v>40</v>
      </c>
      <c r="Q14" s="88" t="s">
        <v>40</v>
      </c>
      <c r="R14" s="88" t="s">
        <v>40</v>
      </c>
      <c r="S14" s="88" t="s">
        <v>40</v>
      </c>
      <c r="T14" s="88" t="s">
        <v>40</v>
      </c>
      <c r="U14" s="88" t="s">
        <v>40</v>
      </c>
    </row>
    <row r="15" spans="1:21" ht="17.25" x14ac:dyDescent="0.3">
      <c r="A15" s="87" t="s">
        <v>37</v>
      </c>
      <c r="B15" s="19"/>
      <c r="C15" s="20">
        <v>1</v>
      </c>
      <c r="D15" s="32">
        <f>IF(C15=2,VLOOKUP(B15,'Taux Bons'!$A$25:$C$31,3),IF(C15=1,VLOOKUP(B15,'Taux Bons'!$A$7:$C$13,3),VLOOKUP(B15,'Taux Bons'!$A$40:$C$46,3)))</f>
        <v>0</v>
      </c>
      <c r="E15" s="83">
        <f t="shared" si="0"/>
        <v>0</v>
      </c>
      <c r="F15" s="83">
        <f t="shared" si="1"/>
        <v>0</v>
      </c>
      <c r="G15" s="84">
        <f t="shared" si="2"/>
        <v>0</v>
      </c>
      <c r="H15" s="37"/>
      <c r="I15" s="42"/>
      <c r="J15" s="21"/>
      <c r="K15" s="93"/>
      <c r="L15" s="97"/>
      <c r="M15" s="51"/>
      <c r="N15" s="49"/>
      <c r="O15" s="88" t="s">
        <v>41</v>
      </c>
      <c r="P15" s="88" t="s">
        <v>41</v>
      </c>
      <c r="Q15" s="88" t="s">
        <v>41</v>
      </c>
      <c r="R15" s="88" t="s">
        <v>41</v>
      </c>
      <c r="S15" s="88" t="s">
        <v>41</v>
      </c>
      <c r="T15" s="88" t="s">
        <v>41</v>
      </c>
      <c r="U15" s="88" t="s">
        <v>41</v>
      </c>
    </row>
    <row r="16" spans="1:21" ht="17.25" x14ac:dyDescent="0.3">
      <c r="A16" s="88" t="s">
        <v>38</v>
      </c>
      <c r="B16" s="19"/>
      <c r="C16" s="20">
        <v>1</v>
      </c>
      <c r="D16" s="32">
        <f>IF(C16=2,VLOOKUP(B16,'Taux Bons'!$A$25:$C$31,3),IF(C16=1,VLOOKUP(B16,'Taux Bons'!$A$7:$C$13,3),VLOOKUP(B16,'Taux Bons'!$A$40:$C$46,3)))</f>
        <v>0</v>
      </c>
      <c r="E16" s="83">
        <f t="shared" si="0"/>
        <v>0</v>
      </c>
      <c r="F16" s="83">
        <f t="shared" si="1"/>
        <v>0</v>
      </c>
      <c r="G16" s="84">
        <f t="shared" si="2"/>
        <v>0</v>
      </c>
      <c r="H16" s="37"/>
      <c r="I16" s="42"/>
      <c r="J16" s="21"/>
      <c r="K16" s="93"/>
      <c r="L16" s="97"/>
      <c r="M16" s="51"/>
      <c r="N16" s="49"/>
      <c r="O16" s="88" t="s">
        <v>42</v>
      </c>
      <c r="P16" s="88" t="s">
        <v>42</v>
      </c>
      <c r="Q16" s="88" t="s">
        <v>42</v>
      </c>
      <c r="R16" s="88" t="s">
        <v>42</v>
      </c>
      <c r="S16" s="88" t="s">
        <v>42</v>
      </c>
      <c r="T16" s="88" t="s">
        <v>42</v>
      </c>
      <c r="U16" s="88" t="s">
        <v>42</v>
      </c>
    </row>
    <row r="17" spans="1:21" ht="17.25" x14ac:dyDescent="0.3">
      <c r="A17" s="88" t="s">
        <v>39</v>
      </c>
      <c r="B17" s="19"/>
      <c r="C17" s="20">
        <v>1</v>
      </c>
      <c r="D17" s="32">
        <f>IF(C17=2,VLOOKUP(B17,'Taux Bons'!$A$25:$C$31,3),IF(C17=1,VLOOKUP(B17,'Taux Bons'!$A$7:$C$13,3),VLOOKUP(B17,'Taux Bons'!$A$40:$C$46,3)))</f>
        <v>0</v>
      </c>
      <c r="E17" s="83">
        <f t="shared" si="0"/>
        <v>0</v>
      </c>
      <c r="F17" s="83">
        <f t="shared" si="1"/>
        <v>0</v>
      </c>
      <c r="G17" s="84">
        <f t="shared" si="2"/>
        <v>0</v>
      </c>
      <c r="H17" s="37"/>
      <c r="I17" s="42"/>
      <c r="J17" s="21"/>
      <c r="K17" s="93"/>
      <c r="L17" s="97"/>
      <c r="M17" s="51"/>
      <c r="N17" s="49"/>
      <c r="O17" s="88" t="s">
        <v>43</v>
      </c>
      <c r="P17" s="88" t="s">
        <v>43</v>
      </c>
      <c r="Q17" s="88" t="s">
        <v>43</v>
      </c>
      <c r="R17" s="88" t="s">
        <v>43</v>
      </c>
      <c r="S17" s="88" t="s">
        <v>43</v>
      </c>
      <c r="T17" s="88" t="s">
        <v>43</v>
      </c>
      <c r="U17" s="88" t="s">
        <v>43</v>
      </c>
    </row>
    <row r="18" spans="1:21" ht="17.25" x14ac:dyDescent="0.3">
      <c r="A18" s="88" t="s">
        <v>40</v>
      </c>
      <c r="B18" s="19"/>
      <c r="C18" s="20">
        <v>1</v>
      </c>
      <c r="D18" s="32">
        <f>IF(C18=2,VLOOKUP(B18,'Taux Bons'!$A$25:$C$31,3),IF(C18=1,VLOOKUP(B18,'Taux Bons'!$A$7:$C$13,3),VLOOKUP(B18,'Taux Bons'!$A$40:$C$46,3)))</f>
        <v>0</v>
      </c>
      <c r="E18" s="83">
        <f t="shared" si="0"/>
        <v>0</v>
      </c>
      <c r="F18" s="83">
        <f t="shared" si="1"/>
        <v>0</v>
      </c>
      <c r="G18" s="84">
        <f t="shared" si="2"/>
        <v>0</v>
      </c>
      <c r="H18" s="37"/>
      <c r="I18" s="42"/>
      <c r="J18" s="21"/>
      <c r="K18" s="93"/>
      <c r="L18" s="97"/>
      <c r="M18" s="51"/>
      <c r="N18" s="49"/>
      <c r="O18" s="88" t="s">
        <v>44</v>
      </c>
      <c r="P18" s="88" t="s">
        <v>44</v>
      </c>
      <c r="Q18" s="88" t="s">
        <v>44</v>
      </c>
      <c r="R18" s="88" t="s">
        <v>44</v>
      </c>
      <c r="S18" s="88" t="s">
        <v>44</v>
      </c>
      <c r="T18" s="88" t="s">
        <v>44</v>
      </c>
      <c r="U18" s="88" t="s">
        <v>44</v>
      </c>
    </row>
    <row r="19" spans="1:21" ht="17.25" x14ac:dyDescent="0.3">
      <c r="A19" s="88" t="s">
        <v>41</v>
      </c>
      <c r="B19" s="19"/>
      <c r="C19" s="20">
        <v>1</v>
      </c>
      <c r="D19" s="32">
        <f>IF(C19=2,VLOOKUP(B19,'Taux Bons'!$A$25:$C$31,3),IF(C19=1,VLOOKUP(B19,'Taux Bons'!$A$7:$C$13,3),VLOOKUP(B19,'Taux Bons'!$A$40:$C$46,3)))</f>
        <v>0</v>
      </c>
      <c r="E19" s="83">
        <f t="shared" si="0"/>
        <v>0</v>
      </c>
      <c r="F19" s="83">
        <f t="shared" si="1"/>
        <v>0</v>
      </c>
      <c r="G19" s="84">
        <f t="shared" si="2"/>
        <v>0</v>
      </c>
      <c r="H19" s="37"/>
      <c r="I19" s="42"/>
      <c r="J19" s="21"/>
      <c r="K19" s="93"/>
      <c r="M19" s="51"/>
      <c r="O19" s="87" t="s">
        <v>45</v>
      </c>
      <c r="P19" s="87" t="s">
        <v>45</v>
      </c>
      <c r="Q19" s="87" t="s">
        <v>45</v>
      </c>
      <c r="R19" s="87" t="s">
        <v>45</v>
      </c>
      <c r="S19" s="87" t="s">
        <v>45</v>
      </c>
      <c r="T19" s="87" t="s">
        <v>45</v>
      </c>
      <c r="U19" s="87" t="s">
        <v>45</v>
      </c>
    </row>
    <row r="20" spans="1:21" ht="17.25" x14ac:dyDescent="0.3">
      <c r="A20" s="88" t="s">
        <v>42</v>
      </c>
      <c r="B20" s="19"/>
      <c r="C20" s="20" t="s">
        <v>64</v>
      </c>
      <c r="D20" s="32">
        <v>0.1</v>
      </c>
      <c r="E20" s="83">
        <f t="shared" si="0"/>
        <v>0</v>
      </c>
      <c r="F20" s="83">
        <f t="shared" si="1"/>
        <v>0</v>
      </c>
      <c r="G20" s="84">
        <f t="shared" si="2"/>
        <v>0</v>
      </c>
      <c r="H20" s="37"/>
      <c r="I20" s="42"/>
      <c r="J20" s="21"/>
      <c r="K20" s="93"/>
      <c r="M20" s="51"/>
      <c r="O20" s="87" t="s">
        <v>46</v>
      </c>
      <c r="P20" s="87" t="s">
        <v>46</v>
      </c>
      <c r="Q20" s="87" t="s">
        <v>46</v>
      </c>
      <c r="R20" s="87" t="s">
        <v>46</v>
      </c>
      <c r="S20" s="87" t="s">
        <v>46</v>
      </c>
      <c r="T20" s="87" t="s">
        <v>46</v>
      </c>
      <c r="U20" s="87" t="s">
        <v>46</v>
      </c>
    </row>
    <row r="21" spans="1:21" ht="17.25" x14ac:dyDescent="0.3">
      <c r="A21" s="88" t="s">
        <v>43</v>
      </c>
      <c r="B21" s="19"/>
      <c r="C21" s="20">
        <v>1</v>
      </c>
      <c r="D21" s="32">
        <f>IF(C21=2,VLOOKUP(B21,'Taux Bons'!$A$25:$C$31,3),IF(C21=1,VLOOKUP(B21,'Taux Bons'!$A$7:$C$13,3),VLOOKUP(B21,'Taux Bons'!$A$40:$C$46,3)))</f>
        <v>0</v>
      </c>
      <c r="E21" s="83">
        <f t="shared" si="0"/>
        <v>0</v>
      </c>
      <c r="F21" s="83">
        <f t="shared" si="1"/>
        <v>0</v>
      </c>
      <c r="G21" s="84">
        <f t="shared" si="2"/>
        <v>0</v>
      </c>
      <c r="H21" s="37"/>
      <c r="I21" s="42"/>
      <c r="J21" s="21"/>
      <c r="K21" s="93"/>
      <c r="O21" s="87" t="s">
        <v>47</v>
      </c>
      <c r="P21" s="87" t="s">
        <v>47</v>
      </c>
      <c r="Q21" s="87" t="s">
        <v>47</v>
      </c>
      <c r="R21" s="87" t="s">
        <v>47</v>
      </c>
      <c r="S21" s="87" t="s">
        <v>47</v>
      </c>
      <c r="T21" s="87" t="s">
        <v>47</v>
      </c>
      <c r="U21" s="87" t="s">
        <v>47</v>
      </c>
    </row>
    <row r="22" spans="1:21" ht="17.25" x14ac:dyDescent="0.3">
      <c r="A22" s="88" t="s">
        <v>44</v>
      </c>
      <c r="B22" s="19"/>
      <c r="C22" s="23" t="s">
        <v>64</v>
      </c>
      <c r="D22" s="32">
        <v>0.03</v>
      </c>
      <c r="E22" s="83">
        <f t="shared" si="0"/>
        <v>0</v>
      </c>
      <c r="F22" s="83">
        <f t="shared" si="1"/>
        <v>0</v>
      </c>
      <c r="G22" s="84">
        <f t="shared" si="2"/>
        <v>0</v>
      </c>
      <c r="H22" s="37"/>
      <c r="I22" s="42"/>
      <c r="J22" s="21"/>
      <c r="K22" s="93"/>
      <c r="O22" s="87" t="s">
        <v>48</v>
      </c>
      <c r="P22" s="87" t="s">
        <v>48</v>
      </c>
      <c r="Q22" s="87" t="s">
        <v>48</v>
      </c>
      <c r="R22" s="87" t="s">
        <v>48</v>
      </c>
      <c r="S22" s="87" t="s">
        <v>48</v>
      </c>
      <c r="T22" s="87" t="s">
        <v>48</v>
      </c>
      <c r="U22" s="87" t="s">
        <v>48</v>
      </c>
    </row>
    <row r="23" spans="1:21" ht="17.25" x14ac:dyDescent="0.3">
      <c r="A23" s="87" t="s">
        <v>45</v>
      </c>
      <c r="B23" s="22"/>
      <c r="C23" s="20">
        <v>1</v>
      </c>
      <c r="D23" s="32">
        <f>IF(C23=2,VLOOKUP(B23,'Taux Bons'!$A$25:$C$31,3),IF(C23=1,VLOOKUP(B23,'Taux Bons'!$A$7:$C$13,3),VLOOKUP(B23,'Taux Bons'!$A$40:$C$46,3)))</f>
        <v>0</v>
      </c>
      <c r="E23" s="83">
        <f t="shared" si="0"/>
        <v>0</v>
      </c>
      <c r="F23" s="83">
        <f t="shared" si="1"/>
        <v>0</v>
      </c>
      <c r="G23" s="84">
        <f t="shared" si="2"/>
        <v>0</v>
      </c>
      <c r="H23" s="37"/>
      <c r="I23" s="43"/>
      <c r="J23" s="24"/>
      <c r="K23" s="93"/>
      <c r="O23" s="87" t="s">
        <v>49</v>
      </c>
      <c r="P23" s="87" t="s">
        <v>49</v>
      </c>
      <c r="Q23" s="87" t="s">
        <v>49</v>
      </c>
      <c r="R23" s="87" t="s">
        <v>49</v>
      </c>
      <c r="S23" s="87" t="s">
        <v>49</v>
      </c>
      <c r="T23" s="87" t="s">
        <v>49</v>
      </c>
      <c r="U23" s="87" t="s">
        <v>49</v>
      </c>
    </row>
    <row r="24" spans="1:21" ht="17.25" x14ac:dyDescent="0.3">
      <c r="A24" s="87" t="s">
        <v>46</v>
      </c>
      <c r="B24" s="19"/>
      <c r="C24" s="20">
        <v>1</v>
      </c>
      <c r="D24" s="32">
        <f>IF(C24=2,VLOOKUP(B24,'Taux Bons'!$A$25:$C$31,3),IF(C24=1,VLOOKUP(B24,'Taux Bons'!$A$7:$C$13,3),VLOOKUP(B24,'Taux Bons'!$A$40:$C$46,3)))</f>
        <v>0</v>
      </c>
      <c r="E24" s="83">
        <f t="shared" si="0"/>
        <v>0</v>
      </c>
      <c r="F24" s="83">
        <f t="shared" si="1"/>
        <v>0</v>
      </c>
      <c r="G24" s="84">
        <f t="shared" si="2"/>
        <v>0</v>
      </c>
      <c r="H24" s="37"/>
      <c r="I24" s="42"/>
      <c r="J24" s="21"/>
      <c r="K24" s="93"/>
      <c r="O24" s="87" t="s">
        <v>50</v>
      </c>
      <c r="P24" s="87" t="s">
        <v>50</v>
      </c>
      <c r="Q24" s="87" t="s">
        <v>50</v>
      </c>
      <c r="R24" s="87" t="s">
        <v>50</v>
      </c>
      <c r="S24" s="87" t="s">
        <v>50</v>
      </c>
      <c r="T24" s="87" t="s">
        <v>50</v>
      </c>
      <c r="U24" s="87" t="s">
        <v>50</v>
      </c>
    </row>
    <row r="25" spans="1:21" ht="17.25" x14ac:dyDescent="0.3">
      <c r="A25" s="87" t="s">
        <v>47</v>
      </c>
      <c r="B25" s="19"/>
      <c r="C25" s="20">
        <v>1</v>
      </c>
      <c r="D25" s="32">
        <f>IF(C25=2,VLOOKUP(B25,'Taux Bons'!$A$25:$C$31,3),IF(C25=1,VLOOKUP(B25,'Taux Bons'!$A$7:$C$13,3),VLOOKUP(B25,'Taux Bons'!$A$40:$C$46,3)))</f>
        <v>0</v>
      </c>
      <c r="E25" s="83">
        <f t="shared" si="0"/>
        <v>0</v>
      </c>
      <c r="F25" s="83">
        <f t="shared" si="1"/>
        <v>0</v>
      </c>
      <c r="G25" s="84">
        <f t="shared" si="2"/>
        <v>0</v>
      </c>
      <c r="H25" s="37"/>
      <c r="I25" s="42"/>
      <c r="J25" s="21"/>
      <c r="K25" s="93"/>
      <c r="O25" s="87" t="s">
        <v>51</v>
      </c>
      <c r="P25" s="87" t="s">
        <v>51</v>
      </c>
      <c r="Q25" s="87" t="s">
        <v>51</v>
      </c>
      <c r="R25" s="87" t="s">
        <v>51</v>
      </c>
      <c r="S25" s="87" t="s">
        <v>51</v>
      </c>
      <c r="T25" s="87" t="s">
        <v>51</v>
      </c>
      <c r="U25" s="87" t="s">
        <v>51</v>
      </c>
    </row>
    <row r="26" spans="1:21" ht="17.25" x14ac:dyDescent="0.3">
      <c r="A26" s="87" t="s">
        <v>48</v>
      </c>
      <c r="B26" s="19"/>
      <c r="C26" s="20">
        <v>1</v>
      </c>
      <c r="D26" s="32">
        <f>IF(C26=2,VLOOKUP(B26,'Taux Bons'!$A$25:$C$31,3),IF(C26=1,VLOOKUP(B26,'Taux Bons'!$A$7:$C$13,3),VLOOKUP(B26,'Taux Bons'!$A$40:$C$46,3)))</f>
        <v>0</v>
      </c>
      <c r="E26" s="83">
        <f t="shared" si="0"/>
        <v>0</v>
      </c>
      <c r="F26" s="83">
        <f t="shared" si="1"/>
        <v>0</v>
      </c>
      <c r="G26" s="84">
        <f t="shared" si="2"/>
        <v>0</v>
      </c>
      <c r="H26" s="37"/>
      <c r="I26" s="42"/>
      <c r="J26" s="21"/>
      <c r="K26" s="93"/>
      <c r="O26" s="87" t="s">
        <v>52</v>
      </c>
      <c r="P26" s="87" t="s">
        <v>52</v>
      </c>
      <c r="Q26" s="87" t="s">
        <v>52</v>
      </c>
      <c r="R26" s="87" t="s">
        <v>52</v>
      </c>
      <c r="S26" s="87" t="s">
        <v>52</v>
      </c>
      <c r="T26" s="87" t="s">
        <v>52</v>
      </c>
      <c r="U26" s="87" t="s">
        <v>52</v>
      </c>
    </row>
    <row r="27" spans="1:21" ht="17.25" x14ac:dyDescent="0.3">
      <c r="A27" s="87" t="s">
        <v>49</v>
      </c>
      <c r="B27" s="19"/>
      <c r="C27" s="20">
        <v>1</v>
      </c>
      <c r="D27" s="32">
        <f>IF(C27=2,VLOOKUP(B27,'Taux Bons'!$A$25:$C$31,3),IF(C27=1,VLOOKUP(B27,'Taux Bons'!$A$7:$C$13,3),VLOOKUP(B27,'Taux Bons'!$A$40:$C$46,3)))</f>
        <v>0</v>
      </c>
      <c r="E27" s="83">
        <f t="shared" si="0"/>
        <v>0</v>
      </c>
      <c r="F27" s="83">
        <f t="shared" si="1"/>
        <v>0</v>
      </c>
      <c r="G27" s="84">
        <f t="shared" si="2"/>
        <v>0</v>
      </c>
      <c r="H27" s="37"/>
      <c r="I27" s="43"/>
      <c r="J27" s="24"/>
      <c r="K27" s="93"/>
      <c r="O27" s="87" t="s">
        <v>53</v>
      </c>
      <c r="P27" s="87" t="s">
        <v>53</v>
      </c>
      <c r="Q27" s="87" t="s">
        <v>53</v>
      </c>
      <c r="R27" s="87" t="s">
        <v>53</v>
      </c>
      <c r="S27" s="87" t="s">
        <v>53</v>
      </c>
      <c r="T27" s="87" t="s">
        <v>53</v>
      </c>
      <c r="U27" s="87" t="s">
        <v>53</v>
      </c>
    </row>
    <row r="28" spans="1:21" ht="17.25" x14ac:dyDescent="0.3">
      <c r="A28" s="87" t="s">
        <v>50</v>
      </c>
      <c r="B28" s="19"/>
      <c r="C28" s="20">
        <v>1</v>
      </c>
      <c r="D28" s="32">
        <f>IF(C28=2,VLOOKUP(B28,'Taux Bons'!$A$25:$C$31,3),IF(C28=1,VLOOKUP(B28,'Taux Bons'!$A$7:$C$13,3),VLOOKUP(B28,'Taux Bons'!$A$40:$C$46,3)))</f>
        <v>0</v>
      </c>
      <c r="E28" s="83">
        <f t="shared" si="0"/>
        <v>0</v>
      </c>
      <c r="F28" s="83">
        <f t="shared" si="1"/>
        <v>0</v>
      </c>
      <c r="G28" s="84">
        <f t="shared" si="2"/>
        <v>0</v>
      </c>
      <c r="H28" s="37"/>
      <c r="I28" s="42"/>
      <c r="J28" s="21"/>
      <c r="K28" s="93"/>
      <c r="O28" s="87" t="s">
        <v>54</v>
      </c>
      <c r="P28" s="87" t="s">
        <v>54</v>
      </c>
      <c r="Q28" s="87" t="s">
        <v>54</v>
      </c>
      <c r="R28" s="87" t="s">
        <v>54</v>
      </c>
      <c r="S28" s="87" t="s">
        <v>54</v>
      </c>
      <c r="T28" s="87" t="s">
        <v>54</v>
      </c>
      <c r="U28" s="87" t="s">
        <v>54</v>
      </c>
    </row>
    <row r="29" spans="1:21" ht="17.25" x14ac:dyDescent="0.3">
      <c r="A29" s="87" t="s">
        <v>51</v>
      </c>
      <c r="B29" s="19"/>
      <c r="C29" s="20">
        <v>1</v>
      </c>
      <c r="D29" s="32">
        <f>IF(C29=2,VLOOKUP(B29,'Taux Bons'!$A$25:$C$31,3),IF(C29=1,VLOOKUP(B29,'Taux Bons'!$A$7:$C$13,3),VLOOKUP(B29,'Taux Bons'!$A$40:$C$46,3)))</f>
        <v>0</v>
      </c>
      <c r="E29" s="83">
        <f t="shared" si="0"/>
        <v>0</v>
      </c>
      <c r="F29" s="83">
        <f t="shared" si="1"/>
        <v>0</v>
      </c>
      <c r="G29" s="84">
        <f t="shared" si="2"/>
        <v>0</v>
      </c>
      <c r="H29" s="37"/>
      <c r="I29" s="42"/>
      <c r="J29" s="21"/>
      <c r="K29" s="93"/>
      <c r="O29" s="87" t="s">
        <v>55</v>
      </c>
      <c r="P29" s="87" t="s">
        <v>55</v>
      </c>
      <c r="Q29" s="87" t="s">
        <v>55</v>
      </c>
      <c r="R29" s="87" t="s">
        <v>55</v>
      </c>
      <c r="S29" s="87" t="s">
        <v>55</v>
      </c>
      <c r="T29" s="87" t="s">
        <v>55</v>
      </c>
      <c r="U29" s="87" t="s">
        <v>55</v>
      </c>
    </row>
    <row r="30" spans="1:21" ht="17.25" x14ac:dyDescent="0.3">
      <c r="A30" s="87" t="s">
        <v>52</v>
      </c>
      <c r="B30" s="19"/>
      <c r="C30" s="20">
        <v>1</v>
      </c>
      <c r="D30" s="32">
        <f>IF(C30=2,VLOOKUP(B30,'Taux Bons'!$A$25:$C$31,3),IF(C30=1,VLOOKUP(B30,'Taux Bons'!$A$7:$C$13,3),VLOOKUP(B30,'Taux Bons'!$A$40:$C$46,3)))</f>
        <v>0</v>
      </c>
      <c r="E30" s="83">
        <f t="shared" si="0"/>
        <v>0</v>
      </c>
      <c r="F30" s="83">
        <f t="shared" si="1"/>
        <v>0</v>
      </c>
      <c r="G30" s="84">
        <f t="shared" si="2"/>
        <v>0</v>
      </c>
      <c r="H30" s="37"/>
      <c r="I30" s="42"/>
      <c r="J30" s="21"/>
      <c r="K30" s="93"/>
      <c r="O30" s="87" t="s">
        <v>56</v>
      </c>
      <c r="P30" s="87" t="s">
        <v>56</v>
      </c>
      <c r="Q30" s="87" t="s">
        <v>56</v>
      </c>
      <c r="R30" s="87" t="s">
        <v>56</v>
      </c>
      <c r="S30" s="87" t="s">
        <v>56</v>
      </c>
      <c r="T30" s="87" t="s">
        <v>56</v>
      </c>
      <c r="U30" s="87" t="s">
        <v>56</v>
      </c>
    </row>
    <row r="31" spans="1:21" ht="17.25" x14ac:dyDescent="0.3">
      <c r="A31" s="87" t="s">
        <v>53</v>
      </c>
      <c r="B31" s="19"/>
      <c r="C31" s="20">
        <v>1</v>
      </c>
      <c r="D31" s="32">
        <f>IF(C31=2,VLOOKUP(B31,'Taux Bons'!$A$25:$C$31,3),IF(C31=1,VLOOKUP(B31,'Taux Bons'!$A$7:$C$13,3),VLOOKUP(B31,'Taux Bons'!$A$40:$C$46,3)))</f>
        <v>0</v>
      </c>
      <c r="E31" s="83">
        <f t="shared" si="0"/>
        <v>0</v>
      </c>
      <c r="F31" s="83">
        <f t="shared" si="1"/>
        <v>0</v>
      </c>
      <c r="G31" s="84">
        <f t="shared" si="2"/>
        <v>0</v>
      </c>
      <c r="H31" s="37"/>
      <c r="I31" s="42"/>
      <c r="J31" s="21"/>
      <c r="K31" s="93"/>
      <c r="O31" s="87" t="s">
        <v>57</v>
      </c>
      <c r="P31" s="87" t="s">
        <v>57</v>
      </c>
      <c r="Q31" s="87" t="s">
        <v>57</v>
      </c>
      <c r="R31" s="87" t="s">
        <v>57</v>
      </c>
      <c r="S31" s="87" t="s">
        <v>57</v>
      </c>
      <c r="T31" s="87" t="s">
        <v>57</v>
      </c>
      <c r="U31" s="87" t="s">
        <v>57</v>
      </c>
    </row>
    <row r="32" spans="1:21" ht="17.25" x14ac:dyDescent="0.3">
      <c r="A32" s="87" t="s">
        <v>54</v>
      </c>
      <c r="B32" s="22"/>
      <c r="C32" s="23" t="s">
        <v>64</v>
      </c>
      <c r="D32" s="32">
        <v>0.03</v>
      </c>
      <c r="E32" s="83">
        <f t="shared" si="0"/>
        <v>0</v>
      </c>
      <c r="F32" s="83">
        <f t="shared" si="1"/>
        <v>0</v>
      </c>
      <c r="G32" s="84">
        <f t="shared" si="2"/>
        <v>0</v>
      </c>
      <c r="H32" s="37"/>
      <c r="I32" s="43"/>
      <c r="J32" s="24"/>
      <c r="K32" s="93"/>
      <c r="O32" s="87" t="s">
        <v>58</v>
      </c>
      <c r="P32" s="87" t="s">
        <v>58</v>
      </c>
      <c r="Q32" s="87" t="s">
        <v>58</v>
      </c>
      <c r="R32" s="87" t="s">
        <v>58</v>
      </c>
      <c r="S32" s="87" t="s">
        <v>58</v>
      </c>
      <c r="T32" s="87" t="s">
        <v>58</v>
      </c>
      <c r="U32" s="87" t="s">
        <v>58</v>
      </c>
    </row>
    <row r="33" spans="1:21" ht="17.25" x14ac:dyDescent="0.3">
      <c r="A33" s="87" t="s">
        <v>55</v>
      </c>
      <c r="B33" s="19"/>
      <c r="C33" s="20">
        <v>1</v>
      </c>
      <c r="D33" s="32">
        <f>IF(C33=2,VLOOKUP(B33,'Taux Bons'!$A$25:$C$31,3),IF(C33=1,VLOOKUP(B33,'Taux Bons'!$A$7:$C$13,3),VLOOKUP(B33,'Taux Bons'!$A$40:$C$46,3)))</f>
        <v>0</v>
      </c>
      <c r="E33" s="83">
        <f t="shared" si="0"/>
        <v>0</v>
      </c>
      <c r="F33" s="83">
        <f t="shared" si="1"/>
        <v>0</v>
      </c>
      <c r="G33" s="84">
        <f t="shared" si="2"/>
        <v>0</v>
      </c>
      <c r="H33" s="37"/>
      <c r="I33" s="42"/>
      <c r="J33" s="21"/>
      <c r="K33" s="93"/>
      <c r="O33" s="87" t="s">
        <v>59</v>
      </c>
      <c r="P33" s="87" t="s">
        <v>59</v>
      </c>
      <c r="Q33" s="87" t="s">
        <v>59</v>
      </c>
      <c r="R33" s="87" t="s">
        <v>59</v>
      </c>
      <c r="S33" s="87" t="s">
        <v>59</v>
      </c>
      <c r="T33" s="87" t="s">
        <v>59</v>
      </c>
      <c r="U33" s="87" t="s">
        <v>59</v>
      </c>
    </row>
    <row r="34" spans="1:21" ht="17.25" x14ac:dyDescent="0.3">
      <c r="A34" s="87" t="s">
        <v>56</v>
      </c>
      <c r="B34" s="19"/>
      <c r="C34" s="20">
        <v>1</v>
      </c>
      <c r="D34" s="32">
        <f>IF(C34=2,VLOOKUP(B34,'Taux Bons'!$A$25:$C$31,3),IF(C34=1,VLOOKUP(B34,'Taux Bons'!$A$7:$C$13,3),VLOOKUP(B34,'Taux Bons'!$A$40:$C$46,3)))</f>
        <v>0</v>
      </c>
      <c r="E34" s="83">
        <f t="shared" si="0"/>
        <v>0</v>
      </c>
      <c r="F34" s="83">
        <f t="shared" si="1"/>
        <v>0</v>
      </c>
      <c r="G34" s="84">
        <f t="shared" si="2"/>
        <v>0</v>
      </c>
      <c r="H34" s="37"/>
      <c r="I34" s="42"/>
      <c r="J34" s="21"/>
      <c r="K34" s="93"/>
      <c r="O34" s="87" t="s">
        <v>60</v>
      </c>
      <c r="P34" s="87" t="s">
        <v>60</v>
      </c>
      <c r="Q34" s="87" t="s">
        <v>60</v>
      </c>
      <c r="R34" s="87" t="s">
        <v>60</v>
      </c>
      <c r="S34" s="87" t="s">
        <v>60</v>
      </c>
      <c r="T34" s="87" t="s">
        <v>60</v>
      </c>
      <c r="U34" s="87" t="s">
        <v>60</v>
      </c>
    </row>
    <row r="35" spans="1:21" ht="17.25" x14ac:dyDescent="0.3">
      <c r="A35" s="87" t="s">
        <v>57</v>
      </c>
      <c r="B35" s="19"/>
      <c r="C35" s="20">
        <v>1</v>
      </c>
      <c r="D35" s="32">
        <f>IF(C35=2,VLOOKUP(B35,'Taux Bons'!$A$25:$C$31,3),IF(C35=1,VLOOKUP(B35,'Taux Bons'!$A$7:$C$13,3),VLOOKUP(B35,'Taux Bons'!$A$40:$C$46,3)))</f>
        <v>0</v>
      </c>
      <c r="E35" s="83">
        <f t="shared" si="0"/>
        <v>0</v>
      </c>
      <c r="F35" s="83">
        <f t="shared" si="1"/>
        <v>0</v>
      </c>
      <c r="G35" s="84">
        <f t="shared" si="2"/>
        <v>0</v>
      </c>
      <c r="H35" s="37"/>
      <c r="I35" s="42"/>
      <c r="J35" s="21"/>
      <c r="K35" s="93"/>
      <c r="O35" s="87" t="s">
        <v>61</v>
      </c>
      <c r="P35" s="87" t="s">
        <v>61</v>
      </c>
      <c r="Q35" s="87" t="s">
        <v>61</v>
      </c>
      <c r="R35" s="87" t="s">
        <v>61</v>
      </c>
      <c r="S35" s="87" t="s">
        <v>61</v>
      </c>
      <c r="T35" s="87" t="s">
        <v>61</v>
      </c>
      <c r="U35" s="87" t="s">
        <v>61</v>
      </c>
    </row>
    <row r="36" spans="1:21" ht="17.25" x14ac:dyDescent="0.3">
      <c r="A36" s="87" t="s">
        <v>58</v>
      </c>
      <c r="B36" s="19"/>
      <c r="C36" s="20">
        <v>1</v>
      </c>
      <c r="D36" s="32">
        <f>IF(C36=2,VLOOKUP(B36,'Taux Bons'!$A$25:$C$31,3),IF(C36=1,VLOOKUP(B36,'Taux Bons'!$A$7:$C$13,3),VLOOKUP(B36,'Taux Bons'!$A$40:$C$46,3)))</f>
        <v>0</v>
      </c>
      <c r="E36" s="83">
        <f t="shared" si="0"/>
        <v>0</v>
      </c>
      <c r="F36" s="83">
        <f t="shared" si="1"/>
        <v>0</v>
      </c>
      <c r="G36" s="84">
        <f t="shared" si="2"/>
        <v>0</v>
      </c>
      <c r="H36" s="37"/>
      <c r="I36" s="42"/>
      <c r="J36" s="21"/>
      <c r="K36" s="93"/>
      <c r="O36" s="87" t="s">
        <v>62</v>
      </c>
      <c r="P36" s="87" t="s">
        <v>62</v>
      </c>
      <c r="Q36" s="87" t="s">
        <v>62</v>
      </c>
      <c r="R36" s="87" t="s">
        <v>62</v>
      </c>
      <c r="S36" s="87" t="s">
        <v>62</v>
      </c>
      <c r="T36" s="87" t="s">
        <v>62</v>
      </c>
      <c r="U36" s="87" t="s">
        <v>62</v>
      </c>
    </row>
    <row r="37" spans="1:21" ht="17.25" x14ac:dyDescent="0.3">
      <c r="A37" s="87" t="s">
        <v>59</v>
      </c>
      <c r="B37" s="22"/>
      <c r="C37" s="23" t="s">
        <v>64</v>
      </c>
      <c r="D37" s="32">
        <v>0.03</v>
      </c>
      <c r="E37" s="83">
        <f t="shared" si="0"/>
        <v>0</v>
      </c>
      <c r="F37" s="83">
        <f t="shared" si="1"/>
        <v>0</v>
      </c>
      <c r="G37" s="84">
        <f t="shared" si="2"/>
        <v>0</v>
      </c>
      <c r="H37" s="37"/>
      <c r="I37" s="43"/>
      <c r="J37" s="24"/>
      <c r="K37" s="93"/>
      <c r="O37" s="87" t="s">
        <v>63</v>
      </c>
      <c r="P37" s="87" t="s">
        <v>63</v>
      </c>
      <c r="Q37" s="87" t="s">
        <v>63</v>
      </c>
      <c r="R37" s="87" t="s">
        <v>63</v>
      </c>
      <c r="S37" s="87" t="s">
        <v>63</v>
      </c>
      <c r="T37" s="87" t="s">
        <v>63</v>
      </c>
      <c r="U37" s="87" t="s">
        <v>63</v>
      </c>
    </row>
    <row r="38" spans="1:21" ht="18" thickBot="1" x14ac:dyDescent="0.35">
      <c r="A38" s="87" t="s">
        <v>60</v>
      </c>
      <c r="B38" s="19"/>
      <c r="C38" s="20">
        <v>1</v>
      </c>
      <c r="D38" s="32">
        <f>IF(C38=2,VLOOKUP(B38,'Taux Bons'!$A$25:$C$31,3),IF(C38=1,VLOOKUP(B38,'Taux Bons'!$A$7:$C$13,3),VLOOKUP(B38,'Taux Bons'!$A$40:$C$46,3)))</f>
        <v>0</v>
      </c>
      <c r="E38" s="83">
        <f t="shared" si="0"/>
        <v>0</v>
      </c>
      <c r="F38" s="83">
        <f t="shared" si="1"/>
        <v>0</v>
      </c>
      <c r="G38" s="84">
        <f t="shared" si="2"/>
        <v>0</v>
      </c>
      <c r="H38" s="37"/>
      <c r="I38" s="42"/>
      <c r="J38" s="21"/>
      <c r="K38" s="93"/>
      <c r="O38" s="89"/>
      <c r="P38" s="89"/>
      <c r="Q38" s="89"/>
      <c r="R38" s="89"/>
      <c r="S38" s="89"/>
      <c r="T38" s="89"/>
      <c r="U38" s="89"/>
    </row>
    <row r="39" spans="1:21" ht="17.25" x14ac:dyDescent="0.3">
      <c r="A39" s="87" t="s">
        <v>61</v>
      </c>
      <c r="B39" s="19"/>
      <c r="C39" s="20">
        <v>1</v>
      </c>
      <c r="D39" s="32">
        <f>IF(C39=2,VLOOKUP(B39,'Taux Bons'!$A$25:$C$31,3),IF(C39=1,VLOOKUP(B39,'Taux Bons'!$A$7:$C$13,3),VLOOKUP(B39,'Taux Bons'!$A$40:$C$46,3)))</f>
        <v>0</v>
      </c>
      <c r="E39" s="83">
        <f t="shared" si="0"/>
        <v>0</v>
      </c>
      <c r="F39" s="83">
        <f t="shared" si="1"/>
        <v>0</v>
      </c>
      <c r="G39" s="84">
        <f t="shared" si="2"/>
        <v>0</v>
      </c>
      <c r="H39" s="37"/>
      <c r="I39" s="42"/>
      <c r="J39" s="46"/>
      <c r="K39" s="93"/>
    </row>
    <row r="40" spans="1:21" ht="17.25" x14ac:dyDescent="0.3">
      <c r="A40" s="87" t="s">
        <v>62</v>
      </c>
      <c r="B40" s="19"/>
      <c r="C40" s="20">
        <v>1</v>
      </c>
      <c r="D40" s="32">
        <f>IF(C40=2,VLOOKUP(B40,'Taux Bons'!$A$25:$C$31,3),IF(C40=1,VLOOKUP(B40,'Taux Bons'!$A$7:$C$13,3),VLOOKUP(B40,'Taux Bons'!$A$40:$C$46,3)))</f>
        <v>0</v>
      </c>
      <c r="E40" s="83">
        <f t="shared" si="0"/>
        <v>0</v>
      </c>
      <c r="F40" s="83">
        <f t="shared" si="1"/>
        <v>0</v>
      </c>
      <c r="G40" s="84">
        <f t="shared" si="2"/>
        <v>0</v>
      </c>
      <c r="H40" s="37"/>
      <c r="I40" s="42"/>
      <c r="J40" s="21"/>
      <c r="K40" s="93"/>
    </row>
    <row r="41" spans="1:21" ht="17.25" x14ac:dyDescent="0.3">
      <c r="A41" s="87" t="s">
        <v>63</v>
      </c>
      <c r="B41" s="19"/>
      <c r="C41" s="20">
        <v>1</v>
      </c>
      <c r="D41" s="32">
        <f>IF(C41=2,VLOOKUP(B41,'Taux Bons'!$A$25:$C$31,3),IF(C41=1,VLOOKUP(B41,'Taux Bons'!$A$7:$C$13,3),VLOOKUP(B41,'Taux Bons'!$A$40:$C$46,3)))</f>
        <v>0</v>
      </c>
      <c r="E41" s="83">
        <f t="shared" si="0"/>
        <v>0</v>
      </c>
      <c r="F41" s="83">
        <f t="shared" si="1"/>
        <v>0</v>
      </c>
      <c r="G41" s="84">
        <f t="shared" si="2"/>
        <v>0</v>
      </c>
      <c r="H41" s="37"/>
      <c r="I41" s="42"/>
      <c r="J41" s="21"/>
      <c r="K41" s="93"/>
    </row>
    <row r="42" spans="1:21" ht="18" thickBot="1" x14ac:dyDescent="0.35">
      <c r="A42" s="26"/>
      <c r="B42" s="27"/>
      <c r="C42" s="28"/>
      <c r="D42" s="80"/>
      <c r="E42" s="33"/>
      <c r="F42" s="34"/>
      <c r="G42" s="81"/>
      <c r="H42" s="38"/>
      <c r="I42" s="45"/>
      <c r="J42" s="29"/>
      <c r="K42" s="93"/>
    </row>
    <row r="43" spans="1:21" ht="15.75" customHeight="1" thickBot="1" x14ac:dyDescent="0.3">
      <c r="F43" s="47" t="s">
        <v>13</v>
      </c>
      <c r="G43" s="48">
        <f>SUM(G6:G42)</f>
        <v>0</v>
      </c>
    </row>
  </sheetData>
  <mergeCells count="2">
    <mergeCell ref="D2:E2"/>
    <mergeCell ref="D3:E3"/>
  </mergeCells>
  <phoneticPr fontId="0" type="noConversion"/>
  <dataValidations count="1">
    <dataValidation type="list" allowBlank="1" showInputMessage="1" showErrorMessage="1" sqref="B2">
      <formula1>$O$1:$U$1</formula1>
    </dataValidation>
  </dataValidations>
  <printOptions horizontalCentered="1"/>
  <pageMargins left="0.15748031496062992" right="0.15748031496062992" top="0.59055118110236227" bottom="0.78740157480314965" header="0.31496062992125984" footer="0.51181102362204722"/>
  <pageSetup paperSize="9" scale="60" orientation="portrait" r:id="rId1"/>
  <headerFooter alignWithMargins="0">
    <oddHeader>&amp;C&amp;"Arial,Gras"Décompte sur chiffre d'affaires</oddHeader>
    <oddFooter xml:space="preserve">&amp;RLa Chaux-de-Fonds, le 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Importation">
                <anchor moveWithCells="1" sizeWithCells="1">
                  <from>
                    <xdr:col>7</xdr:col>
                    <xdr:colOff>9525</xdr:colOff>
                    <xdr:row>1</xdr:row>
                    <xdr:rowOff>0</xdr:rowOff>
                  </from>
                  <to>
                    <xdr:col>9</xdr:col>
                    <xdr:colOff>1857375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E46"/>
  <sheetViews>
    <sheetView workbookViewId="0"/>
  </sheetViews>
  <sheetFormatPr baseColWidth="10" defaultRowHeight="12.75" x14ac:dyDescent="0.2"/>
  <cols>
    <col min="1" max="16384" width="11.42578125" style="52"/>
  </cols>
  <sheetData>
    <row r="2" spans="1:5" ht="15" x14ac:dyDescent="0.2">
      <c r="A2" s="101" t="s">
        <v>14</v>
      </c>
      <c r="B2" s="101"/>
      <c r="C2" s="101"/>
      <c r="D2" s="101"/>
    </row>
    <row r="4" spans="1:5" ht="13.5" thickBot="1" x14ac:dyDescent="0.25"/>
    <row r="5" spans="1:5" ht="13.5" thickBot="1" x14ac:dyDescent="0.25">
      <c r="A5" s="53" t="s">
        <v>15</v>
      </c>
    </row>
    <row r="6" spans="1:5" ht="27" thickBot="1" x14ac:dyDescent="0.3">
      <c r="A6" s="54" t="s">
        <v>16</v>
      </c>
      <c r="B6" s="55" t="s">
        <v>17</v>
      </c>
      <c r="C6" s="55" t="s">
        <v>18</v>
      </c>
      <c r="D6" s="56" t="s">
        <v>1</v>
      </c>
      <c r="E6" s="57" t="s">
        <v>19</v>
      </c>
    </row>
    <row r="7" spans="1:5" x14ac:dyDescent="0.2">
      <c r="A7" s="58">
        <v>0</v>
      </c>
      <c r="B7" s="59">
        <v>300</v>
      </c>
      <c r="C7" s="60">
        <v>0</v>
      </c>
      <c r="D7" s="59">
        <v>0</v>
      </c>
      <c r="E7" s="61">
        <v>0</v>
      </c>
    </row>
    <row r="8" spans="1:5" x14ac:dyDescent="0.2">
      <c r="A8" s="62">
        <v>301</v>
      </c>
      <c r="B8" s="63">
        <v>100000</v>
      </c>
      <c r="C8" s="64">
        <v>0.05</v>
      </c>
      <c r="D8" s="65"/>
      <c r="E8" s="66">
        <f>B8*C8</f>
        <v>5000</v>
      </c>
    </row>
    <row r="9" spans="1:5" ht="12.75" customHeight="1" x14ac:dyDescent="0.2">
      <c r="A9" s="62">
        <v>100001</v>
      </c>
      <c r="B9" s="63">
        <v>300000</v>
      </c>
      <c r="C9" s="64">
        <v>4.4999999999999998E-2</v>
      </c>
      <c r="D9" s="65"/>
      <c r="E9" s="66">
        <f>B9*C9</f>
        <v>13500</v>
      </c>
    </row>
    <row r="10" spans="1:5" ht="12.75" customHeight="1" x14ac:dyDescent="0.2">
      <c r="A10" s="62">
        <v>300001</v>
      </c>
      <c r="B10" s="63">
        <v>500000</v>
      </c>
      <c r="C10" s="64">
        <v>0.04</v>
      </c>
      <c r="D10" s="65"/>
      <c r="E10" s="66">
        <f>B10*C10</f>
        <v>20000</v>
      </c>
    </row>
    <row r="11" spans="1:5" x14ac:dyDescent="0.2">
      <c r="A11" s="62">
        <v>500001</v>
      </c>
      <c r="B11" s="63">
        <v>700000</v>
      </c>
      <c r="C11" s="64">
        <v>3.5000000000000003E-2</v>
      </c>
      <c r="D11" s="65"/>
      <c r="E11" s="66">
        <f>B11*C11</f>
        <v>24500.000000000004</v>
      </c>
    </row>
    <row r="12" spans="1:5" x14ac:dyDescent="0.2">
      <c r="A12" s="62">
        <v>700001</v>
      </c>
      <c r="B12" s="63">
        <v>900000</v>
      </c>
      <c r="C12" s="64">
        <v>0.03</v>
      </c>
      <c r="D12" s="65"/>
      <c r="E12" s="66">
        <f>B12*C12</f>
        <v>27000</v>
      </c>
    </row>
    <row r="13" spans="1:5" ht="13.5" thickBot="1" x14ac:dyDescent="0.25">
      <c r="A13" s="67">
        <v>900001</v>
      </c>
      <c r="B13" s="68" t="s">
        <v>20</v>
      </c>
      <c r="C13" s="69">
        <v>2.5000000000000001E-2</v>
      </c>
      <c r="D13" s="70"/>
      <c r="E13" s="71"/>
    </row>
    <row r="14" spans="1:5" x14ac:dyDescent="0.2">
      <c r="A14" s="72"/>
      <c r="B14" s="72"/>
      <c r="C14" s="73"/>
      <c r="D14" s="74"/>
      <c r="E14" s="75"/>
    </row>
    <row r="15" spans="1:5" x14ac:dyDescent="0.2">
      <c r="A15" s="72"/>
      <c r="B15" s="72"/>
      <c r="C15" s="73"/>
      <c r="D15" s="74"/>
      <c r="E15" s="75"/>
    </row>
    <row r="16" spans="1:5" x14ac:dyDescent="0.2">
      <c r="A16" s="72"/>
      <c r="B16" s="72"/>
      <c r="C16" s="73"/>
      <c r="D16" s="74"/>
      <c r="E16" s="75"/>
    </row>
    <row r="17" spans="1:5" x14ac:dyDescent="0.2">
      <c r="A17" s="72"/>
      <c r="B17" s="72"/>
      <c r="C17" s="73"/>
      <c r="D17" s="74"/>
      <c r="E17" s="75"/>
    </row>
    <row r="18" spans="1:5" x14ac:dyDescent="0.2">
      <c r="A18" s="72"/>
      <c r="B18" s="72"/>
      <c r="C18" s="73"/>
      <c r="D18" s="74"/>
      <c r="E18" s="75"/>
    </row>
    <row r="19" spans="1:5" x14ac:dyDescent="0.2">
      <c r="A19" s="72"/>
      <c r="B19" s="72"/>
      <c r="C19" s="73"/>
      <c r="D19" s="74"/>
      <c r="E19" s="74"/>
    </row>
    <row r="20" spans="1:5" x14ac:dyDescent="0.2">
      <c r="A20" s="74"/>
      <c r="B20" s="74"/>
      <c r="C20" s="73"/>
      <c r="D20" s="74"/>
      <c r="E20" s="75"/>
    </row>
    <row r="22" spans="1:5" ht="13.5" thickBot="1" x14ac:dyDescent="0.25"/>
    <row r="23" spans="1:5" ht="13.5" thickBot="1" x14ac:dyDescent="0.25">
      <c r="A23" s="53" t="s">
        <v>21</v>
      </c>
    </row>
    <row r="24" spans="1:5" ht="27" thickBot="1" x14ac:dyDescent="0.3">
      <c r="A24" s="54" t="s">
        <v>16</v>
      </c>
      <c r="B24" s="55" t="s">
        <v>17</v>
      </c>
      <c r="C24" s="55" t="s">
        <v>18</v>
      </c>
      <c r="D24" s="56" t="s">
        <v>1</v>
      </c>
      <c r="E24" s="57" t="s">
        <v>19</v>
      </c>
    </row>
    <row r="25" spans="1:5" x14ac:dyDescent="0.2">
      <c r="A25" s="76">
        <v>0</v>
      </c>
      <c r="B25" s="77">
        <v>300</v>
      </c>
      <c r="C25" s="78">
        <v>0</v>
      </c>
      <c r="D25" s="77">
        <v>0</v>
      </c>
      <c r="E25" s="79">
        <v>0</v>
      </c>
    </row>
    <row r="26" spans="1:5" x14ac:dyDescent="0.2">
      <c r="A26" s="62">
        <v>301</v>
      </c>
      <c r="B26" s="63">
        <v>100000</v>
      </c>
      <c r="C26" s="64">
        <v>4.7500000000000001E-2</v>
      </c>
      <c r="D26" s="65"/>
      <c r="E26" s="66">
        <f>B26*C26</f>
        <v>4750</v>
      </c>
    </row>
    <row r="27" spans="1:5" x14ac:dyDescent="0.2">
      <c r="A27" s="62">
        <v>101000</v>
      </c>
      <c r="B27" s="63">
        <v>300000</v>
      </c>
      <c r="C27" s="64">
        <v>4.2500000000000003E-2</v>
      </c>
      <c r="D27" s="65"/>
      <c r="E27" s="66">
        <f>B27*C27</f>
        <v>12750.000000000002</v>
      </c>
    </row>
    <row r="28" spans="1:5" x14ac:dyDescent="0.2">
      <c r="A28" s="62">
        <v>301000</v>
      </c>
      <c r="B28" s="63">
        <v>500000</v>
      </c>
      <c r="C28" s="64">
        <v>3.7499999999999999E-2</v>
      </c>
      <c r="D28" s="65"/>
      <c r="E28" s="66">
        <f>B28*C28</f>
        <v>18750</v>
      </c>
    </row>
    <row r="29" spans="1:5" x14ac:dyDescent="0.2">
      <c r="A29" s="62">
        <v>501000</v>
      </c>
      <c r="B29" s="63">
        <v>700000</v>
      </c>
      <c r="C29" s="64">
        <v>3.2500000000000001E-2</v>
      </c>
      <c r="D29" s="65"/>
      <c r="E29" s="66">
        <f>B29*C29</f>
        <v>22750</v>
      </c>
    </row>
    <row r="30" spans="1:5" x14ac:dyDescent="0.2">
      <c r="A30" s="62">
        <v>701000</v>
      </c>
      <c r="B30" s="63">
        <v>900000</v>
      </c>
      <c r="C30" s="64">
        <v>2.75E-2</v>
      </c>
      <c r="D30" s="65"/>
      <c r="E30" s="66">
        <f>B30*C30</f>
        <v>24750</v>
      </c>
    </row>
    <row r="31" spans="1:5" ht="13.5" thickBot="1" x14ac:dyDescent="0.25">
      <c r="A31" s="67">
        <v>901000</v>
      </c>
      <c r="B31" s="68" t="s">
        <v>20</v>
      </c>
      <c r="C31" s="69">
        <v>2.2499999999999999E-2</v>
      </c>
      <c r="D31" s="70"/>
      <c r="E31" s="71"/>
    </row>
    <row r="32" spans="1:5" x14ac:dyDescent="0.2">
      <c r="A32" s="72"/>
      <c r="B32" s="72"/>
      <c r="C32" s="73"/>
      <c r="D32" s="74"/>
      <c r="E32" s="75"/>
    </row>
    <row r="33" spans="1:5" x14ac:dyDescent="0.2">
      <c r="A33" s="72"/>
      <c r="B33" s="72"/>
      <c r="C33" s="73"/>
      <c r="D33" s="74"/>
      <c r="E33" s="74"/>
    </row>
    <row r="34" spans="1:5" x14ac:dyDescent="0.2">
      <c r="A34" s="74"/>
      <c r="B34" s="74"/>
      <c r="C34" s="73"/>
      <c r="D34" s="74"/>
      <c r="E34" s="75"/>
    </row>
    <row r="35" spans="1:5" x14ac:dyDescent="0.2">
      <c r="A35" s="74"/>
      <c r="B35" s="74"/>
      <c r="C35" s="73"/>
      <c r="D35" s="74"/>
      <c r="E35" s="75"/>
    </row>
    <row r="37" spans="1:5" ht="13.5" thickBot="1" x14ac:dyDescent="0.25"/>
    <row r="38" spans="1:5" ht="13.5" thickBot="1" x14ac:dyDescent="0.25">
      <c r="A38" s="53" t="s">
        <v>22</v>
      </c>
    </row>
    <row r="39" spans="1:5" ht="27" thickBot="1" x14ac:dyDescent="0.3">
      <c r="A39" s="54" t="s">
        <v>16</v>
      </c>
      <c r="B39" s="55" t="s">
        <v>17</v>
      </c>
      <c r="C39" s="55" t="s">
        <v>18</v>
      </c>
      <c r="D39" s="56" t="s">
        <v>1</v>
      </c>
      <c r="E39" s="57" t="s">
        <v>19</v>
      </c>
    </row>
    <row r="40" spans="1:5" x14ac:dyDescent="0.2">
      <c r="A40" s="76">
        <v>0</v>
      </c>
      <c r="B40" s="77">
        <v>300</v>
      </c>
      <c r="C40" s="78">
        <v>0</v>
      </c>
      <c r="D40" s="77">
        <v>0</v>
      </c>
      <c r="E40" s="79">
        <v>0</v>
      </c>
    </row>
    <row r="41" spans="1:5" x14ac:dyDescent="0.2">
      <c r="A41" s="62">
        <v>301</v>
      </c>
      <c r="B41" s="63">
        <v>100000</v>
      </c>
      <c r="C41" s="64">
        <v>4.5999999999999999E-2</v>
      </c>
      <c r="D41" s="65"/>
      <c r="E41" s="66">
        <f>B41*C41</f>
        <v>4600</v>
      </c>
    </row>
    <row r="42" spans="1:5" x14ac:dyDescent="0.2">
      <c r="A42" s="62">
        <v>101000</v>
      </c>
      <c r="B42" s="63">
        <v>300000</v>
      </c>
      <c r="C42" s="64">
        <v>4.1000000000000002E-2</v>
      </c>
      <c r="D42" s="65"/>
      <c r="E42" s="66">
        <f>B42*C42</f>
        <v>12300</v>
      </c>
    </row>
    <row r="43" spans="1:5" x14ac:dyDescent="0.2">
      <c r="A43" s="62">
        <v>301000</v>
      </c>
      <c r="B43" s="63">
        <v>500000</v>
      </c>
      <c r="C43" s="64">
        <v>3.5999999999999997E-2</v>
      </c>
      <c r="D43" s="65"/>
      <c r="E43" s="66">
        <f>B43*C43</f>
        <v>18000</v>
      </c>
    </row>
    <row r="44" spans="1:5" x14ac:dyDescent="0.2">
      <c r="A44" s="62">
        <v>501000</v>
      </c>
      <c r="B44" s="63">
        <v>700000</v>
      </c>
      <c r="C44" s="64">
        <v>3.1E-2</v>
      </c>
      <c r="D44" s="65"/>
      <c r="E44" s="66">
        <f>B44*C44</f>
        <v>21700</v>
      </c>
    </row>
    <row r="45" spans="1:5" x14ac:dyDescent="0.2">
      <c r="A45" s="62">
        <v>701000</v>
      </c>
      <c r="B45" s="63">
        <v>900000</v>
      </c>
      <c r="C45" s="64">
        <v>2.5999999999999999E-2</v>
      </c>
      <c r="D45" s="65"/>
      <c r="E45" s="66">
        <f>B45*C45</f>
        <v>23400</v>
      </c>
    </row>
    <row r="46" spans="1:5" ht="13.5" thickBot="1" x14ac:dyDescent="0.25">
      <c r="A46" s="67">
        <v>901000</v>
      </c>
      <c r="B46" s="68" t="s">
        <v>20</v>
      </c>
      <c r="C46" s="69">
        <v>2.1000000000000001E-2</v>
      </c>
      <c r="D46" s="70"/>
      <c r="E46" s="71"/>
    </row>
  </sheetData>
  <mergeCells count="1">
    <mergeCell ref="A2:D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Pourcentage et liste entreprise</vt:lpstr>
      <vt:lpstr>Taux Bons</vt:lpstr>
      <vt:lpstr>'Pourcentage et liste entreprise'!Zone_d_impression</vt:lpstr>
    </vt:vector>
  </TitlesOfParts>
  <Company>Groupe Radicchi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Guillet</dc:creator>
  <cp:lastModifiedBy>Yves</cp:lastModifiedBy>
  <cp:lastPrinted>2015-09-19T19:20:35Z</cp:lastPrinted>
  <dcterms:created xsi:type="dcterms:W3CDTF">2009-08-17T07:44:45Z</dcterms:created>
  <dcterms:modified xsi:type="dcterms:W3CDTF">2015-12-19T20:53:43Z</dcterms:modified>
</cp:coreProperties>
</file>