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svg" ContentType="image/svg+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codeName="{144559BF-596A-2B24-0A50-F0D1D4C42CD1}"/>
  <workbookPr codeName="ThisWorkbook" defaultThemeVersion="166925"/>
  <mc:AlternateContent xmlns:mc="http://schemas.openxmlformats.org/markup-compatibility/2006">
    <mc:Choice Requires="x15">
      <x15ac:absPath xmlns:x15ac="http://schemas.microsoft.com/office/spreadsheetml/2010/11/ac" url="C:\Users\Yves\Documents\Yves\Excel_Y\Forum - Essais\"/>
    </mc:Choice>
  </mc:AlternateContent>
  <xr:revisionPtr revIDLastSave="0" documentId="13_ncr:1_{16AECD0D-4070-4A03-9501-34DD7E2AEFED}" xr6:coauthVersionLast="45" xr6:coauthVersionMax="45" xr10:uidLastSave="{00000000-0000-0000-0000-000000000000}"/>
  <bookViews>
    <workbookView xWindow="-120" yWindow="-120" windowWidth="29040" windowHeight="15840" xr2:uid="{111166A9-EBB7-BF47-9753-A7002A0B4489}"/>
    <workbookView xWindow="-15" yWindow="-15" windowWidth="14400" windowHeight="15630" xr2:uid="{3EFC0E71-A3D1-4E0E-B611-FCF57A9E7FF0}"/>
  </bookViews>
  <sheets>
    <sheet name="Changement" sheetId="4" r:id="rId1"/>
    <sheet name="BD" sheetId="2" r:id="rId2"/>
    <sheet name="Sauvegarde BD" sheetId="5" state="hidden" r:id="rId3"/>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P17" i="2" l="1"/>
  <c r="P16" i="2"/>
  <c r="P15" i="2"/>
  <c r="P14" i="2"/>
  <c r="P13" i="2"/>
  <c r="P12" i="2"/>
  <c r="P11" i="2"/>
  <c r="P10" i="2"/>
  <c r="P9" i="2"/>
  <c r="P8" i="2"/>
  <c r="P7" i="2"/>
  <c r="P6" i="2"/>
  <c r="P5" i="2"/>
  <c r="P4" i="2"/>
  <c r="P3" i="2"/>
  <c r="P2" i="2"/>
  <c r="O17" i="2"/>
  <c r="X17" i="2" s="1"/>
  <c r="O16" i="2"/>
  <c r="W16" i="2" s="1"/>
  <c r="O15" i="2"/>
  <c r="O14" i="2"/>
  <c r="O13" i="2"/>
  <c r="O12" i="2"/>
  <c r="O11" i="2"/>
  <c r="O10" i="2"/>
  <c r="O9" i="2"/>
  <c r="O8" i="2"/>
  <c r="O7" i="2"/>
  <c r="O6" i="2"/>
  <c r="O5" i="2"/>
  <c r="O4" i="2"/>
  <c r="O3" i="2"/>
  <c r="O2" i="2"/>
  <c r="W17" i="2" l="1"/>
  <c r="X16" i="2"/>
  <c r="X15" i="2"/>
  <c r="W15" i="2"/>
  <c r="X14" i="2"/>
  <c r="X13" i="2"/>
  <c r="X12" i="2"/>
  <c r="W12" i="2"/>
  <c r="X11" i="2"/>
  <c r="X10" i="2"/>
  <c r="X9" i="2"/>
  <c r="W9" i="2"/>
  <c r="X8" i="2"/>
  <c r="X7" i="2"/>
  <c r="X6" i="2"/>
  <c r="W6" i="2"/>
  <c r="X5" i="2"/>
  <c r="X4" i="2"/>
  <c r="X3" i="2"/>
  <c r="W3" i="2"/>
  <c r="X2" i="2"/>
  <c r="P43" i="5"/>
  <c r="P42" i="5"/>
  <c r="P41" i="5"/>
  <c r="P40" i="5"/>
  <c r="P39" i="5"/>
  <c r="P38" i="5"/>
  <c r="P37" i="5"/>
  <c r="P36" i="5"/>
  <c r="P35" i="5"/>
  <c r="P34" i="5"/>
  <c r="P33" i="5"/>
  <c r="P32" i="5"/>
  <c r="P31" i="5"/>
  <c r="P30" i="5"/>
  <c r="P29" i="5"/>
  <c r="P28" i="5"/>
  <c r="P27" i="5"/>
  <c r="P26" i="5"/>
  <c r="P25" i="5"/>
  <c r="P24" i="5"/>
  <c r="P23" i="5"/>
  <c r="P22" i="5"/>
  <c r="P21" i="5"/>
  <c r="P20" i="5"/>
  <c r="P19" i="5"/>
  <c r="P18" i="5"/>
  <c r="P17" i="5"/>
  <c r="P16" i="5"/>
  <c r="P15" i="5"/>
  <c r="P14" i="5"/>
  <c r="P13" i="5"/>
  <c r="P12" i="5"/>
  <c r="P11" i="5"/>
  <c r="P10" i="5"/>
  <c r="P9" i="5"/>
  <c r="P8" i="5"/>
  <c r="P7" i="5"/>
  <c r="P6" i="5"/>
  <c r="P5" i="5"/>
  <c r="P4" i="5"/>
  <c r="P3" i="5"/>
  <c r="P2" i="5"/>
  <c r="O28" i="5"/>
  <c r="O27" i="5"/>
  <c r="O26" i="5"/>
  <c r="O25" i="5"/>
  <c r="O24" i="5"/>
  <c r="O23" i="5"/>
  <c r="O22" i="5"/>
  <c r="O21" i="5"/>
  <c r="O20" i="5"/>
  <c r="O19" i="5"/>
  <c r="O18" i="5"/>
  <c r="O17" i="5"/>
  <c r="O16" i="5"/>
  <c r="O15" i="5"/>
  <c r="O14" i="5"/>
  <c r="O13" i="5"/>
  <c r="O12" i="5"/>
  <c r="O11" i="5"/>
  <c r="O10" i="5"/>
  <c r="O9" i="5"/>
  <c r="O8" i="5"/>
  <c r="O7" i="5"/>
  <c r="O6" i="5"/>
  <c r="O5" i="5"/>
  <c r="O4" i="5"/>
  <c r="O3" i="5"/>
  <c r="O2" i="5"/>
  <c r="W4" i="2" l="1"/>
  <c r="W7" i="2"/>
  <c r="W10" i="2"/>
  <c r="W13" i="2"/>
  <c r="W2" i="2"/>
  <c r="W5" i="2"/>
  <c r="W8" i="2"/>
  <c r="W11" i="2"/>
  <c r="W14" i="2"/>
  <c r="X15" i="5" l="1"/>
  <c r="W15" i="5"/>
  <c r="X14" i="5"/>
  <c r="W14" i="5"/>
  <c r="X13" i="5"/>
  <c r="W13" i="5"/>
  <c r="X12" i="5"/>
  <c r="W12" i="5"/>
  <c r="X11" i="5"/>
  <c r="W11" i="5"/>
  <c r="X10" i="5"/>
  <c r="W10" i="5"/>
  <c r="X9" i="5"/>
  <c r="W9" i="5"/>
  <c r="X8" i="5"/>
  <c r="W8" i="5"/>
  <c r="X7" i="5"/>
  <c r="W7" i="5"/>
  <c r="X6" i="5"/>
  <c r="W6" i="5"/>
  <c r="X5" i="5"/>
  <c r="W5" i="5"/>
  <c r="X4" i="5"/>
  <c r="W4" i="5"/>
  <c r="X3" i="5"/>
  <c r="W3" i="5"/>
  <c r="X2" i="5"/>
  <c r="W2" i="5"/>
</calcChain>
</file>

<file path=xl/sharedStrings.xml><?xml version="1.0" encoding="utf-8"?>
<sst xmlns="http://schemas.openxmlformats.org/spreadsheetml/2006/main" count="336" uniqueCount="119">
  <si>
    <t>Sac Harnais</t>
  </si>
  <si>
    <t>Voile Principale</t>
  </si>
  <si>
    <t>Voile Secours</t>
  </si>
  <si>
    <t>Déclencheur</t>
  </si>
  <si>
    <t>N° Sac</t>
  </si>
  <si>
    <t>N° de série</t>
  </si>
  <si>
    <t>DoM</t>
  </si>
  <si>
    <t>A Surveiller</t>
  </si>
  <si>
    <t>A Réparer</t>
  </si>
  <si>
    <t>T1</t>
  </si>
  <si>
    <t>Atom Tandem</t>
  </si>
  <si>
    <t>SA004P</t>
  </si>
  <si>
    <t>BT 80</t>
  </si>
  <si>
    <t>RL 007P</t>
  </si>
  <si>
    <t>SH001P</t>
  </si>
  <si>
    <t>Galaxy</t>
  </si>
  <si>
    <t>Date Butoir CS</t>
  </si>
  <si>
    <t>Vigil 2+</t>
  </si>
  <si>
    <t>OUI</t>
  </si>
  <si>
    <t>NON</t>
  </si>
  <si>
    <t>PSB-1-2018</t>
  </si>
  <si>
    <t>Concerné par une CS ou BS</t>
  </si>
  <si>
    <t>N° CS / BS</t>
  </si>
  <si>
    <t>T2</t>
  </si>
  <si>
    <t>RD025</t>
  </si>
  <si>
    <t>RE126P</t>
  </si>
  <si>
    <t>RE011B</t>
  </si>
  <si>
    <t>T3</t>
  </si>
  <si>
    <t>SC065P</t>
  </si>
  <si>
    <t>TF100P</t>
  </si>
  <si>
    <t>TE282P</t>
  </si>
  <si>
    <t>VIgil 2+</t>
  </si>
  <si>
    <t>T4</t>
  </si>
  <si>
    <t>EF004</t>
  </si>
  <si>
    <t>VA005P</t>
  </si>
  <si>
    <t>EE001B</t>
  </si>
  <si>
    <t>Vigil 2</t>
  </si>
  <si>
    <t>YL038</t>
  </si>
  <si>
    <t>Prime 200</t>
  </si>
  <si>
    <t>XC122P</t>
  </si>
  <si>
    <t>Techno 190</t>
  </si>
  <si>
    <t>YE085P</t>
  </si>
  <si>
    <t>YL039</t>
  </si>
  <si>
    <t>YA095P</t>
  </si>
  <si>
    <t>YE086P</t>
  </si>
  <si>
    <t>TG002P</t>
  </si>
  <si>
    <t>?</t>
  </si>
  <si>
    <t>HK015B</t>
  </si>
  <si>
    <t>Date Fin de Vie</t>
  </si>
  <si>
    <t>Atom Legend S1</t>
  </si>
  <si>
    <t>Atom Legend S1.5</t>
  </si>
  <si>
    <t>Atom Classic 34-1</t>
  </si>
  <si>
    <t>Electra 210</t>
  </si>
  <si>
    <t>NM097B</t>
  </si>
  <si>
    <t>Minimax 5 185</t>
  </si>
  <si>
    <t>9006031B</t>
  </si>
  <si>
    <t>QD092</t>
  </si>
  <si>
    <t>Safire 2 229</t>
  </si>
  <si>
    <t>QB043B</t>
  </si>
  <si>
    <t>Vigil Cuatro</t>
  </si>
  <si>
    <t>VM001P</t>
  </si>
  <si>
    <t>Prime 240</t>
  </si>
  <si>
    <t>WB044P</t>
  </si>
  <si>
    <t>VM119P</t>
  </si>
  <si>
    <t>Date Prochaine Révision</t>
  </si>
  <si>
    <t>YL037</t>
  </si>
  <si>
    <t>YH024P</t>
  </si>
  <si>
    <t>YE087P</t>
  </si>
  <si>
    <t>Atom Legend S2</t>
  </si>
  <si>
    <t>QD094</t>
  </si>
  <si>
    <t>Prima 260</t>
  </si>
  <si>
    <t>SF171P</t>
  </si>
  <si>
    <t>Techno 240</t>
  </si>
  <si>
    <t>QE078B</t>
  </si>
  <si>
    <t>Atom Legend 1</t>
  </si>
  <si>
    <t>MA067</t>
  </si>
  <si>
    <t>X-Fun 190</t>
  </si>
  <si>
    <t>MB087B</t>
  </si>
  <si>
    <t>LD040</t>
  </si>
  <si>
    <t>Omega 169</t>
  </si>
  <si>
    <t>Techno 155</t>
  </si>
  <si>
    <t>PE053B</t>
  </si>
  <si>
    <t>Date Validité Pliage Secours</t>
  </si>
  <si>
    <t>Date Péremption</t>
  </si>
  <si>
    <t>Cause Péremption</t>
  </si>
  <si>
    <t>Date Dernière Révison</t>
  </si>
  <si>
    <t>Safire 2 220</t>
  </si>
  <si>
    <t>Curv</t>
  </si>
  <si>
    <t>Vigil</t>
  </si>
  <si>
    <t>Atom</t>
  </si>
  <si>
    <t>23/01/2019</t>
  </si>
  <si>
    <t>Prima 230</t>
  </si>
  <si>
    <t>E34B</t>
  </si>
  <si>
    <t>Techno 128</t>
  </si>
  <si>
    <t>D34P</t>
  </si>
  <si>
    <t>EDSP</t>
  </si>
  <si>
    <t>test</t>
  </si>
  <si>
    <t>é'"</t>
  </si>
  <si>
    <t>dze</t>
  </si>
  <si>
    <t>eter</t>
  </si>
  <si>
    <t>ED</t>
  </si>
  <si>
    <t>23/02/2019</t>
  </si>
  <si>
    <t xml:space="preserve"> - usure ligne d'extraction côté estrope et au niveau de l'aiguille, loop principal à changer, galon de "déco" sur le rabat supérieur principal, vitre rabat secours à changer, velcro commandes principale à changer</t>
  </si>
  <si>
    <t xml:space="preserve"> - base de la cuissarde gauche au niveau de l'anneau, déchirée !!!</t>
  </si>
  <si>
    <t xml:space="preserve"> - pochette HD un peu fatigué, velcro commandes principale à changer, coutûres cône de suspension à reprendre côté voile!</t>
  </si>
  <si>
    <t xml:space="preserve"> - velcro commandes principale à changer</t>
  </si>
  <si>
    <t xml:space="preserve"> - base suspentes extérieures à surveiller -&gt; mettre en place des suspentes fusibles et/ou une protection</t>
  </si>
  <si>
    <t>A Surveiller (dès que possible)</t>
  </si>
  <si>
    <t>A Réparer (dans l'immédiat)</t>
  </si>
  <si>
    <t xml:space="preserve"> - appliquer CS 162 (rabats latéraux), couture galon rabat supérieur principal à reprendre, état de la drisse d'extraction à surveiller</t>
  </si>
  <si>
    <t xml:space="preserve"> - vitre rabat de secours à changer, velcro commandes principale à changer</t>
  </si>
  <si>
    <t xml:space="preserve"> - bouclerie cuissarde droite rouillée -&gt; a commencée à entamer le fusible, surveiller extrémité poignée de secours (éventuellement à changer), bords du glisseur à réparer, reprise à faire sur le caché élévateur intérieur droit</t>
  </si>
  <si>
    <t xml:space="preserve"> - garniture cuissarde gauche à refaire, couture à reprendre base sangle latérale droite, rabat cache aiguille principal à reprendre, petite couture à reprendre sur le glisseur</t>
  </si>
  <si>
    <t xml:space="preserve"> - POD à réparer, risque d'être bientôt HS</t>
  </si>
  <si>
    <t xml:space="preserve"> - changer le cône de suspension !!!</t>
  </si>
  <si>
    <t xml:space="preserve"> - plusieurs petites réparations sur le rabat inférieur principale, réparation galon rabat latéral droit, couture au niveau du rangement des commandes de la principale, surveiller l'état de la base de la ligne d'extraction, état poignée HD</t>
  </si>
  <si>
    <t xml:space="preserve"> - vitre rabat secours à changer</t>
  </si>
  <si>
    <t xml:space="preserve"> - CS 162 à appliquer au plus vite, base suspentes extérieures à surveiller -&gt; mettre en place des suspentes fusibles et/ou une protection</t>
  </si>
  <si>
    <t xml:space="preserve"> - velcro commandes principale à changer, petites réparations sur le glisseur (coutures latérales + trou dans le glisseur)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</si>
</sst>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2"/>
      <color theme="1"/>
      <name val="Calibri"/>
      <family val="2"/>
      <scheme val="minor"/>
    </font>
    <font>
      <b/>
      <sz val="12"/>
      <color theme="1"/>
      <name val="Calibri"/>
      <family val="2"/>
      <scheme val="minor"/>
    </font>
    <font>
      <b/>
      <sz val="16"/>
      <color theme="1"/>
      <name val="Calibri"/>
      <family val="2"/>
      <scheme val="minor"/>
    </font>
    <font>
      <sz val="14"/>
      <color theme="1"/>
      <name val="Calibri"/>
      <family val="2"/>
      <scheme val="minor"/>
    </font>
    <font>
      <sz val="16"/>
      <color theme="1"/>
      <name val="Calibri"/>
      <family val="2"/>
      <scheme val="minor"/>
    </font>
    <font>
      <b/>
      <sz val="14"/>
      <color theme="1"/>
      <name val="Calibri"/>
      <family val="2"/>
      <scheme val="minor"/>
    </font>
    <font>
      <b/>
      <sz val="24"/>
      <color theme="1"/>
      <name val="Calibri"/>
      <family val="2"/>
      <scheme val="minor"/>
    </font>
    <font>
      <sz val="18"/>
      <color rgb="FF000000"/>
      <name val="Calibri"/>
      <family val="2"/>
    </font>
  </fonts>
  <fills count="4">
    <fill>
      <patternFill patternType="none"/>
    </fill>
    <fill>
      <patternFill patternType="gray125"/>
    </fill>
    <fill>
      <patternFill patternType="solid">
        <fgColor rgb="FFFFFFFF"/>
        <bgColor indexed="64"/>
      </patternFill>
    </fill>
    <fill>
      <patternFill patternType="solid">
        <fgColor theme="4" tint="0.79998168889431442"/>
        <bgColor indexed="64"/>
      </patternFill>
    </fill>
  </fills>
  <borders count="1">
    <border>
      <left/>
      <right/>
      <top/>
      <bottom/>
      <diagonal/>
    </border>
  </borders>
  <cellStyleXfs count="1">
    <xf numFmtId="0" fontId="0" fillId="0" borderId="0"/>
  </cellStyleXfs>
  <cellXfs count="34">
    <xf numFmtId="0" fontId="0" fillId="0" borderId="0" xfId="0"/>
    <xf numFmtId="14" fontId="0" fillId="0" borderId="0" xfId="0" applyNumberFormat="1"/>
    <xf numFmtId="0" fontId="0" fillId="0" borderId="0" xfId="0" applyFill="1"/>
    <xf numFmtId="0" fontId="0" fillId="0" borderId="0" xfId="0" applyFill="1" applyAlignment="1">
      <alignment horizontal="center" vertical="center"/>
    </xf>
    <xf numFmtId="14" fontId="0" fillId="0" borderId="0" xfId="0" applyNumberFormat="1"/>
    <xf numFmtId="0" fontId="0" fillId="0" borderId="0" xfId="0" applyFill="1" applyBorder="1"/>
    <xf numFmtId="0" fontId="0" fillId="0" borderId="0" xfId="0" applyAlignment="1">
      <alignment horizontal="center" vertical="center" wrapText="1"/>
    </xf>
    <xf numFmtId="0" fontId="0" fillId="0" borderId="0" xfId="0" applyFill="1" applyAlignment="1">
      <alignment horizontal="center"/>
    </xf>
    <xf numFmtId="0" fontId="0" fillId="0" borderId="0" xfId="0" applyFill="1" applyAlignment="1">
      <alignment horizontal="left" vertical="center"/>
    </xf>
    <xf numFmtId="0" fontId="5" fillId="0" borderId="0" xfId="0" applyFont="1" applyFill="1" applyAlignment="1">
      <alignment horizontal="center" vertical="center"/>
    </xf>
    <xf numFmtId="14" fontId="0" fillId="0" borderId="0" xfId="0" applyNumberFormat="1"/>
    <xf numFmtId="0" fontId="6" fillId="0" borderId="0" xfId="0" applyFont="1" applyFill="1" applyAlignment="1">
      <alignment horizontal="center" vertical="center"/>
    </xf>
    <xf numFmtId="0" fontId="2" fillId="0" borderId="0" xfId="0" applyFont="1" applyFill="1" applyAlignment="1">
      <alignment horizontal="center" vertical="center"/>
    </xf>
    <xf numFmtId="0" fontId="0" fillId="0" borderId="0" xfId="0" applyFill="1" applyAlignment="1">
      <alignment vertical="center"/>
    </xf>
    <xf numFmtId="0" fontId="5" fillId="0" borderId="0" xfId="0" applyFont="1" applyFill="1" applyAlignment="1">
      <alignment horizontal="left" vertical="center"/>
    </xf>
    <xf numFmtId="0" fontId="4" fillId="2" borderId="0" xfId="0" applyFont="1" applyFill="1" applyAlignment="1">
      <alignment horizontal="center" vertical="center"/>
    </xf>
    <xf numFmtId="0" fontId="0" fillId="2" borderId="0" xfId="0" applyFill="1"/>
    <xf numFmtId="0" fontId="3" fillId="2" borderId="0" xfId="0" applyFont="1" applyFill="1" applyAlignment="1">
      <alignment horizontal="center" vertical="center" wrapText="1"/>
    </xf>
    <xf numFmtId="0" fontId="4" fillId="2" borderId="0" xfId="0" applyFont="1" applyFill="1" applyAlignment="1">
      <alignment vertical="center"/>
    </xf>
    <xf numFmtId="0" fontId="0" fillId="2" borderId="0" xfId="0" applyFill="1" applyAlignment="1">
      <alignment horizontal="left" vertical="center"/>
    </xf>
    <xf numFmtId="0" fontId="4" fillId="2" borderId="0" xfId="0" applyFont="1" applyFill="1"/>
    <xf numFmtId="0" fontId="0" fillId="0" borderId="0" xfId="0" applyNumberFormat="1"/>
    <xf numFmtId="2" fontId="0" fillId="0" borderId="0" xfId="0" applyNumberFormat="1"/>
    <xf numFmtId="14" fontId="0" fillId="0" borderId="0" xfId="0" applyNumberFormat="1" applyAlignment="1">
      <alignment horizontal="right"/>
    </xf>
    <xf numFmtId="0" fontId="0" fillId="0" borderId="0" xfId="0" applyAlignment="1">
      <alignment horizontal="right"/>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vertical="center" wrapText="1"/>
    </xf>
    <xf numFmtId="0" fontId="0" fillId="0" borderId="0" xfId="0" applyAlignment="1">
      <alignment horizontal="left" vertical="top" wrapText="1"/>
    </xf>
    <xf numFmtId="0" fontId="1" fillId="3" borderId="0" xfId="0" applyFont="1" applyFill="1"/>
    <xf numFmtId="0" fontId="1" fillId="3" borderId="0" xfId="0" applyFont="1" applyFill="1" applyAlignment="1">
      <alignment horizontal="center"/>
    </xf>
    <xf numFmtId="0" fontId="1" fillId="3" borderId="0" xfId="0" applyFont="1" applyFill="1" applyAlignment="1">
      <alignment horizontal="left" vertical="center" wrapText="1"/>
    </xf>
    <xf numFmtId="0" fontId="1" fillId="3" borderId="0" xfId="0" applyFont="1" applyFill="1" applyAlignment="1">
      <alignment horizontal="right"/>
    </xf>
    <xf numFmtId="0" fontId="5" fillId="0" borderId="0" xfId="0" applyFont="1" applyFill="1" applyAlignment="1">
      <alignment horizontal="center" vertical="center"/>
    </xf>
  </cellXfs>
  <cellStyles count="1">
    <cellStyle name="Normal" xfId="0" builtinId="0"/>
  </cellStyles>
  <dxfs count="0"/>
  <tableStyles count="0" defaultTableStyle="TableStyleMedium2" defaultPivotStyle="PivotStyleLight16"/>
  <colors>
    <mruColors>
      <color rgb="FFE97255"/>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svg"/><Relationship Id="rId1" Type="http://schemas.openxmlformats.org/officeDocument/2006/relationships/image" Target="../media/image1.png"/><Relationship Id="rId6" Type="http://schemas.openxmlformats.org/officeDocument/2006/relationships/image" Target="../media/image6.svg"/><Relationship Id="rId5" Type="http://schemas.openxmlformats.org/officeDocument/2006/relationships/image" Target="../media/image5.png"/><Relationship Id="rId4" Type="http://schemas.openxmlformats.org/officeDocument/2006/relationships/image" Target="../media/image4.sv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714375</xdr:colOff>
          <xdr:row>13</xdr:row>
          <xdr:rowOff>85725</xdr:rowOff>
        </xdr:from>
        <xdr:to>
          <xdr:col>2</xdr:col>
          <xdr:colOff>2600325</xdr:colOff>
          <xdr:row>13</xdr:row>
          <xdr:rowOff>619125</xdr:rowOff>
        </xdr:to>
        <xdr:sp macro="" textlink="">
          <xdr:nvSpPr>
            <xdr:cNvPr id="7195" name="Button 27" hidden="1">
              <a:extLst>
                <a:ext uri="{63B3BB69-23CF-44E3-9099-C40C66FF867C}">
                  <a14:compatExt spid="_x0000_s7195"/>
                </a:ext>
                <a:ext uri="{FF2B5EF4-FFF2-40B4-BE49-F238E27FC236}">
                  <a16:creationId xmlns:a16="http://schemas.microsoft.com/office/drawing/2014/main" id="{00000000-0008-0000-0000-00001B1C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CH" sz="1800" b="0" i="0" u="none" strike="noStrike" baseline="0">
                  <a:solidFill>
                    <a:srgbClr val="000000"/>
                  </a:solidFill>
                  <a:latin typeface="Calibri"/>
                  <a:cs typeface="Calibri"/>
                </a:rPr>
                <a:t>Enregistrer</a:t>
              </a:r>
            </a:p>
          </xdr:txBody>
        </xdr:sp>
        <xdr:clientData fPrintsWithSheet="0"/>
      </xdr:twoCellAnchor>
    </mc:Choice>
    <mc:Fallback/>
  </mc:AlternateContent>
  <xdr:twoCellAnchor editAs="oneCell">
    <xdr:from>
      <xdr:col>4</xdr:col>
      <xdr:colOff>647700</xdr:colOff>
      <xdr:row>3</xdr:row>
      <xdr:rowOff>469900</xdr:rowOff>
    </xdr:from>
    <xdr:to>
      <xdr:col>5</xdr:col>
      <xdr:colOff>1320800</xdr:colOff>
      <xdr:row>6</xdr:row>
      <xdr:rowOff>406400</xdr:rowOff>
    </xdr:to>
    <xdr:pic macro="[0]!Feuil4.modif">
      <xdr:nvPicPr>
        <xdr:cNvPr id="3" name="Menu 1" descr="Crayon">
          <a:extLst>
            <a:ext uri="{FF2B5EF4-FFF2-40B4-BE49-F238E27FC236}">
              <a16:creationId xmlns:a16="http://schemas.microsoft.com/office/drawing/2014/main" id="{00000000-0008-0000-0000-000003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a:off x="10833100" y="889000"/>
          <a:ext cx="1498600" cy="1498600"/>
        </a:xfrm>
        <a:prstGeom prst="rect">
          <a:avLst/>
        </a:prstGeom>
      </xdr:spPr>
    </xdr:pic>
    <xdr:clientData/>
  </xdr:twoCellAnchor>
  <xdr:oneCellAnchor>
    <xdr:from>
      <xdr:col>5</xdr:col>
      <xdr:colOff>1536700</xdr:colOff>
      <xdr:row>4</xdr:row>
      <xdr:rowOff>241300</xdr:rowOff>
    </xdr:from>
    <xdr:ext cx="5765800" cy="718466"/>
    <xdr:sp macro="[0]!Feuil4.modif" textlink="">
      <xdr:nvSpPr>
        <xdr:cNvPr id="4" name="Rectangle 3">
          <a:extLst>
            <a:ext uri="{FF2B5EF4-FFF2-40B4-BE49-F238E27FC236}">
              <a16:creationId xmlns:a16="http://schemas.microsoft.com/office/drawing/2014/main" id="{00000000-0008-0000-0000-000004000000}"/>
            </a:ext>
          </a:extLst>
        </xdr:cNvPr>
        <xdr:cNvSpPr/>
      </xdr:nvSpPr>
      <xdr:spPr>
        <a:xfrm>
          <a:off x="12547600" y="1270000"/>
          <a:ext cx="5765800" cy="718466"/>
        </a:xfrm>
        <a:prstGeom prst="rect">
          <a:avLst/>
        </a:prstGeom>
        <a:noFill/>
      </xdr:spPr>
      <xdr:txBody>
        <a:bodyPr wrap="square" lIns="91440" tIns="45720" rIns="91440" bIns="45720">
          <a:spAutoFit/>
        </a:bodyPr>
        <a:lstStyle/>
        <a:p>
          <a:pPr algn="ctr"/>
          <a:r>
            <a:rPr lang="fr-FR" sz="4000" b="1" cap="none" spc="0">
              <a:ln w="9525">
                <a:solidFill>
                  <a:schemeClr val="bg1"/>
                </a:solidFill>
                <a:prstDash val="solid"/>
              </a:ln>
              <a:solidFill>
                <a:schemeClr val="tx1"/>
              </a:solidFill>
              <a:effectLst>
                <a:outerShdw blurRad="12700" dist="38100" dir="2700000" algn="tl" rotWithShape="0">
                  <a:schemeClr val="bg1">
                    <a:lumMod val="50000"/>
                  </a:schemeClr>
                </a:outerShdw>
              </a:effectLst>
            </a:rPr>
            <a:t>Modifier une information</a:t>
          </a:r>
        </a:p>
      </xdr:txBody>
    </xdr:sp>
    <xdr:clientData/>
  </xdr:oneCellAnchor>
  <xdr:twoCellAnchor editAs="oneCell">
    <xdr:from>
      <xdr:col>4</xdr:col>
      <xdr:colOff>673100</xdr:colOff>
      <xdr:row>11</xdr:row>
      <xdr:rowOff>406400</xdr:rowOff>
    </xdr:from>
    <xdr:to>
      <xdr:col>5</xdr:col>
      <xdr:colOff>1511300</xdr:colOff>
      <xdr:row>14</xdr:row>
      <xdr:rowOff>76200</xdr:rowOff>
    </xdr:to>
    <xdr:pic macro="[0]!ajout_sac">
      <xdr:nvPicPr>
        <xdr:cNvPr id="7" name="Graphique 6" descr="Ajouter">
          <a:extLst>
            <a:ext uri="{FF2B5EF4-FFF2-40B4-BE49-F238E27FC236}">
              <a16:creationId xmlns:a16="http://schemas.microsoft.com/office/drawing/2014/main" id="{00000000-0008-0000-0000-000007000000}"/>
            </a:ext>
          </a:extLst>
        </xdr:cNvPr>
        <xdr:cNvPicPr>
          <a:picLocks noChangeAspect="1"/>
        </xdr:cNvPicPr>
      </xdr:nvPicPr>
      <xdr:blipFill>
        <a:blip xmlns:r="http://schemas.openxmlformats.org/officeDocument/2006/relationships" r:embed="rId3">
          <a:extLst>
            <a:ext uri="{28A0092B-C50C-407E-A947-70E740481C1C}">
              <a14:useLocalDpi xmlns:a14="http://schemas.microsoft.com/office/drawing/2010/main" val="0"/>
            </a:ext>
            <a:ext uri="{96DAC541-7B7A-43D3-8B79-37D633B846F1}">
              <asvg:svgBlip xmlns:asvg="http://schemas.microsoft.com/office/drawing/2016/SVG/main" r:embed="rId4"/>
            </a:ext>
          </a:extLst>
        </a:blip>
        <a:stretch>
          <a:fillRect/>
        </a:stretch>
      </xdr:blipFill>
      <xdr:spPr>
        <a:xfrm>
          <a:off x="10858500" y="4800600"/>
          <a:ext cx="1663700" cy="1663700"/>
        </a:xfrm>
        <a:prstGeom prst="rect">
          <a:avLst/>
        </a:prstGeom>
      </xdr:spPr>
    </xdr:pic>
    <xdr:clientData/>
  </xdr:twoCellAnchor>
  <xdr:twoCellAnchor editAs="oneCell">
    <xdr:from>
      <xdr:col>4</xdr:col>
      <xdr:colOff>505600</xdr:colOff>
      <xdr:row>7</xdr:row>
      <xdr:rowOff>330200</xdr:rowOff>
    </xdr:from>
    <xdr:to>
      <xdr:col>5</xdr:col>
      <xdr:colOff>1531900</xdr:colOff>
      <xdr:row>10</xdr:row>
      <xdr:rowOff>277000</xdr:rowOff>
    </xdr:to>
    <xdr:pic>
      <xdr:nvPicPr>
        <xdr:cNvPr id="9" name="Graphique 8" descr="Calendrier quotidien">
          <a:extLst>
            <a:ext uri="{FF2B5EF4-FFF2-40B4-BE49-F238E27FC236}">
              <a16:creationId xmlns:a16="http://schemas.microsoft.com/office/drawing/2014/main" id="{00000000-0008-0000-0000-000009000000}"/>
            </a:ext>
          </a:extLst>
        </xdr:cNvPr>
        <xdr:cNvPicPr>
          <a:picLocks noChangeAspect="1"/>
        </xdr:cNvPicPr>
      </xdr:nvPicPr>
      <xdr:blipFill>
        <a:blip xmlns:r="http://schemas.openxmlformats.org/officeDocument/2006/relationships" r:embed="rId5">
          <a:extLst>
            <a:ext uri="{28A0092B-C50C-407E-A947-70E740481C1C}">
              <a14:useLocalDpi xmlns:a14="http://schemas.microsoft.com/office/drawing/2010/main" val="0"/>
            </a:ext>
            <a:ext uri="{96DAC541-7B7A-43D3-8B79-37D633B846F1}">
              <asvg:svgBlip xmlns:asvg="http://schemas.microsoft.com/office/drawing/2016/SVG/main" r:embed="rId6"/>
            </a:ext>
          </a:extLst>
        </a:blip>
        <a:stretch>
          <a:fillRect/>
        </a:stretch>
      </xdr:blipFill>
      <xdr:spPr>
        <a:xfrm>
          <a:off x="10691000" y="2692400"/>
          <a:ext cx="1851800" cy="1851800"/>
        </a:xfrm>
        <a:prstGeom prst="rect">
          <a:avLst/>
        </a:prstGeom>
      </xdr:spPr>
    </xdr:pic>
    <xdr:clientData/>
  </xdr:twoCellAnchor>
  <xdr:oneCellAnchor>
    <xdr:from>
      <xdr:col>5</xdr:col>
      <xdr:colOff>1600200</xdr:colOff>
      <xdr:row>8</xdr:row>
      <xdr:rowOff>457200</xdr:rowOff>
    </xdr:from>
    <xdr:ext cx="6261100" cy="718466"/>
    <xdr:sp macro="" textlink="">
      <xdr:nvSpPr>
        <xdr:cNvPr id="12" name="Rectangle 11">
          <a:extLst>
            <a:ext uri="{FF2B5EF4-FFF2-40B4-BE49-F238E27FC236}">
              <a16:creationId xmlns:a16="http://schemas.microsoft.com/office/drawing/2014/main" id="{00000000-0008-0000-0000-00000C000000}"/>
            </a:ext>
          </a:extLst>
        </xdr:cNvPr>
        <xdr:cNvSpPr/>
      </xdr:nvSpPr>
      <xdr:spPr>
        <a:xfrm>
          <a:off x="12611100" y="3327400"/>
          <a:ext cx="6261100" cy="718466"/>
        </a:xfrm>
        <a:prstGeom prst="rect">
          <a:avLst/>
        </a:prstGeom>
        <a:noFill/>
      </xdr:spPr>
      <xdr:txBody>
        <a:bodyPr wrap="square" lIns="91440" tIns="45720" rIns="91440" bIns="45720">
          <a:spAutoFit/>
        </a:bodyPr>
        <a:lstStyle/>
        <a:p>
          <a:pPr algn="ctr"/>
          <a:r>
            <a:rPr lang="fr-FR" sz="4000" b="1" cap="none" spc="0">
              <a:ln w="9525">
                <a:solidFill>
                  <a:schemeClr val="bg1"/>
                </a:solidFill>
                <a:prstDash val="solid"/>
              </a:ln>
              <a:solidFill>
                <a:schemeClr val="tx1"/>
              </a:solidFill>
              <a:effectLst>
                <a:outerShdw blurRad="12700" dist="38100" dir="2700000" algn="tl" rotWithShape="0">
                  <a:schemeClr val="bg1">
                    <a:lumMod val="50000"/>
                  </a:schemeClr>
                </a:outerShdw>
              </a:effectLst>
            </a:rPr>
            <a:t>Modifier une date</a:t>
          </a:r>
          <a:r>
            <a:rPr lang="fr-FR" sz="4000" b="1" cap="none" spc="0" baseline="0">
              <a:ln w="9525">
                <a:solidFill>
                  <a:schemeClr val="bg1"/>
                </a:solidFill>
                <a:prstDash val="solid"/>
              </a:ln>
              <a:solidFill>
                <a:schemeClr val="tx1"/>
              </a:solidFill>
              <a:effectLst>
                <a:outerShdw blurRad="12700" dist="38100" dir="2700000" algn="tl" rotWithShape="0">
                  <a:schemeClr val="bg1">
                    <a:lumMod val="50000"/>
                  </a:schemeClr>
                </a:outerShdw>
              </a:effectLst>
            </a:rPr>
            <a:t> de pliage</a:t>
          </a:r>
          <a:endParaRPr lang="fr-FR" sz="4000" b="1" cap="none" spc="0">
            <a:ln w="9525">
              <a:solidFill>
                <a:schemeClr val="bg1"/>
              </a:solidFill>
              <a:prstDash val="solid"/>
            </a:ln>
            <a:solidFill>
              <a:schemeClr val="tx1"/>
            </a:solidFill>
            <a:effectLst>
              <a:outerShdw blurRad="12700" dist="38100" dir="2700000" algn="tl" rotWithShape="0">
                <a:schemeClr val="bg1">
                  <a:lumMod val="50000"/>
                </a:schemeClr>
              </a:outerShdw>
            </a:effectLst>
          </a:endParaRPr>
        </a:p>
      </xdr:txBody>
    </xdr:sp>
    <xdr:clientData/>
  </xdr:oneCellAnchor>
  <xdr:oneCellAnchor>
    <xdr:from>
      <xdr:col>5</xdr:col>
      <xdr:colOff>1612900</xdr:colOff>
      <xdr:row>12</xdr:row>
      <xdr:rowOff>380999</xdr:rowOff>
    </xdr:from>
    <xdr:ext cx="3746500" cy="718466"/>
    <xdr:sp macro="" textlink="">
      <xdr:nvSpPr>
        <xdr:cNvPr id="13" name="Rectangle 12">
          <a:extLst>
            <a:ext uri="{FF2B5EF4-FFF2-40B4-BE49-F238E27FC236}">
              <a16:creationId xmlns:a16="http://schemas.microsoft.com/office/drawing/2014/main" id="{00000000-0008-0000-0000-00000D000000}"/>
            </a:ext>
          </a:extLst>
        </xdr:cNvPr>
        <xdr:cNvSpPr/>
      </xdr:nvSpPr>
      <xdr:spPr>
        <a:xfrm>
          <a:off x="12623800" y="5283199"/>
          <a:ext cx="3746500" cy="718466"/>
        </a:xfrm>
        <a:prstGeom prst="rect">
          <a:avLst/>
        </a:prstGeom>
        <a:noFill/>
      </xdr:spPr>
      <xdr:txBody>
        <a:bodyPr wrap="square" lIns="91440" tIns="45720" rIns="91440" bIns="45720">
          <a:spAutoFit/>
        </a:bodyPr>
        <a:lstStyle/>
        <a:p>
          <a:pPr algn="ctr"/>
          <a:r>
            <a:rPr lang="fr-FR" sz="4000" b="1" cap="none" spc="0">
              <a:ln w="9525">
                <a:solidFill>
                  <a:schemeClr val="bg1"/>
                </a:solidFill>
                <a:prstDash val="solid"/>
              </a:ln>
              <a:solidFill>
                <a:schemeClr val="tx1"/>
              </a:solidFill>
              <a:effectLst>
                <a:outerShdw blurRad="12700" dist="38100" dir="2700000" algn="tl" rotWithShape="0">
                  <a:schemeClr val="bg1">
                    <a:lumMod val="50000"/>
                  </a:schemeClr>
                </a:outerShdw>
              </a:effectLst>
            </a:rPr>
            <a:t>Ajouter</a:t>
          </a:r>
          <a:r>
            <a:rPr lang="fr-FR" sz="4000" b="1" cap="none" spc="0" baseline="0">
              <a:ln w="9525">
                <a:solidFill>
                  <a:schemeClr val="bg1"/>
                </a:solidFill>
                <a:prstDash val="solid"/>
              </a:ln>
              <a:solidFill>
                <a:schemeClr val="tx1"/>
              </a:solidFill>
              <a:effectLst>
                <a:outerShdw blurRad="12700" dist="38100" dir="2700000" algn="tl" rotWithShape="0">
                  <a:schemeClr val="bg1">
                    <a:lumMod val="50000"/>
                  </a:schemeClr>
                </a:outerShdw>
              </a:effectLst>
            </a:rPr>
            <a:t> un sac</a:t>
          </a:r>
          <a:endParaRPr lang="fr-FR" sz="4000" b="1" cap="none" spc="0">
            <a:ln w="9525">
              <a:solidFill>
                <a:schemeClr val="bg1"/>
              </a:solidFill>
              <a:prstDash val="solid"/>
            </a:ln>
            <a:solidFill>
              <a:schemeClr val="tx1"/>
            </a:solidFill>
            <a:effectLst>
              <a:outerShdw blurRad="12700" dist="38100" dir="2700000" algn="tl" rotWithShape="0">
                <a:schemeClr val="bg1">
                  <a:lumMod val="50000"/>
                </a:schemeClr>
              </a:outerShdw>
            </a:effectLst>
          </a:endParaRPr>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454C63B-2ADA-6840-8447-1A089316DE37}">
  <sheetPr codeName="Feuil4"/>
  <dimension ref="A1:I26"/>
  <sheetViews>
    <sheetView showGridLines="0" tabSelected="1" zoomScale="55" zoomScaleNormal="55" workbookViewId="0">
      <selection activeCell="B22" sqref="B22"/>
    </sheetView>
    <sheetView tabSelected="1" zoomScale="40" zoomScaleNormal="40" workbookViewId="1">
      <selection activeCell="G25" sqref="G25"/>
    </sheetView>
  </sheetViews>
  <sheetFormatPr baseColWidth="10" defaultRowHeight="15.75" x14ac:dyDescent="0.25"/>
  <cols>
    <col min="1" max="1" width="13.625" style="2" customWidth="1"/>
    <col min="2" max="2" width="71" style="2" customWidth="1"/>
    <col min="3" max="3" width="42.125" style="2" customWidth="1"/>
    <col min="4" max="4" width="6.875" style="8" customWidth="1"/>
    <col min="5" max="5" width="10.875" style="2"/>
    <col min="6" max="6" width="28.875" style="2" customWidth="1"/>
    <col min="7" max="7" width="53.875" style="2" customWidth="1"/>
    <col min="8" max="8" width="10.875" style="2"/>
    <col min="9" max="9" width="12" style="2" customWidth="1"/>
    <col min="11" max="11" width="18.875" customWidth="1"/>
    <col min="12" max="12" width="27.625" customWidth="1"/>
    <col min="14" max="14" width="33.5" customWidth="1"/>
  </cols>
  <sheetData>
    <row r="1" spans="2:8" ht="21.95" customHeight="1" x14ac:dyDescent="0.25"/>
    <row r="2" spans="2:8" ht="21" customHeight="1" x14ac:dyDescent="0.25">
      <c r="B2" s="11"/>
      <c r="C2" s="12"/>
      <c r="D2" s="13"/>
    </row>
    <row r="3" spans="2:8" ht="6" customHeight="1" x14ac:dyDescent="0.25">
      <c r="B3" s="11"/>
      <c r="C3" s="12"/>
      <c r="D3" s="3"/>
    </row>
    <row r="4" spans="2:8" ht="48" customHeight="1" x14ac:dyDescent="0.25">
      <c r="C4" s="9"/>
      <c r="D4" s="14"/>
    </row>
    <row r="5" spans="2:8" ht="24.95" customHeight="1" x14ac:dyDescent="0.25">
      <c r="B5" s="16"/>
      <c r="C5" s="17"/>
      <c r="D5" s="16"/>
    </row>
    <row r="6" spans="2:8" ht="50.1" customHeight="1" x14ac:dyDescent="0.25">
      <c r="B6" s="18"/>
      <c r="C6" s="15"/>
      <c r="D6" s="19"/>
    </row>
    <row r="7" spans="2:8" ht="50.1" customHeight="1" x14ac:dyDescent="0.25">
      <c r="B7" s="16"/>
      <c r="C7" s="15"/>
      <c r="D7" s="19"/>
    </row>
    <row r="8" spans="2:8" ht="50.1" customHeight="1" x14ac:dyDescent="0.35">
      <c r="B8" s="20"/>
      <c r="C8" s="15"/>
      <c r="D8" s="19"/>
    </row>
    <row r="9" spans="2:8" ht="50.1" customHeight="1" x14ac:dyDescent="0.25">
      <c r="B9" s="16"/>
      <c r="C9" s="15"/>
      <c r="D9" s="19"/>
    </row>
    <row r="10" spans="2:8" ht="50.1" customHeight="1" x14ac:dyDescent="0.35">
      <c r="B10" s="20"/>
      <c r="C10" s="15"/>
      <c r="D10" s="19"/>
    </row>
    <row r="11" spans="2:8" ht="50.1" customHeight="1" x14ac:dyDescent="0.25">
      <c r="B11" s="16"/>
      <c r="C11" s="15"/>
      <c r="D11" s="19"/>
    </row>
    <row r="12" spans="2:8" ht="50.1" customHeight="1" x14ac:dyDescent="0.35">
      <c r="B12" s="20"/>
      <c r="C12" s="15"/>
      <c r="D12" s="19"/>
    </row>
    <row r="13" spans="2:8" ht="30" customHeight="1" x14ac:dyDescent="0.25">
      <c r="B13" s="16"/>
      <c r="C13" s="16"/>
      <c r="D13" s="19"/>
    </row>
    <row r="14" spans="2:8" ht="77.099999999999994" customHeight="1" x14ac:dyDescent="0.25">
      <c r="B14" s="16"/>
      <c r="C14" s="16"/>
      <c r="D14" s="19"/>
      <c r="F14" s="7"/>
      <c r="H14" s="5"/>
    </row>
    <row r="15" spans="2:8" ht="30" customHeight="1" x14ac:dyDescent="0.25"/>
    <row r="16" spans="2:8" ht="30" customHeight="1" x14ac:dyDescent="0.25"/>
    <row r="17" spans="3:4" ht="30" customHeight="1" x14ac:dyDescent="0.25"/>
    <row r="18" spans="3:4" ht="30" customHeight="1" x14ac:dyDescent="0.25"/>
    <row r="19" spans="3:4" ht="30" customHeight="1" x14ac:dyDescent="0.25">
      <c r="C19" s="33"/>
      <c r="D19" s="33"/>
    </row>
    <row r="20" spans="3:4" ht="30" customHeight="1" x14ac:dyDescent="0.25"/>
    <row r="21" spans="3:4" ht="30" customHeight="1" x14ac:dyDescent="0.25"/>
    <row r="22" spans="3:4" ht="30" customHeight="1" x14ac:dyDescent="0.25"/>
    <row r="23" spans="3:4" ht="30" customHeight="1" x14ac:dyDescent="0.25"/>
    <row r="24" spans="3:4" ht="30" customHeight="1" x14ac:dyDescent="0.25"/>
    <row r="25" spans="3:4" ht="30" customHeight="1" x14ac:dyDescent="0.25"/>
    <row r="26" spans="3:4" ht="30" customHeight="1" x14ac:dyDescent="0.25"/>
  </sheetData>
  <mergeCells count="1">
    <mergeCell ref="C19:D19"/>
  </mergeCells>
  <dataValidations count="2">
    <dataValidation type="list" allowBlank="1" showInputMessage="1" showErrorMessage="1" sqref="C8" xr:uid="{DA769133-4511-8745-B600-03CABD59C04F}">
      <formula1>$K$64:$K$67</formula1>
    </dataValidation>
    <dataValidation type="list" allowBlank="1" showInputMessage="1" showErrorMessage="1" sqref="C10" xr:uid="{3D2750AD-72A8-F44D-9F9D-D7E5AE04B549}">
      <formula1>"Nom,N° Série,DoM"</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7195" r:id="rId4" name="Button 27">
              <controlPr defaultSize="0" print="0" autoFill="0" autoPict="0" macro="[0]!Feuil4.enregistrer">
                <anchor moveWithCells="1" sizeWithCells="1">
                  <from>
                    <xdr:col>2</xdr:col>
                    <xdr:colOff>714375</xdr:colOff>
                    <xdr:row>13</xdr:row>
                    <xdr:rowOff>85725</xdr:rowOff>
                  </from>
                  <to>
                    <xdr:col>2</xdr:col>
                    <xdr:colOff>2600325</xdr:colOff>
                    <xdr:row>13</xdr:row>
                    <xdr:rowOff>619125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2">
        <x14:dataValidation type="list" allowBlank="1" showInputMessage="1" showErrorMessage="1" xr:uid="{0E5D21A9-7CF6-7648-8DED-B4B2CADA4134}">
          <x14:formula1>
            <xm:f>BD!$A$2:$A$17</xm:f>
          </x14:formula1>
          <xm:sqref>C6</xm:sqref>
        </x14:dataValidation>
        <x14:dataValidation type="list" allowBlank="1" showInputMessage="1" showErrorMessage="1" xr:uid="{91775178-98FF-5548-85E6-69E249E3F5C9}">
          <x14:formula1>
            <xm:f>OFFSET(BD!$A$2,,,COUNTA(BD!$A:$A)-1,1)</xm:f>
          </x14:formula1>
          <xm:sqref>B4</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004FB5B-3E82-3B4D-A524-26B7D86D82C3}">
  <sheetPr codeName="Feuil2"/>
  <dimension ref="A1:AF116"/>
  <sheetViews>
    <sheetView topLeftCell="A13" workbookViewId="0">
      <selection activeCell="D28" sqref="D28"/>
    </sheetView>
    <sheetView workbookViewId="1"/>
  </sheetViews>
  <sheetFormatPr baseColWidth="10" defaultRowHeight="15.75" x14ac:dyDescent="0.25"/>
  <cols>
    <col min="2" max="2" width="15.875" customWidth="1"/>
    <col min="5" max="5" width="17.125" customWidth="1"/>
    <col min="8" max="8" width="16.125" customWidth="1"/>
    <col min="11" max="13" width="15.875" customWidth="1"/>
    <col min="14" max="14" width="21" style="25" customWidth="1"/>
    <col min="15" max="15" width="14.375" style="25" customWidth="1"/>
    <col min="16" max="16" width="13.625" style="25" customWidth="1"/>
    <col min="17" max="17" width="35" style="27" customWidth="1"/>
    <col min="18" max="18" width="36.625" style="27" customWidth="1"/>
    <col min="19" max="19" width="13.5" customWidth="1"/>
    <col min="20" max="20" width="16.125" customWidth="1"/>
    <col min="21" max="21" width="26.5" customWidth="1"/>
    <col min="22" max="22" width="27.875" style="24" customWidth="1"/>
    <col min="23" max="23" width="23.625" style="24" customWidth="1"/>
    <col min="24" max="24" width="23.5" customWidth="1"/>
  </cols>
  <sheetData>
    <row r="1" spans="1:32" s="6" customFormat="1" x14ac:dyDescent="0.25">
      <c r="A1" s="29" t="s">
        <v>4</v>
      </c>
      <c r="B1" s="29" t="s">
        <v>0</v>
      </c>
      <c r="C1" s="29" t="s">
        <v>5</v>
      </c>
      <c r="D1" s="29" t="s">
        <v>6</v>
      </c>
      <c r="E1" s="29" t="s">
        <v>1</v>
      </c>
      <c r="F1" s="29" t="s">
        <v>5</v>
      </c>
      <c r="G1" s="29" t="s">
        <v>6</v>
      </c>
      <c r="H1" s="29" t="s">
        <v>2</v>
      </c>
      <c r="I1" s="29" t="s">
        <v>5</v>
      </c>
      <c r="J1" s="29" t="s">
        <v>6</v>
      </c>
      <c r="K1" s="29" t="s">
        <v>3</v>
      </c>
      <c r="L1" s="29" t="s">
        <v>5</v>
      </c>
      <c r="M1" s="29" t="s">
        <v>6</v>
      </c>
      <c r="N1" s="30" t="s">
        <v>85</v>
      </c>
      <c r="O1" s="30" t="s">
        <v>64</v>
      </c>
      <c r="P1" s="30" t="s">
        <v>48</v>
      </c>
      <c r="Q1" s="31" t="s">
        <v>107</v>
      </c>
      <c r="R1" s="31" t="s">
        <v>108</v>
      </c>
      <c r="S1" s="29" t="s">
        <v>21</v>
      </c>
      <c r="T1" s="29" t="s">
        <v>22</v>
      </c>
      <c r="U1" s="29" t="s">
        <v>16</v>
      </c>
      <c r="V1" s="32" t="s">
        <v>82</v>
      </c>
      <c r="W1" s="32" t="s">
        <v>83</v>
      </c>
      <c r="X1" s="29" t="s">
        <v>84</v>
      </c>
      <c r="Y1"/>
      <c r="Z1"/>
      <c r="AA1"/>
      <c r="AF1" s="6" t="s">
        <v>18</v>
      </c>
    </row>
    <row r="2" spans="1:32" x14ac:dyDescent="0.25">
      <c r="A2" t="s">
        <v>9</v>
      </c>
      <c r="B2" t="s">
        <v>87</v>
      </c>
      <c r="C2" t="s">
        <v>11</v>
      </c>
      <c r="D2" s="4">
        <v>39122</v>
      </c>
      <c r="E2" t="s">
        <v>12</v>
      </c>
      <c r="F2" t="s">
        <v>13</v>
      </c>
      <c r="G2" s="4">
        <v>39287</v>
      </c>
      <c r="H2" t="s">
        <v>15</v>
      </c>
      <c r="I2" t="s">
        <v>14</v>
      </c>
      <c r="J2" s="4">
        <v>39400</v>
      </c>
      <c r="K2" t="s">
        <v>17</v>
      </c>
      <c r="L2">
        <v>45843</v>
      </c>
      <c r="M2" s="4">
        <v>42198</v>
      </c>
      <c r="N2" s="26">
        <v>42198</v>
      </c>
      <c r="O2" s="26">
        <f>IF(K2&lt;&gt;"",IF(N2&lt;&gt;"?",IF(ISERROR(SEARCH("Vigil*",K2)),"cypres",EDATE(N2,120)),"?"),"")</f>
        <v>45851</v>
      </c>
      <c r="P2" s="26">
        <f>IF(M2&lt;&gt;"",IF(M2&lt;&gt;"?",IF(ISERROR(SEARCH("Vigil*",L2)),EDATE(M2,240),"Cypres"),"?"),"")</f>
        <v>49503</v>
      </c>
      <c r="S2" t="s">
        <v>18</v>
      </c>
      <c r="T2" t="s">
        <v>20</v>
      </c>
      <c r="U2" s="4">
        <v>43982</v>
      </c>
      <c r="V2" s="23">
        <v>44047</v>
      </c>
      <c r="W2" s="23">
        <f>IF(S2="NON",IF(V2&lt;O2,V2,O2),IF(AND(V2&lt;U2,V2&lt;O2),V2,IF(U2&lt;O2,U2,O2)))</f>
        <v>43982</v>
      </c>
      <c r="X2" t="str">
        <f>IF(S2="NON",IF(V2&lt;O2,"Pliage Secours","Révision Déclencheur"),IF(AND(V2&lt;U2,V2&lt;O2),"Pliage Secours",IF(U2&lt;O2,"Application BS / CS","Révision Déclencheur")))</f>
        <v>Application BS / CS</v>
      </c>
      <c r="AF2" t="s">
        <v>19</v>
      </c>
    </row>
    <row r="3" spans="1:32" x14ac:dyDescent="0.25">
      <c r="A3" t="s">
        <v>23</v>
      </c>
      <c r="B3" t="s">
        <v>10</v>
      </c>
      <c r="C3" t="s">
        <v>24</v>
      </c>
      <c r="D3" s="4">
        <v>38820</v>
      </c>
      <c r="E3" t="s">
        <v>12</v>
      </c>
      <c r="F3" t="s">
        <v>25</v>
      </c>
      <c r="G3" s="4">
        <v>38898</v>
      </c>
      <c r="H3" t="s">
        <v>15</v>
      </c>
      <c r="I3" t="s">
        <v>26</v>
      </c>
      <c r="J3" s="4">
        <v>38898</v>
      </c>
      <c r="K3" t="s">
        <v>17</v>
      </c>
      <c r="L3">
        <v>48795</v>
      </c>
      <c r="M3" s="4">
        <v>42534</v>
      </c>
      <c r="N3" s="26">
        <v>42534</v>
      </c>
      <c r="O3" s="26">
        <f t="shared" ref="O3:O17" si="0">IF(K3&lt;&gt;"",IF(N3&lt;&gt;"?",IF(ISERROR(SEARCH("Vigil*",K3)),"cypres",EDATE(N3,120)),"?"),"")</f>
        <v>46186</v>
      </c>
      <c r="P3" s="26">
        <f t="shared" ref="P3:P17" si="1">IF(M3&lt;&gt;"",IF(M3&lt;&gt;"?",IF(ISERROR(SEARCH("Vigil*",L3)),EDATE(M3,240),"Cypres"),"?"),"")</f>
        <v>49839</v>
      </c>
      <c r="S3" t="s">
        <v>19</v>
      </c>
      <c r="U3" s="4"/>
      <c r="V3" s="23">
        <v>44064</v>
      </c>
      <c r="W3" s="23">
        <f t="shared" ref="W3:W17" si="2">IF(S3="NON",IF(V3&lt;O3,V3,O3),IF(AND(V3&lt;U3,V3&lt;O3),V3,IF(U3&lt;O3,U3,O3)))</f>
        <v>44064</v>
      </c>
      <c r="X3" t="str">
        <f t="shared" ref="X3:X17" si="3">IF(S3="NON",IF(V3&lt;O3,"Pliage Secours","Révision Déclencheur"),IF(AND(V3&lt;U3,V3&lt;O3),"Pliage Secours",IF(U3&lt;O3,"Application BS / CS","Révision Déclencheur")))</f>
        <v>Pliage Secours</v>
      </c>
    </row>
    <row r="4" spans="1:32" x14ac:dyDescent="0.25">
      <c r="A4" t="s">
        <v>27</v>
      </c>
      <c r="B4" t="s">
        <v>10</v>
      </c>
      <c r="C4" t="s">
        <v>28</v>
      </c>
      <c r="D4" s="4">
        <v>39161</v>
      </c>
      <c r="E4" t="s">
        <v>12</v>
      </c>
      <c r="F4" t="s">
        <v>29</v>
      </c>
      <c r="G4" s="4">
        <v>39728</v>
      </c>
      <c r="H4" t="s">
        <v>15</v>
      </c>
      <c r="I4" t="s">
        <v>30</v>
      </c>
      <c r="J4" s="4">
        <v>39728</v>
      </c>
      <c r="K4" t="s">
        <v>31</v>
      </c>
      <c r="L4">
        <v>45027</v>
      </c>
      <c r="M4" s="4">
        <v>42121</v>
      </c>
      <c r="N4" s="26">
        <v>42121</v>
      </c>
      <c r="O4" s="26">
        <f t="shared" si="0"/>
        <v>45774</v>
      </c>
      <c r="P4" s="26">
        <f t="shared" si="1"/>
        <v>49426</v>
      </c>
      <c r="S4" t="s">
        <v>18</v>
      </c>
      <c r="T4" t="s">
        <v>20</v>
      </c>
      <c r="U4" s="4">
        <v>43982</v>
      </c>
      <c r="V4" s="23">
        <v>43982</v>
      </c>
      <c r="W4" s="23">
        <f t="shared" si="2"/>
        <v>43982</v>
      </c>
      <c r="X4" t="str">
        <f t="shared" si="3"/>
        <v>Application BS / CS</v>
      </c>
    </row>
    <row r="5" spans="1:32" x14ac:dyDescent="0.25">
      <c r="A5" t="s">
        <v>32</v>
      </c>
      <c r="B5" t="s">
        <v>10</v>
      </c>
      <c r="C5" t="s">
        <v>33</v>
      </c>
      <c r="D5" s="4">
        <v>34878</v>
      </c>
      <c r="E5" t="s">
        <v>12</v>
      </c>
      <c r="F5" t="s">
        <v>34</v>
      </c>
      <c r="G5" s="4">
        <v>40329</v>
      </c>
      <c r="H5" t="s">
        <v>15</v>
      </c>
      <c r="I5" t="s">
        <v>35</v>
      </c>
      <c r="J5" s="4">
        <v>34893</v>
      </c>
      <c r="K5" t="s">
        <v>36</v>
      </c>
      <c r="L5">
        <v>26885</v>
      </c>
      <c r="M5" s="4">
        <v>40903</v>
      </c>
      <c r="N5" s="26">
        <v>40903</v>
      </c>
      <c r="O5" s="26">
        <f t="shared" si="0"/>
        <v>44556</v>
      </c>
      <c r="P5" s="26">
        <f t="shared" si="1"/>
        <v>48208</v>
      </c>
      <c r="S5" t="s">
        <v>19</v>
      </c>
      <c r="U5" s="4"/>
      <c r="V5" s="23">
        <v>44136</v>
      </c>
      <c r="W5" s="23">
        <f t="shared" si="2"/>
        <v>44136</v>
      </c>
      <c r="X5" t="str">
        <f t="shared" si="3"/>
        <v>Pliage Secours</v>
      </c>
    </row>
    <row r="6" spans="1:32" ht="63" x14ac:dyDescent="0.25">
      <c r="A6">
        <v>1</v>
      </c>
      <c r="B6" t="s">
        <v>49</v>
      </c>
      <c r="C6" t="s">
        <v>37</v>
      </c>
      <c r="D6" s="4">
        <v>41562</v>
      </c>
      <c r="E6" t="s">
        <v>38</v>
      </c>
      <c r="F6" t="s">
        <v>39</v>
      </c>
      <c r="G6" s="4">
        <v>41563</v>
      </c>
      <c r="H6" t="s">
        <v>40</v>
      </c>
      <c r="I6" t="s">
        <v>41</v>
      </c>
      <c r="J6" s="4">
        <v>41563</v>
      </c>
      <c r="K6" t="s">
        <v>36</v>
      </c>
      <c r="L6">
        <v>35544</v>
      </c>
      <c r="M6" s="4">
        <v>41561</v>
      </c>
      <c r="N6" s="26">
        <v>41561</v>
      </c>
      <c r="O6" s="26">
        <f t="shared" si="0"/>
        <v>45213</v>
      </c>
      <c r="P6" s="26">
        <f t="shared" si="1"/>
        <v>48866</v>
      </c>
      <c r="Q6" s="27" t="s">
        <v>109</v>
      </c>
      <c r="R6" s="27" t="s">
        <v>106</v>
      </c>
      <c r="S6" t="s">
        <v>19</v>
      </c>
      <c r="U6" s="4"/>
      <c r="V6" s="23">
        <v>44152</v>
      </c>
      <c r="W6" s="23">
        <f t="shared" si="2"/>
        <v>44152</v>
      </c>
      <c r="X6" t="str">
        <f t="shared" si="3"/>
        <v>Pliage Secours</v>
      </c>
    </row>
    <row r="7" spans="1:32" ht="47.25" x14ac:dyDescent="0.25">
      <c r="A7">
        <v>2</v>
      </c>
      <c r="B7" t="s">
        <v>49</v>
      </c>
      <c r="C7" t="s">
        <v>42</v>
      </c>
      <c r="D7" s="4">
        <v>41562</v>
      </c>
      <c r="E7" t="s">
        <v>38</v>
      </c>
      <c r="F7" t="s">
        <v>43</v>
      </c>
      <c r="G7" s="4">
        <v>41563</v>
      </c>
      <c r="H7" t="s">
        <v>40</v>
      </c>
      <c r="I7" t="s">
        <v>44</v>
      </c>
      <c r="J7" s="4">
        <v>41563</v>
      </c>
      <c r="K7" t="s">
        <v>36</v>
      </c>
      <c r="L7">
        <v>35542</v>
      </c>
      <c r="M7" s="4">
        <v>41561</v>
      </c>
      <c r="N7" s="26">
        <v>41561</v>
      </c>
      <c r="O7" s="26">
        <f t="shared" si="0"/>
        <v>45213</v>
      </c>
      <c r="P7" s="26">
        <f t="shared" si="1"/>
        <v>48866</v>
      </c>
      <c r="Q7" s="27" t="s">
        <v>110</v>
      </c>
      <c r="R7" s="27" t="s">
        <v>106</v>
      </c>
      <c r="S7" t="s">
        <v>19</v>
      </c>
      <c r="U7" s="4"/>
      <c r="V7" s="23">
        <v>44148</v>
      </c>
      <c r="W7" s="23">
        <f t="shared" si="2"/>
        <v>44148</v>
      </c>
      <c r="X7" t="str">
        <f t="shared" si="3"/>
        <v>Pliage Secours</v>
      </c>
    </row>
    <row r="8" spans="1:32" ht="94.5" x14ac:dyDescent="0.25">
      <c r="A8">
        <v>3</v>
      </c>
      <c r="B8" t="s">
        <v>50</v>
      </c>
      <c r="C8" t="s">
        <v>45</v>
      </c>
      <c r="D8" s="4">
        <v>39632</v>
      </c>
      <c r="E8" t="s">
        <v>86</v>
      </c>
      <c r="F8" t="s">
        <v>46</v>
      </c>
      <c r="G8" t="s">
        <v>46</v>
      </c>
      <c r="H8" t="s">
        <v>40</v>
      </c>
      <c r="I8" t="s">
        <v>47</v>
      </c>
      <c r="J8" s="4">
        <v>36131</v>
      </c>
      <c r="K8" t="s">
        <v>36</v>
      </c>
      <c r="L8">
        <v>11641</v>
      </c>
      <c r="M8" s="4">
        <v>39601</v>
      </c>
      <c r="N8" s="26">
        <v>39601</v>
      </c>
      <c r="O8" s="26">
        <f t="shared" si="0"/>
        <v>43253</v>
      </c>
      <c r="P8" s="26">
        <f t="shared" si="1"/>
        <v>46906</v>
      </c>
      <c r="Q8" s="27" t="s">
        <v>111</v>
      </c>
      <c r="S8" t="s">
        <v>19</v>
      </c>
      <c r="U8" s="4"/>
      <c r="V8" s="23">
        <v>44155</v>
      </c>
      <c r="W8" s="23">
        <f t="shared" si="2"/>
        <v>43253</v>
      </c>
      <c r="X8" t="str">
        <f t="shared" si="3"/>
        <v>Révision Déclencheur</v>
      </c>
    </row>
    <row r="9" spans="1:32" ht="63" x14ac:dyDescent="0.25">
      <c r="A9">
        <v>4</v>
      </c>
      <c r="B9" t="s">
        <v>51</v>
      </c>
      <c r="C9">
        <v>920515</v>
      </c>
      <c r="D9" s="4">
        <v>33739</v>
      </c>
      <c r="E9" t="s">
        <v>52</v>
      </c>
      <c r="F9" t="s">
        <v>53</v>
      </c>
      <c r="G9" s="4">
        <v>38008</v>
      </c>
      <c r="H9" t="s">
        <v>54</v>
      </c>
      <c r="I9" t="s">
        <v>55</v>
      </c>
      <c r="J9" s="4">
        <v>33043</v>
      </c>
      <c r="K9" t="s">
        <v>36</v>
      </c>
      <c r="L9" t="s">
        <v>46</v>
      </c>
      <c r="M9" s="4" t="s">
        <v>46</v>
      </c>
      <c r="N9" s="26" t="s">
        <v>46</v>
      </c>
      <c r="O9" s="26" t="str">
        <f t="shared" si="0"/>
        <v>?</v>
      </c>
      <c r="P9" s="26" t="str">
        <f t="shared" si="1"/>
        <v>?</v>
      </c>
      <c r="Q9" s="27" t="s">
        <v>104</v>
      </c>
      <c r="S9" t="s">
        <v>19</v>
      </c>
      <c r="U9" s="4"/>
      <c r="V9" s="23">
        <v>44075</v>
      </c>
      <c r="W9" s="23">
        <f t="shared" si="2"/>
        <v>44075</v>
      </c>
      <c r="X9" t="str">
        <f t="shared" si="3"/>
        <v>Pliage Secours</v>
      </c>
    </row>
    <row r="10" spans="1:32" ht="94.5" x14ac:dyDescent="0.25">
      <c r="A10">
        <v>5</v>
      </c>
      <c r="B10" t="s">
        <v>50</v>
      </c>
      <c r="C10" t="s">
        <v>56</v>
      </c>
      <c r="D10" t="s">
        <v>46</v>
      </c>
      <c r="E10" t="s">
        <v>57</v>
      </c>
      <c r="F10">
        <v>8895</v>
      </c>
      <c r="G10" s="4">
        <v>37803</v>
      </c>
      <c r="H10" t="s">
        <v>40</v>
      </c>
      <c r="I10" t="s">
        <v>58</v>
      </c>
      <c r="J10" s="4">
        <v>38486</v>
      </c>
      <c r="K10" t="s">
        <v>59</v>
      </c>
      <c r="L10" t="s">
        <v>46</v>
      </c>
      <c r="M10" s="4" t="s">
        <v>46</v>
      </c>
      <c r="N10" s="26" t="s">
        <v>46</v>
      </c>
      <c r="O10" s="26" t="str">
        <f t="shared" si="0"/>
        <v>?</v>
      </c>
      <c r="P10" s="26" t="str">
        <f t="shared" si="1"/>
        <v>?</v>
      </c>
      <c r="Q10" s="27" t="s">
        <v>102</v>
      </c>
      <c r="R10" s="28" t="s">
        <v>103</v>
      </c>
      <c r="S10" t="s">
        <v>19</v>
      </c>
      <c r="U10" s="4"/>
      <c r="V10" s="23">
        <v>44024</v>
      </c>
      <c r="W10" s="23">
        <f t="shared" si="2"/>
        <v>44024</v>
      </c>
      <c r="X10" t="str">
        <f t="shared" si="3"/>
        <v>Pliage Secours</v>
      </c>
    </row>
    <row r="11" spans="1:32" ht="78.75" x14ac:dyDescent="0.25">
      <c r="A11">
        <v>6</v>
      </c>
      <c r="B11" t="s">
        <v>50</v>
      </c>
      <c r="C11" t="s">
        <v>60</v>
      </c>
      <c r="D11" s="4">
        <v>40682</v>
      </c>
      <c r="E11" t="s">
        <v>61</v>
      </c>
      <c r="F11" t="s">
        <v>62</v>
      </c>
      <c r="G11" s="4">
        <v>40924</v>
      </c>
      <c r="H11" t="s">
        <v>40</v>
      </c>
      <c r="I11" t="s">
        <v>63</v>
      </c>
      <c r="J11" s="4">
        <v>40924</v>
      </c>
      <c r="K11" t="s">
        <v>36</v>
      </c>
      <c r="L11">
        <v>26654</v>
      </c>
      <c r="M11" s="4">
        <v>40882</v>
      </c>
      <c r="N11" s="26">
        <v>40882</v>
      </c>
      <c r="O11" s="26">
        <f t="shared" si="0"/>
        <v>44535</v>
      </c>
      <c r="P11" s="26">
        <f t="shared" si="1"/>
        <v>48187</v>
      </c>
      <c r="Q11" s="27" t="s">
        <v>112</v>
      </c>
      <c r="R11" s="27" t="s">
        <v>113</v>
      </c>
      <c r="S11" t="s">
        <v>19</v>
      </c>
      <c r="U11" s="4"/>
      <c r="V11" s="23">
        <v>44153</v>
      </c>
      <c r="W11" s="23">
        <f t="shared" si="2"/>
        <v>44153</v>
      </c>
      <c r="X11" t="str">
        <f t="shared" si="3"/>
        <v>Pliage Secours</v>
      </c>
    </row>
    <row r="12" spans="1:32" ht="63" x14ac:dyDescent="0.25">
      <c r="A12">
        <v>7</v>
      </c>
      <c r="B12" t="s">
        <v>50</v>
      </c>
      <c r="C12" t="s">
        <v>65</v>
      </c>
      <c r="D12" s="4">
        <v>41562</v>
      </c>
      <c r="E12" t="s">
        <v>61</v>
      </c>
      <c r="F12" t="s">
        <v>66</v>
      </c>
      <c r="G12" s="4">
        <v>41589</v>
      </c>
      <c r="H12" t="s">
        <v>40</v>
      </c>
      <c r="I12" t="s">
        <v>67</v>
      </c>
      <c r="J12" s="4">
        <v>41563</v>
      </c>
      <c r="K12" t="s">
        <v>36</v>
      </c>
      <c r="L12">
        <v>37719</v>
      </c>
      <c r="M12" s="4">
        <v>41736</v>
      </c>
      <c r="N12" s="26">
        <v>41736</v>
      </c>
      <c r="O12" s="26">
        <f t="shared" si="0"/>
        <v>45389</v>
      </c>
      <c r="P12" s="26">
        <f t="shared" si="1"/>
        <v>49041</v>
      </c>
      <c r="Q12" s="27" t="s">
        <v>116</v>
      </c>
      <c r="R12" s="27" t="s">
        <v>117</v>
      </c>
      <c r="S12" t="s">
        <v>18</v>
      </c>
      <c r="T12" t="s">
        <v>20</v>
      </c>
      <c r="U12" s="4">
        <v>43982</v>
      </c>
      <c r="V12" s="23">
        <v>44071</v>
      </c>
      <c r="W12" s="23">
        <f t="shared" si="2"/>
        <v>43982</v>
      </c>
      <c r="X12" t="str">
        <f t="shared" si="3"/>
        <v>Application BS / CS</v>
      </c>
    </row>
    <row r="13" spans="1:32" ht="47.25" x14ac:dyDescent="0.25">
      <c r="A13">
        <v>8</v>
      </c>
      <c r="B13" t="s">
        <v>68</v>
      </c>
      <c r="C13" t="s">
        <v>69</v>
      </c>
      <c r="D13" s="4">
        <v>38464</v>
      </c>
      <c r="E13" t="s">
        <v>70</v>
      </c>
      <c r="F13" t="s">
        <v>71</v>
      </c>
      <c r="G13" t="s">
        <v>46</v>
      </c>
      <c r="H13" t="s">
        <v>72</v>
      </c>
      <c r="I13" t="s">
        <v>73</v>
      </c>
      <c r="J13" s="4">
        <v>38647</v>
      </c>
      <c r="K13" t="s">
        <v>36</v>
      </c>
      <c r="L13">
        <v>25223</v>
      </c>
      <c r="M13" s="4">
        <v>40784</v>
      </c>
      <c r="N13" s="26">
        <v>40784</v>
      </c>
      <c r="O13" s="26">
        <f t="shared" si="0"/>
        <v>44437</v>
      </c>
      <c r="P13" s="26">
        <f t="shared" si="1"/>
        <v>48089</v>
      </c>
      <c r="Q13" s="27" t="s">
        <v>105</v>
      </c>
      <c r="R13" s="27" t="s">
        <v>106</v>
      </c>
      <c r="S13" t="s">
        <v>19</v>
      </c>
      <c r="U13" s="4"/>
      <c r="V13" s="23">
        <v>44080</v>
      </c>
      <c r="W13" s="23">
        <f t="shared" si="2"/>
        <v>44080</v>
      </c>
      <c r="X13" t="str">
        <f t="shared" si="3"/>
        <v>Pliage Secours</v>
      </c>
    </row>
    <row r="14" spans="1:32" ht="63" x14ac:dyDescent="0.25">
      <c r="A14">
        <v>9</v>
      </c>
      <c r="B14" t="s">
        <v>74</v>
      </c>
      <c r="C14" t="s">
        <v>75</v>
      </c>
      <c r="D14" s="4">
        <v>37418</v>
      </c>
      <c r="E14" t="s">
        <v>76</v>
      </c>
      <c r="F14">
        <v>51274</v>
      </c>
      <c r="G14" s="4">
        <v>38805</v>
      </c>
      <c r="H14" t="s">
        <v>40</v>
      </c>
      <c r="I14" t="s">
        <v>77</v>
      </c>
      <c r="J14" s="4">
        <v>37421</v>
      </c>
      <c r="K14" t="s">
        <v>36</v>
      </c>
      <c r="L14">
        <v>30415</v>
      </c>
      <c r="M14" s="4">
        <v>41197</v>
      </c>
      <c r="N14" s="26">
        <v>41197</v>
      </c>
      <c r="O14" s="26">
        <f t="shared" si="0"/>
        <v>44849</v>
      </c>
      <c r="P14" s="26">
        <f t="shared" si="1"/>
        <v>48502</v>
      </c>
      <c r="Q14" s="27" t="s">
        <v>118</v>
      </c>
      <c r="S14" t="s">
        <v>19</v>
      </c>
      <c r="U14" s="4"/>
      <c r="V14" s="23">
        <v>43905</v>
      </c>
      <c r="W14" s="23">
        <f t="shared" si="2"/>
        <v>43905</v>
      </c>
      <c r="X14" t="str">
        <f t="shared" si="3"/>
        <v>Pliage Secours</v>
      </c>
    </row>
    <row r="15" spans="1:32" ht="94.5" x14ac:dyDescent="0.25">
      <c r="A15">
        <v>10</v>
      </c>
      <c r="B15" t="s">
        <v>51</v>
      </c>
      <c r="C15" t="s">
        <v>78</v>
      </c>
      <c r="D15" s="4">
        <v>37004</v>
      </c>
      <c r="E15" t="s">
        <v>79</v>
      </c>
      <c r="F15">
        <v>90214193</v>
      </c>
      <c r="G15" s="4">
        <v>38322</v>
      </c>
      <c r="H15" t="s">
        <v>80</v>
      </c>
      <c r="I15" t="s">
        <v>81</v>
      </c>
      <c r="J15" s="4">
        <v>38147</v>
      </c>
      <c r="K15" t="s">
        <v>59</v>
      </c>
      <c r="L15">
        <v>52506</v>
      </c>
      <c r="M15" s="4">
        <v>42779</v>
      </c>
      <c r="N15" s="26">
        <v>42779</v>
      </c>
      <c r="O15" s="26">
        <f t="shared" si="0"/>
        <v>46431</v>
      </c>
      <c r="P15" s="26">
        <f t="shared" si="1"/>
        <v>50084</v>
      </c>
      <c r="Q15" s="27" t="s">
        <v>115</v>
      </c>
      <c r="R15" s="27" t="s">
        <v>114</v>
      </c>
      <c r="S15" t="s">
        <v>19</v>
      </c>
      <c r="U15" s="4"/>
      <c r="V15" s="23">
        <v>44154</v>
      </c>
      <c r="W15" s="23">
        <f t="shared" si="2"/>
        <v>44154</v>
      </c>
      <c r="X15" t="str">
        <f t="shared" si="3"/>
        <v>Pliage Secours</v>
      </c>
    </row>
    <row r="16" spans="1:32" x14ac:dyDescent="0.25">
      <c r="A16" t="s">
        <v>96</v>
      </c>
      <c r="B16" t="s">
        <v>96</v>
      </c>
      <c r="C16" t="s">
        <v>97</v>
      </c>
      <c r="D16" s="4">
        <v>43811</v>
      </c>
      <c r="E16" t="s">
        <v>98</v>
      </c>
      <c r="F16">
        <v>343</v>
      </c>
      <c r="G16" s="4">
        <v>43811</v>
      </c>
      <c r="H16" t="s">
        <v>99</v>
      </c>
      <c r="I16">
        <v>32</v>
      </c>
      <c r="J16" s="4">
        <v>43811</v>
      </c>
      <c r="K16" t="s">
        <v>88</v>
      </c>
      <c r="L16" t="s">
        <v>100</v>
      </c>
      <c r="M16" s="4">
        <v>43800</v>
      </c>
      <c r="N16" s="26">
        <v>43800</v>
      </c>
      <c r="O16" s="26">
        <f t="shared" si="0"/>
        <v>47453</v>
      </c>
      <c r="P16" s="26">
        <f t="shared" si="1"/>
        <v>51105</v>
      </c>
      <c r="S16" t="s">
        <v>19</v>
      </c>
      <c r="U16" s="4"/>
      <c r="V16" s="23" t="s">
        <v>101</v>
      </c>
      <c r="W16" s="23">
        <f t="shared" si="2"/>
        <v>47453</v>
      </c>
      <c r="X16" t="str">
        <f t="shared" si="3"/>
        <v>Révision Déclencheur</v>
      </c>
    </row>
    <row r="17" spans="1:24" x14ac:dyDescent="0.25">
      <c r="A17">
        <v>3455</v>
      </c>
      <c r="B17" t="s">
        <v>89</v>
      </c>
      <c r="C17">
        <v>23</v>
      </c>
      <c r="D17" t="s">
        <v>90</v>
      </c>
      <c r="E17" t="s">
        <v>91</v>
      </c>
      <c r="F17" t="s">
        <v>92</v>
      </c>
      <c r="G17" t="s">
        <v>90</v>
      </c>
      <c r="H17" t="s">
        <v>93</v>
      </c>
      <c r="I17" t="s">
        <v>94</v>
      </c>
      <c r="J17" s="10">
        <v>43800</v>
      </c>
      <c r="K17" t="s">
        <v>88</v>
      </c>
      <c r="L17" t="s">
        <v>95</v>
      </c>
      <c r="M17" s="10">
        <v>43526</v>
      </c>
      <c r="N17" s="26">
        <v>43499</v>
      </c>
      <c r="O17" s="26">
        <f t="shared" si="0"/>
        <v>47152</v>
      </c>
      <c r="P17" s="26">
        <f t="shared" si="1"/>
        <v>50831</v>
      </c>
      <c r="S17" t="s">
        <v>19</v>
      </c>
      <c r="V17" s="23">
        <v>43640</v>
      </c>
      <c r="W17" s="23">
        <f t="shared" si="2"/>
        <v>43640</v>
      </c>
      <c r="X17" t="str">
        <f t="shared" si="3"/>
        <v>Pliage Secours</v>
      </c>
    </row>
    <row r="18" spans="1:24" x14ac:dyDescent="0.25">
      <c r="O18" s="26"/>
      <c r="P18" s="26"/>
      <c r="W18" s="23"/>
    </row>
    <row r="19" spans="1:24" x14ac:dyDescent="0.25">
      <c r="O19" s="26"/>
      <c r="P19" s="26"/>
      <c r="W19" s="23"/>
    </row>
    <row r="20" spans="1:24" x14ac:dyDescent="0.25">
      <c r="M20" s="10"/>
      <c r="N20" s="26"/>
      <c r="O20" s="26"/>
      <c r="P20" s="26"/>
      <c r="W20" s="23"/>
    </row>
    <row r="21" spans="1:24" x14ac:dyDescent="0.25">
      <c r="O21" s="26"/>
      <c r="P21" s="26"/>
      <c r="S21" s="22"/>
      <c r="U21" s="10"/>
      <c r="W21" s="23"/>
    </row>
    <row r="22" spans="1:24" x14ac:dyDescent="0.25">
      <c r="O22" s="26"/>
      <c r="P22" s="26"/>
      <c r="U22" s="21"/>
      <c r="W22" s="23"/>
    </row>
    <row r="23" spans="1:24" x14ac:dyDescent="0.25">
      <c r="O23" s="26"/>
      <c r="P23" s="26"/>
      <c r="W23" s="23"/>
    </row>
    <row r="24" spans="1:24" x14ac:dyDescent="0.25">
      <c r="O24" s="26"/>
      <c r="P24" s="26"/>
      <c r="W24" s="23"/>
    </row>
    <row r="25" spans="1:24" x14ac:dyDescent="0.25">
      <c r="O25" s="26"/>
      <c r="P25" s="26"/>
      <c r="W25" s="23"/>
    </row>
    <row r="26" spans="1:24" x14ac:dyDescent="0.25">
      <c r="O26" s="26"/>
      <c r="P26" s="26"/>
      <c r="W26" s="23"/>
    </row>
    <row r="27" spans="1:24" x14ac:dyDescent="0.25">
      <c r="O27" s="26"/>
      <c r="P27" s="26"/>
      <c r="W27" s="23"/>
    </row>
    <row r="28" spans="1:24" x14ac:dyDescent="0.25">
      <c r="O28" s="26"/>
      <c r="P28" s="26"/>
      <c r="W28" s="23"/>
    </row>
    <row r="29" spans="1:24" x14ac:dyDescent="0.25">
      <c r="O29" s="26"/>
      <c r="P29" s="26"/>
      <c r="W29" s="23"/>
    </row>
    <row r="30" spans="1:24" x14ac:dyDescent="0.25">
      <c r="O30" s="26"/>
      <c r="P30" s="26"/>
      <c r="U30" s="10"/>
      <c r="W30" s="23"/>
    </row>
    <row r="31" spans="1:24" x14ac:dyDescent="0.25">
      <c r="N31" s="26"/>
      <c r="O31" s="26"/>
      <c r="P31" s="26"/>
      <c r="W31" s="23"/>
    </row>
    <row r="32" spans="1:24" x14ac:dyDescent="0.25">
      <c r="O32" s="26"/>
      <c r="P32" s="26"/>
      <c r="W32" s="23"/>
    </row>
    <row r="33" spans="15:23" x14ac:dyDescent="0.25">
      <c r="O33" s="26"/>
      <c r="P33" s="26"/>
      <c r="W33" s="23"/>
    </row>
    <row r="34" spans="15:23" x14ac:dyDescent="0.25">
      <c r="O34" s="26"/>
      <c r="P34" s="26"/>
      <c r="W34" s="23"/>
    </row>
    <row r="35" spans="15:23" x14ac:dyDescent="0.25">
      <c r="O35" s="26"/>
      <c r="P35" s="26"/>
      <c r="W35" s="23"/>
    </row>
    <row r="36" spans="15:23" x14ac:dyDescent="0.25">
      <c r="O36" s="26"/>
      <c r="P36" s="26"/>
      <c r="S36" s="10"/>
      <c r="W36" s="23"/>
    </row>
    <row r="37" spans="15:23" x14ac:dyDescent="0.25">
      <c r="O37" s="26"/>
      <c r="P37" s="26"/>
      <c r="W37" s="23"/>
    </row>
    <row r="38" spans="15:23" x14ac:dyDescent="0.25">
      <c r="O38" s="26"/>
      <c r="P38" s="26"/>
      <c r="W38" s="23"/>
    </row>
    <row r="39" spans="15:23" x14ac:dyDescent="0.25">
      <c r="O39" s="26"/>
      <c r="P39" s="26"/>
      <c r="W39" s="23"/>
    </row>
    <row r="40" spans="15:23" x14ac:dyDescent="0.25">
      <c r="P40" s="26"/>
      <c r="W40" s="23"/>
    </row>
    <row r="41" spans="15:23" x14ac:dyDescent="0.25">
      <c r="P41" s="26"/>
      <c r="W41" s="23"/>
    </row>
    <row r="42" spans="15:23" x14ac:dyDescent="0.25">
      <c r="P42" s="26"/>
      <c r="W42" s="23"/>
    </row>
    <row r="43" spans="15:23" x14ac:dyDescent="0.25">
      <c r="P43" s="26"/>
      <c r="W43" s="23"/>
    </row>
    <row r="44" spans="15:23" x14ac:dyDescent="0.25">
      <c r="P44" s="26"/>
    </row>
    <row r="45" spans="15:23" x14ac:dyDescent="0.25">
      <c r="P45" s="26"/>
    </row>
    <row r="46" spans="15:23" x14ac:dyDescent="0.25">
      <c r="P46" s="26"/>
    </row>
    <row r="47" spans="15:23" x14ac:dyDescent="0.25">
      <c r="P47" s="26"/>
    </row>
    <row r="48" spans="15:23" x14ac:dyDescent="0.25">
      <c r="P48" s="26"/>
    </row>
    <row r="49" spans="16:16" x14ac:dyDescent="0.25">
      <c r="P49" s="26"/>
    </row>
    <row r="50" spans="16:16" x14ac:dyDescent="0.25">
      <c r="P50" s="26"/>
    </row>
    <row r="51" spans="16:16" x14ac:dyDescent="0.25">
      <c r="P51" s="26"/>
    </row>
    <row r="52" spans="16:16" x14ac:dyDescent="0.25">
      <c r="P52" s="26"/>
    </row>
    <row r="53" spans="16:16" x14ac:dyDescent="0.25">
      <c r="P53" s="26"/>
    </row>
    <row r="54" spans="16:16" x14ac:dyDescent="0.25">
      <c r="P54" s="26"/>
    </row>
    <row r="55" spans="16:16" x14ac:dyDescent="0.25">
      <c r="P55" s="26"/>
    </row>
    <row r="56" spans="16:16" x14ac:dyDescent="0.25">
      <c r="P56" s="26"/>
    </row>
    <row r="57" spans="16:16" x14ac:dyDescent="0.25">
      <c r="P57" s="26"/>
    </row>
    <row r="58" spans="16:16" x14ac:dyDescent="0.25">
      <c r="P58" s="26"/>
    </row>
    <row r="59" spans="16:16" x14ac:dyDescent="0.25">
      <c r="P59" s="26"/>
    </row>
    <row r="60" spans="16:16" x14ac:dyDescent="0.25">
      <c r="P60" s="26"/>
    </row>
    <row r="61" spans="16:16" x14ac:dyDescent="0.25">
      <c r="P61" s="26"/>
    </row>
    <row r="62" spans="16:16" x14ac:dyDescent="0.25">
      <c r="P62" s="26"/>
    </row>
    <row r="63" spans="16:16" x14ac:dyDescent="0.25">
      <c r="P63" s="26"/>
    </row>
    <row r="64" spans="16:16" x14ac:dyDescent="0.25">
      <c r="P64" s="26"/>
    </row>
    <row r="65" spans="16:16" x14ac:dyDescent="0.25">
      <c r="P65" s="26"/>
    </row>
    <row r="66" spans="16:16" x14ac:dyDescent="0.25">
      <c r="P66" s="26"/>
    </row>
    <row r="67" spans="16:16" x14ac:dyDescent="0.25">
      <c r="P67" s="26"/>
    </row>
    <row r="68" spans="16:16" x14ac:dyDescent="0.25">
      <c r="P68" s="26"/>
    </row>
    <row r="69" spans="16:16" x14ac:dyDescent="0.25">
      <c r="P69" s="26"/>
    </row>
    <row r="70" spans="16:16" x14ac:dyDescent="0.25">
      <c r="P70" s="26"/>
    </row>
    <row r="71" spans="16:16" x14ac:dyDescent="0.25">
      <c r="P71" s="26"/>
    </row>
    <row r="72" spans="16:16" x14ac:dyDescent="0.25">
      <c r="P72" s="26"/>
    </row>
    <row r="73" spans="16:16" x14ac:dyDescent="0.25">
      <c r="P73" s="26"/>
    </row>
    <row r="74" spans="16:16" x14ac:dyDescent="0.25">
      <c r="P74" s="26"/>
    </row>
    <row r="75" spans="16:16" x14ac:dyDescent="0.25">
      <c r="P75" s="26"/>
    </row>
    <row r="76" spans="16:16" x14ac:dyDescent="0.25">
      <c r="P76" s="26"/>
    </row>
    <row r="77" spans="16:16" x14ac:dyDescent="0.25">
      <c r="P77" s="26"/>
    </row>
    <row r="78" spans="16:16" x14ac:dyDescent="0.25">
      <c r="P78" s="26"/>
    </row>
    <row r="79" spans="16:16" x14ac:dyDescent="0.25">
      <c r="P79" s="26"/>
    </row>
    <row r="80" spans="16:16" x14ac:dyDescent="0.25">
      <c r="P80" s="26"/>
    </row>
    <row r="81" spans="16:16" x14ac:dyDescent="0.25">
      <c r="P81" s="26"/>
    </row>
    <row r="82" spans="16:16" x14ac:dyDescent="0.25">
      <c r="P82" s="26"/>
    </row>
    <row r="83" spans="16:16" x14ac:dyDescent="0.25">
      <c r="P83" s="26"/>
    </row>
    <row r="84" spans="16:16" x14ac:dyDescent="0.25">
      <c r="P84" s="26"/>
    </row>
    <row r="85" spans="16:16" x14ac:dyDescent="0.25">
      <c r="P85" s="26"/>
    </row>
    <row r="86" spans="16:16" x14ac:dyDescent="0.25">
      <c r="P86" s="26"/>
    </row>
    <row r="87" spans="16:16" x14ac:dyDescent="0.25">
      <c r="P87" s="26"/>
    </row>
    <row r="88" spans="16:16" x14ac:dyDescent="0.25">
      <c r="P88" s="26"/>
    </row>
    <row r="89" spans="16:16" x14ac:dyDescent="0.25">
      <c r="P89" s="26"/>
    </row>
    <row r="90" spans="16:16" x14ac:dyDescent="0.25">
      <c r="P90" s="26"/>
    </row>
    <row r="91" spans="16:16" x14ac:dyDescent="0.25">
      <c r="P91" s="26"/>
    </row>
    <row r="92" spans="16:16" x14ac:dyDescent="0.25">
      <c r="P92" s="26"/>
    </row>
    <row r="93" spans="16:16" x14ac:dyDescent="0.25">
      <c r="P93" s="26"/>
    </row>
    <row r="94" spans="16:16" x14ac:dyDescent="0.25">
      <c r="P94" s="26"/>
    </row>
    <row r="95" spans="16:16" x14ac:dyDescent="0.25">
      <c r="P95" s="26"/>
    </row>
    <row r="96" spans="16:16" x14ac:dyDescent="0.25">
      <c r="P96" s="26"/>
    </row>
    <row r="97" spans="16:16" x14ac:dyDescent="0.25">
      <c r="P97" s="26"/>
    </row>
    <row r="98" spans="16:16" x14ac:dyDescent="0.25">
      <c r="P98" s="26"/>
    </row>
    <row r="99" spans="16:16" x14ac:dyDescent="0.25">
      <c r="P99" s="26"/>
    </row>
    <row r="100" spans="16:16" x14ac:dyDescent="0.25">
      <c r="P100" s="26"/>
    </row>
    <row r="101" spans="16:16" x14ac:dyDescent="0.25">
      <c r="P101" s="26"/>
    </row>
    <row r="102" spans="16:16" x14ac:dyDescent="0.25">
      <c r="P102" s="26"/>
    </row>
    <row r="103" spans="16:16" x14ac:dyDescent="0.25">
      <c r="P103" s="26"/>
    </row>
    <row r="104" spans="16:16" x14ac:dyDescent="0.25">
      <c r="P104" s="26"/>
    </row>
    <row r="105" spans="16:16" x14ac:dyDescent="0.25">
      <c r="P105" s="26"/>
    </row>
    <row r="106" spans="16:16" x14ac:dyDescent="0.25">
      <c r="P106" s="26"/>
    </row>
    <row r="107" spans="16:16" x14ac:dyDescent="0.25">
      <c r="P107" s="26"/>
    </row>
    <row r="108" spans="16:16" x14ac:dyDescent="0.25">
      <c r="P108" s="26"/>
    </row>
    <row r="109" spans="16:16" x14ac:dyDescent="0.25">
      <c r="P109" s="26"/>
    </row>
    <row r="110" spans="16:16" x14ac:dyDescent="0.25">
      <c r="P110" s="26"/>
    </row>
    <row r="111" spans="16:16" x14ac:dyDescent="0.25">
      <c r="P111" s="26"/>
    </row>
    <row r="112" spans="16:16" x14ac:dyDescent="0.25">
      <c r="P112" s="26"/>
    </row>
    <row r="113" spans="16:16" x14ac:dyDescent="0.25">
      <c r="P113" s="26"/>
    </row>
    <row r="114" spans="16:16" x14ac:dyDescent="0.25">
      <c r="P114" s="26"/>
    </row>
    <row r="115" spans="16:16" x14ac:dyDescent="0.25">
      <c r="P115" s="26"/>
    </row>
    <row r="116" spans="16:16" x14ac:dyDescent="0.25">
      <c r="P116" s="26"/>
    </row>
  </sheetData>
  <sortState xmlns:xlrd2="http://schemas.microsoft.com/office/spreadsheetml/2017/richdata2" ref="A2:AF35">
    <sortCondition ref="C4"/>
  </sortState>
  <dataValidations count="1">
    <dataValidation type="list" allowBlank="1" showInputMessage="1" showErrorMessage="1" sqref="R27:R57" xr:uid="{1253E0AA-807A-0341-8CA6-A69D4E0EB77E}">
      <formula1>$AF$1:$AF$2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A245AF1-71FE-6843-B42A-E8270FA65397}">
  <sheetPr codeName="Feuil5"/>
  <dimension ref="A1:AG43"/>
  <sheetViews>
    <sheetView topLeftCell="K1" workbookViewId="0">
      <selection activeCell="G40" sqref="G40"/>
    </sheetView>
    <sheetView workbookViewId="1"/>
  </sheetViews>
  <sheetFormatPr baseColWidth="10" defaultRowHeight="15.75" x14ac:dyDescent="0.25"/>
  <cols>
    <col min="14" max="14" width="19.5" customWidth="1"/>
    <col min="15" max="15" width="14.125" customWidth="1"/>
  </cols>
  <sheetData>
    <row r="1" spans="1:33" x14ac:dyDescent="0.25">
      <c r="A1" t="s">
        <v>4</v>
      </c>
      <c r="B1" t="s">
        <v>0</v>
      </c>
      <c r="C1" t="s">
        <v>5</v>
      </c>
      <c r="D1" t="s">
        <v>6</v>
      </c>
      <c r="E1" t="s">
        <v>1</v>
      </c>
      <c r="F1" t="s">
        <v>5</v>
      </c>
      <c r="G1" t="s">
        <v>6</v>
      </c>
      <c r="H1" t="s">
        <v>2</v>
      </c>
      <c r="I1" t="s">
        <v>5</v>
      </c>
      <c r="J1" t="s">
        <v>6</v>
      </c>
      <c r="K1" t="s">
        <v>3</v>
      </c>
      <c r="L1" t="s">
        <v>5</v>
      </c>
      <c r="M1" t="s">
        <v>6</v>
      </c>
      <c r="N1" t="s">
        <v>85</v>
      </c>
      <c r="O1" t="s">
        <v>64</v>
      </c>
      <c r="P1" t="s">
        <v>48</v>
      </c>
      <c r="Q1" t="s">
        <v>7</v>
      </c>
      <c r="R1" t="s">
        <v>8</v>
      </c>
      <c r="S1" t="s">
        <v>21</v>
      </c>
      <c r="T1" t="s">
        <v>22</v>
      </c>
      <c r="U1" t="s">
        <v>16</v>
      </c>
      <c r="V1" t="s">
        <v>82</v>
      </c>
      <c r="W1" t="s">
        <v>83</v>
      </c>
      <c r="X1" t="s">
        <v>84</v>
      </c>
      <c r="AG1" t="s">
        <v>18</v>
      </c>
    </row>
    <row r="2" spans="1:33" x14ac:dyDescent="0.25">
      <c r="A2" t="s">
        <v>9</v>
      </c>
      <c r="B2" t="s">
        <v>10</v>
      </c>
      <c r="C2" t="s">
        <v>11</v>
      </c>
      <c r="D2" s="1">
        <v>39122</v>
      </c>
      <c r="E2" t="s">
        <v>12</v>
      </c>
      <c r="F2" t="s">
        <v>13</v>
      </c>
      <c r="G2" s="1">
        <v>39287</v>
      </c>
      <c r="H2" t="s">
        <v>15</v>
      </c>
      <c r="I2" t="s">
        <v>14</v>
      </c>
      <c r="J2" s="1">
        <v>39400</v>
      </c>
      <c r="K2" t="s">
        <v>17</v>
      </c>
      <c r="L2">
        <v>45843</v>
      </c>
      <c r="M2" s="1">
        <v>42198</v>
      </c>
      <c r="N2" s="4">
        <v>42198</v>
      </c>
      <c r="O2" s="4">
        <f>IF(K2&lt;&gt;"",IF(N2&lt;&gt;"?",IF(ISERROR(SEARCH("Vigil*",K2)),"cypres",N2+3650),"?"),"")</f>
        <v>45848</v>
      </c>
      <c r="P2" s="4">
        <f>IF(M2&lt;&gt;"",IF(M2&lt;&gt;"?",IF(ISERROR(SEARCH("Vigil*",L2)),M2+7300,"Cypres"),"?"),"")</f>
        <v>49498</v>
      </c>
      <c r="S2" t="s">
        <v>18</v>
      </c>
      <c r="T2" t="s">
        <v>20</v>
      </c>
      <c r="U2" s="1">
        <v>43982</v>
      </c>
      <c r="V2" s="1">
        <v>44047</v>
      </c>
      <c r="W2" s="1">
        <f>IF(S2="NON",IF(V2&lt;O2,V2,O2),IF(AND(V2&lt;U2,V2&lt;O2),V2,IF(U2&lt;O2,U2,O2)))</f>
        <v>43982</v>
      </c>
      <c r="X2" t="str">
        <f>IF(S2="NON",IF(V2&lt;O2,"Pliage Secours","Révision Déclencheur"),IF(AND(V2&lt;U2,V2&lt;O2),"Pliage Secours",IF(U2&lt;O2,"Application BS / CS","Révision Déclencheur")))</f>
        <v>Application BS / CS</v>
      </c>
      <c r="AG2" t="s">
        <v>19</v>
      </c>
    </row>
    <row r="3" spans="1:33" x14ac:dyDescent="0.25">
      <c r="A3" t="s">
        <v>23</v>
      </c>
      <c r="B3" t="s">
        <v>10</v>
      </c>
      <c r="C3" t="s">
        <v>24</v>
      </c>
      <c r="D3" s="1">
        <v>38820</v>
      </c>
      <c r="E3" t="s">
        <v>12</v>
      </c>
      <c r="F3" t="s">
        <v>25</v>
      </c>
      <c r="G3" s="1">
        <v>38898</v>
      </c>
      <c r="H3" t="s">
        <v>15</v>
      </c>
      <c r="I3" t="s">
        <v>26</v>
      </c>
      <c r="J3" s="1">
        <v>38898</v>
      </c>
      <c r="K3" t="s">
        <v>17</v>
      </c>
      <c r="L3">
        <v>48795</v>
      </c>
      <c r="M3" s="1">
        <v>42534</v>
      </c>
      <c r="N3" s="4">
        <v>42534</v>
      </c>
      <c r="O3" s="4">
        <f t="shared" ref="O3:O28" si="0">IF(K3&lt;&gt;"",IF(N3&lt;&gt;"?",IF(ISERROR(SEARCH("Vigil*",K3)),"cypres",N3+3650),"?"),"")</f>
        <v>46184</v>
      </c>
      <c r="P3" s="4">
        <f t="shared" ref="P3:P43" si="1">IF(M3&lt;&gt;"",IF(M3&lt;&gt;"?",IF(ISERROR(SEARCH("Vigil*",L3)),M3+7300,"Cypres"),"?"),"")</f>
        <v>49834</v>
      </c>
      <c r="S3" t="s">
        <v>19</v>
      </c>
      <c r="U3" s="1"/>
      <c r="V3" s="1">
        <v>44064</v>
      </c>
      <c r="W3" s="1">
        <f t="shared" ref="W3:W15" si="2">IF(S3="NON",IF(V3&lt;O3,V3,O3),IF(AND(V3&lt;U3,V3&lt;O3),V3,IF(U3&lt;O3,U3,O3)))</f>
        <v>44064</v>
      </c>
      <c r="X3" t="str">
        <f t="shared" ref="X3:X15" si="3">IF(S3="NON",IF(V3&lt;O3,"Pliage Secours","Révision Déclencheur"),IF(AND(V3&lt;U3,V3&lt;O3),"Pliage Secours",IF(U3&lt;O3,"Application BS / CS","Révision Déclencheur")))</f>
        <v>Pliage Secours</v>
      </c>
    </row>
    <row r="4" spans="1:33" x14ac:dyDescent="0.25">
      <c r="A4" t="s">
        <v>27</v>
      </c>
      <c r="B4" t="s">
        <v>10</v>
      </c>
      <c r="C4" t="s">
        <v>28</v>
      </c>
      <c r="D4" s="1">
        <v>39161</v>
      </c>
      <c r="E4" t="s">
        <v>12</v>
      </c>
      <c r="F4" t="s">
        <v>29</v>
      </c>
      <c r="G4" s="1">
        <v>39728</v>
      </c>
      <c r="H4" t="s">
        <v>15</v>
      </c>
      <c r="I4" t="s">
        <v>30</v>
      </c>
      <c r="J4" s="1">
        <v>39728</v>
      </c>
      <c r="K4" t="s">
        <v>31</v>
      </c>
      <c r="L4">
        <v>45027</v>
      </c>
      <c r="M4" s="1">
        <v>42121</v>
      </c>
      <c r="N4" s="4">
        <v>42121</v>
      </c>
      <c r="O4" s="4">
        <f t="shared" si="0"/>
        <v>45771</v>
      </c>
      <c r="P4" s="4">
        <f t="shared" si="1"/>
        <v>49421</v>
      </c>
      <c r="S4" t="s">
        <v>18</v>
      </c>
      <c r="T4" t="s">
        <v>20</v>
      </c>
      <c r="U4" s="1">
        <v>43982</v>
      </c>
      <c r="V4" s="1">
        <v>43982</v>
      </c>
      <c r="W4" s="1">
        <f t="shared" si="2"/>
        <v>43982</v>
      </c>
      <c r="X4" t="str">
        <f t="shared" si="3"/>
        <v>Application BS / CS</v>
      </c>
    </row>
    <row r="5" spans="1:33" x14ac:dyDescent="0.25">
      <c r="A5" t="s">
        <v>32</v>
      </c>
      <c r="B5" t="s">
        <v>10</v>
      </c>
      <c r="C5" t="s">
        <v>33</v>
      </c>
      <c r="D5" s="1">
        <v>34878</v>
      </c>
      <c r="E5" t="s">
        <v>12</v>
      </c>
      <c r="F5" t="s">
        <v>34</v>
      </c>
      <c r="G5" s="1">
        <v>40329</v>
      </c>
      <c r="H5" t="s">
        <v>15</v>
      </c>
      <c r="I5" t="s">
        <v>35</v>
      </c>
      <c r="J5" s="1">
        <v>34893</v>
      </c>
      <c r="K5" t="s">
        <v>36</v>
      </c>
      <c r="L5">
        <v>26885</v>
      </c>
      <c r="M5" s="1">
        <v>40903</v>
      </c>
      <c r="N5" s="4">
        <v>40903</v>
      </c>
      <c r="O5" s="4">
        <f t="shared" si="0"/>
        <v>44553</v>
      </c>
      <c r="P5" s="4">
        <f t="shared" si="1"/>
        <v>48203</v>
      </c>
      <c r="S5" t="s">
        <v>19</v>
      </c>
      <c r="U5" s="1"/>
      <c r="V5" s="1">
        <v>44136</v>
      </c>
      <c r="W5" s="1">
        <f t="shared" si="2"/>
        <v>44136</v>
      </c>
      <c r="X5" t="str">
        <f t="shared" si="3"/>
        <v>Pliage Secours</v>
      </c>
    </row>
    <row r="6" spans="1:33" x14ac:dyDescent="0.25">
      <c r="A6">
        <v>1</v>
      </c>
      <c r="B6" t="s">
        <v>49</v>
      </c>
      <c r="C6" t="s">
        <v>37</v>
      </c>
      <c r="D6" s="1">
        <v>41562</v>
      </c>
      <c r="E6" t="s">
        <v>38</v>
      </c>
      <c r="F6" t="s">
        <v>39</v>
      </c>
      <c r="G6" s="1">
        <v>41563</v>
      </c>
      <c r="H6" t="s">
        <v>40</v>
      </c>
      <c r="I6" t="s">
        <v>41</v>
      </c>
      <c r="J6" s="1">
        <v>41563</v>
      </c>
      <c r="K6" t="s">
        <v>36</v>
      </c>
      <c r="L6">
        <v>35544</v>
      </c>
      <c r="M6" s="1">
        <v>41561</v>
      </c>
      <c r="N6" s="4">
        <v>41561</v>
      </c>
      <c r="O6" s="4">
        <f t="shared" si="0"/>
        <v>45211</v>
      </c>
      <c r="P6" s="4">
        <f t="shared" si="1"/>
        <v>48861</v>
      </c>
      <c r="S6" t="s">
        <v>19</v>
      </c>
      <c r="U6" s="1"/>
      <c r="V6" s="1">
        <v>44152</v>
      </c>
      <c r="W6" s="1">
        <f t="shared" si="2"/>
        <v>44152</v>
      </c>
      <c r="X6" t="str">
        <f t="shared" si="3"/>
        <v>Pliage Secours</v>
      </c>
    </row>
    <row r="7" spans="1:33" x14ac:dyDescent="0.25">
      <c r="A7">
        <v>2</v>
      </c>
      <c r="B7" t="s">
        <v>49</v>
      </c>
      <c r="C7" t="s">
        <v>42</v>
      </c>
      <c r="D7" s="1">
        <v>41562</v>
      </c>
      <c r="E7" t="s">
        <v>38</v>
      </c>
      <c r="F7" t="s">
        <v>43</v>
      </c>
      <c r="G7" s="1">
        <v>41563</v>
      </c>
      <c r="H7" t="s">
        <v>40</v>
      </c>
      <c r="I7" t="s">
        <v>44</v>
      </c>
      <c r="J7" s="1">
        <v>41563</v>
      </c>
      <c r="K7" t="s">
        <v>36</v>
      </c>
      <c r="L7">
        <v>35542</v>
      </c>
      <c r="M7" s="1">
        <v>41561</v>
      </c>
      <c r="N7" s="4">
        <v>41561</v>
      </c>
      <c r="O7" s="4">
        <f t="shared" si="0"/>
        <v>45211</v>
      </c>
      <c r="P7" s="4">
        <f t="shared" si="1"/>
        <v>48861</v>
      </c>
      <c r="S7" t="s">
        <v>19</v>
      </c>
      <c r="U7" s="1"/>
      <c r="V7" s="1">
        <v>44148</v>
      </c>
      <c r="W7" s="1">
        <f t="shared" si="2"/>
        <v>44148</v>
      </c>
      <c r="X7" t="str">
        <f t="shared" si="3"/>
        <v>Pliage Secours</v>
      </c>
    </row>
    <row r="8" spans="1:33" x14ac:dyDescent="0.25">
      <c r="A8">
        <v>3</v>
      </c>
      <c r="B8" t="s">
        <v>50</v>
      </c>
      <c r="C8" t="s">
        <v>45</v>
      </c>
      <c r="D8" s="1">
        <v>39632</v>
      </c>
      <c r="E8" t="s">
        <v>46</v>
      </c>
      <c r="F8" t="s">
        <v>46</v>
      </c>
      <c r="G8" t="s">
        <v>46</v>
      </c>
      <c r="H8" t="s">
        <v>40</v>
      </c>
      <c r="I8" t="s">
        <v>47</v>
      </c>
      <c r="J8" s="1">
        <v>36131</v>
      </c>
      <c r="K8" t="s">
        <v>36</v>
      </c>
      <c r="L8">
        <v>11641</v>
      </c>
      <c r="M8" s="1">
        <v>39601</v>
      </c>
      <c r="N8" s="4">
        <v>39601</v>
      </c>
      <c r="O8" s="4">
        <f t="shared" si="0"/>
        <v>43251</v>
      </c>
      <c r="P8" s="4">
        <f t="shared" si="1"/>
        <v>46901</v>
      </c>
      <c r="S8" t="s">
        <v>19</v>
      </c>
      <c r="U8" s="1"/>
      <c r="V8" s="1">
        <v>44155</v>
      </c>
      <c r="W8" s="1">
        <f t="shared" si="2"/>
        <v>43251</v>
      </c>
      <c r="X8" t="str">
        <f t="shared" si="3"/>
        <v>Révision Déclencheur</v>
      </c>
    </row>
    <row r="9" spans="1:33" x14ac:dyDescent="0.25">
      <c r="A9">
        <v>4</v>
      </c>
      <c r="B9" t="s">
        <v>51</v>
      </c>
      <c r="C9">
        <v>920515</v>
      </c>
      <c r="D9" s="1">
        <v>33739</v>
      </c>
      <c r="E9" t="s">
        <v>52</v>
      </c>
      <c r="F9" t="s">
        <v>53</v>
      </c>
      <c r="G9" s="1">
        <v>38008</v>
      </c>
      <c r="H9" t="s">
        <v>54</v>
      </c>
      <c r="I9" t="s">
        <v>55</v>
      </c>
      <c r="J9" s="1">
        <v>33043</v>
      </c>
      <c r="K9" t="s">
        <v>36</v>
      </c>
      <c r="L9" t="s">
        <v>46</v>
      </c>
      <c r="M9" s="1" t="s">
        <v>46</v>
      </c>
      <c r="N9" s="4" t="s">
        <v>46</v>
      </c>
      <c r="O9" s="4" t="str">
        <f t="shared" si="0"/>
        <v>?</v>
      </c>
      <c r="P9" s="4" t="str">
        <f t="shared" si="1"/>
        <v>?</v>
      </c>
      <c r="S9" t="s">
        <v>19</v>
      </c>
      <c r="U9" s="1"/>
      <c r="V9" s="1">
        <v>44075</v>
      </c>
      <c r="W9" s="1">
        <f t="shared" si="2"/>
        <v>44075</v>
      </c>
      <c r="X9" t="str">
        <f t="shared" si="3"/>
        <v>Pliage Secours</v>
      </c>
    </row>
    <row r="10" spans="1:33" x14ac:dyDescent="0.25">
      <c r="A10">
        <v>5</v>
      </c>
      <c r="B10" t="s">
        <v>50</v>
      </c>
      <c r="C10" t="s">
        <v>56</v>
      </c>
      <c r="D10" t="s">
        <v>46</v>
      </c>
      <c r="E10" t="s">
        <v>57</v>
      </c>
      <c r="F10">
        <v>8895</v>
      </c>
      <c r="G10" s="1">
        <v>37803</v>
      </c>
      <c r="H10" t="s">
        <v>40</v>
      </c>
      <c r="I10" t="s">
        <v>58</v>
      </c>
      <c r="J10" s="1">
        <v>38486</v>
      </c>
      <c r="K10" t="s">
        <v>59</v>
      </c>
      <c r="L10" t="s">
        <v>46</v>
      </c>
      <c r="M10" s="1" t="s">
        <v>46</v>
      </c>
      <c r="N10" s="4" t="s">
        <v>46</v>
      </c>
      <c r="O10" s="4" t="str">
        <f t="shared" si="0"/>
        <v>?</v>
      </c>
      <c r="P10" s="4" t="str">
        <f t="shared" si="1"/>
        <v>?</v>
      </c>
      <c r="S10" t="s">
        <v>19</v>
      </c>
      <c r="U10" s="1"/>
      <c r="V10" s="1">
        <v>44024</v>
      </c>
      <c r="W10" s="1">
        <f t="shared" si="2"/>
        <v>44024</v>
      </c>
      <c r="X10" t="str">
        <f t="shared" si="3"/>
        <v>Pliage Secours</v>
      </c>
    </row>
    <row r="11" spans="1:33" x14ac:dyDescent="0.25">
      <c r="A11">
        <v>6</v>
      </c>
      <c r="B11" t="s">
        <v>50</v>
      </c>
      <c r="C11" t="s">
        <v>60</v>
      </c>
      <c r="D11" s="1">
        <v>40682</v>
      </c>
      <c r="E11" t="s">
        <v>61</v>
      </c>
      <c r="F11" t="s">
        <v>62</v>
      </c>
      <c r="G11" s="1">
        <v>40924</v>
      </c>
      <c r="H11" t="s">
        <v>40</v>
      </c>
      <c r="I11" t="s">
        <v>63</v>
      </c>
      <c r="J11" s="1">
        <v>40924</v>
      </c>
      <c r="K11" t="s">
        <v>36</v>
      </c>
      <c r="L11">
        <v>26654</v>
      </c>
      <c r="M11" s="1">
        <v>40882</v>
      </c>
      <c r="N11" s="4">
        <v>40882</v>
      </c>
      <c r="O11" s="4">
        <f t="shared" si="0"/>
        <v>44532</v>
      </c>
      <c r="P11" s="4">
        <f t="shared" si="1"/>
        <v>48182</v>
      </c>
      <c r="S11" t="s">
        <v>19</v>
      </c>
      <c r="U11" s="1"/>
      <c r="V11" s="1">
        <v>44153</v>
      </c>
      <c r="W11" s="1">
        <f t="shared" si="2"/>
        <v>44153</v>
      </c>
      <c r="X11" t="str">
        <f t="shared" si="3"/>
        <v>Pliage Secours</v>
      </c>
    </row>
    <row r="12" spans="1:33" x14ac:dyDescent="0.25">
      <c r="A12">
        <v>7</v>
      </c>
      <c r="B12" t="s">
        <v>50</v>
      </c>
      <c r="C12" t="s">
        <v>65</v>
      </c>
      <c r="D12" s="1">
        <v>41562</v>
      </c>
      <c r="E12" t="s">
        <v>61</v>
      </c>
      <c r="F12" t="s">
        <v>66</v>
      </c>
      <c r="G12" s="1">
        <v>41589</v>
      </c>
      <c r="H12" t="s">
        <v>40</v>
      </c>
      <c r="I12" t="s">
        <v>67</v>
      </c>
      <c r="J12" s="1">
        <v>41563</v>
      </c>
      <c r="K12" t="s">
        <v>36</v>
      </c>
      <c r="L12">
        <v>37719</v>
      </c>
      <c r="M12" s="1">
        <v>41736</v>
      </c>
      <c r="N12" s="4">
        <v>41736</v>
      </c>
      <c r="O12" s="4">
        <f t="shared" si="0"/>
        <v>45386</v>
      </c>
      <c r="P12" s="4">
        <f t="shared" si="1"/>
        <v>49036</v>
      </c>
      <c r="S12" t="s">
        <v>18</v>
      </c>
      <c r="T12" t="s">
        <v>20</v>
      </c>
      <c r="U12" s="1">
        <v>43982</v>
      </c>
      <c r="V12" s="1">
        <v>44071</v>
      </c>
      <c r="W12" s="1">
        <f t="shared" si="2"/>
        <v>43982</v>
      </c>
      <c r="X12" t="str">
        <f t="shared" si="3"/>
        <v>Application BS / CS</v>
      </c>
    </row>
    <row r="13" spans="1:33" x14ac:dyDescent="0.25">
      <c r="A13">
        <v>8</v>
      </c>
      <c r="B13" t="s">
        <v>68</v>
      </c>
      <c r="C13" t="s">
        <v>69</v>
      </c>
      <c r="D13" s="1">
        <v>38464</v>
      </c>
      <c r="E13" t="s">
        <v>70</v>
      </c>
      <c r="F13" t="s">
        <v>71</v>
      </c>
      <c r="G13" t="s">
        <v>46</v>
      </c>
      <c r="H13" t="s">
        <v>72</v>
      </c>
      <c r="I13" t="s">
        <v>73</v>
      </c>
      <c r="J13" s="1">
        <v>38647</v>
      </c>
      <c r="K13" t="s">
        <v>36</v>
      </c>
      <c r="L13">
        <v>25223</v>
      </c>
      <c r="M13" s="1">
        <v>40784</v>
      </c>
      <c r="N13" s="4">
        <v>40784</v>
      </c>
      <c r="O13" s="4">
        <f t="shared" si="0"/>
        <v>44434</v>
      </c>
      <c r="P13" s="4">
        <f t="shared" si="1"/>
        <v>48084</v>
      </c>
      <c r="S13" t="s">
        <v>19</v>
      </c>
      <c r="U13" s="1"/>
      <c r="V13" s="1">
        <v>44080</v>
      </c>
      <c r="W13" s="1">
        <f t="shared" si="2"/>
        <v>44080</v>
      </c>
      <c r="X13" t="str">
        <f t="shared" si="3"/>
        <v>Pliage Secours</v>
      </c>
    </row>
    <row r="14" spans="1:33" x14ac:dyDescent="0.25">
      <c r="A14">
        <v>9</v>
      </c>
      <c r="B14" t="s">
        <v>74</v>
      </c>
      <c r="C14" t="s">
        <v>75</v>
      </c>
      <c r="D14" s="1">
        <v>37418</v>
      </c>
      <c r="E14" t="s">
        <v>76</v>
      </c>
      <c r="F14">
        <v>51274</v>
      </c>
      <c r="G14" s="1">
        <v>38805</v>
      </c>
      <c r="H14" t="s">
        <v>40</v>
      </c>
      <c r="I14" t="s">
        <v>77</v>
      </c>
      <c r="J14" s="1">
        <v>37421</v>
      </c>
      <c r="K14" t="s">
        <v>36</v>
      </c>
      <c r="L14">
        <v>30415</v>
      </c>
      <c r="M14" s="1">
        <v>41197</v>
      </c>
      <c r="N14" s="4">
        <v>41197</v>
      </c>
      <c r="O14" s="4">
        <f t="shared" si="0"/>
        <v>44847</v>
      </c>
      <c r="P14" s="4">
        <f t="shared" si="1"/>
        <v>48497</v>
      </c>
      <c r="S14" t="s">
        <v>19</v>
      </c>
      <c r="U14" s="1"/>
      <c r="V14" s="1">
        <v>43905</v>
      </c>
      <c r="W14" s="1">
        <f t="shared" si="2"/>
        <v>43905</v>
      </c>
      <c r="X14" t="str">
        <f t="shared" si="3"/>
        <v>Pliage Secours</v>
      </c>
    </row>
    <row r="15" spans="1:33" x14ac:dyDescent="0.25">
      <c r="A15">
        <v>10</v>
      </c>
      <c r="B15" t="s">
        <v>51</v>
      </c>
      <c r="C15" t="s">
        <v>78</v>
      </c>
      <c r="D15" s="1">
        <v>37004</v>
      </c>
      <c r="E15" t="s">
        <v>79</v>
      </c>
      <c r="F15">
        <v>90214193</v>
      </c>
      <c r="G15" s="1">
        <v>38322</v>
      </c>
      <c r="H15" t="s">
        <v>80</v>
      </c>
      <c r="I15" t="s">
        <v>81</v>
      </c>
      <c r="J15" s="1">
        <v>38147</v>
      </c>
      <c r="K15" t="s">
        <v>59</v>
      </c>
      <c r="L15">
        <v>52506</v>
      </c>
      <c r="M15" s="1">
        <v>42779</v>
      </c>
      <c r="N15" s="4">
        <v>42779</v>
      </c>
      <c r="O15" s="4">
        <f t="shared" si="0"/>
        <v>46429</v>
      </c>
      <c r="P15" s="4">
        <f t="shared" si="1"/>
        <v>50079</v>
      </c>
      <c r="S15" t="s">
        <v>19</v>
      </c>
      <c r="U15" s="1"/>
      <c r="V15" s="1">
        <v>44154</v>
      </c>
      <c r="W15" s="1">
        <f t="shared" si="2"/>
        <v>44154</v>
      </c>
      <c r="X15" t="str">
        <f t="shared" si="3"/>
        <v>Pliage Secours</v>
      </c>
    </row>
    <row r="16" spans="1:33" x14ac:dyDescent="0.25">
      <c r="D16" s="1"/>
      <c r="G16" s="1"/>
      <c r="J16" s="1"/>
      <c r="M16" s="1"/>
      <c r="N16" s="4"/>
      <c r="O16" s="4" t="str">
        <f t="shared" si="0"/>
        <v/>
      </c>
      <c r="P16" s="4" t="str">
        <f t="shared" si="1"/>
        <v/>
      </c>
      <c r="U16" s="1"/>
      <c r="V16" s="1"/>
      <c r="W16" s="1"/>
    </row>
    <row r="17" spans="10:16" x14ac:dyDescent="0.25">
      <c r="O17" s="4" t="str">
        <f t="shared" si="0"/>
        <v/>
      </c>
      <c r="P17" s="4" t="str">
        <f t="shared" si="1"/>
        <v/>
      </c>
    </row>
    <row r="18" spans="10:16" x14ac:dyDescent="0.25">
      <c r="O18" s="4" t="str">
        <f t="shared" si="0"/>
        <v/>
      </c>
      <c r="P18" s="4" t="str">
        <f t="shared" si="1"/>
        <v/>
      </c>
    </row>
    <row r="19" spans="10:16" x14ac:dyDescent="0.25">
      <c r="O19" s="4" t="str">
        <f t="shared" si="0"/>
        <v/>
      </c>
      <c r="P19" s="4" t="str">
        <f t="shared" si="1"/>
        <v/>
      </c>
    </row>
    <row r="20" spans="10:16" x14ac:dyDescent="0.25">
      <c r="O20" s="4" t="str">
        <f t="shared" si="0"/>
        <v/>
      </c>
      <c r="P20" s="4" t="str">
        <f t="shared" si="1"/>
        <v/>
      </c>
    </row>
    <row r="21" spans="10:16" x14ac:dyDescent="0.25">
      <c r="O21" s="4" t="str">
        <f t="shared" si="0"/>
        <v/>
      </c>
      <c r="P21" s="4" t="str">
        <f t="shared" si="1"/>
        <v/>
      </c>
    </row>
    <row r="22" spans="10:16" x14ac:dyDescent="0.25">
      <c r="O22" s="4" t="str">
        <f t="shared" si="0"/>
        <v/>
      </c>
      <c r="P22" s="4" t="str">
        <f t="shared" si="1"/>
        <v/>
      </c>
    </row>
    <row r="23" spans="10:16" x14ac:dyDescent="0.25">
      <c r="O23" s="4" t="str">
        <f t="shared" si="0"/>
        <v/>
      </c>
      <c r="P23" s="4" t="str">
        <f t="shared" si="1"/>
        <v/>
      </c>
    </row>
    <row r="24" spans="10:16" x14ac:dyDescent="0.25">
      <c r="O24" s="4" t="str">
        <f t="shared" si="0"/>
        <v/>
      </c>
      <c r="P24" s="4" t="str">
        <f t="shared" si="1"/>
        <v/>
      </c>
    </row>
    <row r="25" spans="10:16" x14ac:dyDescent="0.25">
      <c r="O25" s="4" t="str">
        <f t="shared" si="0"/>
        <v/>
      </c>
      <c r="P25" s="4" t="str">
        <f t="shared" si="1"/>
        <v/>
      </c>
    </row>
    <row r="26" spans="10:16" x14ac:dyDescent="0.25">
      <c r="O26" s="4" t="str">
        <f t="shared" si="0"/>
        <v/>
      </c>
      <c r="P26" s="4" t="str">
        <f t="shared" si="1"/>
        <v/>
      </c>
    </row>
    <row r="27" spans="10:16" x14ac:dyDescent="0.25">
      <c r="O27" s="4" t="str">
        <f t="shared" si="0"/>
        <v/>
      </c>
      <c r="P27" s="4" t="str">
        <f t="shared" si="1"/>
        <v/>
      </c>
    </row>
    <row r="28" spans="10:16" x14ac:dyDescent="0.25">
      <c r="O28" s="4" t="str">
        <f t="shared" si="0"/>
        <v/>
      </c>
      <c r="P28" s="4" t="str">
        <f t="shared" si="1"/>
        <v/>
      </c>
    </row>
    <row r="29" spans="10:16" x14ac:dyDescent="0.25">
      <c r="P29" s="4" t="str">
        <f t="shared" si="1"/>
        <v/>
      </c>
    </row>
    <row r="30" spans="10:16" x14ac:dyDescent="0.25">
      <c r="J30" s="4"/>
      <c r="P30" s="4" t="str">
        <f t="shared" si="1"/>
        <v/>
      </c>
    </row>
    <row r="31" spans="10:16" x14ac:dyDescent="0.25">
      <c r="P31" s="4" t="str">
        <f t="shared" si="1"/>
        <v/>
      </c>
    </row>
    <row r="32" spans="10:16" x14ac:dyDescent="0.25">
      <c r="P32" s="4" t="str">
        <f t="shared" si="1"/>
        <v/>
      </c>
    </row>
    <row r="33" spans="16:16" x14ac:dyDescent="0.25">
      <c r="P33" s="4" t="str">
        <f t="shared" si="1"/>
        <v/>
      </c>
    </row>
    <row r="34" spans="16:16" x14ac:dyDescent="0.25">
      <c r="P34" s="4" t="str">
        <f t="shared" si="1"/>
        <v/>
      </c>
    </row>
    <row r="35" spans="16:16" x14ac:dyDescent="0.25">
      <c r="P35" s="4" t="str">
        <f t="shared" si="1"/>
        <v/>
      </c>
    </row>
    <row r="36" spans="16:16" x14ac:dyDescent="0.25">
      <c r="P36" s="4" t="str">
        <f t="shared" si="1"/>
        <v/>
      </c>
    </row>
    <row r="37" spans="16:16" x14ac:dyDescent="0.25">
      <c r="P37" s="4" t="str">
        <f t="shared" si="1"/>
        <v/>
      </c>
    </row>
    <row r="38" spans="16:16" x14ac:dyDescent="0.25">
      <c r="P38" s="4" t="str">
        <f t="shared" si="1"/>
        <v/>
      </c>
    </row>
    <row r="39" spans="16:16" x14ac:dyDescent="0.25">
      <c r="P39" s="4" t="str">
        <f t="shared" si="1"/>
        <v/>
      </c>
    </row>
    <row r="40" spans="16:16" x14ac:dyDescent="0.25">
      <c r="P40" s="4" t="str">
        <f t="shared" si="1"/>
        <v/>
      </c>
    </row>
    <row r="41" spans="16:16" x14ac:dyDescent="0.25">
      <c r="P41" s="4" t="str">
        <f t="shared" si="1"/>
        <v/>
      </c>
    </row>
    <row r="42" spans="16:16" x14ac:dyDescent="0.25">
      <c r="P42" s="4" t="str">
        <f t="shared" si="1"/>
        <v/>
      </c>
    </row>
    <row r="43" spans="16:16" x14ac:dyDescent="0.25">
      <c r="P43" s="4" t="str">
        <f t="shared" si="1"/>
        <v/>
      </c>
    </row>
  </sheetData>
  <dataValidations count="1">
    <dataValidation type="list" allowBlank="1" showInputMessage="1" showErrorMessage="1" sqref="S2:S16" xr:uid="{FC337EA3-3025-D841-96CC-50F3B3C220AB}">
      <formula1>$AG$1:$AG$2</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Changement</vt:lpstr>
      <vt:lpstr>BD</vt:lpstr>
      <vt:lpstr>Sauvegarde BD</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benjamin batignani</dc:creator>
  <cp:lastModifiedBy>Yves</cp:lastModifiedBy>
  <dcterms:created xsi:type="dcterms:W3CDTF">2019-12-11T22:34:05Z</dcterms:created>
  <dcterms:modified xsi:type="dcterms:W3CDTF">2019-12-24T11:40:46Z</dcterms:modified>
</cp:coreProperties>
</file>