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65" yWindow="-150" windowWidth="12705" windowHeight="11760" tabRatio="795" activeTab="4"/>
  </bookViews>
  <sheets>
    <sheet name="Menu" sheetId="14" r:id="rId1"/>
    <sheet name="Reférentiel" sheetId="18" r:id="rId2"/>
    <sheet name="Saisie de notes" sheetId="12" r:id="rId3"/>
    <sheet name="suivi" sheetId="17" r:id="rId4"/>
    <sheet name="mon TP" sheetId="26" r:id="rId5"/>
    <sheet name="Cahier de texte" sheetId="13" r:id="rId6"/>
    <sheet name="Création d'activités" sheetId="8" r:id="rId7"/>
    <sheet name="liste" sheetId="28" r:id="rId8"/>
  </sheets>
  <externalReferences>
    <externalReference r:id="rId9"/>
    <externalReference r:id="rId10"/>
  </externalReferences>
  <definedNames>
    <definedName name="_xlnm._FilterDatabase" localSheetId="5" hidden="1">'Cahier de texte'!$B$5:$I$6</definedName>
    <definedName name="_xlnm._FilterDatabase" localSheetId="2" hidden="1">'Saisie de notes'!$B$4:$I$5</definedName>
    <definedName name="AT" localSheetId="1">'[1]Tableau croisé (2)'!#REF!</definedName>
    <definedName name="AT">#REF!</definedName>
    <definedName name="CI">#REF!</definedName>
    <definedName name="Classe" localSheetId="0">Menu!$P$16</definedName>
    <definedName name="ensemble" localSheetId="1">'[1]Tableau croisé (2)'!#REF!</definedName>
    <definedName name="ensemble">#REF!</definedName>
    <definedName name="er" localSheetId="1">'[1]Tableau croisé'!$C$6:$C$19</definedName>
    <definedName name="ER">'[1]Tableau croisé'!$C$6:$C$19</definedName>
    <definedName name="N°1">#REF!</definedName>
    <definedName name="N°10">#REF!</definedName>
    <definedName name="N°11" localSheetId="1">[2]CI!#REF!</definedName>
    <definedName name="N°11">#REF!</definedName>
    <definedName name="N°12" localSheetId="1">[2]CI!#REF!</definedName>
    <definedName name="N°12">#REF!</definedName>
    <definedName name="N°13" localSheetId="1">[2]CI!#REF!</definedName>
    <definedName name="N°13">#REF!</definedName>
    <definedName name="N°14" localSheetId="1">[2]CI!#REF!</definedName>
    <definedName name="N°14">#REF!</definedName>
    <definedName name="N°15" localSheetId="1">[2]CI!#REF!</definedName>
    <definedName name="N°15">#REF!</definedName>
    <definedName name="N°16" localSheetId="1">[2]CI!#REF!</definedName>
    <definedName name="N°16">#REF!</definedName>
    <definedName name="N°17" localSheetId="1">[2]CI!#REF!</definedName>
    <definedName name="N°17">#REF!</definedName>
    <definedName name="N°18" localSheetId="1">[2]CI!#REF!</definedName>
    <definedName name="N°18">#REF!</definedName>
    <definedName name="N°19" localSheetId="1">[2]CI!#REF!</definedName>
    <definedName name="N°19">#REF!</definedName>
    <definedName name="N°2">#REF!</definedName>
    <definedName name="N°20" localSheetId="1">[2]CI!#REF!</definedName>
    <definedName name="N°20">#REF!</definedName>
    <definedName name="N°3">#REF!</definedName>
    <definedName name="N°4">#REF!</definedName>
    <definedName name="N°5">#REF!</definedName>
    <definedName name="N°6">#REF!</definedName>
    <definedName name="N°7">#REF!</definedName>
    <definedName name="N°8">#REF!</definedName>
    <definedName name="N°9">#REF!</definedName>
    <definedName name="re">[1]CI!#REF!</definedName>
    <definedName name="suivi">Menu!$P$9</definedName>
    <definedName name="tr">[1]CI!#REF!</definedName>
    <definedName name="_xlnm.Print_Area" localSheetId="2">'Saisie de notes'!$A$1:$T$21</definedName>
  </definedNames>
  <calcPr calcId="145621"/>
</workbook>
</file>

<file path=xl/calcChain.xml><?xml version="1.0" encoding="utf-8"?>
<calcChain xmlns="http://schemas.openxmlformats.org/spreadsheetml/2006/main">
  <c r="K4" i="12" l="1"/>
  <c r="L4" i="12"/>
  <c r="M4" i="12"/>
  <c r="N4" i="12"/>
  <c r="O4" i="12"/>
  <c r="P4" i="12"/>
  <c r="J6" i="12"/>
  <c r="J8" i="12"/>
  <c r="J10" i="12"/>
  <c r="D2" i="17"/>
  <c r="E2" i="17"/>
  <c r="F2" i="17"/>
  <c r="G2" i="17"/>
  <c r="H2" i="17"/>
  <c r="I2" i="17"/>
  <c r="J2" i="17"/>
  <c r="K2" i="17"/>
  <c r="C2" i="17"/>
  <c r="D4" i="17"/>
  <c r="E4" i="17"/>
  <c r="F4" i="17"/>
  <c r="G4" i="17"/>
  <c r="H4" i="17"/>
  <c r="I4" i="17"/>
  <c r="J4" i="17"/>
  <c r="K4" i="17"/>
  <c r="I3" i="17"/>
  <c r="J3" i="17"/>
  <c r="K3" i="17"/>
  <c r="D3" i="17"/>
  <c r="E3" i="17"/>
  <c r="F3" i="17"/>
  <c r="G3" i="17"/>
  <c r="H3" i="17"/>
  <c r="C4" i="17"/>
  <c r="C3" i="17"/>
  <c r="J10" i="26"/>
  <c r="J11" i="26"/>
  <c r="J12" i="26"/>
  <c r="J13" i="26"/>
  <c r="J14" i="26"/>
  <c r="J15" i="26"/>
  <c r="J24" i="26" l="1"/>
  <c r="A20" i="26" l="1"/>
  <c r="A21" i="26"/>
  <c r="A22" i="26"/>
  <c r="A23" i="26"/>
  <c r="A24" i="26"/>
  <c r="A19" i="26"/>
  <c r="J20" i="26"/>
  <c r="J21" i="26"/>
  <c r="J22" i="26"/>
  <c r="J23" i="26"/>
  <c r="H25" i="26" l="1"/>
  <c r="J19" i="26"/>
  <c r="F25" i="26"/>
  <c r="G25" i="26"/>
  <c r="B12" i="26"/>
  <c r="B13" i="26"/>
  <c r="B14" i="26"/>
  <c r="B15" i="26"/>
  <c r="B10" i="26"/>
  <c r="B11" i="26"/>
  <c r="I25" i="26" l="1"/>
  <c r="J25" i="26" s="1"/>
  <c r="M10" i="8"/>
  <c r="G1" i="8"/>
  <c r="G2" i="8" s="1"/>
  <c r="F8" i="8"/>
  <c r="F4" i="12" s="1"/>
  <c r="E8" i="8"/>
  <c r="E5" i="13" s="1"/>
  <c r="A5" i="13"/>
  <c r="B5" i="13"/>
  <c r="C5" i="13"/>
  <c r="D5" i="13"/>
  <c r="G5" i="13"/>
  <c r="H5" i="13"/>
  <c r="I5" i="13"/>
  <c r="A7" i="13"/>
  <c r="F7" i="13"/>
  <c r="I7" i="13"/>
  <c r="A9" i="13"/>
  <c r="B9" i="13"/>
  <c r="C9" i="13"/>
  <c r="D9" i="13"/>
  <c r="F9" i="13"/>
  <c r="G9" i="13"/>
  <c r="H9" i="13"/>
  <c r="I9" i="13"/>
  <c r="A11" i="13"/>
  <c r="B11" i="13"/>
  <c r="C11" i="13"/>
  <c r="D11" i="13"/>
  <c r="E11" i="13"/>
  <c r="F11" i="13"/>
  <c r="G11" i="13"/>
  <c r="H11" i="13"/>
  <c r="I11" i="13"/>
  <c r="A13" i="13"/>
  <c r="B13" i="13"/>
  <c r="C13" i="13"/>
  <c r="D13" i="13"/>
  <c r="E13" i="13"/>
  <c r="F13" i="13"/>
  <c r="G13" i="13"/>
  <c r="H13" i="13"/>
  <c r="I13" i="13"/>
  <c r="A15" i="13"/>
  <c r="B15" i="13"/>
  <c r="C15" i="13"/>
  <c r="D15" i="13"/>
  <c r="E15" i="13"/>
  <c r="F15" i="13"/>
  <c r="G15" i="13"/>
  <c r="H15" i="13"/>
  <c r="I15" i="13"/>
  <c r="A17" i="13"/>
  <c r="B17" i="13"/>
  <c r="C17" i="13"/>
  <c r="D17" i="13"/>
  <c r="E17" i="13"/>
  <c r="F17" i="13"/>
  <c r="G17" i="13"/>
  <c r="H17" i="13"/>
  <c r="I17" i="13"/>
  <c r="A19" i="13"/>
  <c r="B19" i="13"/>
  <c r="C19" i="13"/>
  <c r="D19" i="13"/>
  <c r="E19" i="13"/>
  <c r="F19" i="13"/>
  <c r="G19" i="13"/>
  <c r="H19" i="13"/>
  <c r="I19" i="13"/>
  <c r="A21" i="13"/>
  <c r="B21" i="13"/>
  <c r="C21" i="13"/>
  <c r="D21" i="13"/>
  <c r="E21" i="13"/>
  <c r="F21" i="13"/>
  <c r="G21" i="13"/>
  <c r="H21" i="13"/>
  <c r="I21" i="13"/>
  <c r="J1" i="12"/>
  <c r="K1" i="12"/>
  <c r="L1" i="12"/>
  <c r="M1" i="12"/>
  <c r="N1" i="12"/>
  <c r="O1" i="12"/>
  <c r="P1" i="12"/>
  <c r="Q1" i="12"/>
  <c r="R1" i="12"/>
  <c r="S1" i="12"/>
  <c r="T1" i="12"/>
  <c r="A4" i="12"/>
  <c r="B4" i="12"/>
  <c r="C4" i="12"/>
  <c r="D4" i="12"/>
  <c r="G4" i="12"/>
  <c r="H4" i="12"/>
  <c r="I4" i="12"/>
  <c r="Q4" i="12"/>
  <c r="R4" i="12"/>
  <c r="S4" i="12"/>
  <c r="T4" i="12"/>
  <c r="A6" i="12"/>
  <c r="D6" i="12"/>
  <c r="E6" i="12"/>
  <c r="F6" i="12"/>
  <c r="G6" i="12"/>
  <c r="H6" i="12"/>
  <c r="I6" i="12"/>
  <c r="A8" i="12"/>
  <c r="B8" i="12"/>
  <c r="C8" i="12"/>
  <c r="D8" i="12"/>
  <c r="E8" i="12"/>
  <c r="F8" i="12"/>
  <c r="G8" i="12"/>
  <c r="H8" i="12"/>
  <c r="I8" i="12"/>
  <c r="A10" i="12"/>
  <c r="B10" i="12"/>
  <c r="C10" i="12"/>
  <c r="D10" i="12"/>
  <c r="E10" i="12"/>
  <c r="F10" i="12"/>
  <c r="G10" i="12"/>
  <c r="H10" i="12"/>
  <c r="I10" i="12"/>
  <c r="A12" i="12"/>
  <c r="B12" i="12"/>
  <c r="C12" i="12"/>
  <c r="D12" i="12"/>
  <c r="E12" i="12"/>
  <c r="F12" i="12"/>
  <c r="G12" i="12"/>
  <c r="H12" i="12"/>
  <c r="I12" i="12"/>
  <c r="J12" i="12"/>
  <c r="A14" i="12"/>
  <c r="B14" i="12"/>
  <c r="C14" i="12"/>
  <c r="D14" i="12"/>
  <c r="E14" i="12"/>
  <c r="F14" i="12"/>
  <c r="G14" i="12"/>
  <c r="H14" i="12"/>
  <c r="I14" i="12"/>
  <c r="J14" i="12"/>
  <c r="A16" i="12"/>
  <c r="B16" i="12"/>
  <c r="C16" i="12"/>
  <c r="D16" i="12"/>
  <c r="E16" i="12"/>
  <c r="F16" i="12"/>
  <c r="G16" i="12"/>
  <c r="H16" i="12"/>
  <c r="I16" i="12"/>
  <c r="J16" i="12"/>
  <c r="A18" i="12"/>
  <c r="B18" i="12"/>
  <c r="C18" i="12"/>
  <c r="D18" i="12"/>
  <c r="E18" i="12"/>
  <c r="F18" i="12"/>
  <c r="G18" i="12"/>
  <c r="H18" i="12"/>
  <c r="I18" i="12"/>
  <c r="J18" i="12"/>
  <c r="A20" i="12"/>
  <c r="B20" i="12"/>
  <c r="C20" i="12"/>
  <c r="D20" i="12"/>
  <c r="E20" i="12"/>
  <c r="F20" i="12"/>
  <c r="G20" i="12"/>
  <c r="H20" i="12"/>
  <c r="I20" i="12"/>
  <c r="J20" i="12"/>
  <c r="N14" i="8"/>
  <c r="P14" i="8"/>
  <c r="R14" i="8"/>
  <c r="M16" i="8"/>
  <c r="O16" i="8"/>
  <c r="Q16" i="8"/>
  <c r="N18" i="8"/>
  <c r="P18" i="8"/>
  <c r="R18" i="8"/>
  <c r="M14" i="8"/>
  <c r="O14" i="8"/>
  <c r="Q14" i="8"/>
  <c r="N16" i="8"/>
  <c r="P16" i="8"/>
  <c r="R16" i="8"/>
  <c r="M18" i="8"/>
  <c r="O18" i="8"/>
  <c r="Q18" i="8"/>
  <c r="N20" i="8"/>
  <c r="P20" i="8"/>
  <c r="R20" i="8"/>
  <c r="M20" i="8"/>
  <c r="Q20" i="8"/>
  <c r="M22" i="8"/>
  <c r="O22" i="8"/>
  <c r="Q22" i="8"/>
  <c r="N24" i="8"/>
  <c r="P24" i="8"/>
  <c r="R24" i="8"/>
  <c r="O20" i="8"/>
  <c r="N22" i="8"/>
  <c r="P22" i="8"/>
  <c r="R22" i="8"/>
  <c r="M24" i="8"/>
  <c r="O24" i="8"/>
  <c r="Q24" i="8"/>
  <c r="N10" i="8"/>
  <c r="O10" i="8"/>
  <c r="Q10" i="8"/>
  <c r="P10" i="8"/>
  <c r="R10" i="8"/>
  <c r="U10" i="8"/>
  <c r="T10" i="8"/>
  <c r="N12" i="8"/>
  <c r="R12" i="8"/>
  <c r="M12" i="8"/>
  <c r="Q12" i="8"/>
  <c r="U12" i="8"/>
  <c r="U16" i="8"/>
  <c r="U20" i="8"/>
  <c r="U24" i="8"/>
  <c r="P12" i="8"/>
  <c r="T12" i="8"/>
  <c r="T14" i="8"/>
  <c r="T16" i="8"/>
  <c r="T18" i="8"/>
  <c r="T20" i="8"/>
  <c r="T22" i="8"/>
  <c r="T24" i="8"/>
  <c r="O12" i="8"/>
  <c r="U14" i="8"/>
  <c r="U18" i="8"/>
  <c r="U22" i="8"/>
  <c r="M2" i="8"/>
  <c r="N2" i="8"/>
  <c r="O2" i="8"/>
  <c r="P2" i="8"/>
  <c r="Q2" i="8"/>
  <c r="R2" i="8"/>
  <c r="S2" i="8"/>
  <c r="T2" i="8"/>
  <c r="U2" i="8"/>
  <c r="M3" i="8"/>
  <c r="N3" i="8"/>
  <c r="O3" i="8"/>
  <c r="P3" i="8"/>
  <c r="Q3" i="8"/>
  <c r="R3" i="8"/>
  <c r="S3" i="8"/>
  <c r="T3" i="8"/>
  <c r="U3" i="8"/>
  <c r="L3" i="8"/>
  <c r="L2" i="8"/>
  <c r="E4" i="12"/>
  <c r="F5" i="13" l="1"/>
  <c r="O6" i="8"/>
  <c r="O5" i="8"/>
  <c r="N5" i="8"/>
  <c r="M7" i="8"/>
  <c r="R7" i="8"/>
  <c r="N6" i="8"/>
  <c r="U8" i="8"/>
  <c r="O9" i="8"/>
  <c r="R8" i="8"/>
  <c r="Q8" i="8"/>
  <c r="U7" i="8"/>
  <c r="U9" i="8"/>
  <c r="N7" i="8"/>
  <c r="M9" i="8"/>
  <c r="U5" i="8"/>
  <c r="Q9" i="8"/>
  <c r="P8" i="8"/>
  <c r="P5" i="8"/>
  <c r="O8" i="8"/>
  <c r="T6" i="8"/>
  <c r="M5" i="8"/>
  <c r="P9" i="8"/>
  <c r="R9" i="8"/>
  <c r="N9" i="8"/>
  <c r="T5" i="8"/>
  <c r="O7" i="8"/>
  <c r="P6" i="8"/>
  <c r="R6" i="8"/>
  <c r="Q7" i="8"/>
  <c r="R5" i="8"/>
  <c r="P7" i="8"/>
  <c r="Q5" i="8"/>
  <c r="Q6" i="8"/>
  <c r="N8" i="8"/>
  <c r="T9" i="8"/>
  <c r="M8" i="8"/>
  <c r="U6" i="8"/>
  <c r="T8" i="8"/>
  <c r="T7" i="8"/>
  <c r="M6" i="8"/>
  <c r="L6" i="8" l="1"/>
  <c r="S5" i="8"/>
  <c r="S6" i="8"/>
  <c r="L5" i="8"/>
  <c r="L9" i="8"/>
  <c r="L8" i="8"/>
  <c r="L7" i="8"/>
  <c r="S9" i="8"/>
  <c r="S8" i="8"/>
  <c r="S7" i="8"/>
</calcChain>
</file>

<file path=xl/connections.xml><?xml version="1.0" encoding="utf-8"?>
<connections xmlns="http://schemas.openxmlformats.org/spreadsheetml/2006/main">
  <connection id="1" name="O" type="6" refreshedVersion="4" background="1" saveData="1">
    <textPr codePage="850" sourceFile="C:\Users\White\Documents\clee usb 4 go 04 09 2011\referentiel\O.doc" decimal="," thousands=" ">
      <textFields>
        <textField/>
      </textFields>
    </textPr>
  </connection>
</connections>
</file>

<file path=xl/sharedStrings.xml><?xml version="1.0" encoding="utf-8"?>
<sst xmlns="http://schemas.openxmlformats.org/spreadsheetml/2006/main" count="578" uniqueCount="386">
  <si>
    <t>Maîtrise</t>
  </si>
  <si>
    <t>Abordé</t>
  </si>
  <si>
    <t>N°</t>
  </si>
  <si>
    <t>Modalité</t>
  </si>
  <si>
    <t>B</t>
  </si>
  <si>
    <t>D</t>
  </si>
  <si>
    <t>Année</t>
  </si>
  <si>
    <t>N° de Semaine (début)</t>
  </si>
  <si>
    <t>Associé</t>
  </si>
  <si>
    <t>S</t>
  </si>
  <si>
    <t>Nom de l'activité</t>
  </si>
  <si>
    <t>Découverte</t>
  </si>
  <si>
    <t>Apprentissage</t>
  </si>
  <si>
    <t>Approfondissement</t>
  </si>
  <si>
    <t>COMPETENCES 
DU BAC PRO</t>
  </si>
  <si>
    <t>Moyennes</t>
  </si>
  <si>
    <t>M</t>
  </si>
  <si>
    <t>G</t>
  </si>
  <si>
    <t>F</t>
  </si>
  <si>
    <t>Commentaires</t>
  </si>
  <si>
    <t>Date</t>
  </si>
  <si>
    <t>Semaine</t>
  </si>
  <si>
    <r>
      <t xml:space="preserve">Durée du cycle </t>
    </r>
    <r>
      <rPr>
        <sz val="9"/>
        <color indexed="8"/>
        <rFont val="Comic Sans MS"/>
        <family val="4"/>
      </rPr>
      <t>(Nb de semaines)</t>
    </r>
  </si>
  <si>
    <t>Enseignants</t>
  </si>
  <si>
    <t>X</t>
  </si>
  <si>
    <t>Conseiller le client, proposer un service complémentaire</t>
  </si>
  <si>
    <t>Effectuer une estimation des travaux</t>
  </si>
  <si>
    <t>Rendre compte au client ou à la hiérarchie</t>
  </si>
  <si>
    <t>Analyser les systèmes mis en œuvre</t>
  </si>
  <si>
    <t>Organiser le poste de travail</t>
  </si>
  <si>
    <t>Assurer la maintenance du poste de travail et des équipements</t>
  </si>
  <si>
    <t>Remettre en conformité la structure du véhicule et des trains roulants</t>
  </si>
  <si>
    <t>Peindre un élément et analyser la qualité du recouvrement</t>
  </si>
  <si>
    <t xml:space="preserve">C1.1 </t>
  </si>
  <si>
    <t>Accueillir le client, réceptionner le véhicule</t>
  </si>
  <si>
    <t>C1.1.1</t>
  </si>
  <si>
    <t>Accueillir et renseigner le client.</t>
  </si>
  <si>
    <t>L'accueil est courtois.
L'acceuil permet la fidélisation du client
Le client est rassuré sur les possibilités de remise en état de son véhicule</t>
  </si>
  <si>
    <t>C1.1.2</t>
  </si>
  <si>
    <t>Questionner le client afin de clarifier sa demande.</t>
  </si>
  <si>
    <t>Le questionnement est adapté.
Les informations collectées permettent de clarifier l'intervention demandée.</t>
  </si>
  <si>
    <t>C1.1.3</t>
  </si>
  <si>
    <t>Collecter les informations afin de réceptionner le véhicule.</t>
  </si>
  <si>
    <t>Les informations collectées sont suffisantes pour identifier correctement le véhicule.
L'ensemble des caractéristiques du véhicule sont identifiées.
La procédure de réception de l’entreprise est appliquée.</t>
  </si>
  <si>
    <t>Effectuer les contrôles visuels nécessaires à la réception.</t>
  </si>
  <si>
    <t>Le contrôle permet d'identifier les défauts autres que ceux prévus par l'intervention.
Les défauts constatés sont validés par le client.</t>
  </si>
  <si>
    <t>C1.1.4</t>
  </si>
  <si>
    <t>Expliquer la nécessité d'une expertise.</t>
  </si>
  <si>
    <t>Les explications sont adaptées.
La nécessité de l’expertise est comprise par le client.</t>
  </si>
  <si>
    <t xml:space="preserve">C1.2 </t>
  </si>
  <si>
    <t>C1.2.1</t>
  </si>
  <si>
    <t>Informer et présenter au client les différentes possibilités de réparation.</t>
  </si>
  <si>
    <t>La présentation est claire, structurée et comprise par le client.
La présentation fait apparaître les avantages et les inconvénients de chaque possibilité.</t>
  </si>
  <si>
    <t>C1.2.2</t>
  </si>
  <si>
    <t>Conseiller le client sur la réparation à effectuer.</t>
  </si>
  <si>
    <t>Les conseils intègrent les
Les conseils intègrent les exigences réglementaires et commerciales.
La négociation avec le client est courtoise.
Les conseils prennent en compte les exigences du client.</t>
  </si>
  <si>
    <t>C1.2.3</t>
  </si>
  <si>
    <t>Présenter les travaux complémentaires à l’intervention initiale.</t>
  </si>
  <si>
    <t>La présentation est claire, structurée et comprise par le client.
Les travaux proposés répondent aux besoins du client, ils sont acceptés par ce dernier.</t>
  </si>
  <si>
    <t>C1.2.4</t>
  </si>
  <si>
    <t>Proposer les services de l'entreprise.</t>
  </si>
  <si>
    <t>Les propositions intègrent les services et exigences commerciales de l'entreprise.
Les propositions prennent en compte les besoins du client.</t>
  </si>
  <si>
    <t xml:space="preserve">C1.3 </t>
  </si>
  <si>
    <t>C1.3.1</t>
  </si>
  <si>
    <t>Enregistrer et exploiter toutes les informations liées au véhicule.</t>
  </si>
  <si>
    <t>Les informations enregistrées sont exactes et exploitables.
Les informations exploitées permettent d’établir une estimation sans omission.</t>
  </si>
  <si>
    <t>C1.3.2</t>
  </si>
  <si>
    <t>Exploiter le procès verbal contradictoire d'expertise.</t>
  </si>
  <si>
    <t>Le procès verbal d'expertise est complètement exploité.
Les données de la réparation sont prises en compte.
Les temps de réparation sont clairement identifiés.</t>
  </si>
  <si>
    <t>C1.3.4</t>
  </si>
  <si>
    <t>Établir une liste des travaux avec les éléments et produits à remplacer.</t>
  </si>
  <si>
    <t>Toutes les prescriptions du procès verbal sont prises en compte.
La liste des éléments et des produits à remplacer est complète.
La liste des travaux à réaliser est adaptée.</t>
  </si>
  <si>
    <t>C1.3.5</t>
  </si>
  <si>
    <t>Exploiter les bases de données</t>
  </si>
  <si>
    <t>Les prix des divers éléments (pièces, produits) sont identifiés.
Les données économiques concernant les pièces et les fournitures sont exactes.
La liste des temps barèmés « constructeur » (opérations simples, opérations groupées, opérations de peinture) affectée aux interventions est exacte.</t>
  </si>
  <si>
    <t>C1.3.6</t>
  </si>
  <si>
    <t>Utiliser les outils d’expertise à distance.</t>
  </si>
  <si>
    <t>Les photographies permettent d’identifier clairement les conséquences du choc.
Le dossier d’expertise à distance est exploitable par tous les intervenants.</t>
  </si>
  <si>
    <t>C1.3.7</t>
  </si>
  <si>
    <t>Estimer la durée des travaux.</t>
  </si>
  <si>
    <t>La durée proposée est adaptée à l’intervention.</t>
  </si>
  <si>
    <t>C1.3.8</t>
  </si>
  <si>
    <t xml:space="preserve">Réaliser une estimation des coûts.
</t>
  </si>
  <si>
    <t>L'estimation proposée est conforme à la réparation envisagée.
Les données économiques (temps, pièces, fournitures) sont exactes.
L'estimation prend en compte les contraintes commerciales de l'entreprise (taux horaire, remises, abattements, TVA,...)</t>
  </si>
  <si>
    <t xml:space="preserve">C1.4 </t>
  </si>
  <si>
    <t>Rédiger l'ordre de réparation</t>
  </si>
  <si>
    <t>C1.4.1</t>
  </si>
  <si>
    <t>Constituer le dossier relatif au client et au véhicule.</t>
  </si>
  <si>
    <t xml:space="preserve">Toutes les informations liées au client et au véhicule sont rassemblées.
Les informations enregistrées sont exactes et exploitables.
</t>
  </si>
  <si>
    <t>C1.4.2</t>
  </si>
  <si>
    <t>Consigner les défauts et les déformations du véhicule en plus de la réparation prévue.</t>
  </si>
  <si>
    <t xml:space="preserve">Les défauts et les déformations du véhicule hors de la réparation prévue sont tous consignés.
</t>
  </si>
  <si>
    <t>C1.4.3</t>
  </si>
  <si>
    <t xml:space="preserve">Les prescriptions du rapport d'expertise sont intégrées.
Les informations sont exploitables par les différents intervenants de l'entreprise.
L’ordre de réparation est conforme à la réglementation en vigueur.
</t>
  </si>
  <si>
    <t>C1.4.4</t>
  </si>
  <si>
    <t>Obtenir l'accord du client.</t>
  </si>
  <si>
    <t xml:space="preserve">L'ordre de réparation ne comporte aucune ambiguïté.
L'ordre de réparation est approuvé et signé par les deux parties.
</t>
  </si>
  <si>
    <t xml:space="preserve">C1.5 </t>
  </si>
  <si>
    <t>Renseigner les documents et les outils de suivi de la démarche qualité</t>
  </si>
  <si>
    <t>C1.5.1</t>
  </si>
  <si>
    <t>Compléter la fiche de travail.</t>
  </si>
  <si>
    <t>Les informations fournies sont complètes, elles sont exploitables par les autres services.</t>
  </si>
  <si>
    <t>C1.5.2</t>
  </si>
  <si>
    <t>Renseigner les documents de suivi du véhicule.</t>
  </si>
  <si>
    <t>Les documents de suivi sont complétés sans omission. (livret de garantie,...).
Les futures échéances de maintenance et de réparation sont signalées.</t>
  </si>
  <si>
    <t>C1.5.3</t>
  </si>
  <si>
    <t>Renseigner le fichier client et l'historique d'intervention.</t>
  </si>
  <si>
    <t>Le fichier client est complété, le descriptif du véhicule et de l’intervention sont correctement enseignés.</t>
  </si>
  <si>
    <t>C1.5.4</t>
  </si>
  <si>
    <t>Les informations transmises correspondent aux interventions réalisées.
Les documents sont complétés sans omission et sont exploitables.</t>
  </si>
  <si>
    <t>C1.5.5</t>
  </si>
  <si>
    <t>Signaler et enregistrer les défauts et anomalies constatés.</t>
  </si>
  <si>
    <t>Les défauts et anomalies constatés sont signalés et enregistrés sans omission.
L’enregistrement est exploitable.</t>
  </si>
  <si>
    <t xml:space="preserve">C1.6 </t>
  </si>
  <si>
    <t>C1.6.1</t>
  </si>
  <si>
    <t>Présenter et commenter les travaux réalisés à la hiérarchie et au client.</t>
  </si>
  <si>
    <t>La présentation est claire, structurée, elle est comprise par le client.
La présentation et le commentaire assurent la fidélisation du client.</t>
  </si>
  <si>
    <t>C1.6.2</t>
  </si>
  <si>
    <t>Informer la hiérarchie et le client 
des défauts et anomalies constatées.</t>
  </si>
  <si>
    <t>Les défauts et anomalies constatés sont compris par le client et consignés par écrit sans omission.
Le compte rendu est exploitable.</t>
  </si>
  <si>
    <t>C1.6.3</t>
  </si>
  <si>
    <t>Présenter au client les éléments de facturation.</t>
  </si>
  <si>
    <t>Les explications sont cohérentes, elles rendent compte des éléments facturés et permettent de justifier la facturation.
Les éventuels litiges sont signalés à la hiérarchie.</t>
  </si>
  <si>
    <t>C1.6.4</t>
  </si>
  <si>
    <t>Formuler des recommandations au client.</t>
  </si>
  <si>
    <t>Les recommandations liées aux précautions à prendre après l’intervention sont adaptées et compréhensibles.
Les recommandations liées aux contraintes réglementaires, techniques et économiques. sont adaptées.</t>
  </si>
  <si>
    <t xml:space="preserve">C2.1 </t>
  </si>
  <si>
    <t>Collecter, analyser les informations techniques et réglementaires</t>
  </si>
  <si>
    <t>C2.1.1</t>
  </si>
  <si>
    <t>Utiliser les différents supports documentaires.</t>
  </si>
  <si>
    <t>L’utilisation de tous les supports documentaires est maîtrisée.
Les supports multimédias d’aide méthodologique sont correctement utilisés.</t>
  </si>
  <si>
    <t>C2.1.2</t>
  </si>
  <si>
    <t>Les préconisations et schémas utiles du constructeur sont tous sélectionnés.
La procédure retenue peut se mettre en œuvre sans difficulté.
La mise en œuvre des équipements et outillages spécifiques est sélectionnée.
Les aspects techniques spécifiques sont clairement identifiés.</t>
  </si>
  <si>
    <t>C2.1.3</t>
  </si>
  <si>
    <t>Collecter et analyser les informations réglementaires 
liées à l’intervention.</t>
  </si>
  <si>
    <t>Les préconisations du constructeur et fabricant prenant en compte l’aspect réglementaire sont toutes sélectionnées.
Les règles et précautions liées à la sécurité sont toutes identifiées et prises en compte.</t>
  </si>
  <si>
    <t>C2.1.4</t>
  </si>
  <si>
    <t>Analyser les informations liées au tri sélectif des déchets.</t>
  </si>
  <si>
    <t>Les règles de tri et de stockage des différents déchets produits sont identifiées ;elles peuvent être appliquées.</t>
  </si>
  <si>
    <t xml:space="preserve">C2.2 </t>
  </si>
  <si>
    <t>C2.2.1</t>
  </si>
  <si>
    <t>Décoder l'ensemble des documents concernant le système.</t>
  </si>
  <si>
    <t>Les différents plans, croquis, schémas, sont correctement lus et décodés.
- Les différents éclatés, perspectives sont décodés et analysés.
Toutes les informations nécessaires sont extraites.</t>
  </si>
  <si>
    <t>C2.2.2</t>
  </si>
  <si>
    <t>Réaliser l'analyse fonctionnelle des systèmes.</t>
  </si>
  <si>
    <t>Le système est correctement identifié.
Les différentes fonctions sont identifiées : (fonction globale. ....)
Les données d’entrée, de sortie et de contrôle sont identifiées.
Les paramètres de fonctionnement sont clairement identifiés.</t>
  </si>
  <si>
    <t>C2.2.3</t>
  </si>
  <si>
    <t>Réaliser l'analyse structurelle des systèmes.</t>
  </si>
  <si>
    <t>Les solutions technologiques sont identifiées suivant les normes en vigueur.</t>
  </si>
  <si>
    <t>C2.2.4</t>
  </si>
  <si>
    <t>Identifier les liaisonsélectriques et fluidiques.</t>
  </si>
  <si>
    <t>Les données d’entrée, de sortie et de contrôle sont identifiées.
Les chaînes d’information et d’énergie sont identifiées.</t>
  </si>
  <si>
    <t>C2.2.5</t>
  </si>
  <si>
    <t>Identifier les procédures de sauvegarde 
des informations et des données.</t>
  </si>
  <si>
    <t>Les règles de sauvegarde des données et informations sont décrites.</t>
  </si>
  <si>
    <t>C2.2.6</t>
  </si>
  <si>
    <t>Identifier les efforts et contraintes qui s'appliquent aux éléments du système et de son environnement.</t>
  </si>
  <si>
    <t>Les hypothèses sont judicieuses et clairement définies.
Les représentations graphiques sont adaptées.
Les résultats sont analysés.</t>
  </si>
  <si>
    <t>C2.2.7</t>
  </si>
  <si>
    <t>Identifier les caractéristiques et contraintes cinématiques liées au système et son environnement</t>
  </si>
  <si>
    <t xml:space="preserve">C2.3 </t>
  </si>
  <si>
    <t>Commander les pièces et les produits nécessaires à l’intervention.</t>
  </si>
  <si>
    <t>C2.3.1</t>
  </si>
  <si>
    <t>La prise en compte des divers documents permettra l’établissement d’une liste de pièces et de produits.</t>
  </si>
  <si>
    <t>C2.3.2</t>
  </si>
  <si>
    <t>Lister l’ensemble des pièces et des produits.</t>
  </si>
  <si>
    <t>La liste des pièces et des produits est conforme et permet l’intervention.</t>
  </si>
  <si>
    <t>C2.3.3</t>
  </si>
  <si>
    <t>Rédiger le bon de commande.</t>
  </si>
  <si>
    <t>Les contraintes (prix, délais, qualité,...) sont prises en compte.- Le bon de commande est
correctement rédigé.</t>
  </si>
  <si>
    <t>C2.3.4</t>
  </si>
  <si>
    <t>Passer la commande chez les fournisseurs sélectionnés.</t>
  </si>
  <si>
    <t>Les fournisseurs sélectionnés correspondent à la politique de gestion de l’entreprise.
Le passage de commande est assuré, il est conforme aux procédures de l’entreprise.
Le délai d’approvisionnement est conforme aux besoins.</t>
  </si>
  <si>
    <t>C2.3.5</t>
  </si>
  <si>
    <t>Réceptionner la livraison.</t>
  </si>
  <si>
    <t>Le contrôle de réception est assuré et est conforme aux procédures de l’entreprise.
Les éléments et ingrédients sont stockés en toute sécurité.</t>
  </si>
  <si>
    <t xml:space="preserve">C2.4 </t>
  </si>
  <si>
    <t>C.2.4.1</t>
  </si>
  <si>
    <t>Choisir la procédure d’intervention.</t>
  </si>
  <si>
    <t>Le choix de la procédure d’intervention est adapté et cohérent.
Les exigences du constructeur sont respectées.</t>
  </si>
  <si>
    <t>C.2.4.2</t>
  </si>
  <si>
    <t>Estimer la durée de son intervention.</t>
  </si>
  <si>
    <t xml:space="preserve"> La durée estimée est adaptée à l’intervention et au plan de charge de l'entreprise.</t>
  </si>
  <si>
    <t>C2.4.3</t>
  </si>
  <si>
    <t>Choisir et agencer une airede travail adaptée à l’intervention.</t>
  </si>
  <si>
    <t>Le choix de l’aire de travail est adapté à l’intervention.
L’organisation du poste de travail intègre la prévention des risques professionnels.</t>
  </si>
  <si>
    <t>C2.4.4</t>
  </si>
  <si>
    <t>Remettre en conformité le poste de travail</t>
  </si>
  <si>
    <t>Le poste de travail et les équipements utilisés sont nettoyés, rangés et remis en état.
Toute anomalie est signalée.
Les déchets sont identifiés, triés et stockés dans le respect des normes et des prescriptions de l’entreprise.
Les consignes sont toutes respectées.
Les règles d’hygiène, de sécurité et d’ergonomie sont respectées.</t>
  </si>
  <si>
    <t xml:space="preserve">C2.5 </t>
  </si>
  <si>
    <t>C2.5.1</t>
  </si>
  <si>
    <t>Préparer la maintenance du poste de travail et des équipements.</t>
  </si>
  <si>
    <t>Les procédures de maintenance des équipements et outillages sont prises en compte.
Les fournitures nécessaires à la maintenance des matériels et outillages sont disponibles.
Les moyens de nettoyage sont disponibles.</t>
  </si>
  <si>
    <t>C2.5.2</t>
  </si>
  <si>
    <t>Réaliser la maintenance du poste de travail et des équipements.</t>
  </si>
  <si>
    <t>La maintenance et le nettoyage du poste de travail et des équipements sont conformes.
Les consignes du tri sélectif des déchets sont respectées.
Les règles de prévention des risques professionnels sont respectées.</t>
  </si>
  <si>
    <t>C2.5.3</t>
  </si>
  <si>
    <t>Renseigner les livrets d’entretien et de suivi.</t>
  </si>
  <si>
    <t>Les livrets de suivi sont renseignés conformément aux règles de l’entreprise.
Les défauts constatés sont signalés par écrit.</t>
  </si>
  <si>
    <t xml:space="preserve">C 3.1 </t>
  </si>
  <si>
    <t>Contrôler l’état géométrique des structures et des trains roulants</t>
  </si>
  <si>
    <t>C3.1.1</t>
  </si>
  <si>
    <t>Manutentionner le véhicule.</t>
  </si>
  <si>
    <t>Le positionnement du véhicule sur l’aire de travail est approprié à la réparation.
Les manutentions sont réalisées en toute sécurité.</t>
  </si>
  <si>
    <t>C3.1.2</t>
  </si>
  <si>
    <t>Mesurer, contrôler les jeux, alignement, affleurement.</t>
  </si>
  <si>
    <t>Les différents moyens de mesure sont connus et mis en œuvre.
Les méthodes de mesures sont en adéquations avec les préconisations constructeur (pige télescopique, banc de mesure ou de contrôle).</t>
  </si>
  <si>
    <t>C3.1.3</t>
  </si>
  <si>
    <t>Effectuer les contrôles et mesures des trains roulants.</t>
  </si>
  <si>
    <t>Les différents moyens de mesure sont connus et mis en œuvre. 
La procédure de mesure et contrôle est conforme.
Les fiches de relevés sont correctement renseignées, exploitables et en adéquation avec l’état du véhicule.</t>
  </si>
  <si>
    <t>C3.1.4</t>
  </si>
  <si>
    <t>Effectuer les contrôles et les mesures du soubassement.</t>
  </si>
  <si>
    <t>La mise en assiette est conforme au système utilisé et au véhicule.
La procédure de contrôle et mesure est conforme.
Les fiches de relevés sont correctement renseignées, exploitables et en adéquation avec l’état du véhicule.</t>
  </si>
  <si>
    <t xml:space="preserve">C 3.2 </t>
  </si>
  <si>
    <t>Diagnostiquer l’état géométrique des structures et des trains roulants</t>
  </si>
  <si>
    <t>C3.2.1</t>
  </si>
  <si>
    <t>Interpréter le relevé des mesures</t>
  </si>
  <si>
    <t>C3.2.2</t>
  </si>
  <si>
    <t>Diagnostiquer l'état géométrique des structures des trains roulants.</t>
  </si>
  <si>
    <t>Le diagnostic est pertinent et exploitable.
L’analyse permet d’identifier les éléments en cause.</t>
  </si>
  <si>
    <t>C3.2.3</t>
  </si>
  <si>
    <t>Proposer une intervention et la méthode de remise en conformité.</t>
  </si>
  <si>
    <t>L’intervention proposée est cohérente avec l’identificationn des éléments en cause et avec la démarche qualité de l’entreprise.
La méthodologie de remise en, conformité prend en compte les préconisations du constructeur.</t>
  </si>
  <si>
    <t xml:space="preserve">C4.1 </t>
  </si>
  <si>
    <t>Réparer, restructurer les éléments détériorés</t>
  </si>
  <si>
    <t>C4.1.1</t>
  </si>
  <si>
    <t>Déposer, reposer les éléments mécaniques, 
de carrosserie et de sellerie.</t>
  </si>
  <si>
    <t>Les types d’assemblage sont correctement identifiés.
- La procédure de dépose, de repose et de réglage respecte les préconisations du constructeur et la qualité. 
- Les éléments de protection utilisés sont adéquats.
- Aucune détérioration n’est constatée.
- Les éléments déposés sont correctement identifiés et stockés.
- Toutes les anomalies ont été identifiées et signalées.</t>
  </si>
  <si>
    <t>C4.1.2</t>
  </si>
  <si>
    <t>Restructurer les éléments de carrosserie.</t>
  </si>
  <si>
    <t>La procédure mise en œuvre respecte les préconisations du constructeur et la qualité.
Les risques liés à l’intervention (hygiène, sécurité, ergonomie, réglementation) sont correctement  dentifiés et les moyens de les prévenir sont appliqués.
Le temps d’intervention est respecté.</t>
  </si>
  <si>
    <t>C4.1.3</t>
  </si>
  <si>
    <t>Remettre en forme les éléments détériorés.</t>
  </si>
  <si>
    <t>C4.1.4</t>
  </si>
  <si>
    <t>Réparer les matériaux composites.</t>
  </si>
  <si>
    <t>C4.1.5</t>
  </si>
  <si>
    <t>Protéger contre la corrosion.</t>
  </si>
  <si>
    <t>C4.1.6</t>
  </si>
  <si>
    <t>Réparer, remplacer les vitrages</t>
  </si>
  <si>
    <t xml:space="preserve"> Les différents types de vitrage sont connus et identifiés.
L'analyse des caractéristiques de l'impact permet d'évaluer la faisabilité de la réparation (grosseur d'impact, champ de vision) et de choisir la méthode de réparation.
Les produits sélectionnés sont conformes et adaptés au travail à réaliser.
La protection du véhicule est adaptée.
La méthodologie d’intervention est respectée.
L’intervention permet de retrouver la fonction d’origine du vitrage (visibilité, étanchéité,...).
La qualité de l’intervention est conforme aux recommandations.</t>
  </si>
  <si>
    <t xml:space="preserve">C4.2 </t>
  </si>
  <si>
    <t>C4.2.1</t>
  </si>
  <si>
    <t>Choisir et s’approprier le processus de remise en état.</t>
  </si>
  <si>
    <t>La méthodologie utilisée permet de retrouver la conformité de la structure.
Le processus est choisi dans un souci de rentabilité et s’inscrit dans la démarche qualité de l’entreprise.
Les risques liés à l’intervention (hygiène, sécurité, ergonomie, réglementation) sont
correctement identifiés et les moyens de les prévenir sont appliqués.</t>
  </si>
  <si>
    <t>C4.2.2</t>
  </si>
  <si>
    <t>Manutentionner et positionner le véhicule 
sur l’aire de remise en ligne.</t>
  </si>
  <si>
    <t>La manutention du véhicule est conforme.
Le positionnement et les ancrages sur l’aire de redressage sont conformes.</t>
  </si>
  <si>
    <t>C4.2.3</t>
  </si>
  <si>
    <t>Réaliser la remise en ligne de la structure.</t>
  </si>
  <si>
    <t>Les systèmes de remise en ligne, de contrôle ou de suivi du redressage sont correctement installés et exploités.
La remise en ligne est conforme aux préconisations du constructeur.
Les règles de sécurité sont respectées.
Le temps alloué est respecté.
L’intervention est correcte et permet la suite du processus de réparation.
La géométrie des trains roulants est conforme aux valeurs de référence.</t>
  </si>
  <si>
    <t>C4.2.4</t>
  </si>
  <si>
    <t>Réaliser le réglage des trains roulants.</t>
  </si>
  <si>
    <t xml:space="preserve">C4.3 </t>
  </si>
  <si>
    <t>Remettre en état les systèmes mettant en œuvre des énergies</t>
  </si>
  <si>
    <t>C4.3.1</t>
  </si>
  <si>
    <t>Identifier les emplacements et le type de liaison.</t>
  </si>
  <si>
    <t>L’identification des connexions est assurée.</t>
  </si>
  <si>
    <t>C4.3.2</t>
  </si>
  <si>
    <t>Déposer, reposer les éléments des circuits d’énergie et d’information.</t>
  </si>
  <si>
    <t>Les éléments et composants sont déconnectés et désinstallés en respectant les procédures du constructeur.
Les données et informations sont sauvegardées ; les paramètres utiles sont conservés.
La collecte des fluides respecte les préconisations et la réglementation en vigueur.
Les éléments déposés sont correctement stockés.
Les risques liés à l’intervention (hygiène, sécurité, ergonomie,
réglementation) sont correctement identifiés et les moyens de les prévenir sont appliqués.</t>
  </si>
  <si>
    <t>C4.3.3</t>
  </si>
  <si>
    <t>Rechercher les causes de dysfonctionnements</t>
  </si>
  <si>
    <t>Les contrôles et mesures réalisés permettent d'identifier le dysfonctionnement.
La cause de la non-conformité est identifiée.
Les défauts sont signalés.</t>
  </si>
  <si>
    <t>C4.3.4</t>
  </si>
  <si>
    <t>Sauvegarder, réinitialiser et paramétrer les systèmes 
et les composants.</t>
  </si>
  <si>
    <t>Les différents circuits et connexions (électriques, hydrauliques, pneumatiques) sont identifiés et protégés.
L’intégrité des circuits est assurée (protection contre les effets thermiques, magnétiques, etc.).
L’utilisation des outillages est  conforme aux procédures.
Les paramétrages, réinitialisations et configurations sont conformes aux recommandations du constructeur ou de l'équipementier.</t>
  </si>
  <si>
    <t>C4.3.5</t>
  </si>
  <si>
    <t>Inspecter la zone d’intervention, les éléments déposés et à reposer,
 signaler toutes les anomalies</t>
  </si>
  <si>
    <t>La zone d'intervention et périphérique est entièrement inspectée, les défauts constatés sont identifiés.
Toutes les anomalies sont signalées.</t>
  </si>
  <si>
    <t>C4.4</t>
  </si>
  <si>
    <t>C4.4.1</t>
  </si>
  <si>
    <t>Identifier les risques liés à l’intervention et les moyens 
de les prévenir.</t>
  </si>
  <si>
    <t>C4.4.2</t>
  </si>
  <si>
    <t>Identifier et préparer les fonds et les produits de recouvrement.</t>
  </si>
  <si>
    <t>La nature du subjectile et les produits sont correctement identifiés.
La préparation : des sous couches est conforme; de la teinte est conforme.
L'échantillon réalisé est identique à la teinte du véhicule.
La quantité de produit préparée est adaptée à la surface à traiter ou à peindre.</t>
  </si>
  <si>
    <t>C4.4.3</t>
  </si>
  <si>
    <t>Protéger les surfaces à ne pas traiter.</t>
  </si>
  <si>
    <t>La protection des surfaces à ne pas traiter est assurée.
Le marouflage est rationnel (pas de gaspillage).</t>
  </si>
  <si>
    <t>C4.4.4</t>
  </si>
  <si>
    <t>Préparer les surfaces.</t>
  </si>
  <si>
    <t>La procédure de mise en œuvre des produits est conforme aux préconisations du fabricant.
Le support est correctement préparé.
La mise en œuvre des produits est rationnelle (gaspillage).
Les produits de sous couches sont correctement poncés.
La granulométrie est respectée.
Les surfaces à peindre sont correctement nettoyées, dégraissées.</t>
  </si>
  <si>
    <t>C4.4.5</t>
  </si>
  <si>
    <t>Appliquer les produits.</t>
  </si>
  <si>
    <t>Les produits préparés sont appliqués en conformité avec les préconisations du fabricant.
Les méthodes de raccord sont connues et appliquées.
Les temps de séchage et les paramètres d’influence sont connus et correctement mis en œuvre. Ils sont adaptés à l'intervention.
Le matériel de séchage est choisi dans un souci de rentabilité.
Les produits sont correctement séchés.</t>
  </si>
  <si>
    <t>C4.4.6</t>
  </si>
  <si>
    <t>Contrôler la qualité du recouvrement.</t>
  </si>
  <si>
    <t>La teinte est conforme au véhicule.
La qualité du recouvrement est conforme aux exigences de l’entreprise et du client.
Toutes les anomalies ont été identifiées et signalées.</t>
  </si>
  <si>
    <t>C4.4.7</t>
  </si>
  <si>
    <t>Diagnostiquer les causes des défauts en peinture.</t>
  </si>
  <si>
    <t>Les causes possibles desdéfauts sont connues et recensées. 
Les éléments ou procédures de correction de défauts d'aspects sont connus et adaptés au
défaut à corriger</t>
  </si>
  <si>
    <t>C4.4.8</t>
  </si>
  <si>
    <t>Établir la procédure de correction des défauts.</t>
  </si>
  <si>
    <t>La procédure mise en œuvre pour corriger les défauts est justifiée et permet la résorption des défauts.
La procédure mise en œuvre pour corriger les défauts est justifiée et permet la résorption des défauts.</t>
  </si>
  <si>
    <t>Condition de réalisation</t>
  </si>
  <si>
    <t>On demande</t>
  </si>
  <si>
    <t>On donne</t>
  </si>
  <si>
    <t>Réaliser une estimation des coûts.</t>
  </si>
  <si>
    <t>Capacités</t>
  </si>
  <si>
    <t xml:space="preserve">Compétences </t>
  </si>
  <si>
    <t xml:space="preserve">Etre capable de: </t>
  </si>
  <si>
    <t>Travail demandé</t>
  </si>
  <si>
    <t xml:space="preserve">Etre capable de </t>
  </si>
  <si>
    <t>Indicateurs d'évaluation</t>
  </si>
  <si>
    <r>
      <rPr>
        <b/>
        <sz val="18"/>
        <color indexed="8"/>
        <rFont val="Comic Sans MS"/>
        <family val="4"/>
      </rPr>
      <t>FICHE CONTRAT</t>
    </r>
    <r>
      <rPr>
        <b/>
        <sz val="14"/>
        <color indexed="8"/>
        <rFont val="Comic Sans MS"/>
        <family val="4"/>
      </rPr>
      <t xml:space="preserve">         </t>
    </r>
    <r>
      <rPr>
        <b/>
        <sz val="11"/>
        <color indexed="8"/>
        <rFont val="Comic Sans MS"/>
        <family val="4"/>
      </rPr>
      <t xml:space="preserve"> BAC PRO REPARATION</t>
    </r>
  </si>
  <si>
    <t>EVALUATION des COMPETENCES</t>
  </si>
  <si>
    <t>Evaluation
 formative</t>
  </si>
  <si>
    <t>A</t>
  </si>
  <si>
    <t>C</t>
  </si>
  <si>
    <t>/</t>
  </si>
  <si>
    <t>Moyenne</t>
  </si>
  <si>
    <t>TOTAL</t>
  </si>
  <si>
    <t>Temps alloué:</t>
  </si>
  <si>
    <t>Je fait le bilan de mon activité:</t>
  </si>
  <si>
    <r>
      <t>Enregistrer l'ensemble des informations liées à l’intervention</t>
    </r>
    <r>
      <rPr>
        <b/>
        <sz val="3"/>
        <rFont val="Comic Sans MS"/>
        <family val="4"/>
      </rPr>
      <t xml:space="preserve"> </t>
    </r>
    <r>
      <rPr>
        <b/>
        <sz val="10"/>
        <rFont val="Comic Sans MS"/>
        <family val="4"/>
      </rPr>
      <t>à réaliser.</t>
    </r>
  </si>
  <si>
    <r>
      <t>Exploiter les documents (rapport, expertise, pré-</t>
    </r>
    <r>
      <rPr>
        <b/>
        <sz val="3"/>
        <rFont val="Comic Sans MS"/>
        <family val="4"/>
      </rPr>
      <t xml:space="preserve"> </t>
    </r>
    <r>
      <rPr>
        <b/>
        <sz val="10"/>
        <rFont val="Comic Sans MS"/>
        <family val="4"/>
      </rPr>
      <t>diagnostic, OR)
nécessaires à l'intervention.</t>
    </r>
  </si>
  <si>
    <t>Identifier les efforts et contraintes qui s'appliquent
aux éléments du système et de son environnement.</t>
  </si>
  <si>
    <t>Identifier les caractéristiques et contraintes 
cinématiques liées au système et son environnement</t>
  </si>
  <si>
    <r>
      <t>Compléter les documents</t>
    </r>
    <r>
      <rPr>
        <b/>
        <sz val="3"/>
        <rFont val="Comic Sans MS"/>
        <family val="4"/>
      </rPr>
      <t xml:space="preserve"> </t>
    </r>
    <r>
      <rPr>
        <b/>
        <sz val="10"/>
        <rFont val="Comic Sans MS"/>
        <family val="4"/>
      </rPr>
      <t>nécessaires à la facturation,
les documents relatifs à la démarche qualité.</t>
    </r>
  </si>
  <si>
    <t>Les risques liés à l’intervention hygiène, sécurité, ergonomie, réglementation, sont correctement identifiés.
Les moyens de les prévenir sont connus et appliqués.</t>
  </si>
  <si>
    <t>Compétences</t>
  </si>
  <si>
    <t>Identifier les risques liés à l’intervention et les moyens de les prévenir.</t>
  </si>
  <si>
    <t>Les fiches de relevés sont correctement décodées.
Toutes les anomalies de mesure et contrôle sont analysées et signalées
L’identification des défauts est correcte.</t>
  </si>
  <si>
    <t>2 BAC CAR</t>
  </si>
  <si>
    <t>1 BAC CAR</t>
  </si>
  <si>
    <t>T BAC CAR</t>
  </si>
  <si>
    <t>30 mn</t>
  </si>
  <si>
    <t>1h</t>
  </si>
  <si>
    <t>1h30</t>
  </si>
  <si>
    <t>2h</t>
  </si>
  <si>
    <t>2h30</t>
  </si>
  <si>
    <t>3h</t>
  </si>
  <si>
    <t>3h30</t>
  </si>
  <si>
    <t>4h</t>
  </si>
  <si>
    <t>Collecter et analyser les informations techniques liées à l’intervention.</t>
  </si>
  <si>
    <t>Enregistrer l'ensemble des informations liées à l’intervention à réaliser.</t>
  </si>
  <si>
    <t>Compléter les documents nécessaires à la facturation, les documents relatifs à la démarche qualité.</t>
  </si>
  <si>
    <t>Informer la hiérarchie et le client des défauts et anomalies constatées.</t>
  </si>
  <si>
    <t>Collecter et analyser les informations réglementaires liées à l’intervention.</t>
  </si>
  <si>
    <t>Inspecter la zone d’intervention, les éléments déposés et à reposer, signaler toutes les anomalies</t>
  </si>
  <si>
    <t>Sauvegarder, réinitialiser et paramétrer les systèmes et les composants.</t>
  </si>
  <si>
    <t>CENTRE D'INTERET</t>
  </si>
  <si>
    <t xml:space="preserve"> </t>
  </si>
  <si>
    <t>Cours</t>
  </si>
  <si>
    <t>Note 2</t>
  </si>
  <si>
    <t>Note 1</t>
  </si>
  <si>
    <t>Note 3</t>
  </si>
  <si>
    <t>NOM:</t>
  </si>
  <si>
    <t>Prénom:</t>
  </si>
  <si>
    <t>Classe:</t>
  </si>
  <si>
    <t>Identifier les procédures de sauvegarde des informations et des données.</t>
  </si>
  <si>
    <t>Exploiter les documents (rapport, expertise, pré- diagnostic, OR) nécessaires à l'intervention.</t>
  </si>
  <si>
    <t>Déposer, reposer les éléments mécaniques,  de carrosserie et de sellerie.</t>
  </si>
  <si>
    <t>Manutentionner et positionner le véhicule sur l’aire de remise en ligne.</t>
  </si>
  <si>
    <t>Diagnostiquer l'état géométrique des structures et/ou des trains roulants.</t>
  </si>
  <si>
    <t>Choisir et agencer une aire de travail adaptée à l’intervention.</t>
  </si>
  <si>
    <t>Les risques liés à l’intervention (hygiène, sécurité, ergonomie, réglementation) sont correctement identifiés et les moyens de les prévenir sont appliqués.
- La procédure de remise en état respecte les préconisations du constructeur (nature du support, etc.,...).
- La forme est respectée et l’état de surface permet l'application des fonds.
- Les produits sélectionnés sont conformes au travail à réaliser.
- La technique de réparation est adaptée.
- La protection contre la corrosion est conforme.</t>
  </si>
  <si>
    <t>Identifier les liaisons électriques et fluidiques.</t>
  </si>
  <si>
    <t>vv</t>
  </si>
  <si>
    <t>c</t>
  </si>
  <si>
    <t>Seconde</t>
  </si>
  <si>
    <t>La documentation du constructeur
Un véhicule de l'atelier 
Les consignes de sécurité
Le temps alloué</t>
  </si>
  <si>
    <t>Respecter les consigne de sécurité
Respecter le temps alloué</t>
  </si>
  <si>
    <t>C1.1.5</t>
  </si>
  <si>
    <t>TP1</t>
  </si>
  <si>
    <t>Noms</t>
  </si>
  <si>
    <t>Prénoms</t>
  </si>
  <si>
    <t>Nom 1</t>
  </si>
  <si>
    <t>Nom 2</t>
  </si>
  <si>
    <t>Nom 3</t>
  </si>
  <si>
    <t>Nom 4</t>
  </si>
  <si>
    <t>Nom 5</t>
  </si>
  <si>
    <t>Nom 6</t>
  </si>
  <si>
    <t>Nom 7</t>
  </si>
  <si>
    <t>Nom 8</t>
  </si>
  <si>
    <t>Nom 9</t>
  </si>
  <si>
    <t>Nom 10</t>
  </si>
  <si>
    <t>Prénom 1</t>
  </si>
  <si>
    <t>Prénom 2</t>
  </si>
  <si>
    <t>Prénom 3</t>
  </si>
  <si>
    <t>Prénom 4</t>
  </si>
  <si>
    <t>Prénom 5</t>
  </si>
  <si>
    <t>Prénom 6</t>
  </si>
  <si>
    <t>Prénom 7</t>
  </si>
  <si>
    <t>Prénom 8</t>
  </si>
  <si>
    <t>Prénom 9</t>
  </si>
  <si>
    <t>Prénom 10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</si>
</sst>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 _€_-;\-* #,##0.00\ _€_-;_-* &quot;-&quot;??\ _€_-;_-@_-"/>
    <numFmt numFmtId="165" formatCode="[=0]&quot;&quot;;General"/>
  </numFmts>
  <fonts count="36" x14ac:knownFonts="1">
    <font>
      <sz val="11"/>
      <color theme="1"/>
      <name val="Comic Sans MS"/>
      <family val="2"/>
    </font>
    <font>
      <sz val="11"/>
      <color indexed="8"/>
      <name val="Arial"/>
      <family val="2"/>
    </font>
    <font>
      <sz val="11"/>
      <name val="Comic Sans MS"/>
      <family val="4"/>
    </font>
    <font>
      <sz val="11"/>
      <color indexed="8"/>
      <name val="Comic Sans MS"/>
      <family val="4"/>
    </font>
    <font>
      <sz val="10"/>
      <name val="Comic Sans MS"/>
      <family val="4"/>
    </font>
    <font>
      <sz val="9"/>
      <color indexed="8"/>
      <name val="Comic Sans MS"/>
      <family val="4"/>
    </font>
    <font>
      <b/>
      <sz val="11"/>
      <name val="Comic Sans MS"/>
      <family val="4"/>
    </font>
    <font>
      <sz val="10"/>
      <name val="Arial"/>
      <family val="2"/>
    </font>
    <font>
      <sz val="10"/>
      <name val="Arial"/>
      <family val="2"/>
    </font>
    <font>
      <b/>
      <sz val="11"/>
      <color indexed="8"/>
      <name val="Comic Sans MS"/>
      <family val="4"/>
    </font>
    <font>
      <b/>
      <sz val="14"/>
      <color indexed="8"/>
      <name val="Comic Sans MS"/>
      <family val="4"/>
    </font>
    <font>
      <b/>
      <sz val="18"/>
      <color indexed="8"/>
      <name val="Comic Sans MS"/>
      <family val="4"/>
    </font>
    <font>
      <sz val="10"/>
      <name val="Comic Sans MS"/>
      <family val="2"/>
    </font>
    <font>
      <b/>
      <sz val="12"/>
      <name val="Comic Sans MS"/>
      <family val="4"/>
    </font>
    <font>
      <b/>
      <sz val="10"/>
      <name val="Comic Sans MS"/>
      <family val="4"/>
    </font>
    <font>
      <sz val="12"/>
      <name val="Comic Sans MS"/>
      <family val="4"/>
    </font>
    <font>
      <b/>
      <sz val="3"/>
      <name val="Comic Sans MS"/>
      <family val="4"/>
    </font>
    <font>
      <sz val="11"/>
      <color theme="1"/>
      <name val="Comic Sans MS"/>
      <family val="2"/>
    </font>
    <font>
      <sz val="11"/>
      <color theme="1"/>
      <name val="Calibri"/>
      <family val="2"/>
      <scheme val="minor"/>
    </font>
    <font>
      <sz val="20"/>
      <color theme="1"/>
      <name val="Comic Sans MS"/>
      <family val="2"/>
    </font>
    <font>
      <sz val="8"/>
      <color theme="1"/>
      <name val="Comic Sans MS"/>
      <family val="2"/>
    </font>
    <font>
      <sz val="10"/>
      <color theme="1"/>
      <name val="Comic Sans MS"/>
      <family val="2"/>
    </font>
    <font>
      <b/>
      <sz val="11"/>
      <color theme="1"/>
      <name val="Comic Sans MS"/>
      <family val="4"/>
    </font>
    <font>
      <sz val="9"/>
      <color theme="1"/>
      <name val="Comic Sans MS"/>
      <family val="2"/>
    </font>
    <font>
      <sz val="10"/>
      <color theme="1"/>
      <name val="Comic Sans MS"/>
      <family val="4"/>
    </font>
    <font>
      <b/>
      <sz val="12"/>
      <color theme="1"/>
      <name val="Comic Sans MS"/>
      <family val="4"/>
    </font>
    <font>
      <b/>
      <sz val="10"/>
      <color theme="1"/>
      <name val="Comic Sans MS"/>
      <family val="4"/>
    </font>
    <font>
      <b/>
      <sz val="14"/>
      <color theme="1"/>
      <name val="Comic Sans MS"/>
      <family val="4"/>
    </font>
    <font>
      <sz val="16"/>
      <color theme="1"/>
      <name val="Comic Sans MS"/>
      <family val="2"/>
    </font>
    <font>
      <sz val="12"/>
      <color theme="1"/>
      <name val="Comic Sans MS"/>
      <family val="4"/>
    </font>
    <font>
      <sz val="11"/>
      <color rgb="FFFF0000"/>
      <name val="Comic Sans MS"/>
      <family val="2"/>
    </font>
    <font>
      <b/>
      <sz val="12"/>
      <color rgb="FFFF0000"/>
      <name val="Comic Sans MS"/>
      <family val="4"/>
    </font>
    <font>
      <sz val="8"/>
      <name val="Comic Sans MS"/>
      <family val="2"/>
    </font>
    <font>
      <sz val="12"/>
      <color theme="1"/>
      <name val="Comic Sans MS"/>
      <family val="2"/>
    </font>
    <font>
      <sz val="14"/>
      <name val="Comic Sans MS"/>
      <family val="2"/>
    </font>
    <font>
      <b/>
      <sz val="11"/>
      <color indexed="8"/>
      <name val="Arial"/>
      <family val="2"/>
    </font>
  </fonts>
  <fills count="17">
    <fill>
      <patternFill patternType="none"/>
    </fill>
    <fill>
      <patternFill patternType="gray125"/>
    </fill>
    <fill>
      <patternFill patternType="solid">
        <fgColor indexed="22"/>
        <bgColor indexed="64"/>
      </patternFill>
    </fill>
    <fill>
      <patternFill patternType="solid">
        <fgColor indexed="45"/>
        <bgColor indexed="64"/>
      </patternFill>
    </fill>
    <fill>
      <patternFill patternType="solid">
        <fgColor rgb="FF00B0F0"/>
        <bgColor indexed="64"/>
      </patternFill>
    </fill>
    <fill>
      <patternFill patternType="solid">
        <fgColor rgb="FFFF6600"/>
        <bgColor indexed="64"/>
      </patternFill>
    </fill>
    <fill>
      <patternFill patternType="solid">
        <fgColor theme="0"/>
        <bgColor indexed="64"/>
      </patternFill>
    </fill>
    <fill>
      <patternFill patternType="solid">
        <fgColor rgb="FFCC00FF"/>
        <bgColor indexed="64"/>
      </patternFill>
    </fill>
    <fill>
      <patternFill patternType="solid">
        <fgColor rgb="FF00FF00"/>
        <bgColor indexed="64"/>
      </patternFill>
    </fill>
    <fill>
      <patternFill patternType="solid">
        <fgColor theme="0" tint="-0.249977111117893"/>
        <bgColor indexed="64"/>
      </patternFill>
    </fill>
    <fill>
      <patternFill patternType="solid">
        <fgColor rgb="FFFFFF00"/>
        <bgColor indexed="64"/>
      </patternFill>
    </fill>
    <fill>
      <patternFill patternType="solid">
        <fgColor rgb="FFFFC000"/>
        <bgColor indexed="64"/>
      </patternFill>
    </fill>
    <fill>
      <patternFill patternType="solid">
        <fgColor rgb="FF99FF66"/>
        <bgColor indexed="64"/>
      </patternFill>
    </fill>
    <fill>
      <patternFill patternType="solid">
        <fgColor rgb="FF66FFFF"/>
        <bgColor indexed="64"/>
      </patternFill>
    </fill>
    <fill>
      <patternFill patternType="solid">
        <fgColor rgb="FF99CCFF"/>
        <bgColor indexed="64"/>
      </patternFill>
    </fill>
    <fill>
      <patternFill patternType="solid">
        <fgColor theme="2"/>
        <bgColor indexed="64"/>
      </patternFill>
    </fill>
    <fill>
      <patternFill patternType="solid">
        <fgColor rgb="FFCCFF66"/>
        <bgColor indexed="64"/>
      </patternFill>
    </fill>
  </fills>
  <borders count="5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10">
    <xf numFmtId="0" fontId="0" fillId="0" borderId="0"/>
    <xf numFmtId="0" fontId="18" fillId="0" borderId="0"/>
    <xf numFmtId="0" fontId="18" fillId="0" borderId="0"/>
    <xf numFmtId="0" fontId="7" fillId="0" borderId="0"/>
    <xf numFmtId="0" fontId="8" fillId="0" borderId="0"/>
    <xf numFmtId="9" fontId="18"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164" fontId="17" fillId="0" borderId="0" applyFont="0" applyFill="0" applyBorder="0" applyAlignment="0" applyProtection="0"/>
    <xf numFmtId="9" fontId="17" fillId="0" borderId="0" applyFont="0" applyFill="0" applyBorder="0" applyAlignment="0" applyProtection="0"/>
  </cellStyleXfs>
  <cellXfs count="290">
    <xf numFmtId="0" fontId="0" fillId="0" borderId="0" xfId="0"/>
    <xf numFmtId="0" fontId="19" fillId="0" borderId="0" xfId="0" applyFont="1"/>
    <xf numFmtId="0" fontId="20" fillId="0" borderId="0" xfId="0" applyFont="1" applyAlignment="1">
      <alignment horizontal="center"/>
    </xf>
    <xf numFmtId="0" fontId="20" fillId="4" borderId="1" xfId="0" applyFont="1" applyFill="1" applyBorder="1" applyAlignment="1">
      <alignment horizontal="center" vertical="center" textRotation="90"/>
    </xf>
    <xf numFmtId="0" fontId="20" fillId="0" borderId="2" xfId="0" applyFont="1" applyBorder="1" applyAlignment="1">
      <alignment horizontal="center" vertical="center" textRotation="90"/>
    </xf>
    <xf numFmtId="0" fontId="20" fillId="0" borderId="0" xfId="0" applyFont="1"/>
    <xf numFmtId="0" fontId="2" fillId="7" borderId="3" xfId="1" applyFont="1" applyFill="1" applyBorder="1" applyAlignment="1" applyProtection="1">
      <alignment vertical="center" wrapText="1"/>
    </xf>
    <xf numFmtId="0" fontId="2" fillId="7" borderId="4" xfId="1" applyFont="1" applyFill="1" applyBorder="1" applyAlignment="1" applyProtection="1">
      <alignment vertical="center" wrapText="1"/>
    </xf>
    <xf numFmtId="0" fontId="2" fillId="7" borderId="5" xfId="1" applyFont="1" applyFill="1" applyBorder="1" applyAlignment="1" applyProtection="1">
      <alignment vertical="center" wrapText="1"/>
    </xf>
    <xf numFmtId="0" fontId="0" fillId="0" borderId="0" xfId="0" applyAlignment="1">
      <alignment horizontal="center" vertical="center"/>
    </xf>
    <xf numFmtId="0" fontId="0" fillId="0" borderId="2" xfId="0" applyFill="1" applyBorder="1" applyAlignment="1">
      <alignment horizontal="center" vertical="center"/>
    </xf>
    <xf numFmtId="0" fontId="0" fillId="0" borderId="6" xfId="0" applyFill="1" applyBorder="1" applyAlignment="1" applyProtection="1">
      <alignment horizontal="center" vertical="center"/>
      <protection locked="0"/>
    </xf>
    <xf numFmtId="0" fontId="0" fillId="4" borderId="1" xfId="0" applyFill="1" applyBorder="1"/>
    <xf numFmtId="0" fontId="0" fillId="4" borderId="8" xfId="0" applyFill="1" applyBorder="1"/>
    <xf numFmtId="0" fontId="0" fillId="0" borderId="9" xfId="0" applyFill="1" applyBorder="1" applyAlignment="1">
      <alignment horizontal="center" vertical="center"/>
    </xf>
    <xf numFmtId="0" fontId="0" fillId="4" borderId="7" xfId="0" applyFill="1" applyBorder="1"/>
    <xf numFmtId="0" fontId="0" fillId="4" borderId="10" xfId="0" applyFill="1" applyBorder="1" applyAlignment="1">
      <alignment horizontal="center" vertical="center"/>
    </xf>
    <xf numFmtId="0" fontId="0" fillId="7" borderId="9" xfId="0" applyFill="1" applyBorder="1" applyAlignment="1">
      <alignment horizontal="center" vertical="center"/>
    </xf>
    <xf numFmtId="0" fontId="0" fillId="4" borderId="11" xfId="0" applyFill="1" applyBorder="1" applyAlignment="1">
      <alignment horizontal="center" vertical="center"/>
    </xf>
    <xf numFmtId="0" fontId="0" fillId="7" borderId="12" xfId="0" applyFill="1" applyBorder="1" applyAlignment="1">
      <alignment horizontal="center" vertical="center"/>
    </xf>
    <xf numFmtId="0" fontId="0" fillId="4" borderId="13" xfId="0" applyFill="1" applyBorder="1" applyAlignment="1">
      <alignment horizontal="center" vertical="center"/>
    </xf>
    <xf numFmtId="0" fontId="0" fillId="4" borderId="14" xfId="0" applyFill="1" applyBorder="1" applyAlignment="1">
      <alignment horizontal="center" vertical="center"/>
    </xf>
    <xf numFmtId="0" fontId="0" fillId="4" borderId="7" xfId="0" applyFill="1" applyBorder="1" applyAlignment="1">
      <alignment horizontal="center" vertical="center"/>
    </xf>
    <xf numFmtId="0" fontId="0" fillId="7" borderId="6" xfId="0" applyFill="1" applyBorder="1" applyAlignment="1">
      <alignment horizontal="center" vertical="center"/>
    </xf>
    <xf numFmtId="0" fontId="20" fillId="0" borderId="0" xfId="0" applyFont="1" applyAlignment="1">
      <alignment horizontal="center" vertical="center"/>
    </xf>
    <xf numFmtId="0" fontId="2" fillId="5" borderId="17" xfId="1" applyFont="1" applyFill="1" applyBorder="1" applyAlignment="1" applyProtection="1">
      <alignment horizontal="center" vertical="center" wrapText="1"/>
    </xf>
    <xf numFmtId="0" fontId="0" fillId="4" borderId="8" xfId="0" applyFill="1" applyBorder="1" applyAlignment="1">
      <alignment horizontal="center" vertical="center"/>
    </xf>
    <xf numFmtId="0" fontId="2" fillId="5" borderId="18" xfId="1" applyFont="1" applyFill="1" applyBorder="1" applyAlignment="1" applyProtection="1">
      <alignment horizontal="center" vertical="center" wrapText="1"/>
    </xf>
    <xf numFmtId="0" fontId="20" fillId="6" borderId="18" xfId="0" applyFont="1" applyFill="1" applyBorder="1" applyAlignment="1">
      <alignment horizontal="center" vertical="center"/>
    </xf>
    <xf numFmtId="0" fontId="20" fillId="6" borderId="19" xfId="0" applyFont="1" applyFill="1" applyBorder="1" applyAlignment="1">
      <alignment horizontal="center" vertical="center"/>
    </xf>
    <xf numFmtId="0" fontId="4" fillId="7" borderId="4" xfId="1" applyFont="1" applyFill="1" applyBorder="1" applyAlignment="1" applyProtection="1">
      <alignment vertical="center" wrapText="1"/>
    </xf>
    <xf numFmtId="0" fontId="19" fillId="0" borderId="0" xfId="0" applyFont="1" applyProtection="1"/>
    <xf numFmtId="0" fontId="0" fillId="0" borderId="0" xfId="0" applyProtection="1"/>
    <xf numFmtId="0" fontId="1" fillId="0" borderId="0" xfId="1" applyFont="1" applyProtection="1"/>
    <xf numFmtId="0" fontId="0" fillId="0" borderId="0" xfId="0" applyAlignment="1">
      <alignment horizontal="left"/>
    </xf>
    <xf numFmtId="0" fontId="1" fillId="2" borderId="23" xfId="1" applyFont="1" applyFill="1" applyBorder="1" applyAlignment="1" applyProtection="1">
      <alignment horizontal="center" vertical="center" wrapText="1"/>
    </xf>
    <xf numFmtId="0" fontId="0" fillId="6" borderId="24" xfId="0" applyFill="1" applyBorder="1" applyAlignment="1" applyProtection="1">
      <alignment horizontal="center" textRotation="90"/>
    </xf>
    <xf numFmtId="0" fontId="0" fillId="6" borderId="3" xfId="0" applyFill="1" applyBorder="1" applyAlignment="1" applyProtection="1">
      <alignment horizontal="center" textRotation="90"/>
    </xf>
    <xf numFmtId="0" fontId="21" fillId="7" borderId="20" xfId="0" applyFont="1" applyFill="1" applyBorder="1" applyAlignment="1">
      <alignment vertical="center" wrapText="1"/>
    </xf>
    <xf numFmtId="0" fontId="21" fillId="7" borderId="25" xfId="0" applyFont="1" applyFill="1" applyBorder="1" applyAlignment="1">
      <alignment vertical="center" wrapText="1"/>
    </xf>
    <xf numFmtId="0" fontId="21" fillId="7" borderId="26" xfId="0" applyFont="1" applyFill="1" applyBorder="1" applyAlignment="1">
      <alignment vertical="center" wrapText="1"/>
    </xf>
    <xf numFmtId="0" fontId="21" fillId="7" borderId="27" xfId="0" applyFont="1" applyFill="1" applyBorder="1" applyAlignment="1">
      <alignment vertical="center" wrapText="1"/>
    </xf>
    <xf numFmtId="0" fontId="0" fillId="0" borderId="0" xfId="0" applyFont="1" applyAlignment="1">
      <alignment wrapText="1"/>
    </xf>
    <xf numFmtId="0" fontId="0" fillId="0" borderId="6" xfId="0" applyFill="1" applyBorder="1" applyAlignment="1" applyProtection="1">
      <alignment horizontal="center" vertical="center"/>
      <protection locked="0"/>
    </xf>
    <xf numFmtId="0" fontId="22" fillId="0" borderId="0" xfId="0" applyFont="1" applyAlignment="1">
      <alignment wrapText="1"/>
    </xf>
    <xf numFmtId="0" fontId="23" fillId="0" borderId="15" xfId="0" applyFont="1" applyBorder="1" applyAlignment="1">
      <alignment horizontal="center" textRotation="90" wrapText="1"/>
    </xf>
    <xf numFmtId="0" fontId="21" fillId="4" borderId="16" xfId="0" applyFont="1" applyFill="1" applyBorder="1" applyAlignment="1">
      <alignment horizontal="center" textRotation="90" wrapText="1"/>
    </xf>
    <xf numFmtId="0" fontId="2" fillId="7" borderId="3" xfId="1" applyFont="1" applyFill="1" applyBorder="1" applyAlignment="1" applyProtection="1">
      <alignment horizontal="center" vertical="center" wrapText="1"/>
    </xf>
    <xf numFmtId="0" fontId="2" fillId="7" borderId="4" xfId="1" applyFont="1" applyFill="1" applyBorder="1" applyAlignment="1" applyProtection="1">
      <alignment horizontal="center" vertical="center" wrapText="1"/>
    </xf>
    <xf numFmtId="0" fontId="2" fillId="7" borderId="24" xfId="1" applyFont="1" applyFill="1" applyBorder="1" applyAlignment="1" applyProtection="1">
      <alignment horizontal="center" vertical="center" wrapText="1"/>
    </xf>
    <xf numFmtId="0" fontId="0" fillId="0" borderId="0" xfId="0" applyBorder="1"/>
    <xf numFmtId="0" fontId="21" fillId="0" borderId="0" xfId="0" applyFont="1" applyBorder="1" applyAlignment="1"/>
    <xf numFmtId="0" fontId="21" fillId="0" borderId="12" xfId="0" applyFont="1" applyBorder="1" applyAlignment="1">
      <alignment horizontal="center"/>
    </xf>
    <xf numFmtId="0" fontId="26" fillId="0" borderId="0" xfId="0" applyFont="1" applyBorder="1" applyAlignment="1">
      <alignment vertical="center"/>
    </xf>
    <xf numFmtId="0" fontId="26" fillId="0" borderId="36" xfId="0" applyFont="1" applyBorder="1" applyAlignment="1">
      <alignment vertical="center"/>
    </xf>
    <xf numFmtId="0" fontId="24" fillId="0" borderId="0" xfId="0" applyFont="1" applyBorder="1" applyAlignment="1"/>
    <xf numFmtId="0" fontId="24" fillId="0" borderId="36" xfId="0" applyFont="1" applyBorder="1" applyAlignment="1"/>
    <xf numFmtId="0" fontId="0" fillId="0" borderId="0" xfId="0" applyBorder="1" applyAlignment="1"/>
    <xf numFmtId="0" fontId="22" fillId="0" borderId="14" xfId="0" applyFont="1" applyBorder="1" applyAlignment="1">
      <alignment vertical="center"/>
    </xf>
    <xf numFmtId="0" fontId="21" fillId="0" borderId="38" xfId="0" applyFont="1" applyBorder="1" applyAlignment="1">
      <alignment vertical="center"/>
    </xf>
    <xf numFmtId="0" fontId="22" fillId="0" borderId="39" xfId="0" applyFont="1" applyBorder="1" applyAlignment="1">
      <alignment vertical="center"/>
    </xf>
    <xf numFmtId="0" fontId="22" fillId="0" borderId="38" xfId="0" applyFont="1" applyBorder="1" applyAlignment="1">
      <alignment vertical="center"/>
    </xf>
    <xf numFmtId="0" fontId="21" fillId="0" borderId="39" xfId="0" applyFont="1" applyBorder="1" applyAlignment="1">
      <alignment horizontal="center" vertical="center"/>
    </xf>
    <xf numFmtId="0" fontId="21" fillId="0" borderId="48" xfId="0" applyFont="1" applyBorder="1" applyAlignment="1">
      <alignment horizontal="left" vertical="center"/>
    </xf>
    <xf numFmtId="0" fontId="30" fillId="0" borderId="0" xfId="0" applyFont="1"/>
    <xf numFmtId="0" fontId="31" fillId="0" borderId="0" xfId="0" applyFont="1"/>
    <xf numFmtId="0" fontId="32" fillId="0" borderId="0" xfId="0" applyFont="1"/>
    <xf numFmtId="9" fontId="0" fillId="0" borderId="0" xfId="9" applyFont="1"/>
    <xf numFmtId="9" fontId="0" fillId="0" borderId="0" xfId="0" applyNumberFormat="1"/>
    <xf numFmtId="0" fontId="0" fillId="0" borderId="0" xfId="0" applyAlignment="1">
      <alignment horizontal="left" vertical="center" wrapText="1"/>
    </xf>
    <xf numFmtId="165" fontId="21" fillId="6" borderId="39" xfId="0" applyNumberFormat="1" applyFont="1" applyFill="1" applyBorder="1" applyAlignment="1">
      <alignment horizontal="center" vertical="center"/>
    </xf>
    <xf numFmtId="0" fontId="21" fillId="6" borderId="40" xfId="0" applyFont="1" applyFill="1" applyBorder="1" applyAlignment="1">
      <alignment horizontal="center" vertical="center"/>
    </xf>
    <xf numFmtId="0" fontId="21" fillId="6" borderId="41" xfId="0" applyFont="1" applyFill="1" applyBorder="1" applyAlignment="1">
      <alignment horizontal="center" vertical="center"/>
    </xf>
    <xf numFmtId="0" fontId="21" fillId="6" borderId="42" xfId="0" applyFont="1" applyFill="1" applyBorder="1" applyAlignment="1">
      <alignment horizontal="center" vertical="center"/>
    </xf>
    <xf numFmtId="0" fontId="21" fillId="6" borderId="39" xfId="8" applyNumberFormat="1" applyFont="1" applyFill="1" applyBorder="1" applyAlignment="1">
      <alignment horizontal="center" vertical="center"/>
    </xf>
    <xf numFmtId="0" fontId="21" fillId="6" borderId="39" xfId="0" applyNumberFormat="1" applyFont="1" applyFill="1" applyBorder="1" applyAlignment="1">
      <alignment horizontal="center" vertical="center"/>
    </xf>
    <xf numFmtId="9" fontId="21" fillId="6" borderId="12" xfId="9" applyFont="1" applyFill="1" applyBorder="1" applyAlignment="1">
      <alignment horizontal="center" vertical="center"/>
    </xf>
    <xf numFmtId="0" fontId="0" fillId="6" borderId="41" xfId="0" applyFill="1" applyBorder="1"/>
    <xf numFmtId="0" fontId="0" fillId="6" borderId="42" xfId="0" applyFill="1" applyBorder="1"/>
    <xf numFmtId="0" fontId="15" fillId="6" borderId="12" xfId="1" applyFont="1" applyFill="1" applyBorder="1" applyAlignment="1">
      <alignment vertical="center"/>
    </xf>
    <xf numFmtId="0" fontId="6" fillId="6" borderId="12" xfId="1" applyFont="1" applyFill="1" applyBorder="1" applyAlignment="1">
      <alignment vertical="center"/>
    </xf>
    <xf numFmtId="0" fontId="2" fillId="6" borderId="12" xfId="1" applyFont="1" applyFill="1" applyBorder="1" applyAlignment="1">
      <alignment vertical="center"/>
    </xf>
    <xf numFmtId="0" fontId="2" fillId="6" borderId="0" xfId="1" applyFont="1" applyFill="1" applyAlignment="1"/>
    <xf numFmtId="0" fontId="13" fillId="10" borderId="12" xfId="1" applyFont="1" applyFill="1" applyBorder="1" applyAlignment="1">
      <alignment vertical="center"/>
    </xf>
    <xf numFmtId="0" fontId="14" fillId="10" borderId="12" xfId="1" applyFont="1" applyFill="1" applyBorder="1" applyAlignment="1">
      <alignment vertical="center"/>
    </xf>
    <xf numFmtId="0" fontId="2" fillId="10" borderId="12" xfId="1" applyFont="1" applyFill="1" applyBorder="1" applyAlignment="1">
      <alignment vertical="center"/>
    </xf>
    <xf numFmtId="0" fontId="14" fillId="6" borderId="12" xfId="1" applyFont="1" applyFill="1" applyBorder="1" applyAlignment="1">
      <alignment vertical="center"/>
    </xf>
    <xf numFmtId="0" fontId="4" fillId="6" borderId="12" xfId="1" applyFont="1" applyFill="1" applyBorder="1" applyAlignment="1">
      <alignment vertical="center" wrapText="1"/>
    </xf>
    <xf numFmtId="0" fontId="2" fillId="6" borderId="12" xfId="1" applyFont="1" applyFill="1" applyBorder="1" applyAlignment="1">
      <alignment vertical="center" wrapText="1"/>
    </xf>
    <xf numFmtId="0" fontId="6" fillId="6" borderId="12" xfId="1" applyFont="1" applyFill="1" applyBorder="1" applyAlignment="1">
      <alignment vertical="center" wrapText="1"/>
    </xf>
    <xf numFmtId="0" fontId="14" fillId="6" borderId="12" xfId="1" applyFont="1" applyFill="1" applyBorder="1" applyAlignment="1">
      <alignment vertical="center" wrapText="1"/>
    </xf>
    <xf numFmtId="0" fontId="13" fillId="11" borderId="12" xfId="1" applyFont="1" applyFill="1" applyBorder="1" applyAlignment="1">
      <alignment vertical="center"/>
    </xf>
    <xf numFmtId="0" fontId="14" fillId="11" borderId="12" xfId="1" applyFont="1" applyFill="1" applyBorder="1" applyAlignment="1">
      <alignment vertical="center"/>
    </xf>
    <xf numFmtId="0" fontId="2" fillId="11" borderId="12" xfId="1" applyFont="1" applyFill="1" applyBorder="1" applyAlignment="1">
      <alignment vertical="center"/>
    </xf>
    <xf numFmtId="0" fontId="13" fillId="12" borderId="12" xfId="1" applyFont="1" applyFill="1" applyBorder="1" applyAlignment="1">
      <alignment vertical="center"/>
    </xf>
    <xf numFmtId="0" fontId="14" fillId="12" borderId="12" xfId="1" applyFont="1" applyFill="1" applyBorder="1" applyAlignment="1">
      <alignment vertical="center"/>
    </xf>
    <xf numFmtId="0" fontId="2" fillId="12" borderId="12" xfId="1" applyFont="1" applyFill="1" applyBorder="1" applyAlignment="1">
      <alignment vertical="center"/>
    </xf>
    <xf numFmtId="0" fontId="13" fillId="13" borderId="12" xfId="1" applyFont="1" applyFill="1" applyBorder="1" applyAlignment="1">
      <alignment vertical="center"/>
    </xf>
    <xf numFmtId="0" fontId="14" fillId="13" borderId="12" xfId="1" applyFont="1" applyFill="1" applyBorder="1" applyAlignment="1">
      <alignment vertical="center"/>
    </xf>
    <xf numFmtId="0" fontId="2" fillId="13" borderId="12" xfId="1" applyFont="1" applyFill="1" applyBorder="1" applyAlignment="1">
      <alignment vertical="center"/>
    </xf>
    <xf numFmtId="0" fontId="21" fillId="6" borderId="9" xfId="0" applyFont="1" applyFill="1" applyBorder="1"/>
    <xf numFmtId="1" fontId="12" fillId="16" borderId="39" xfId="0" applyNumberFormat="1" applyFont="1" applyFill="1" applyBorder="1" applyAlignment="1">
      <alignment horizontal="center" vertical="center"/>
    </xf>
    <xf numFmtId="49" fontId="21" fillId="6" borderId="12" xfId="0" applyNumberFormat="1" applyFont="1" applyFill="1" applyBorder="1" applyAlignment="1">
      <alignment horizontal="center" vertical="center"/>
    </xf>
    <xf numFmtId="0" fontId="21" fillId="0" borderId="35" xfId="0" applyFont="1" applyBorder="1" applyAlignment="1">
      <alignment horizontal="left"/>
    </xf>
    <xf numFmtId="0" fontId="21" fillId="0" borderId="47" xfId="0" applyFont="1" applyBorder="1" applyAlignment="1">
      <alignment horizontal="left" vertical="center"/>
    </xf>
    <xf numFmtId="165" fontId="21" fillId="6" borderId="12" xfId="0" applyNumberFormat="1" applyFont="1" applyFill="1" applyBorder="1" applyAlignment="1">
      <alignment horizontal="center" vertical="center"/>
    </xf>
    <xf numFmtId="0" fontId="25" fillId="0" borderId="11" xfId="0" applyFont="1" applyBorder="1" applyAlignment="1">
      <alignment horizontal="center" vertical="center"/>
    </xf>
    <xf numFmtId="0" fontId="32" fillId="0" borderId="12" xfId="0" applyFont="1" applyBorder="1"/>
    <xf numFmtId="0" fontId="32" fillId="14" borderId="12" xfId="0" applyFont="1" applyFill="1" applyBorder="1"/>
    <xf numFmtId="0" fontId="33" fillId="9" borderId="3" xfId="0" applyFont="1" applyFill="1" applyBorder="1" applyAlignment="1" applyProtection="1">
      <alignment horizontal="center" vertical="center" textRotation="90"/>
    </xf>
    <xf numFmtId="0" fontId="33" fillId="9" borderId="24" xfId="0" applyFont="1" applyFill="1" applyBorder="1" applyAlignment="1" applyProtection="1">
      <alignment horizontal="center" vertical="center" textRotation="90"/>
    </xf>
    <xf numFmtId="0" fontId="32" fillId="0" borderId="11" xfId="0" applyFont="1" applyBorder="1"/>
    <xf numFmtId="0" fontId="34" fillId="0" borderId="15" xfId="0" applyFont="1" applyBorder="1" applyAlignment="1">
      <alignment horizontal="center" vertical="center"/>
    </xf>
    <xf numFmtId="0" fontId="34" fillId="0" borderId="35" xfId="0" applyFont="1" applyBorder="1" applyAlignment="1">
      <alignment horizontal="center" vertical="center"/>
    </xf>
    <xf numFmtId="0" fontId="32" fillId="10" borderId="3" xfId="1" applyFont="1" applyFill="1" applyBorder="1" applyAlignment="1">
      <alignment horizontal="center" vertical="center"/>
    </xf>
    <xf numFmtId="0" fontId="32" fillId="10" borderId="3" xfId="1" applyFont="1" applyFill="1" applyBorder="1" applyAlignment="1">
      <alignment horizontal="left" vertical="center"/>
    </xf>
    <xf numFmtId="0" fontId="32" fillId="6" borderId="4" xfId="1" applyFont="1" applyFill="1" applyBorder="1" applyAlignment="1">
      <alignment horizontal="center" vertical="center"/>
    </xf>
    <xf numFmtId="0" fontId="32" fillId="6" borderId="4" xfId="1" applyFont="1" applyFill="1" applyBorder="1" applyAlignment="1">
      <alignment horizontal="left" vertical="center"/>
    </xf>
    <xf numFmtId="0" fontId="32" fillId="10" borderId="4" xfId="1" applyFont="1" applyFill="1" applyBorder="1" applyAlignment="1">
      <alignment horizontal="center" vertical="center"/>
    </xf>
    <xf numFmtId="0" fontId="32" fillId="10" borderId="4" xfId="1" applyFont="1" applyFill="1" applyBorder="1" applyAlignment="1">
      <alignment horizontal="left" vertical="center"/>
    </xf>
    <xf numFmtId="0" fontId="32" fillId="6" borderId="4" xfId="1" applyFont="1" applyFill="1" applyBorder="1" applyAlignment="1">
      <alignment horizontal="left" vertical="center" wrapText="1"/>
    </xf>
    <xf numFmtId="0" fontId="32" fillId="11" borderId="4" xfId="1" applyFont="1" applyFill="1" applyBorder="1" applyAlignment="1">
      <alignment horizontal="center" vertical="center"/>
    </xf>
    <xf numFmtId="0" fontId="32" fillId="11" borderId="4" xfId="1" applyFont="1" applyFill="1" applyBorder="1" applyAlignment="1">
      <alignment horizontal="left" vertical="center"/>
    </xf>
    <xf numFmtId="0" fontId="32" fillId="12" borderId="4" xfId="1" applyFont="1" applyFill="1" applyBorder="1" applyAlignment="1">
      <alignment horizontal="center" vertical="center"/>
    </xf>
    <xf numFmtId="0" fontId="32" fillId="12" borderId="4" xfId="1" applyFont="1" applyFill="1" applyBorder="1" applyAlignment="1">
      <alignment horizontal="left" vertical="center"/>
    </xf>
    <xf numFmtId="0" fontId="32" fillId="13" borderId="4" xfId="1" applyFont="1" applyFill="1" applyBorder="1" applyAlignment="1">
      <alignment horizontal="center" vertical="center"/>
    </xf>
    <xf numFmtId="0" fontId="32" fillId="13" borderId="4" xfId="1" applyFont="1" applyFill="1" applyBorder="1" applyAlignment="1">
      <alignment horizontal="left" vertical="center"/>
    </xf>
    <xf numFmtId="0" fontId="32" fillId="6" borderId="24" xfId="1" applyFont="1" applyFill="1" applyBorder="1" applyAlignment="1">
      <alignment horizontal="center" vertical="center"/>
    </xf>
    <xf numFmtId="0" fontId="32" fillId="6" borderId="24" xfId="1" applyFont="1" applyFill="1" applyBorder="1" applyAlignment="1">
      <alignment horizontal="left" vertical="center"/>
    </xf>
    <xf numFmtId="0" fontId="0" fillId="0" borderId="0" xfId="0" applyFill="1" applyBorder="1" applyAlignment="1">
      <alignment vertical="center"/>
    </xf>
    <xf numFmtId="0" fontId="35" fillId="2" borderId="22" xfId="1" applyFont="1" applyFill="1" applyBorder="1" applyAlignment="1" applyProtection="1">
      <alignment horizontal="center" vertical="center" wrapText="1"/>
    </xf>
    <xf numFmtId="0" fontId="35" fillId="2" borderId="21" xfId="1" applyFont="1" applyFill="1" applyBorder="1" applyAlignment="1" applyProtection="1">
      <alignment horizontal="center" vertical="center" wrapText="1"/>
    </xf>
    <xf numFmtId="0" fontId="0" fillId="0" borderId="0" xfId="0"/>
    <xf numFmtId="0" fontId="0" fillId="0" borderId="0" xfId="0" applyAlignment="1">
      <alignment horizontal="center"/>
    </xf>
    <xf numFmtId="0" fontId="0" fillId="0" borderId="0" xfId="0" applyAlignment="1">
      <alignment horizontal="left" vertical="center" wrapText="1"/>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13" xfId="1" applyFont="1" applyFill="1" applyBorder="1" applyAlignment="1" applyProtection="1">
      <alignment horizontal="center" vertical="center"/>
    </xf>
    <xf numFmtId="0" fontId="3" fillId="6" borderId="12" xfId="1" applyFont="1" applyFill="1" applyBorder="1" applyAlignment="1" applyProtection="1">
      <alignment horizontal="center" vertical="center"/>
    </xf>
    <xf numFmtId="0" fontId="3" fillId="6" borderId="7" xfId="1" applyFont="1" applyFill="1" applyBorder="1" applyAlignment="1" applyProtection="1">
      <alignment horizontal="center" vertical="center"/>
    </xf>
    <xf numFmtId="0" fontId="3" fillId="6" borderId="6" xfId="1" applyFont="1" applyFill="1" applyBorder="1" applyAlignment="1" applyProtection="1">
      <alignment horizontal="center" vertical="center"/>
    </xf>
    <xf numFmtId="0" fontId="0" fillId="6" borderId="2" xfId="0" applyFill="1" applyBorder="1" applyAlignment="1" applyProtection="1">
      <alignment horizontal="center" vertical="center"/>
    </xf>
    <xf numFmtId="0" fontId="0" fillId="6" borderId="30" xfId="0" applyFill="1" applyBorder="1" applyAlignment="1" applyProtection="1">
      <alignment horizontal="center" vertical="center"/>
    </xf>
    <xf numFmtId="0" fontId="0" fillId="6" borderId="12" xfId="0" applyFill="1" applyBorder="1" applyAlignment="1" applyProtection="1">
      <alignment horizontal="center" vertical="center"/>
    </xf>
    <xf numFmtId="0" fontId="0" fillId="6" borderId="33" xfId="0" applyFill="1" applyBorder="1" applyAlignment="1" applyProtection="1">
      <alignment horizontal="center" vertical="center"/>
    </xf>
    <xf numFmtId="0" fontId="0" fillId="6" borderId="6" xfId="0" applyFill="1" applyBorder="1" applyAlignment="1" applyProtection="1">
      <alignment horizontal="center" vertical="center"/>
    </xf>
    <xf numFmtId="0" fontId="0" fillId="6" borderId="32" xfId="0" applyFill="1" applyBorder="1" applyAlignment="1" applyProtection="1">
      <alignment horizontal="center" vertical="center"/>
    </xf>
    <xf numFmtId="0" fontId="0" fillId="0" borderId="0" xfId="0" applyAlignment="1">
      <alignment horizontal="left" vertical="center"/>
    </xf>
    <xf numFmtId="0" fontId="2" fillId="6" borderId="12" xfId="1" applyFont="1" applyFill="1" applyBorder="1" applyAlignment="1">
      <alignment vertical="center" wrapText="1"/>
    </xf>
    <xf numFmtId="0" fontId="2" fillId="6" borderId="12" xfId="1" applyFont="1" applyFill="1" applyBorder="1" applyAlignment="1">
      <alignment vertical="center"/>
    </xf>
    <xf numFmtId="0" fontId="1" fillId="3" borderId="23" xfId="1" applyFont="1" applyFill="1" applyBorder="1" applyAlignment="1" applyProtection="1">
      <alignment horizontal="center" vertical="center" wrapText="1"/>
      <protection locked="0"/>
    </xf>
    <xf numFmtId="0" fontId="1" fillId="3" borderId="28" xfId="1" applyFont="1" applyFill="1" applyBorder="1" applyAlignment="1" applyProtection="1">
      <alignment horizontal="center" vertical="center" wrapText="1"/>
      <protection locked="0"/>
    </xf>
    <xf numFmtId="0" fontId="23" fillId="9" borderId="23" xfId="0" applyFont="1" applyFill="1" applyBorder="1" applyAlignment="1" applyProtection="1">
      <alignment horizontal="center" vertical="center"/>
    </xf>
    <xf numFmtId="0" fontId="23" fillId="9" borderId="28" xfId="0" applyFont="1" applyFill="1" applyBorder="1" applyAlignment="1" applyProtection="1">
      <alignment horizontal="center" vertical="center"/>
    </xf>
    <xf numFmtId="0" fontId="23" fillId="9" borderId="20" xfId="0" applyFont="1" applyFill="1" applyBorder="1" applyAlignment="1" applyProtection="1">
      <alignment horizontal="center" vertical="center" wrapText="1"/>
    </xf>
    <xf numFmtId="0" fontId="23" fillId="9" borderId="26" xfId="0" applyFont="1" applyFill="1" applyBorder="1" applyAlignment="1" applyProtection="1">
      <alignment horizontal="center" vertical="center" wrapText="1"/>
    </xf>
    <xf numFmtId="0" fontId="0" fillId="0" borderId="31" xfId="0" applyFont="1" applyBorder="1" applyAlignment="1" applyProtection="1">
      <alignment horizontal="center" vertical="center" wrapText="1"/>
    </xf>
    <xf numFmtId="0" fontId="0" fillId="0" borderId="29" xfId="0" applyFont="1" applyBorder="1" applyAlignment="1" applyProtection="1">
      <alignment horizontal="center" vertical="center" wrapText="1"/>
    </xf>
    <xf numFmtId="0" fontId="0" fillId="0" borderId="43" xfId="0" applyFont="1" applyBorder="1" applyAlignment="1" applyProtection="1">
      <alignment horizontal="center" vertical="center" wrapText="1"/>
    </xf>
    <xf numFmtId="0" fontId="0" fillId="0" borderId="44" xfId="0" applyFont="1" applyBorder="1" applyAlignment="1" applyProtection="1">
      <alignment horizontal="center" vertical="center" wrapText="1"/>
    </xf>
    <xf numFmtId="0" fontId="0" fillId="0" borderId="43" xfId="0" applyNumberFormat="1" applyBorder="1" applyAlignment="1" applyProtection="1">
      <alignment horizontal="center" vertical="center" wrapText="1"/>
    </xf>
    <xf numFmtId="0" fontId="0" fillId="0" borderId="44" xfId="0" applyNumberFormat="1" applyFont="1" applyBorder="1" applyAlignment="1" applyProtection="1">
      <alignment horizontal="center" vertical="center" wrapText="1"/>
    </xf>
    <xf numFmtId="0" fontId="0" fillId="0" borderId="30" xfId="0" applyNumberFormat="1" applyBorder="1" applyAlignment="1" applyProtection="1">
      <alignment horizontal="center" vertical="center" wrapText="1"/>
    </xf>
    <xf numFmtId="0" fontId="0" fillId="0" borderId="32" xfId="0" applyNumberFormat="1" applyBorder="1" applyAlignment="1" applyProtection="1">
      <alignment horizontal="center" vertical="center" wrapText="1"/>
    </xf>
    <xf numFmtId="0" fontId="21" fillId="9" borderId="15" xfId="0" applyFont="1" applyFill="1" applyBorder="1" applyAlignment="1" applyProtection="1">
      <alignment horizontal="center" vertical="center" wrapText="1"/>
    </xf>
    <xf numFmtId="0" fontId="21" fillId="9" borderId="44" xfId="0" applyFont="1" applyFill="1" applyBorder="1" applyAlignment="1" applyProtection="1">
      <alignment horizontal="center" vertical="center" wrapText="1"/>
    </xf>
    <xf numFmtId="0" fontId="21" fillId="9" borderId="45" xfId="0" applyFont="1" applyFill="1" applyBorder="1" applyAlignment="1" applyProtection="1">
      <alignment horizontal="center" vertical="center" wrapText="1"/>
    </xf>
    <xf numFmtId="0" fontId="21" fillId="9" borderId="34" xfId="0" applyFont="1" applyFill="1" applyBorder="1" applyAlignment="1" applyProtection="1">
      <alignment horizontal="center" vertical="center" wrapText="1"/>
    </xf>
    <xf numFmtId="0" fontId="0" fillId="9" borderId="15" xfId="0" applyFont="1" applyFill="1" applyBorder="1" applyAlignment="1" applyProtection="1">
      <alignment horizontal="center" vertical="center"/>
    </xf>
    <xf numFmtId="0" fontId="0" fillId="9" borderId="44" xfId="0" applyFont="1" applyFill="1" applyBorder="1" applyAlignment="1" applyProtection="1">
      <alignment horizontal="center" vertical="center"/>
    </xf>
    <xf numFmtId="0" fontId="0" fillId="9" borderId="15" xfId="0" applyFill="1" applyBorder="1" applyAlignment="1" applyProtection="1">
      <alignment horizontal="center" vertical="center" wrapText="1"/>
    </xf>
    <xf numFmtId="0" fontId="0" fillId="9" borderId="44" xfId="0" applyFill="1" applyBorder="1" applyAlignment="1" applyProtection="1">
      <alignment horizontal="center" vertical="center" wrapText="1"/>
    </xf>
    <xf numFmtId="0" fontId="0" fillId="11" borderId="15" xfId="0" applyFont="1" applyFill="1" applyBorder="1" applyAlignment="1" applyProtection="1">
      <alignment horizontal="center" vertical="center"/>
    </xf>
    <xf numFmtId="0" fontId="0" fillId="11" borderId="44" xfId="0" applyFont="1" applyFill="1" applyBorder="1" applyAlignment="1" applyProtection="1">
      <alignment horizontal="center" vertical="center"/>
    </xf>
    <xf numFmtId="0" fontId="0" fillId="10" borderId="15" xfId="0" applyFont="1" applyFill="1" applyBorder="1" applyAlignment="1" applyProtection="1">
      <alignment horizontal="center" vertical="center" wrapText="1"/>
    </xf>
    <xf numFmtId="0" fontId="0" fillId="10" borderId="44" xfId="0" applyFont="1" applyFill="1" applyBorder="1" applyAlignment="1" applyProtection="1">
      <alignment horizontal="center" vertical="center" wrapText="1"/>
    </xf>
    <xf numFmtId="0" fontId="0" fillId="8" borderId="15" xfId="0" applyFont="1" applyFill="1" applyBorder="1" applyAlignment="1" applyProtection="1">
      <alignment horizontal="center" vertical="center" wrapText="1"/>
    </xf>
    <xf numFmtId="0" fontId="0" fillId="8" borderId="44" xfId="0" applyFont="1" applyFill="1" applyBorder="1" applyAlignment="1" applyProtection="1">
      <alignment horizontal="center" vertical="center" wrapText="1"/>
    </xf>
    <xf numFmtId="0" fontId="0" fillId="0" borderId="43" xfId="0" applyBorder="1" applyAlignment="1" applyProtection="1">
      <alignment horizontal="center" vertical="center" wrapText="1"/>
    </xf>
    <xf numFmtId="0" fontId="0" fillId="9" borderId="15" xfId="0" applyFont="1" applyFill="1" applyBorder="1" applyAlignment="1" applyProtection="1">
      <alignment horizontal="center" vertical="center" wrapText="1"/>
    </xf>
    <xf numFmtId="0" fontId="0" fillId="9" borderId="44" xfId="0" applyFont="1" applyFill="1" applyBorder="1" applyAlignment="1" applyProtection="1">
      <alignment horizontal="center" vertical="center" wrapText="1"/>
    </xf>
    <xf numFmtId="0" fontId="21" fillId="0" borderId="37" xfId="0" applyFont="1" applyBorder="1" applyAlignment="1">
      <alignment horizontal="center"/>
    </xf>
    <xf numFmtId="0" fontId="21" fillId="0" borderId="14" xfId="0" applyFont="1" applyBorder="1" applyAlignment="1">
      <alignment horizontal="center"/>
    </xf>
    <xf numFmtId="0" fontId="21" fillId="0" borderId="35" xfId="0" applyFont="1" applyBorder="1" applyAlignment="1">
      <alignment horizontal="center"/>
    </xf>
    <xf numFmtId="0" fontId="21" fillId="0" borderId="48" xfId="0" applyFont="1" applyBorder="1" applyAlignment="1">
      <alignment horizontal="center"/>
    </xf>
    <xf numFmtId="0" fontId="21" fillId="0" borderId="15" xfId="0" applyFont="1" applyBorder="1" applyAlignment="1">
      <alignment horizontal="center" vertical="center"/>
    </xf>
    <xf numFmtId="0" fontId="21" fillId="0" borderId="9" xfId="0" applyFont="1" applyBorder="1" applyAlignment="1">
      <alignment horizontal="center" vertical="center"/>
    </xf>
    <xf numFmtId="0" fontId="22" fillId="0" borderId="38" xfId="0" applyFont="1" applyBorder="1" applyAlignment="1">
      <alignment horizontal="center" vertical="center"/>
    </xf>
    <xf numFmtId="0" fontId="23" fillId="0" borderId="12" xfId="0" applyFont="1" applyBorder="1" applyAlignment="1">
      <alignment horizontal="left" vertical="center" wrapText="1"/>
    </xf>
    <xf numFmtId="0" fontId="22" fillId="15" borderId="39" xfId="0" applyFont="1" applyFill="1" applyBorder="1" applyAlignment="1">
      <alignment horizontal="center"/>
    </xf>
    <xf numFmtId="0" fontId="22" fillId="15" borderId="38" xfId="0" applyFont="1" applyFill="1" applyBorder="1" applyAlignment="1">
      <alignment horizontal="center"/>
    </xf>
    <xf numFmtId="0" fontId="22" fillId="15" borderId="11" xfId="0" applyFont="1" applyFill="1" applyBorder="1" applyAlignment="1">
      <alignment horizontal="center"/>
    </xf>
    <xf numFmtId="0" fontId="27" fillId="0" borderId="39" xfId="0" applyFont="1" applyBorder="1" applyAlignment="1">
      <alignment horizontal="center" vertical="center"/>
    </xf>
    <xf numFmtId="0" fontId="27" fillId="0" borderId="38" xfId="0" applyFont="1" applyBorder="1" applyAlignment="1">
      <alignment horizontal="center" vertical="center"/>
    </xf>
    <xf numFmtId="0" fontId="27" fillId="0" borderId="11" xfId="0" applyFont="1" applyBorder="1" applyAlignment="1">
      <alignment horizontal="center" vertical="center"/>
    </xf>
    <xf numFmtId="0" fontId="22" fillId="0" borderId="35" xfId="0" applyFont="1" applyFill="1" applyBorder="1" applyAlignment="1">
      <alignment horizontal="center" vertical="top" wrapText="1"/>
    </xf>
    <xf numFmtId="0" fontId="22" fillId="0" borderId="37" xfId="0" applyFont="1" applyFill="1" applyBorder="1" applyAlignment="1">
      <alignment horizontal="center" vertical="top" wrapText="1"/>
    </xf>
    <xf numFmtId="0" fontId="22" fillId="0" borderId="14" xfId="0" applyFont="1" applyFill="1" applyBorder="1" applyAlignment="1">
      <alignment horizontal="center" vertical="top" wrapText="1"/>
    </xf>
    <xf numFmtId="0" fontId="21" fillId="0" borderId="38" xfId="0" applyFont="1" applyBorder="1" applyAlignment="1">
      <alignment horizontal="left" vertical="center"/>
    </xf>
    <xf numFmtId="0" fontId="21" fillId="0" borderId="11" xfId="0" applyFont="1" applyBorder="1" applyAlignment="1">
      <alignment horizontal="left" vertical="center"/>
    </xf>
    <xf numFmtId="0" fontId="23" fillId="0" borderId="48" xfId="0" applyFont="1" applyBorder="1" applyAlignment="1">
      <alignment horizontal="left" vertical="center" wrapText="1"/>
    </xf>
    <xf numFmtId="0" fontId="23" fillId="0" borderId="49" xfId="0" applyFont="1" applyBorder="1" applyAlignment="1">
      <alignment horizontal="left" vertical="center"/>
    </xf>
    <xf numFmtId="0" fontId="23" fillId="0" borderId="10" xfId="0" applyFont="1" applyBorder="1" applyAlignment="1">
      <alignment horizontal="left" vertical="center"/>
    </xf>
    <xf numFmtId="0" fontId="29" fillId="0" borderId="47" xfId="0" applyFont="1" applyBorder="1" applyAlignment="1">
      <alignment horizontal="center" vertical="center" wrapText="1"/>
    </xf>
    <xf numFmtId="0" fontId="29" fillId="0" borderId="0"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48" xfId="0" applyFont="1" applyBorder="1" applyAlignment="1">
      <alignment horizontal="center" vertical="center" wrapText="1"/>
    </xf>
    <xf numFmtId="0" fontId="29" fillId="0" borderId="49" xfId="0" applyFont="1" applyBorder="1" applyAlignment="1">
      <alignment horizontal="center" vertical="center" wrapText="1"/>
    </xf>
    <xf numFmtId="0" fontId="29" fillId="0" borderId="10" xfId="0" applyFont="1" applyBorder="1" applyAlignment="1">
      <alignment horizontal="center" vertical="center" wrapText="1"/>
    </xf>
    <xf numFmtId="0" fontId="21" fillId="13" borderId="35" xfId="0" applyFont="1" applyFill="1" applyBorder="1" applyAlignment="1">
      <alignment horizontal="center"/>
    </xf>
    <xf numFmtId="0" fontId="21" fillId="13" borderId="37" xfId="0" applyFont="1" applyFill="1" applyBorder="1" applyAlignment="1">
      <alignment horizontal="center"/>
    </xf>
    <xf numFmtId="0" fontId="21" fillId="13" borderId="14" xfId="0" applyFont="1" applyFill="1" applyBorder="1" applyAlignment="1">
      <alignment horizontal="center"/>
    </xf>
    <xf numFmtId="0" fontId="22" fillId="15" borderId="39" xfId="0" applyFont="1" applyFill="1" applyBorder="1" applyAlignment="1">
      <alignment horizontal="center" vertical="center"/>
    </xf>
    <xf numFmtId="0" fontId="22" fillId="15" borderId="38" xfId="0" applyFont="1" applyFill="1" applyBorder="1" applyAlignment="1">
      <alignment horizontal="center" vertical="center"/>
    </xf>
    <xf numFmtId="0" fontId="22" fillId="15" borderId="11" xfId="0" applyFont="1" applyFill="1" applyBorder="1" applyAlignment="1">
      <alignment horizontal="center" vertical="center"/>
    </xf>
    <xf numFmtId="0" fontId="22" fillId="15" borderId="12" xfId="0" applyFont="1" applyFill="1" applyBorder="1" applyAlignment="1">
      <alignment horizontal="center" vertical="center"/>
    </xf>
    <xf numFmtId="0" fontId="21" fillId="0" borderId="49" xfId="0" applyFont="1" applyBorder="1" applyAlignment="1">
      <alignment horizontal="center"/>
    </xf>
    <xf numFmtId="0" fontId="21" fillId="0" borderId="10" xfId="0" applyFont="1" applyBorder="1" applyAlignment="1">
      <alignment horizontal="center"/>
    </xf>
    <xf numFmtId="0" fontId="21" fillId="0" borderId="0" xfId="0" applyFont="1" applyBorder="1" applyAlignment="1">
      <alignment horizontal="center"/>
    </xf>
    <xf numFmtId="0" fontId="21" fillId="0" borderId="36" xfId="0" applyFont="1" applyBorder="1" applyAlignment="1">
      <alignment horizontal="center"/>
    </xf>
    <xf numFmtId="0" fontId="21" fillId="0" borderId="47" xfId="0" applyFont="1" applyBorder="1" applyAlignment="1">
      <alignment horizontal="center"/>
    </xf>
    <xf numFmtId="0" fontId="23" fillId="0" borderId="15" xfId="0" applyFont="1" applyBorder="1" applyAlignment="1">
      <alignment horizontal="center" vertical="center"/>
    </xf>
    <xf numFmtId="0" fontId="23" fillId="0" borderId="9" xfId="0" applyFont="1" applyBorder="1" applyAlignment="1">
      <alignment horizontal="center" vertical="center"/>
    </xf>
    <xf numFmtId="0" fontId="21" fillId="0" borderId="39" xfId="0" applyFont="1" applyBorder="1" applyAlignment="1">
      <alignment horizontal="center" wrapText="1"/>
    </xf>
    <xf numFmtId="0" fontId="21" fillId="0" borderId="38" xfId="0" applyFont="1" applyBorder="1" applyAlignment="1">
      <alignment horizontal="center" wrapText="1"/>
    </xf>
    <xf numFmtId="0" fontId="21" fillId="0" borderId="11" xfId="0" applyFont="1" applyBorder="1" applyAlignment="1">
      <alignment horizontal="center" wrapText="1"/>
    </xf>
    <xf numFmtId="0" fontId="21" fillId="6" borderId="39" xfId="0" applyFont="1" applyFill="1" applyBorder="1" applyAlignment="1">
      <alignment horizontal="center" vertical="center"/>
    </xf>
    <xf numFmtId="0" fontId="21" fillId="6" borderId="38" xfId="0" applyFont="1" applyFill="1" applyBorder="1" applyAlignment="1">
      <alignment horizontal="center" vertical="center"/>
    </xf>
    <xf numFmtId="0" fontId="21" fillId="6" borderId="11" xfId="0" applyFont="1" applyFill="1" applyBorder="1" applyAlignment="1">
      <alignment horizontal="center" vertical="center"/>
    </xf>
    <xf numFmtId="0" fontId="26" fillId="15" borderId="35" xfId="0" applyFont="1" applyFill="1" applyBorder="1" applyAlignment="1">
      <alignment horizontal="center"/>
    </xf>
    <xf numFmtId="0" fontId="26" fillId="15" borderId="37" xfId="0" applyFont="1" applyFill="1" applyBorder="1" applyAlignment="1">
      <alignment horizontal="center"/>
    </xf>
    <xf numFmtId="0" fontId="26" fillId="15" borderId="14" xfId="0" applyFont="1" applyFill="1" applyBorder="1" applyAlignment="1">
      <alignment horizontal="center"/>
    </xf>
    <xf numFmtId="0" fontId="0" fillId="9" borderId="43" xfId="0" applyFont="1" applyFill="1" applyBorder="1" applyAlignment="1" applyProtection="1">
      <alignment horizontal="center" vertical="center" wrapText="1"/>
    </xf>
    <xf numFmtId="0" fontId="20" fillId="9" borderId="43" xfId="0" applyFont="1" applyFill="1" applyBorder="1" applyAlignment="1" applyProtection="1">
      <alignment horizontal="center" vertical="center" wrapText="1"/>
    </xf>
    <xf numFmtId="0" fontId="20" fillId="9" borderId="44" xfId="0" applyFont="1" applyFill="1" applyBorder="1" applyAlignment="1" applyProtection="1">
      <alignment horizontal="center" vertical="center" wrapText="1"/>
    </xf>
    <xf numFmtId="0" fontId="20" fillId="9" borderId="46" xfId="0" applyFont="1" applyFill="1" applyBorder="1" applyAlignment="1" applyProtection="1">
      <alignment horizontal="center" vertical="center" wrapText="1"/>
    </xf>
    <xf numFmtId="0" fontId="20" fillId="9" borderId="34" xfId="0" applyFont="1" applyFill="1" applyBorder="1" applyAlignment="1" applyProtection="1">
      <alignment horizontal="center" vertical="center" wrapText="1"/>
    </xf>
    <xf numFmtId="0" fontId="0" fillId="9" borderId="43" xfId="0" applyFont="1" applyFill="1" applyBorder="1" applyAlignment="1" applyProtection="1">
      <alignment horizontal="center" vertical="center"/>
    </xf>
    <xf numFmtId="0" fontId="0" fillId="9" borderId="43" xfId="0" applyFill="1" applyBorder="1" applyAlignment="1" applyProtection="1">
      <alignment horizontal="center" vertical="center" wrapText="1"/>
    </xf>
    <xf numFmtId="0" fontId="0" fillId="11" borderId="43" xfId="0" applyFont="1" applyFill="1" applyBorder="1" applyAlignment="1" applyProtection="1">
      <alignment horizontal="center" vertical="center"/>
    </xf>
    <xf numFmtId="0" fontId="0" fillId="10" borderId="43" xfId="0" applyFont="1" applyFill="1" applyBorder="1" applyAlignment="1" applyProtection="1">
      <alignment horizontal="center" vertical="center" wrapText="1"/>
    </xf>
    <xf numFmtId="0" fontId="0" fillId="8" borderId="43" xfId="0" applyFont="1" applyFill="1" applyBorder="1" applyAlignment="1" applyProtection="1">
      <alignment horizontal="center" vertical="center" wrapText="1"/>
    </xf>
    <xf numFmtId="0" fontId="0" fillId="0" borderId="20" xfId="0" applyBorder="1" applyAlignment="1" applyProtection="1">
      <alignment horizontal="left" vertical="center"/>
      <protection locked="0"/>
    </xf>
    <xf numFmtId="0" fontId="0" fillId="0" borderId="25" xfId="0" applyBorder="1" applyAlignment="1" applyProtection="1">
      <alignment horizontal="left" vertical="center"/>
      <protection locked="0"/>
    </xf>
    <xf numFmtId="0" fontId="0" fillId="0" borderId="26" xfId="0" applyBorder="1" applyAlignment="1" applyProtection="1">
      <alignment horizontal="left" vertical="center"/>
      <protection locked="0"/>
    </xf>
    <xf numFmtId="0" fontId="0" fillId="0" borderId="27" xfId="0" applyBorder="1" applyAlignment="1" applyProtection="1">
      <alignment horizontal="left" vertical="center"/>
      <protection locked="0"/>
    </xf>
    <xf numFmtId="0" fontId="0" fillId="9" borderId="20" xfId="0" applyFill="1" applyBorder="1" applyAlignment="1" applyProtection="1">
      <alignment horizontal="center" vertical="center"/>
    </xf>
    <xf numFmtId="0" fontId="0" fillId="9" borderId="25" xfId="0" applyFill="1" applyBorder="1" applyAlignment="1" applyProtection="1">
      <alignment horizontal="center" vertical="center"/>
    </xf>
    <xf numFmtId="0" fontId="0" fillId="9" borderId="26" xfId="0" applyFill="1" applyBorder="1" applyAlignment="1" applyProtection="1">
      <alignment horizontal="center" vertical="center"/>
    </xf>
    <xf numFmtId="0" fontId="0" fillId="9" borderId="27" xfId="0" applyFill="1" applyBorder="1" applyAlignment="1" applyProtection="1">
      <alignment horizontal="center" vertical="center"/>
    </xf>
    <xf numFmtId="0" fontId="0" fillId="9" borderId="31" xfId="0" applyFont="1" applyFill="1" applyBorder="1" applyAlignment="1" applyProtection="1">
      <alignment horizontal="center" vertical="center"/>
    </xf>
    <xf numFmtId="0" fontId="0" fillId="9" borderId="29" xfId="0" applyFont="1" applyFill="1" applyBorder="1" applyAlignment="1" applyProtection="1">
      <alignment horizontal="center" vertical="center"/>
    </xf>
    <xf numFmtId="0" fontId="0" fillId="0" borderId="30" xfId="0" applyNumberFormat="1" applyBorder="1" applyAlignment="1" applyProtection="1">
      <alignment horizontal="center" vertical="center" wrapText="1"/>
      <protection locked="0"/>
    </xf>
    <xf numFmtId="0" fontId="0" fillId="0" borderId="32" xfId="0" applyNumberFormat="1" applyBorder="1" applyAlignment="1" applyProtection="1">
      <alignment horizontal="center" vertical="center" wrapText="1"/>
      <protection locked="0"/>
    </xf>
    <xf numFmtId="0" fontId="0" fillId="0" borderId="43" xfId="0" applyBorder="1" applyAlignment="1" applyProtection="1">
      <alignment horizontal="center" vertical="center" wrapText="1"/>
      <protection locked="0"/>
    </xf>
    <xf numFmtId="0" fontId="0" fillId="0" borderId="44" xfId="0" applyFont="1" applyBorder="1" applyAlignment="1" applyProtection="1">
      <alignment horizontal="center" vertical="center" wrapText="1"/>
      <protection locked="0"/>
    </xf>
    <xf numFmtId="0" fontId="23" fillId="9" borderId="20" xfId="0" applyFont="1" applyFill="1" applyBorder="1" applyAlignment="1">
      <alignment horizontal="center" vertical="center" wrapText="1"/>
    </xf>
    <xf numFmtId="0" fontId="23" fillId="9" borderId="26" xfId="0" applyFont="1" applyFill="1" applyBorder="1" applyAlignment="1">
      <alignment horizontal="center" vertical="center" wrapText="1"/>
    </xf>
    <xf numFmtId="0" fontId="0" fillId="0" borderId="31" xfId="0" applyBorder="1" applyAlignment="1" applyProtection="1">
      <alignment horizontal="center" vertical="center" wrapText="1"/>
      <protection locked="0"/>
    </xf>
    <xf numFmtId="0" fontId="0" fillId="0" borderId="29" xfId="0" applyFont="1" applyBorder="1" applyAlignment="1" applyProtection="1">
      <alignment horizontal="center" vertical="center" wrapText="1"/>
      <protection locked="0"/>
    </xf>
    <xf numFmtId="0" fontId="0" fillId="0" borderId="43" xfId="0" applyFont="1" applyBorder="1" applyAlignment="1" applyProtection="1">
      <alignment horizontal="center" vertical="center" wrapText="1"/>
      <protection locked="0"/>
    </xf>
    <xf numFmtId="0" fontId="2" fillId="4" borderId="20" xfId="1" applyFont="1" applyFill="1" applyBorder="1" applyAlignment="1" applyProtection="1">
      <alignment horizontal="center" vertical="center" textRotation="90" wrapText="1"/>
    </xf>
    <xf numFmtId="0" fontId="2" fillId="4" borderId="25" xfId="1" applyFont="1" applyFill="1" applyBorder="1" applyAlignment="1" applyProtection="1">
      <alignment horizontal="center" vertical="center" textRotation="90" wrapText="1"/>
    </xf>
    <xf numFmtId="0" fontId="2" fillId="4" borderId="26" xfId="1" applyFont="1" applyFill="1" applyBorder="1" applyAlignment="1" applyProtection="1">
      <alignment horizontal="center" vertical="center" textRotation="90" wrapText="1"/>
    </xf>
    <xf numFmtId="0" fontId="2" fillId="4" borderId="27" xfId="1" applyFont="1" applyFill="1" applyBorder="1" applyAlignment="1" applyProtection="1">
      <alignment horizontal="center" vertical="center" textRotation="90" wrapText="1"/>
    </xf>
    <xf numFmtId="0" fontId="0" fillId="9" borderId="15" xfId="0" applyFont="1" applyFill="1" applyBorder="1" applyAlignment="1">
      <alignment horizontal="center" vertical="center"/>
    </xf>
    <xf numFmtId="0" fontId="0" fillId="9" borderId="44" xfId="0" applyFont="1" applyFill="1" applyBorder="1" applyAlignment="1">
      <alignment horizontal="center" vertical="center"/>
    </xf>
    <xf numFmtId="0" fontId="0" fillId="9" borderId="15" xfId="0" applyFill="1" applyBorder="1" applyAlignment="1">
      <alignment horizontal="center" vertical="center" wrapText="1"/>
    </xf>
    <xf numFmtId="0" fontId="0" fillId="9" borderId="44" xfId="0" applyFill="1" applyBorder="1" applyAlignment="1">
      <alignment horizontal="center" vertical="center" wrapText="1"/>
    </xf>
    <xf numFmtId="0" fontId="0" fillId="11" borderId="15" xfId="0" applyFill="1" applyBorder="1" applyAlignment="1">
      <alignment horizontal="center" vertical="center"/>
    </xf>
    <xf numFmtId="0" fontId="0" fillId="11" borderId="44" xfId="0" applyFont="1" applyFill="1" applyBorder="1" applyAlignment="1">
      <alignment horizontal="center" vertical="center"/>
    </xf>
    <xf numFmtId="0" fontId="0" fillId="10" borderId="15" xfId="0" applyFill="1" applyBorder="1" applyAlignment="1">
      <alignment horizontal="center" vertical="center" wrapText="1"/>
    </xf>
    <xf numFmtId="0" fontId="0" fillId="10" borderId="44" xfId="0" applyFont="1" applyFill="1" applyBorder="1" applyAlignment="1">
      <alignment horizontal="center" vertical="center" wrapText="1"/>
    </xf>
    <xf numFmtId="0" fontId="0" fillId="0" borderId="43" xfId="0" applyNumberFormat="1" applyBorder="1" applyAlignment="1" applyProtection="1">
      <alignment horizontal="center" vertical="center" wrapText="1"/>
      <protection locked="0"/>
    </xf>
    <xf numFmtId="0" fontId="0" fillId="0" borderId="44" xfId="0" applyNumberFormat="1" applyFont="1" applyBorder="1" applyAlignment="1" applyProtection="1">
      <alignment horizontal="center" vertical="center" wrapText="1"/>
      <protection locked="0"/>
    </xf>
    <xf numFmtId="14" fontId="28" fillId="0" borderId="2" xfId="0" applyNumberFormat="1" applyFont="1" applyBorder="1" applyAlignment="1">
      <alignment horizontal="center" vertical="center"/>
    </xf>
    <xf numFmtId="14" fontId="28" fillId="0" borderId="30" xfId="0" applyNumberFormat="1" applyFont="1" applyBorder="1" applyAlignment="1">
      <alignment horizontal="center" vertical="center"/>
    </xf>
    <xf numFmtId="0" fontId="28" fillId="0" borderId="6" xfId="0" applyFont="1" applyBorder="1" applyAlignment="1">
      <alignment horizontal="center" vertical="center"/>
    </xf>
    <xf numFmtId="0" fontId="28" fillId="0" borderId="32" xfId="0" applyFont="1" applyBorder="1" applyAlignment="1">
      <alignment horizontal="center" vertical="center"/>
    </xf>
    <xf numFmtId="0" fontId="21" fillId="9" borderId="45" xfId="0" applyFont="1" applyFill="1" applyBorder="1" applyAlignment="1">
      <alignment horizontal="center" vertical="center" wrapText="1"/>
    </xf>
    <xf numFmtId="0" fontId="21" fillId="9" borderId="34" xfId="0" applyFont="1" applyFill="1" applyBorder="1" applyAlignment="1">
      <alignment horizontal="center" vertical="center" wrapText="1"/>
    </xf>
    <xf numFmtId="0" fontId="0" fillId="9" borderId="15" xfId="0" applyFont="1" applyFill="1" applyBorder="1" applyAlignment="1">
      <alignment horizontal="center" vertical="center" wrapText="1"/>
    </xf>
    <xf numFmtId="0" fontId="0" fillId="9" borderId="44" xfId="0" applyFont="1" applyFill="1" applyBorder="1" applyAlignment="1">
      <alignment horizontal="center" vertical="center" wrapText="1"/>
    </xf>
    <xf numFmtId="0" fontId="28" fillId="0" borderId="1" xfId="0" applyFont="1" applyBorder="1" applyAlignment="1">
      <alignment horizontal="center" vertical="center"/>
    </xf>
    <xf numFmtId="0" fontId="28" fillId="0" borderId="2" xfId="0" applyFont="1" applyBorder="1" applyAlignment="1">
      <alignment horizontal="center" vertical="center"/>
    </xf>
    <xf numFmtId="0" fontId="28" fillId="0" borderId="7" xfId="0" applyFont="1" applyBorder="1" applyAlignment="1">
      <alignment horizontal="center" vertical="center"/>
    </xf>
    <xf numFmtId="0" fontId="0" fillId="8" borderId="15" xfId="0" applyFont="1" applyFill="1" applyBorder="1" applyAlignment="1">
      <alignment horizontal="center" vertical="center" wrapText="1"/>
    </xf>
    <xf numFmtId="0" fontId="0" fillId="8" borderId="44" xfId="0" applyFont="1" applyFill="1" applyBorder="1" applyAlignment="1">
      <alignment horizontal="center" vertical="center" wrapText="1"/>
    </xf>
    <xf numFmtId="0" fontId="21" fillId="9" borderId="15" xfId="0" applyFont="1" applyFill="1" applyBorder="1" applyAlignment="1">
      <alignment horizontal="center" vertical="center" wrapText="1"/>
    </xf>
    <xf numFmtId="0" fontId="21" fillId="9" borderId="44" xfId="0" applyFont="1" applyFill="1" applyBorder="1" applyAlignment="1">
      <alignment horizontal="center" vertical="center" wrapText="1"/>
    </xf>
  </cellXfs>
  <cellStyles count="10">
    <cellStyle name="Milliers" xfId="8" builtinId="3"/>
    <cellStyle name="Normal" xfId="0" builtinId="0"/>
    <cellStyle name="Normal 2" xfId="1"/>
    <cellStyle name="Normal 2 2" xfId="2"/>
    <cellStyle name="Normal 3" xfId="3"/>
    <cellStyle name="Normal 3 2" xfId="4"/>
    <cellStyle name="Pourcentage" xfId="9" builtinId="5"/>
    <cellStyle name="Pourcentage 2" xfId="5"/>
    <cellStyle name="Pourcentage 3" xfId="6"/>
    <cellStyle name="Pourcentage 3 2" xfId="7"/>
  </cellStyles>
  <dxfs count="15">
    <dxf>
      <font>
        <color theme="1"/>
      </font>
      <fill>
        <patternFill>
          <bgColor theme="1" tint="4.9989318521683403E-2"/>
        </patternFill>
      </fill>
    </dxf>
    <dxf>
      <font>
        <color theme="0" tint="-0.499984740745262"/>
      </font>
      <fill>
        <patternFill>
          <bgColor theme="0" tint="-0.499984740745262"/>
        </patternFill>
      </fill>
    </dxf>
    <dxf>
      <fill>
        <patternFill>
          <bgColor rgb="FFFF0000"/>
        </patternFill>
      </fill>
    </dxf>
    <dxf>
      <fill>
        <patternFill>
          <bgColor rgb="FF00FF00"/>
        </patternFill>
      </fill>
    </dxf>
    <dxf>
      <fill>
        <patternFill>
          <bgColor indexed="10"/>
        </patternFill>
      </fill>
    </dxf>
    <dxf>
      <fill>
        <patternFill>
          <bgColor indexed="45"/>
        </patternFill>
      </fill>
    </dxf>
    <dxf>
      <fill>
        <patternFill>
          <bgColor indexed="11"/>
        </patternFill>
      </fill>
    </dxf>
    <dxf>
      <fill>
        <patternFill>
          <bgColor rgb="FF00FF00"/>
        </patternFill>
      </fill>
    </dxf>
    <dxf>
      <font>
        <color auto="1"/>
      </font>
      <fill>
        <patternFill>
          <bgColor rgb="FFFFFF00"/>
        </patternFill>
      </fill>
    </dxf>
    <dxf>
      <fill>
        <patternFill>
          <bgColor rgb="FFFF0000"/>
        </patternFill>
      </fill>
    </dxf>
    <dxf>
      <fill>
        <patternFill>
          <bgColor rgb="FFFF66CC"/>
        </patternFill>
      </fill>
    </dxf>
    <dxf>
      <fill>
        <patternFill>
          <bgColor rgb="FF00FF00"/>
        </patternFill>
      </fill>
    </dxf>
    <dxf>
      <font>
        <color auto="1"/>
      </font>
      <fill>
        <patternFill>
          <bgColor rgb="FFFFFF00"/>
        </patternFill>
      </fill>
    </dxf>
    <dxf>
      <fill>
        <patternFill>
          <bgColor rgb="FFFF0000"/>
        </patternFill>
      </fill>
    </dxf>
    <dxf>
      <fill>
        <patternFill>
          <bgColor theme="0" tint="-0.24994659260841701"/>
        </patternFill>
      </fill>
    </dxf>
  </dxfs>
  <tableStyles count="0" defaultTableStyle="TableStyleMedium9" defaultPivotStyle="PivotStyleLight16"/>
  <colors>
    <mruColors>
      <color rgb="FFFF00FF"/>
      <color rgb="FF0000FF"/>
      <color rgb="FF66FF33"/>
      <color rgb="FFCCFF66"/>
      <color rgb="FF66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hyperlink" Target="#Ref&#233;rentiel!A1"/><Relationship Id="rId7" Type="http://schemas.openxmlformats.org/officeDocument/2006/relationships/hyperlink" Target="#'mon TP'!A1"/><Relationship Id="rId2" Type="http://schemas.openxmlformats.org/officeDocument/2006/relationships/hyperlink" Target="#'CI '!A1"/><Relationship Id="rId1" Type="http://schemas.openxmlformats.org/officeDocument/2006/relationships/hyperlink" Target="#'Capcomp t&#226;ches '!A1"/><Relationship Id="rId6" Type="http://schemas.openxmlformats.org/officeDocument/2006/relationships/hyperlink" Target="#suivi!A1"/><Relationship Id="rId5" Type="http://schemas.openxmlformats.org/officeDocument/2006/relationships/hyperlink" Target="#Classe!A1"/><Relationship Id="rId4" Type="http://schemas.openxmlformats.org/officeDocument/2006/relationships/hyperlink" Target="#'Saisie de notes'!A1"/></Relationships>
</file>

<file path=xl/drawings/_rels/drawing2.xml.rels><?xml version="1.0" encoding="UTF-8" standalone="yes"?>
<Relationships xmlns="http://schemas.openxmlformats.org/package/2006/relationships"><Relationship Id="rId1" Type="http://schemas.openxmlformats.org/officeDocument/2006/relationships/hyperlink" Target="#Menu!A1"/></Relationships>
</file>

<file path=xl/drawings/_rels/drawing3.xml.rels><?xml version="1.0" encoding="UTF-8" standalone="yes"?>
<Relationships xmlns="http://schemas.openxmlformats.org/package/2006/relationships"><Relationship Id="rId1" Type="http://schemas.openxmlformats.org/officeDocument/2006/relationships/hyperlink" Target="#Menu!A1"/></Relationships>
</file>

<file path=xl/drawings/_rels/drawing4.xml.rels><?xml version="1.0" encoding="UTF-8" standalone="yes"?>
<Relationships xmlns="http://schemas.openxmlformats.org/package/2006/relationships"><Relationship Id="rId1" Type="http://schemas.openxmlformats.org/officeDocument/2006/relationships/hyperlink" Target="#Menu!A1"/></Relationships>
</file>

<file path=xl/drawings/_rels/drawing5.xml.rels><?xml version="1.0" encoding="UTF-8" standalone="yes"?>
<Relationships xmlns="http://schemas.openxmlformats.org/package/2006/relationships"><Relationship Id="rId3" Type="http://schemas.openxmlformats.org/officeDocument/2006/relationships/hyperlink" Target="#Menu!A1"/><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hyperlink" Target="#Menu!A1"/></Relationships>
</file>

<file path=xl/drawings/_rels/drawing7.xml.rels><?xml version="1.0" encoding="UTF-8" standalone="yes"?>
<Relationships xmlns="http://schemas.openxmlformats.org/package/2006/relationships"><Relationship Id="rId1" Type="http://schemas.openxmlformats.org/officeDocument/2006/relationships/hyperlink" Target="#Menu!A1"/></Relationships>
</file>

<file path=xl/drawings/_rels/drawing8.xml.rels><?xml version="1.0" encoding="UTF-8" standalone="yes"?>
<Relationships xmlns="http://schemas.openxmlformats.org/package/2006/relationships"><Relationship Id="rId1" Type="http://schemas.openxmlformats.org/officeDocument/2006/relationships/hyperlink" Target="#Menu!A1"/></Relationships>
</file>

<file path=xl/drawings/drawing1.xml><?xml version="1.0" encoding="utf-8"?>
<xdr:wsDr xmlns:xdr="http://schemas.openxmlformats.org/drawingml/2006/spreadsheetDrawing" xmlns:a="http://schemas.openxmlformats.org/drawingml/2006/main">
  <xdr:twoCellAnchor>
    <xdr:from>
      <xdr:col>5</xdr:col>
      <xdr:colOff>342900</xdr:colOff>
      <xdr:row>5</xdr:row>
      <xdr:rowOff>0</xdr:rowOff>
    </xdr:from>
    <xdr:to>
      <xdr:col>8</xdr:col>
      <xdr:colOff>285750</xdr:colOff>
      <xdr:row>7</xdr:row>
      <xdr:rowOff>219075</xdr:rowOff>
    </xdr:to>
    <xdr:sp macro="" textlink="">
      <xdr:nvSpPr>
        <xdr:cNvPr id="2" name="Rectangle à coins arrondis 1">
          <a:hlinkClick xmlns:r="http://schemas.openxmlformats.org/officeDocument/2006/relationships" r:id="rId1"/>
        </xdr:cNvPr>
        <xdr:cNvSpPr/>
      </xdr:nvSpPr>
      <xdr:spPr>
        <a:xfrm>
          <a:off x="5295900" y="1238250"/>
          <a:ext cx="2286000" cy="647700"/>
        </a:xfrm>
        <a:prstGeom prst="roundRect">
          <a:avLst/>
        </a:prstGeom>
        <a:solidFill>
          <a:srgbClr val="00B050"/>
        </a:solidFill>
        <a:ln w="3175">
          <a:solidFill>
            <a:schemeClr val="bg1"/>
          </a:solid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fr-FR" sz="1400" b="1">
              <a:solidFill>
                <a:schemeClr val="bg1"/>
              </a:solidFill>
            </a:rPr>
            <a:t>Capacités,</a:t>
          </a:r>
          <a:r>
            <a:rPr lang="fr-FR" sz="1400" b="1" baseline="0">
              <a:solidFill>
                <a:schemeClr val="bg1"/>
              </a:solidFill>
            </a:rPr>
            <a:t> Compétences &amp; tâches</a:t>
          </a:r>
          <a:endParaRPr lang="fr-FR" sz="1100" b="1">
            <a:solidFill>
              <a:schemeClr val="bg1"/>
            </a:solidFill>
          </a:endParaRPr>
        </a:p>
      </xdr:txBody>
    </xdr:sp>
    <xdr:clientData/>
  </xdr:twoCellAnchor>
  <xdr:twoCellAnchor>
    <xdr:from>
      <xdr:col>5</xdr:col>
      <xdr:colOff>352425</xdr:colOff>
      <xdr:row>8</xdr:row>
      <xdr:rowOff>142875</xdr:rowOff>
    </xdr:from>
    <xdr:to>
      <xdr:col>8</xdr:col>
      <xdr:colOff>295275</xdr:colOff>
      <xdr:row>10</xdr:row>
      <xdr:rowOff>209550</xdr:rowOff>
    </xdr:to>
    <xdr:sp macro="" textlink="">
      <xdr:nvSpPr>
        <xdr:cNvPr id="12" name="Rectangle à coins arrondis 11">
          <a:hlinkClick xmlns:r="http://schemas.openxmlformats.org/officeDocument/2006/relationships" r:id="rId2"/>
        </xdr:cNvPr>
        <xdr:cNvSpPr/>
      </xdr:nvSpPr>
      <xdr:spPr>
        <a:xfrm>
          <a:off x="5305425" y="2038350"/>
          <a:ext cx="2286000" cy="495300"/>
        </a:xfrm>
        <a:prstGeom prst="roundRect">
          <a:avLst/>
        </a:prstGeom>
        <a:solidFill>
          <a:srgbClr val="00B050"/>
        </a:solidFill>
        <a:ln w="3175">
          <a:solidFill>
            <a:schemeClr val="bg1"/>
          </a:solid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fr-FR" sz="1400" b="1">
              <a:solidFill>
                <a:schemeClr val="bg1"/>
              </a:solidFill>
              <a:latin typeface="+mn-lt"/>
            </a:rPr>
            <a:t>Centres d'Intérêts</a:t>
          </a:r>
          <a:endParaRPr lang="fr-FR" sz="1100" b="1">
            <a:solidFill>
              <a:schemeClr val="bg1"/>
            </a:solidFill>
            <a:latin typeface="+mn-lt"/>
          </a:endParaRPr>
        </a:p>
      </xdr:txBody>
    </xdr:sp>
    <xdr:clientData/>
  </xdr:twoCellAnchor>
  <xdr:twoCellAnchor>
    <xdr:from>
      <xdr:col>6</xdr:col>
      <xdr:colOff>0</xdr:colOff>
      <xdr:row>11</xdr:row>
      <xdr:rowOff>161925</xdr:rowOff>
    </xdr:from>
    <xdr:to>
      <xdr:col>8</xdr:col>
      <xdr:colOff>304800</xdr:colOff>
      <xdr:row>14</xdr:row>
      <xdr:rowOff>0</xdr:rowOff>
    </xdr:to>
    <xdr:sp macro="" textlink="">
      <xdr:nvSpPr>
        <xdr:cNvPr id="14" name="Rectangle à coins arrondis 13">
          <a:hlinkClick xmlns:r="http://schemas.openxmlformats.org/officeDocument/2006/relationships" r:id="rId3"/>
        </xdr:cNvPr>
        <xdr:cNvSpPr/>
      </xdr:nvSpPr>
      <xdr:spPr>
        <a:xfrm>
          <a:off x="5314950" y="2705100"/>
          <a:ext cx="2286000" cy="485775"/>
        </a:xfrm>
        <a:prstGeom prst="roundRect">
          <a:avLst/>
        </a:prstGeom>
        <a:solidFill>
          <a:srgbClr val="00B050"/>
        </a:solidFill>
        <a:ln w="0">
          <a:solidFill>
            <a:schemeClr val="bg1"/>
          </a:solid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fr-FR" sz="1400" b="1"/>
            <a:t>Référentiel</a:t>
          </a:r>
        </a:p>
      </xdr:txBody>
    </xdr:sp>
    <xdr:clientData/>
  </xdr:twoCellAnchor>
  <xdr:twoCellAnchor>
    <xdr:from>
      <xdr:col>6</xdr:col>
      <xdr:colOff>0</xdr:colOff>
      <xdr:row>17</xdr:row>
      <xdr:rowOff>171450</xdr:rowOff>
    </xdr:from>
    <xdr:to>
      <xdr:col>8</xdr:col>
      <xdr:colOff>304800</xdr:colOff>
      <xdr:row>20</xdr:row>
      <xdr:rowOff>19050</xdr:rowOff>
    </xdr:to>
    <xdr:sp macro="" textlink="">
      <xdr:nvSpPr>
        <xdr:cNvPr id="16" name="Rectangle à coins arrondis 15">
          <a:hlinkClick xmlns:r="http://schemas.openxmlformats.org/officeDocument/2006/relationships" r:id="rId4"/>
        </xdr:cNvPr>
        <xdr:cNvSpPr/>
      </xdr:nvSpPr>
      <xdr:spPr>
        <a:xfrm>
          <a:off x="5314950" y="4019550"/>
          <a:ext cx="2286000" cy="495300"/>
        </a:xfrm>
        <a:prstGeom prst="roundRect">
          <a:avLst/>
        </a:prstGeom>
        <a:solidFill>
          <a:srgbClr val="C00000"/>
        </a:solidFill>
        <a:ln w="3175">
          <a:solidFill>
            <a:schemeClr val="bg1"/>
          </a:solid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fr-FR" sz="1400" b="1"/>
            <a:t>Saisie des notes</a:t>
          </a:r>
        </a:p>
      </xdr:txBody>
    </xdr:sp>
    <xdr:clientData/>
  </xdr:twoCellAnchor>
  <xdr:twoCellAnchor>
    <xdr:from>
      <xdr:col>5</xdr:col>
      <xdr:colOff>352425</xdr:colOff>
      <xdr:row>14</xdr:row>
      <xdr:rowOff>161925</xdr:rowOff>
    </xdr:from>
    <xdr:to>
      <xdr:col>8</xdr:col>
      <xdr:colOff>295275</xdr:colOff>
      <xdr:row>17</xdr:row>
      <xdr:rowOff>0</xdr:rowOff>
    </xdr:to>
    <xdr:sp macro="" textlink="">
      <xdr:nvSpPr>
        <xdr:cNvPr id="18" name="Rectangle à coins arrondis 17">
          <a:hlinkClick xmlns:r="http://schemas.openxmlformats.org/officeDocument/2006/relationships" r:id="rId5"/>
        </xdr:cNvPr>
        <xdr:cNvSpPr/>
      </xdr:nvSpPr>
      <xdr:spPr>
        <a:xfrm>
          <a:off x="5305425" y="3352800"/>
          <a:ext cx="2286000" cy="495300"/>
        </a:xfrm>
        <a:prstGeom prst="roundRect">
          <a:avLst/>
        </a:prstGeom>
        <a:solidFill>
          <a:srgbClr val="C00000"/>
        </a:solidFill>
        <a:ln w="3175">
          <a:solidFill>
            <a:schemeClr val="bg1"/>
          </a:solid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fr-FR" sz="1400" b="1">
              <a:solidFill>
                <a:schemeClr val="bg1"/>
              </a:solidFill>
            </a:rPr>
            <a:t>Classe</a:t>
          </a:r>
          <a:endParaRPr lang="fr-FR" sz="1100" b="1">
            <a:solidFill>
              <a:schemeClr val="bg1"/>
            </a:solidFill>
          </a:endParaRPr>
        </a:p>
      </xdr:txBody>
    </xdr:sp>
    <xdr:clientData/>
  </xdr:twoCellAnchor>
  <xdr:twoCellAnchor>
    <xdr:from>
      <xdr:col>5</xdr:col>
      <xdr:colOff>342900</xdr:colOff>
      <xdr:row>20</xdr:row>
      <xdr:rowOff>152400</xdr:rowOff>
    </xdr:from>
    <xdr:to>
      <xdr:col>8</xdr:col>
      <xdr:colOff>285750</xdr:colOff>
      <xdr:row>23</xdr:row>
      <xdr:rowOff>0</xdr:rowOff>
    </xdr:to>
    <xdr:sp macro="" textlink="">
      <xdr:nvSpPr>
        <xdr:cNvPr id="19" name="Rectangle à coins arrondis 18">
          <a:hlinkClick xmlns:r="http://schemas.openxmlformats.org/officeDocument/2006/relationships" r:id="rId6"/>
        </xdr:cNvPr>
        <xdr:cNvSpPr/>
      </xdr:nvSpPr>
      <xdr:spPr>
        <a:xfrm>
          <a:off x="5295900" y="4648200"/>
          <a:ext cx="2286000" cy="495300"/>
        </a:xfrm>
        <a:prstGeom prst="roundRect">
          <a:avLst/>
        </a:prstGeom>
        <a:solidFill>
          <a:srgbClr val="00B0F0"/>
        </a:solidFill>
        <a:ln w="3175">
          <a:solidFill>
            <a:schemeClr val="bg1"/>
          </a:solid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fr-FR" sz="1400" b="1"/>
            <a:t>Suivi </a:t>
          </a:r>
          <a:r>
            <a:rPr lang="fr-FR" sz="1400" b="1" baseline="0"/>
            <a:t> des élèves</a:t>
          </a:r>
          <a:endParaRPr lang="fr-FR" sz="1400" b="1"/>
        </a:p>
      </xdr:txBody>
    </xdr:sp>
    <xdr:clientData/>
  </xdr:twoCellAnchor>
  <xdr:twoCellAnchor>
    <xdr:from>
      <xdr:col>6</xdr:col>
      <xdr:colOff>0</xdr:colOff>
      <xdr:row>23</xdr:row>
      <xdr:rowOff>152400</xdr:rowOff>
    </xdr:from>
    <xdr:to>
      <xdr:col>8</xdr:col>
      <xdr:colOff>304800</xdr:colOff>
      <xdr:row>26</xdr:row>
      <xdr:rowOff>0</xdr:rowOff>
    </xdr:to>
    <xdr:sp macro="" textlink="">
      <xdr:nvSpPr>
        <xdr:cNvPr id="21" name="Rectangle à coins arrondis 20">
          <a:hlinkClick xmlns:r="http://schemas.openxmlformats.org/officeDocument/2006/relationships" r:id="rId7"/>
        </xdr:cNvPr>
        <xdr:cNvSpPr/>
      </xdr:nvSpPr>
      <xdr:spPr>
        <a:xfrm>
          <a:off x="5314950" y="5295900"/>
          <a:ext cx="2286000" cy="485775"/>
        </a:xfrm>
        <a:prstGeom prst="roundRect">
          <a:avLst/>
        </a:prstGeom>
        <a:solidFill>
          <a:srgbClr val="FFC000"/>
        </a:solidFill>
        <a:ln w="3175">
          <a:solidFill>
            <a:schemeClr val="bg1"/>
          </a:solid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fr-FR" sz="1400" b="1">
              <a:solidFill>
                <a:srgbClr val="0000FF"/>
              </a:solidFill>
            </a:rPr>
            <a:t>Faire un TP</a:t>
          </a:r>
          <a:endParaRPr lang="fr-FR" sz="1100" b="1">
            <a:solidFill>
              <a:srgbClr val="0000FF"/>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6</xdr:row>
      <xdr:rowOff>0</xdr:rowOff>
    </xdr:from>
    <xdr:to>
      <xdr:col>6</xdr:col>
      <xdr:colOff>821531</xdr:colOff>
      <xdr:row>6</xdr:row>
      <xdr:rowOff>345281</xdr:rowOff>
    </xdr:to>
    <xdr:sp macro="" textlink="">
      <xdr:nvSpPr>
        <xdr:cNvPr id="3" name="AutoShape 68">
          <a:hlinkClick xmlns:r="http://schemas.openxmlformats.org/officeDocument/2006/relationships" r:id="rId1"/>
        </xdr:cNvPr>
        <xdr:cNvSpPr>
          <a:spLocks noChangeArrowheads="1"/>
        </xdr:cNvSpPr>
      </xdr:nvSpPr>
      <xdr:spPr bwMode="auto">
        <a:xfrm>
          <a:off x="13180219" y="2500313"/>
          <a:ext cx="2797968" cy="345281"/>
        </a:xfrm>
        <a:prstGeom prst="roundRect">
          <a:avLst>
            <a:gd name="adj" fmla="val 16667"/>
          </a:avLst>
        </a:prstGeom>
        <a:gradFill rotWithShape="1">
          <a:gsLst>
            <a:gs pos="0">
              <a:srgbClr val="FFFFFF"/>
            </a:gs>
            <a:gs pos="50000">
              <a:srgbClr val="33CCCC"/>
            </a:gs>
            <a:gs pos="100000">
              <a:srgbClr val="FFFFFF"/>
            </a:gs>
          </a:gsLst>
          <a:lin ang="5400000" scaled="1"/>
        </a:gradFill>
        <a:ln w="9525">
          <a:solidFill>
            <a:srgbClr val="000000"/>
          </a:solidFill>
          <a:round/>
          <a:headEnd/>
          <a:tailEnd/>
        </a:ln>
      </xdr:spPr>
      <xdr:txBody>
        <a:bodyPr vertOverflow="clip" wrap="square" lIns="36576" tIns="36576" rIns="36576" bIns="0" anchor="ctr" anchorCtr="0" upright="1"/>
        <a:lstStyle/>
        <a:p>
          <a:pPr algn="ctr" rtl="1">
            <a:defRPr sz="1000"/>
          </a:pPr>
          <a:r>
            <a:rPr lang="fr-FR" sz="1100" b="1" i="0" strike="noStrike">
              <a:solidFill>
                <a:srgbClr val="000000"/>
              </a:solidFill>
              <a:latin typeface="Comic Sans MS" pitchFamily="66" charset="0"/>
            </a:rPr>
            <a:t>Menu</a:t>
          </a: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3619500" cy="593304"/>
    <xdr:sp macro="" textlink="">
      <xdr:nvSpPr>
        <xdr:cNvPr id="2" name="Rectangle 1"/>
        <xdr:cNvSpPr/>
      </xdr:nvSpPr>
      <xdr:spPr>
        <a:xfrm>
          <a:off x="0" y="0"/>
          <a:ext cx="3619500" cy="593304"/>
        </a:xfrm>
        <a:prstGeom prst="rect">
          <a:avLst/>
        </a:prstGeom>
        <a:noFill/>
      </xdr:spPr>
      <xdr:txBody>
        <a:bodyPr wrap="square" lIns="91440" tIns="45720" rIns="91440" bIns="45720">
          <a:spAutoFit/>
        </a:bodyPr>
        <a:lstStyle/>
        <a:p>
          <a:pPr algn="l"/>
          <a:r>
            <a:rPr lang="fr-FR" sz="3200" b="1" cap="none" spc="300">
              <a:ln w="11430" cmpd="sng">
                <a:solidFill>
                  <a:schemeClr val="accent1">
                    <a:tint val="10000"/>
                  </a:schemeClr>
                </a:solidFill>
                <a:prstDash val="solid"/>
                <a:miter lim="800000"/>
              </a:ln>
              <a:gradFill>
                <a:gsLst>
                  <a:gs pos="10000">
                    <a:schemeClr val="accent1">
                      <a:tint val="83000"/>
                      <a:shade val="100000"/>
                      <a:satMod val="200000"/>
                    </a:schemeClr>
                  </a:gs>
                  <a:gs pos="75000">
                    <a:schemeClr val="accent1">
                      <a:tint val="100000"/>
                      <a:shade val="50000"/>
                      <a:satMod val="150000"/>
                    </a:schemeClr>
                  </a:gs>
                </a:gsLst>
                <a:lin ang="5400000"/>
              </a:gradFill>
              <a:effectLst>
                <a:glow rad="45500">
                  <a:schemeClr val="accent1">
                    <a:satMod val="220000"/>
                    <a:alpha val="35000"/>
                  </a:schemeClr>
                </a:glow>
              </a:effectLst>
            </a:rPr>
            <a:t>Saisie de notes</a:t>
          </a:r>
        </a:p>
      </xdr:txBody>
    </xdr:sp>
    <xdr:clientData/>
  </xdr:oneCellAnchor>
  <xdr:twoCellAnchor>
    <xdr:from>
      <xdr:col>0</xdr:col>
      <xdr:colOff>297656</xdr:colOff>
      <xdr:row>1</xdr:row>
      <xdr:rowOff>71437</xdr:rowOff>
    </xdr:from>
    <xdr:to>
      <xdr:col>2</xdr:col>
      <xdr:colOff>457200</xdr:colOff>
      <xdr:row>2</xdr:row>
      <xdr:rowOff>135730</xdr:rowOff>
    </xdr:to>
    <xdr:sp macro="" textlink="">
      <xdr:nvSpPr>
        <xdr:cNvPr id="3" name="Explosion 1 2"/>
        <xdr:cNvSpPr/>
      </xdr:nvSpPr>
      <xdr:spPr>
        <a:xfrm>
          <a:off x="297656" y="476250"/>
          <a:ext cx="1362075" cy="1647824"/>
        </a:xfrm>
        <a:prstGeom prst="irregularSeal1">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900">
              <a:ln>
                <a:solidFill>
                  <a:sysClr val="windowText" lastClr="000000"/>
                </a:solidFill>
              </a:ln>
              <a:solidFill>
                <a:schemeClr val="tx1"/>
              </a:solidFill>
            </a:rPr>
            <a:t>Ne  jamais effacer      les lignes ni       les colonnes</a:t>
          </a:r>
        </a:p>
      </xdr:txBody>
    </xdr:sp>
    <xdr:clientData/>
  </xdr:twoCellAnchor>
  <xdr:twoCellAnchor>
    <xdr:from>
      <xdr:col>20</xdr:col>
      <xdr:colOff>535781</xdr:colOff>
      <xdr:row>1</xdr:row>
      <xdr:rowOff>1416844</xdr:rowOff>
    </xdr:from>
    <xdr:to>
      <xdr:col>24</xdr:col>
      <xdr:colOff>226218</xdr:colOff>
      <xdr:row>2</xdr:row>
      <xdr:rowOff>702468</xdr:rowOff>
    </xdr:to>
    <xdr:sp macro="" textlink="">
      <xdr:nvSpPr>
        <xdr:cNvPr id="4" name="AutoShape 68">
          <a:hlinkClick xmlns:r="http://schemas.openxmlformats.org/officeDocument/2006/relationships" r:id="rId1"/>
        </xdr:cNvPr>
        <xdr:cNvSpPr>
          <a:spLocks noChangeArrowheads="1"/>
        </xdr:cNvSpPr>
      </xdr:nvSpPr>
      <xdr:spPr bwMode="auto">
        <a:xfrm>
          <a:off x="15335250" y="1821657"/>
          <a:ext cx="3643312" cy="869155"/>
        </a:xfrm>
        <a:prstGeom prst="roundRect">
          <a:avLst>
            <a:gd name="adj" fmla="val 16667"/>
          </a:avLst>
        </a:prstGeom>
        <a:gradFill rotWithShape="1">
          <a:gsLst>
            <a:gs pos="0">
              <a:srgbClr val="FFFFFF"/>
            </a:gs>
            <a:gs pos="50000">
              <a:srgbClr val="33CCCC"/>
            </a:gs>
            <a:gs pos="100000">
              <a:srgbClr val="FFFFFF"/>
            </a:gs>
          </a:gsLst>
          <a:lin ang="5400000" scaled="1"/>
        </a:gradFill>
        <a:ln w="9525">
          <a:solidFill>
            <a:srgbClr val="000000"/>
          </a:solidFill>
          <a:round/>
          <a:headEnd/>
          <a:tailEnd/>
        </a:ln>
      </xdr:spPr>
      <xdr:txBody>
        <a:bodyPr vertOverflow="clip" wrap="square" lIns="36576" tIns="36576" rIns="36576" bIns="0" anchor="ctr" anchorCtr="0" upright="1"/>
        <a:lstStyle/>
        <a:p>
          <a:pPr algn="ctr" rtl="1">
            <a:defRPr sz="1000"/>
          </a:pPr>
          <a:r>
            <a:rPr lang="fr-FR" sz="1100" b="1" i="0" strike="noStrike">
              <a:solidFill>
                <a:srgbClr val="000000"/>
              </a:solidFill>
              <a:latin typeface="Comic Sans MS" pitchFamily="66" charset="0"/>
            </a:rPr>
            <a:t>Menu</a:t>
          </a:r>
        </a:p>
      </xdr:txBody>
    </xdr:sp>
    <xdr:clientData/>
  </xdr:twoCellAnchor>
  <xdr:twoCellAnchor>
    <xdr:from>
      <xdr:col>1</xdr:col>
      <xdr:colOff>571499</xdr:colOff>
      <xdr:row>2</xdr:row>
      <xdr:rowOff>511969</xdr:rowOff>
    </xdr:from>
    <xdr:to>
      <xdr:col>2</xdr:col>
      <xdr:colOff>2452787</xdr:colOff>
      <xdr:row>2</xdr:row>
      <xdr:rowOff>1314791</xdr:rowOff>
    </xdr:to>
    <xdr:sp macro="" textlink="">
      <xdr:nvSpPr>
        <xdr:cNvPr id="5" name="Rectangle 4"/>
        <xdr:cNvSpPr/>
      </xdr:nvSpPr>
      <xdr:spPr>
        <a:xfrm>
          <a:off x="976312" y="2500313"/>
          <a:ext cx="2679006" cy="80282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600"/>
            <a:t>Les notes sont sur 20.</a:t>
          </a:r>
        </a:p>
        <a:p>
          <a:pPr algn="ctr"/>
          <a:r>
            <a:rPr lang="fr-FR" sz="1600"/>
            <a:t>P:Présent</a:t>
          </a:r>
        </a:p>
        <a:p>
          <a:pPr algn="ctr"/>
          <a:r>
            <a:rPr lang="fr-FR" sz="1600"/>
            <a:t>A:Absent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1514475</xdr:colOff>
      <xdr:row>2</xdr:row>
      <xdr:rowOff>533400</xdr:rowOff>
    </xdr:from>
    <xdr:to>
      <xdr:col>1</xdr:col>
      <xdr:colOff>3524250</xdr:colOff>
      <xdr:row>2</xdr:row>
      <xdr:rowOff>942975</xdr:rowOff>
    </xdr:to>
    <xdr:sp macro="" textlink="">
      <xdr:nvSpPr>
        <xdr:cNvPr id="3" name="AutoShape 68">
          <a:hlinkClick xmlns:r="http://schemas.openxmlformats.org/officeDocument/2006/relationships" r:id="rId1"/>
        </xdr:cNvPr>
        <xdr:cNvSpPr>
          <a:spLocks noChangeArrowheads="1"/>
        </xdr:cNvSpPr>
      </xdr:nvSpPr>
      <xdr:spPr bwMode="auto">
        <a:xfrm>
          <a:off x="2505075" y="723900"/>
          <a:ext cx="2009775" cy="409575"/>
        </a:xfrm>
        <a:prstGeom prst="roundRect">
          <a:avLst>
            <a:gd name="adj" fmla="val 16667"/>
          </a:avLst>
        </a:prstGeom>
        <a:gradFill rotWithShape="1">
          <a:gsLst>
            <a:gs pos="0">
              <a:srgbClr val="FFFFFF"/>
            </a:gs>
            <a:gs pos="50000">
              <a:srgbClr val="33CCCC"/>
            </a:gs>
            <a:gs pos="100000">
              <a:srgbClr val="FFFFFF"/>
            </a:gs>
          </a:gsLst>
          <a:lin ang="5400000" scaled="1"/>
        </a:gradFill>
        <a:ln w="9525">
          <a:solidFill>
            <a:srgbClr val="000000"/>
          </a:solidFill>
          <a:round/>
          <a:headEnd/>
          <a:tailEnd/>
        </a:ln>
      </xdr:spPr>
      <xdr:txBody>
        <a:bodyPr vertOverflow="clip" wrap="square" lIns="36576" tIns="36576" rIns="36576" bIns="0" anchor="ctr" anchorCtr="0" upright="1"/>
        <a:lstStyle/>
        <a:p>
          <a:pPr algn="ctr" rtl="1">
            <a:defRPr sz="1000"/>
          </a:pPr>
          <a:r>
            <a:rPr lang="fr-FR" sz="1100" b="1" i="0" strike="noStrike">
              <a:solidFill>
                <a:srgbClr val="000000"/>
              </a:solidFill>
              <a:latin typeface="Comic Sans MS" pitchFamily="66" charset="0"/>
            </a:rPr>
            <a:t>Menu</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16</xdr:col>
      <xdr:colOff>907258</xdr:colOff>
      <xdr:row>4</xdr:row>
      <xdr:rowOff>340520</xdr:rowOff>
    </xdr:from>
    <xdr:to>
      <xdr:col>18</xdr:col>
      <xdr:colOff>119063</xdr:colOff>
      <xdr:row>7</xdr:row>
      <xdr:rowOff>118924</xdr:rowOff>
    </xdr:to>
    <xdr:pic macro="[0]!effacer_le_contenu_des_cellules">
      <xdr:nvPicPr>
        <xdr:cNvPr id="18653" name="Imag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12883" y="1423989"/>
          <a:ext cx="1188243" cy="5284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16</xdr:col>
      <xdr:colOff>771528</xdr:colOff>
      <xdr:row>11</xdr:row>
      <xdr:rowOff>154781</xdr:rowOff>
    </xdr:from>
    <xdr:to>
      <xdr:col>18</xdr:col>
      <xdr:colOff>166688</xdr:colOff>
      <xdr:row>12</xdr:row>
      <xdr:rowOff>500060</xdr:rowOff>
    </xdr:to>
    <xdr:sp macro="[0]!copie_feuille_TP" textlink="">
      <xdr:nvSpPr>
        <xdr:cNvPr id="18654" name="Oval 7" descr="Papier Kraft"/>
        <xdr:cNvSpPr>
          <a:spLocks noChangeArrowheads="1"/>
        </xdr:cNvSpPr>
      </xdr:nvSpPr>
      <xdr:spPr bwMode="auto">
        <a:xfrm>
          <a:off x="7677153" y="4155281"/>
          <a:ext cx="1371598" cy="892967"/>
        </a:xfrm>
        <a:prstGeom prst="ellipse">
          <a:avLst/>
        </a:prstGeom>
        <a:blipFill dpi="0" rotWithShape="0">
          <a:blip xmlns:r="http://schemas.openxmlformats.org/officeDocument/2006/relationships" r:embed="rId2" cstate="print"/>
          <a:srcRect/>
          <a:stretch>
            <a:fillRect/>
          </a:stretch>
        </a:blipFill>
        <a:ln w="9525">
          <a:solidFill>
            <a:srgbClr val="000000"/>
          </a:solidFill>
          <a:round/>
          <a:headEnd/>
          <a:tailEnd/>
        </a:ln>
      </xdr:spPr>
    </xdr:sp>
    <xdr:clientData/>
  </xdr:twoCellAnchor>
  <xdr:twoCellAnchor>
    <xdr:from>
      <xdr:col>16</xdr:col>
      <xdr:colOff>714373</xdr:colOff>
      <xdr:row>0</xdr:row>
      <xdr:rowOff>119063</xdr:rowOff>
    </xdr:from>
    <xdr:to>
      <xdr:col>18</xdr:col>
      <xdr:colOff>488155</xdr:colOff>
      <xdr:row>2</xdr:row>
      <xdr:rowOff>71437</xdr:rowOff>
    </xdr:to>
    <xdr:sp macro="" textlink="">
      <xdr:nvSpPr>
        <xdr:cNvPr id="7" name="AutoShape 68">
          <a:hlinkClick xmlns:r="http://schemas.openxmlformats.org/officeDocument/2006/relationships" r:id="rId3"/>
        </xdr:cNvPr>
        <xdr:cNvSpPr>
          <a:spLocks noChangeArrowheads="1"/>
        </xdr:cNvSpPr>
      </xdr:nvSpPr>
      <xdr:spPr bwMode="auto">
        <a:xfrm>
          <a:off x="7619998" y="119063"/>
          <a:ext cx="1750220" cy="547687"/>
        </a:xfrm>
        <a:prstGeom prst="roundRect">
          <a:avLst>
            <a:gd name="adj" fmla="val 16667"/>
          </a:avLst>
        </a:prstGeom>
        <a:gradFill rotWithShape="1">
          <a:gsLst>
            <a:gs pos="0">
              <a:srgbClr val="FFFFFF"/>
            </a:gs>
            <a:gs pos="50000">
              <a:srgbClr val="33CCCC"/>
            </a:gs>
            <a:gs pos="100000">
              <a:srgbClr val="FFFFFF"/>
            </a:gs>
          </a:gsLst>
          <a:lin ang="5400000" scaled="1"/>
        </a:gradFill>
        <a:ln w="9525">
          <a:solidFill>
            <a:srgbClr val="000000"/>
          </a:solidFill>
          <a:round/>
          <a:headEnd/>
          <a:tailEnd/>
        </a:ln>
      </xdr:spPr>
      <xdr:txBody>
        <a:bodyPr vertOverflow="clip" wrap="square" lIns="36576" tIns="36576" rIns="36576" bIns="0" anchor="ctr" anchorCtr="0" upright="1"/>
        <a:lstStyle/>
        <a:p>
          <a:pPr algn="ctr" rtl="1">
            <a:defRPr sz="1000"/>
          </a:pPr>
          <a:r>
            <a:rPr lang="fr-FR" sz="1100" b="1" i="0" strike="noStrike">
              <a:solidFill>
                <a:srgbClr val="000000"/>
              </a:solidFill>
              <a:latin typeface="Comic Sans MS" pitchFamily="66" charset="0"/>
            </a:rPr>
            <a:t>Menu</a:t>
          </a:r>
        </a:p>
      </xdr:txBody>
    </xdr:sp>
    <xdr:clientData/>
  </xdr:twoCellAnchor>
  <xdr:twoCellAnchor editAs="oneCell">
    <xdr:from>
      <xdr:col>17</xdr:col>
      <xdr:colOff>38100</xdr:colOff>
      <xdr:row>7</xdr:row>
      <xdr:rowOff>792957</xdr:rowOff>
    </xdr:from>
    <xdr:to>
      <xdr:col>17</xdr:col>
      <xdr:colOff>950118</xdr:colOff>
      <xdr:row>10</xdr:row>
      <xdr:rowOff>83485</xdr:rowOff>
    </xdr:to>
    <xdr:pic macro="[0]!SaveFeuilleActive">
      <xdr:nvPicPr>
        <xdr:cNvPr id="18656" name="Image 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931944" y="2626520"/>
          <a:ext cx="912018" cy="9097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9525</xdr:colOff>
      <xdr:row>0</xdr:row>
      <xdr:rowOff>0</xdr:rowOff>
    </xdr:from>
    <xdr:ext cx="5381624" cy="593304"/>
    <xdr:sp macro="" textlink="">
      <xdr:nvSpPr>
        <xdr:cNvPr id="2" name="Rectangle 1"/>
        <xdr:cNvSpPr/>
      </xdr:nvSpPr>
      <xdr:spPr>
        <a:xfrm>
          <a:off x="9525" y="0"/>
          <a:ext cx="5381624" cy="593304"/>
        </a:xfrm>
        <a:prstGeom prst="rect">
          <a:avLst/>
        </a:prstGeom>
        <a:noFill/>
      </xdr:spPr>
      <xdr:txBody>
        <a:bodyPr wrap="square" lIns="91440" tIns="45720" rIns="91440" bIns="45720">
          <a:spAutoFit/>
        </a:bodyPr>
        <a:lstStyle/>
        <a:p>
          <a:pPr algn="l"/>
          <a:r>
            <a:rPr lang="fr-FR" sz="3200" b="1" cap="none" spc="300">
              <a:ln w="11430" cmpd="sng">
                <a:solidFill>
                  <a:schemeClr val="accent1">
                    <a:tint val="10000"/>
                  </a:schemeClr>
                </a:solidFill>
                <a:prstDash val="solid"/>
                <a:miter lim="800000"/>
              </a:ln>
              <a:gradFill>
                <a:gsLst>
                  <a:gs pos="10000">
                    <a:schemeClr val="accent1">
                      <a:tint val="83000"/>
                      <a:shade val="100000"/>
                      <a:satMod val="200000"/>
                    </a:schemeClr>
                  </a:gs>
                  <a:gs pos="75000">
                    <a:schemeClr val="accent1">
                      <a:tint val="100000"/>
                      <a:shade val="50000"/>
                      <a:satMod val="150000"/>
                    </a:schemeClr>
                  </a:gs>
                </a:gsLst>
                <a:lin ang="5400000"/>
              </a:gradFill>
              <a:effectLst>
                <a:glow rad="45500">
                  <a:schemeClr val="accent1">
                    <a:satMod val="220000"/>
                    <a:alpha val="35000"/>
                  </a:schemeClr>
                </a:glow>
              </a:effectLst>
            </a:rPr>
            <a:t>Cahier de texte</a:t>
          </a:r>
        </a:p>
      </xdr:txBody>
    </xdr:sp>
    <xdr:clientData/>
  </xdr:oneCellAnchor>
  <xdr:twoCellAnchor>
    <xdr:from>
      <xdr:col>0</xdr:col>
      <xdr:colOff>161925</xdr:colOff>
      <xdr:row>1</xdr:row>
      <xdr:rowOff>200025</xdr:rowOff>
    </xdr:from>
    <xdr:to>
      <xdr:col>1</xdr:col>
      <xdr:colOff>400050</xdr:colOff>
      <xdr:row>3</xdr:row>
      <xdr:rowOff>133350</xdr:rowOff>
    </xdr:to>
    <xdr:sp macro="" textlink="">
      <xdr:nvSpPr>
        <xdr:cNvPr id="3" name="AutoShape 68">
          <a:hlinkClick xmlns:r="http://schemas.openxmlformats.org/officeDocument/2006/relationships" r:id="rId1"/>
        </xdr:cNvPr>
        <xdr:cNvSpPr>
          <a:spLocks noChangeArrowheads="1"/>
        </xdr:cNvSpPr>
      </xdr:nvSpPr>
      <xdr:spPr bwMode="auto">
        <a:xfrm>
          <a:off x="161925" y="600075"/>
          <a:ext cx="647700" cy="352425"/>
        </a:xfrm>
        <a:prstGeom prst="roundRect">
          <a:avLst>
            <a:gd name="adj" fmla="val 16667"/>
          </a:avLst>
        </a:prstGeom>
        <a:gradFill rotWithShape="1">
          <a:gsLst>
            <a:gs pos="0">
              <a:srgbClr val="FFFFFF"/>
            </a:gs>
            <a:gs pos="50000">
              <a:srgbClr val="33CCCC"/>
            </a:gs>
            <a:gs pos="100000">
              <a:srgbClr val="FFFFFF"/>
            </a:gs>
          </a:gsLst>
          <a:lin ang="5400000" scaled="1"/>
        </a:gradFill>
        <a:ln w="9525">
          <a:solidFill>
            <a:srgbClr val="000000"/>
          </a:solidFill>
          <a:round/>
          <a:headEnd/>
          <a:tailEnd/>
        </a:ln>
      </xdr:spPr>
      <xdr:txBody>
        <a:bodyPr vertOverflow="clip" wrap="square" lIns="36576" tIns="36576" rIns="36576" bIns="0" anchor="ctr" anchorCtr="0" upright="1"/>
        <a:lstStyle/>
        <a:p>
          <a:pPr algn="ctr" rtl="1">
            <a:defRPr sz="1000"/>
          </a:pPr>
          <a:r>
            <a:rPr lang="fr-FR" sz="1100" b="1" i="0" strike="noStrike">
              <a:solidFill>
                <a:srgbClr val="000000"/>
              </a:solidFill>
              <a:latin typeface="Comic Sans MS" pitchFamily="66" charset="0"/>
            </a:rPr>
            <a:t>Menu</a:t>
          </a: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0</xdr:col>
      <xdr:colOff>0</xdr:colOff>
      <xdr:row>0</xdr:row>
      <xdr:rowOff>0</xdr:rowOff>
    </xdr:from>
    <xdr:ext cx="4495800" cy="593304"/>
    <xdr:sp macro="" textlink="">
      <xdr:nvSpPr>
        <xdr:cNvPr id="2" name="Rectangle 1"/>
        <xdr:cNvSpPr/>
      </xdr:nvSpPr>
      <xdr:spPr>
        <a:xfrm>
          <a:off x="0" y="0"/>
          <a:ext cx="4495800" cy="593304"/>
        </a:xfrm>
        <a:prstGeom prst="rect">
          <a:avLst/>
        </a:prstGeom>
        <a:noFill/>
      </xdr:spPr>
      <xdr:txBody>
        <a:bodyPr wrap="square" lIns="91440" tIns="45720" rIns="91440" bIns="45720">
          <a:spAutoFit/>
        </a:bodyPr>
        <a:lstStyle/>
        <a:p>
          <a:pPr algn="l"/>
          <a:r>
            <a:rPr lang="fr-FR" sz="3200" b="1" cap="none" spc="300">
              <a:ln w="11430" cmpd="sng">
                <a:solidFill>
                  <a:schemeClr val="accent1">
                    <a:tint val="10000"/>
                  </a:schemeClr>
                </a:solidFill>
                <a:prstDash val="solid"/>
                <a:miter lim="800000"/>
              </a:ln>
              <a:gradFill>
                <a:gsLst>
                  <a:gs pos="10000">
                    <a:schemeClr val="accent1">
                      <a:tint val="83000"/>
                      <a:shade val="100000"/>
                      <a:satMod val="200000"/>
                    </a:schemeClr>
                  </a:gs>
                  <a:gs pos="75000">
                    <a:schemeClr val="accent1">
                      <a:tint val="100000"/>
                      <a:shade val="50000"/>
                      <a:satMod val="150000"/>
                    </a:schemeClr>
                  </a:gs>
                </a:gsLst>
                <a:lin ang="5400000"/>
              </a:gradFill>
              <a:effectLst>
                <a:glow rad="45500">
                  <a:schemeClr val="accent1">
                    <a:satMod val="220000"/>
                    <a:alpha val="35000"/>
                  </a:schemeClr>
                </a:glow>
              </a:effectLst>
            </a:rPr>
            <a:t>Création d'activités</a:t>
          </a:r>
        </a:p>
      </xdr:txBody>
    </xdr:sp>
    <xdr:clientData/>
  </xdr:oneCellAnchor>
  <xdr:twoCellAnchor>
    <xdr:from>
      <xdr:col>1</xdr:col>
      <xdr:colOff>83342</xdr:colOff>
      <xdr:row>2</xdr:row>
      <xdr:rowOff>50006</xdr:rowOff>
    </xdr:from>
    <xdr:to>
      <xdr:col>2</xdr:col>
      <xdr:colOff>647699</xdr:colOff>
      <xdr:row>2</xdr:row>
      <xdr:rowOff>2362189</xdr:rowOff>
    </xdr:to>
    <xdr:sp macro="" textlink="">
      <xdr:nvSpPr>
        <xdr:cNvPr id="3" name="Explosion 1 2"/>
        <xdr:cNvSpPr/>
      </xdr:nvSpPr>
      <xdr:spPr>
        <a:xfrm>
          <a:off x="488155" y="988219"/>
          <a:ext cx="1362075" cy="2302668"/>
        </a:xfrm>
        <a:prstGeom prst="irregularSeal1">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900">
              <a:ln>
                <a:solidFill>
                  <a:sysClr val="windowText" lastClr="000000"/>
                </a:solidFill>
              </a:ln>
              <a:solidFill>
                <a:schemeClr val="tx1"/>
              </a:solidFill>
            </a:rPr>
            <a:t>Ne  jamais effacer      les lignes ni       les colonnes</a:t>
          </a:r>
        </a:p>
      </xdr:txBody>
    </xdr:sp>
    <xdr:clientData/>
  </xdr:twoCellAnchor>
  <xdr:twoCellAnchor>
    <xdr:from>
      <xdr:col>2</xdr:col>
      <xdr:colOff>1702594</xdr:colOff>
      <xdr:row>2</xdr:row>
      <xdr:rowOff>666750</xdr:rowOff>
    </xdr:from>
    <xdr:to>
      <xdr:col>2</xdr:col>
      <xdr:colOff>2350294</xdr:colOff>
      <xdr:row>2</xdr:row>
      <xdr:rowOff>1019175</xdr:rowOff>
    </xdr:to>
    <xdr:sp macro="" textlink="">
      <xdr:nvSpPr>
        <xdr:cNvPr id="4" name="AutoShape 68">
          <a:hlinkClick xmlns:r="http://schemas.openxmlformats.org/officeDocument/2006/relationships" r:id="rId1"/>
        </xdr:cNvPr>
        <xdr:cNvSpPr>
          <a:spLocks noChangeArrowheads="1"/>
        </xdr:cNvSpPr>
      </xdr:nvSpPr>
      <xdr:spPr bwMode="auto">
        <a:xfrm>
          <a:off x="2905125" y="1595438"/>
          <a:ext cx="647700" cy="352425"/>
        </a:xfrm>
        <a:prstGeom prst="roundRect">
          <a:avLst>
            <a:gd name="adj" fmla="val 16667"/>
          </a:avLst>
        </a:prstGeom>
        <a:gradFill rotWithShape="1">
          <a:gsLst>
            <a:gs pos="0">
              <a:srgbClr val="FFFFFF"/>
            </a:gs>
            <a:gs pos="50000">
              <a:srgbClr val="33CCCC"/>
            </a:gs>
            <a:gs pos="100000">
              <a:srgbClr val="FFFFFF"/>
            </a:gs>
          </a:gsLst>
          <a:lin ang="5400000" scaled="1"/>
        </a:gradFill>
        <a:ln w="9525">
          <a:solidFill>
            <a:srgbClr val="000000"/>
          </a:solidFill>
          <a:round/>
          <a:headEnd/>
          <a:tailEnd/>
        </a:ln>
      </xdr:spPr>
      <xdr:txBody>
        <a:bodyPr vertOverflow="clip" wrap="square" lIns="36576" tIns="36576" rIns="36576" bIns="0" anchor="ctr" anchorCtr="0" upright="1"/>
        <a:lstStyle/>
        <a:p>
          <a:pPr algn="ctr" rtl="1">
            <a:defRPr sz="1000"/>
          </a:pPr>
          <a:r>
            <a:rPr lang="fr-FR" sz="1100" b="1" i="0" strike="noStrike">
              <a:solidFill>
                <a:srgbClr val="000000"/>
              </a:solidFill>
              <a:latin typeface="Comic Sans MS" pitchFamily="66" charset="0"/>
            </a:rPr>
            <a:t>Menu</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6</xdr:col>
      <xdr:colOff>0</xdr:colOff>
      <xdr:row>7</xdr:row>
      <xdr:rowOff>0</xdr:rowOff>
    </xdr:from>
    <xdr:to>
      <xdr:col>8</xdr:col>
      <xdr:colOff>666750</xdr:colOff>
      <xdr:row>8</xdr:row>
      <xdr:rowOff>142875</xdr:rowOff>
    </xdr:to>
    <xdr:sp macro="" textlink="">
      <xdr:nvSpPr>
        <xdr:cNvPr id="3" name="AutoShape 68">
          <a:hlinkClick xmlns:r="http://schemas.openxmlformats.org/officeDocument/2006/relationships" r:id="rId1"/>
        </xdr:cNvPr>
        <xdr:cNvSpPr>
          <a:spLocks noChangeArrowheads="1"/>
        </xdr:cNvSpPr>
      </xdr:nvSpPr>
      <xdr:spPr bwMode="auto">
        <a:xfrm>
          <a:off x="5943600" y="1466850"/>
          <a:ext cx="2647950" cy="352425"/>
        </a:xfrm>
        <a:prstGeom prst="roundRect">
          <a:avLst>
            <a:gd name="adj" fmla="val 16667"/>
          </a:avLst>
        </a:prstGeom>
        <a:gradFill rotWithShape="1">
          <a:gsLst>
            <a:gs pos="0">
              <a:srgbClr val="FFFFFF"/>
            </a:gs>
            <a:gs pos="50000">
              <a:srgbClr val="33CCCC"/>
            </a:gs>
            <a:gs pos="100000">
              <a:srgbClr val="FFFFFF"/>
            </a:gs>
          </a:gsLst>
          <a:lin ang="5400000" scaled="1"/>
        </a:gradFill>
        <a:ln w="9525">
          <a:solidFill>
            <a:srgbClr val="000000"/>
          </a:solidFill>
          <a:round/>
          <a:headEnd/>
          <a:tailEnd/>
        </a:ln>
      </xdr:spPr>
      <xdr:txBody>
        <a:bodyPr vertOverflow="clip" wrap="square" lIns="36576" tIns="36576" rIns="36576" bIns="0" anchor="ctr" anchorCtr="0" upright="1"/>
        <a:lstStyle/>
        <a:p>
          <a:pPr algn="ctr" rtl="1">
            <a:defRPr sz="1000"/>
          </a:pPr>
          <a:r>
            <a:rPr lang="fr-FR" sz="1100" b="1" i="0" strike="noStrike">
              <a:solidFill>
                <a:srgbClr val="000000"/>
              </a:solidFill>
              <a:latin typeface="Comic Sans MS" pitchFamily="66" charset="0"/>
            </a:rPr>
            <a:t>Menu</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Yves/AppData/Local/Microsoft/Windows/Temporary%20Internet%20Files/Content.IE5/XKKT470X/Module%20activit&#233;s%20essais%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Yves/AppData/Local/Microsoft/Windows/Temporary%20Internet%20Files/Content.IE5/XKKT470X/Module%20activit&#233;s%20essais%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Classe"/>
      <sheetName val="Reférentiel"/>
      <sheetName val="CI"/>
      <sheetName val="Capcomp tâches"/>
      <sheetName val="TP (2)"/>
      <sheetName val="Création d'activités"/>
      <sheetName val="Saisie de notes"/>
      <sheetName val="Cahier de texte"/>
      <sheetName val="Tableau croisé"/>
      <sheetName val="Tableau croisé (2)"/>
      <sheetName val="Paramètres"/>
      <sheetName val="Paramètres (2)"/>
      <sheetName val="Feuil2"/>
    </sheetNames>
    <sheetDataSet>
      <sheetData sheetId="0"/>
      <sheetData sheetId="1"/>
      <sheetData sheetId="2"/>
      <sheetData sheetId="3"/>
      <sheetData sheetId="4"/>
      <sheetData sheetId="5"/>
      <sheetData sheetId="6"/>
      <sheetData sheetId="7"/>
      <sheetData sheetId="8"/>
      <sheetData sheetId="9">
        <row r="6">
          <cell r="A6" t="str">
            <v>Activités &amp; Tâches professionnelles</v>
          </cell>
          <cell r="C6" t="str">
            <v>1.1</v>
          </cell>
        </row>
        <row r="7">
          <cell r="C7" t="str">
            <v>1.2</v>
          </cell>
        </row>
        <row r="8">
          <cell r="C8" t="str">
            <v>1.3</v>
          </cell>
        </row>
        <row r="9">
          <cell r="C9" t="str">
            <v>1.4</v>
          </cell>
        </row>
        <row r="10">
          <cell r="C10" t="str">
            <v>1.5</v>
          </cell>
        </row>
        <row r="11">
          <cell r="C11" t="str">
            <v>2.1</v>
          </cell>
        </row>
        <row r="12">
          <cell r="C12" t="str">
            <v>2.2</v>
          </cell>
        </row>
        <row r="13">
          <cell r="C13" t="str">
            <v>2.3</v>
          </cell>
        </row>
        <row r="14">
          <cell r="C14" t="str">
            <v>3.1</v>
          </cell>
        </row>
        <row r="15">
          <cell r="C15" t="str">
            <v>3.2</v>
          </cell>
        </row>
        <row r="16">
          <cell r="C16" t="str">
            <v>4.1</v>
          </cell>
        </row>
        <row r="17">
          <cell r="C17" t="str">
            <v>4.2</v>
          </cell>
        </row>
        <row r="18">
          <cell r="C18" t="str">
            <v>5.1</v>
          </cell>
        </row>
        <row r="19">
          <cell r="C19" t="str">
            <v>5.2</v>
          </cell>
        </row>
      </sheetData>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Classe"/>
      <sheetName val="Création d'activités"/>
      <sheetName val="Saisie de notes"/>
      <sheetName val="Cahier de texte"/>
      <sheetName val="TP (2)"/>
      <sheetName val="CI"/>
      <sheetName val="Capcomp tâches"/>
      <sheetName val="Tableau croisé"/>
      <sheetName val="Paramètres"/>
      <sheetName val="Reférentiel"/>
      <sheetName val="Feuil2"/>
      <sheetName val="Classe (2)"/>
      <sheetName val="Saisie de notes (2)"/>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66FFFF"/>
  </sheetPr>
  <dimension ref="A1:Q26"/>
  <sheetViews>
    <sheetView showGridLines="0" workbookViewId="0"/>
  </sheetViews>
  <sheetFormatPr baseColWidth="10" defaultRowHeight="16.5" x14ac:dyDescent="0.3"/>
  <cols>
    <col min="6" max="6" width="4.21875" customWidth="1"/>
  </cols>
  <sheetData>
    <row r="1" spans="1:17" x14ac:dyDescent="0.3">
      <c r="A1" t="s">
        <v>341</v>
      </c>
    </row>
    <row r="5" spans="1:17" ht="31.5" x14ac:dyDescent="0.6">
      <c r="E5" s="31"/>
    </row>
    <row r="6" spans="1:17" ht="16.5" customHeight="1" x14ac:dyDescent="0.3">
      <c r="E6" s="32"/>
    </row>
    <row r="7" spans="1:17" ht="17.25" customHeight="1" thickBot="1" x14ac:dyDescent="0.35">
      <c r="E7" s="33"/>
      <c r="G7" s="132"/>
      <c r="H7" s="132"/>
      <c r="J7" s="147"/>
      <c r="K7" s="147"/>
      <c r="L7" s="147"/>
    </row>
    <row r="8" spans="1:17" ht="18" customHeight="1" x14ac:dyDescent="0.3">
      <c r="A8" s="135"/>
      <c r="B8" s="136"/>
      <c r="C8" s="141"/>
      <c r="D8" s="141"/>
      <c r="E8" s="142"/>
      <c r="G8" s="132"/>
      <c r="H8" s="132"/>
      <c r="J8" s="147"/>
      <c r="K8" s="147"/>
      <c r="L8" s="147"/>
    </row>
    <row r="9" spans="1:17" ht="17.25" customHeight="1" x14ac:dyDescent="0.3">
      <c r="A9" s="137"/>
      <c r="B9" s="138"/>
      <c r="C9" s="143"/>
      <c r="D9" s="143"/>
      <c r="E9" s="144"/>
      <c r="J9" s="34"/>
      <c r="K9" s="34"/>
      <c r="L9" s="34"/>
      <c r="P9" s="133"/>
      <c r="Q9" s="133"/>
    </row>
    <row r="10" spans="1:17" ht="16.5" customHeight="1" x14ac:dyDescent="0.3">
      <c r="A10" s="137"/>
      <c r="B10" s="138"/>
      <c r="C10" s="143"/>
      <c r="D10" s="143"/>
      <c r="E10" s="144"/>
      <c r="G10" s="132"/>
      <c r="H10" s="132"/>
      <c r="J10" s="69"/>
      <c r="K10" s="69"/>
      <c r="L10" s="69"/>
      <c r="P10" s="133"/>
      <c r="Q10" s="133"/>
    </row>
    <row r="11" spans="1:17" ht="17.25" customHeight="1" thickBot="1" x14ac:dyDescent="0.35">
      <c r="A11" s="139"/>
      <c r="B11" s="140"/>
      <c r="C11" s="145"/>
      <c r="D11" s="145"/>
      <c r="E11" s="146"/>
      <c r="G11" s="132"/>
      <c r="H11" s="132"/>
      <c r="J11" s="69"/>
      <c r="K11" s="69"/>
      <c r="L11" s="69"/>
    </row>
    <row r="12" spans="1:17" x14ac:dyDescent="0.3">
      <c r="J12" s="34"/>
      <c r="K12" s="34"/>
      <c r="L12" s="34"/>
    </row>
    <row r="13" spans="1:17" ht="17.25" customHeight="1" x14ac:dyDescent="0.3">
      <c r="G13" s="132"/>
      <c r="H13" s="132"/>
      <c r="L13" s="69"/>
    </row>
    <row r="14" spans="1:17" ht="17.25" customHeight="1" x14ac:dyDescent="0.3">
      <c r="A14" s="129"/>
      <c r="B14" s="129"/>
      <c r="C14" s="129"/>
      <c r="D14" s="129"/>
      <c r="E14" s="129"/>
      <c r="G14" s="132"/>
      <c r="H14" s="132"/>
      <c r="L14" s="69"/>
    </row>
    <row r="15" spans="1:17" ht="17.25" customHeight="1" x14ac:dyDescent="0.3">
      <c r="A15" s="129"/>
      <c r="B15" s="129"/>
      <c r="C15" s="129"/>
      <c r="D15" s="129"/>
      <c r="E15" s="129"/>
      <c r="J15" s="34"/>
      <c r="K15" s="34"/>
      <c r="L15" s="34"/>
    </row>
    <row r="16" spans="1:17" ht="17.25" customHeight="1" x14ac:dyDescent="0.3">
      <c r="A16" s="129"/>
      <c r="B16" s="129"/>
      <c r="C16" s="129"/>
      <c r="D16" s="129"/>
      <c r="E16" s="129"/>
      <c r="G16" s="132"/>
      <c r="H16" s="132"/>
      <c r="J16" s="134"/>
      <c r="K16" s="134"/>
      <c r="L16" s="134"/>
      <c r="P16" s="132"/>
      <c r="Q16" s="132"/>
    </row>
    <row r="17" spans="1:17" ht="17.25" customHeight="1" x14ac:dyDescent="0.3">
      <c r="A17" s="129"/>
      <c r="B17" s="129"/>
      <c r="C17" s="129"/>
      <c r="D17" s="129"/>
      <c r="E17" s="129"/>
      <c r="G17" s="132"/>
      <c r="H17" s="132"/>
      <c r="J17" s="134"/>
      <c r="K17" s="134"/>
      <c r="L17" s="134"/>
      <c r="P17" s="132"/>
      <c r="Q17" s="132"/>
    </row>
    <row r="18" spans="1:17" ht="17.25" customHeight="1" x14ac:dyDescent="0.3">
      <c r="A18" s="129"/>
      <c r="B18" s="129"/>
      <c r="C18" s="129"/>
      <c r="D18" s="129"/>
      <c r="E18" s="129"/>
      <c r="J18" s="34"/>
      <c r="K18" s="34"/>
      <c r="L18" s="34"/>
    </row>
    <row r="19" spans="1:17" ht="16.5" customHeight="1" x14ac:dyDescent="0.3">
      <c r="A19" s="129"/>
      <c r="B19" s="129"/>
      <c r="C19" s="129"/>
      <c r="D19" s="129"/>
      <c r="E19" s="129"/>
      <c r="G19" s="132"/>
      <c r="H19" s="132"/>
      <c r="I19" s="42"/>
      <c r="J19" s="134"/>
      <c r="K19" s="134"/>
      <c r="L19" s="134"/>
      <c r="P19" s="132"/>
      <c r="Q19" s="132"/>
    </row>
    <row r="20" spans="1:17" ht="17.25" customHeight="1" x14ac:dyDescent="0.35">
      <c r="A20" s="129"/>
      <c r="B20" s="129"/>
      <c r="C20" s="129"/>
      <c r="D20" s="129"/>
      <c r="E20" s="129"/>
      <c r="G20" s="132"/>
      <c r="H20" s="132"/>
      <c r="I20" s="44"/>
      <c r="J20" s="134"/>
      <c r="K20" s="134"/>
      <c r="L20" s="134"/>
      <c r="P20" s="132"/>
      <c r="Q20" s="132"/>
    </row>
    <row r="21" spans="1:17" ht="16.5" customHeight="1" x14ac:dyDescent="0.3">
      <c r="A21" s="129"/>
      <c r="B21" s="129"/>
      <c r="C21" s="129"/>
      <c r="D21" s="129"/>
      <c r="E21" s="129"/>
      <c r="I21" s="42"/>
      <c r="J21" s="42"/>
      <c r="K21" s="42"/>
    </row>
    <row r="22" spans="1:17" ht="17.25" customHeight="1" x14ac:dyDescent="0.3">
      <c r="A22" s="129"/>
      <c r="B22" s="129"/>
      <c r="C22" s="129"/>
      <c r="D22" s="129"/>
      <c r="E22" s="129"/>
      <c r="G22" s="132"/>
      <c r="H22" s="132"/>
      <c r="I22" s="42"/>
      <c r="J22" s="42"/>
      <c r="K22" s="42"/>
    </row>
    <row r="23" spans="1:17" ht="17.25" customHeight="1" x14ac:dyDescent="0.3">
      <c r="A23" s="129"/>
      <c r="B23" s="129"/>
      <c r="C23" s="129"/>
      <c r="D23" s="129"/>
      <c r="E23" s="129"/>
      <c r="G23" s="132"/>
      <c r="H23" s="132"/>
      <c r="I23" s="42"/>
      <c r="J23" s="42"/>
      <c r="K23" s="42"/>
    </row>
    <row r="24" spans="1:17" ht="17.25" customHeight="1" x14ac:dyDescent="0.3">
      <c r="G24" s="42"/>
      <c r="H24" s="42"/>
      <c r="I24" s="42"/>
    </row>
    <row r="25" spans="1:17" x14ac:dyDescent="0.3">
      <c r="G25" s="132"/>
      <c r="H25" s="132"/>
    </row>
    <row r="26" spans="1:17" x14ac:dyDescent="0.3">
      <c r="G26" s="132"/>
      <c r="H26" s="132"/>
    </row>
  </sheetData>
  <sheetProtection selectLockedCells="1"/>
  <mergeCells count="17">
    <mergeCell ref="A8:B9"/>
    <mergeCell ref="A10:B11"/>
    <mergeCell ref="C8:E9"/>
    <mergeCell ref="C10:E11"/>
    <mergeCell ref="J7:L8"/>
    <mergeCell ref="G10:H11"/>
    <mergeCell ref="G7:H8"/>
    <mergeCell ref="G22:H23"/>
    <mergeCell ref="P19:Q20"/>
    <mergeCell ref="G19:H20"/>
    <mergeCell ref="G25:H26"/>
    <mergeCell ref="P9:Q10"/>
    <mergeCell ref="G13:H14"/>
    <mergeCell ref="J16:L17"/>
    <mergeCell ref="J19:L20"/>
    <mergeCell ref="P16:Q17"/>
    <mergeCell ref="G16:H17"/>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rgb="FF00B050"/>
  </sheetPr>
  <dimension ref="A1:C100"/>
  <sheetViews>
    <sheetView zoomScale="90" zoomScaleNormal="90" zoomScaleSheetLayoutView="70" workbookViewId="0">
      <selection activeCell="A7" sqref="A7"/>
    </sheetView>
  </sheetViews>
  <sheetFormatPr baseColWidth="10" defaultRowHeight="19.5" x14ac:dyDescent="0.3"/>
  <cols>
    <col min="1" max="1" width="11.5546875" style="79"/>
    <col min="2" max="2" width="57" style="80" customWidth="1"/>
    <col min="3" max="3" width="74.88671875" style="81" customWidth="1"/>
    <col min="4" max="16384" width="11.5546875" style="82"/>
  </cols>
  <sheetData>
    <row r="1" spans="1:3" x14ac:dyDescent="0.3">
      <c r="A1" s="79" t="s">
        <v>297</v>
      </c>
      <c r="B1" s="80" t="s">
        <v>319</v>
      </c>
      <c r="C1" s="81" t="s">
        <v>302</v>
      </c>
    </row>
    <row r="2" spans="1:3" x14ac:dyDescent="0.3">
      <c r="A2" s="83" t="s">
        <v>33</v>
      </c>
      <c r="B2" s="84" t="s">
        <v>34</v>
      </c>
      <c r="C2" s="85"/>
    </row>
    <row r="3" spans="1:3" ht="45" x14ac:dyDescent="0.3">
      <c r="A3" s="79" t="s">
        <v>35</v>
      </c>
      <c r="B3" s="86" t="s">
        <v>36</v>
      </c>
      <c r="C3" s="87" t="s">
        <v>37</v>
      </c>
    </row>
    <row r="4" spans="1:3" ht="30" x14ac:dyDescent="0.3">
      <c r="A4" s="79" t="s">
        <v>38</v>
      </c>
      <c r="B4" s="86" t="s">
        <v>39</v>
      </c>
      <c r="C4" s="87" t="s">
        <v>40</v>
      </c>
    </row>
    <row r="5" spans="1:3" ht="49.5" x14ac:dyDescent="0.3">
      <c r="A5" s="79" t="s">
        <v>41</v>
      </c>
      <c r="B5" s="86" t="s">
        <v>42</v>
      </c>
      <c r="C5" s="88" t="s">
        <v>43</v>
      </c>
    </row>
    <row r="6" spans="1:3" ht="33" x14ac:dyDescent="0.3">
      <c r="A6" s="79" t="s">
        <v>46</v>
      </c>
      <c r="B6" s="86" t="s">
        <v>44</v>
      </c>
      <c r="C6" s="88" t="s">
        <v>45</v>
      </c>
    </row>
    <row r="7" spans="1:3" ht="33" x14ac:dyDescent="0.3">
      <c r="A7" s="79" t="s">
        <v>362</v>
      </c>
      <c r="B7" s="86" t="s">
        <v>47</v>
      </c>
      <c r="C7" s="88" t="s">
        <v>48</v>
      </c>
    </row>
    <row r="8" spans="1:3" x14ac:dyDescent="0.3">
      <c r="A8" s="83" t="s">
        <v>49</v>
      </c>
      <c r="B8" s="84" t="s">
        <v>25</v>
      </c>
      <c r="C8" s="85"/>
    </row>
    <row r="9" spans="1:3" ht="37.5" customHeight="1" x14ac:dyDescent="0.3">
      <c r="A9" s="79" t="s">
        <v>50</v>
      </c>
      <c r="B9" s="86" t="s">
        <v>51</v>
      </c>
      <c r="C9" s="88" t="s">
        <v>52</v>
      </c>
    </row>
    <row r="10" spans="1:3" ht="66" x14ac:dyDescent="0.3">
      <c r="A10" s="79" t="s">
        <v>53</v>
      </c>
      <c r="B10" s="86" t="s">
        <v>54</v>
      </c>
      <c r="C10" s="88" t="s">
        <v>55</v>
      </c>
    </row>
    <row r="11" spans="1:3" ht="39" customHeight="1" x14ac:dyDescent="0.3">
      <c r="A11" s="79" t="s">
        <v>56</v>
      </c>
      <c r="B11" s="86" t="s">
        <v>57</v>
      </c>
      <c r="C11" s="88" t="s">
        <v>58</v>
      </c>
    </row>
    <row r="12" spans="1:3" ht="32.25" customHeight="1" x14ac:dyDescent="0.3">
      <c r="A12" s="79" t="s">
        <v>59</v>
      </c>
      <c r="B12" s="86" t="s">
        <v>60</v>
      </c>
      <c r="C12" s="88" t="s">
        <v>61</v>
      </c>
    </row>
    <row r="13" spans="1:3" x14ac:dyDescent="0.3">
      <c r="A13" s="83" t="s">
        <v>62</v>
      </c>
      <c r="B13" s="84" t="s">
        <v>26</v>
      </c>
      <c r="C13" s="85"/>
    </row>
    <row r="14" spans="1:3" ht="39" customHeight="1" x14ac:dyDescent="0.3">
      <c r="A14" s="79" t="s">
        <v>63</v>
      </c>
      <c r="B14" s="86" t="s">
        <v>64</v>
      </c>
      <c r="C14" s="88" t="s">
        <v>65</v>
      </c>
    </row>
    <row r="15" spans="1:3" ht="57" customHeight="1" x14ac:dyDescent="0.3">
      <c r="A15" s="79" t="s">
        <v>66</v>
      </c>
      <c r="B15" s="86" t="s">
        <v>67</v>
      </c>
      <c r="C15" s="88" t="s">
        <v>68</v>
      </c>
    </row>
    <row r="16" spans="1:3" ht="59.25" customHeight="1" x14ac:dyDescent="0.3">
      <c r="A16" s="79" t="s">
        <v>69</v>
      </c>
      <c r="B16" s="86" t="s">
        <v>70</v>
      </c>
      <c r="C16" s="88" t="s">
        <v>71</v>
      </c>
    </row>
    <row r="17" spans="1:3" ht="73.5" customHeight="1" x14ac:dyDescent="0.3">
      <c r="A17" s="79" t="s">
        <v>72</v>
      </c>
      <c r="B17" s="86" t="s">
        <v>73</v>
      </c>
      <c r="C17" s="88" t="s">
        <v>74</v>
      </c>
    </row>
    <row r="18" spans="1:3" ht="40.5" customHeight="1" x14ac:dyDescent="0.3">
      <c r="A18" s="79" t="s">
        <v>75</v>
      </c>
      <c r="B18" s="86" t="s">
        <v>76</v>
      </c>
      <c r="C18" s="88" t="s">
        <v>77</v>
      </c>
    </row>
    <row r="19" spans="1:3" ht="22.5" customHeight="1" x14ac:dyDescent="0.3">
      <c r="A19" s="79" t="s">
        <v>78</v>
      </c>
      <c r="B19" s="86" t="s">
        <v>79</v>
      </c>
      <c r="C19" s="88" t="s">
        <v>80</v>
      </c>
    </row>
    <row r="20" spans="1:3" ht="77.25" customHeight="1" x14ac:dyDescent="0.3">
      <c r="A20" s="79" t="s">
        <v>81</v>
      </c>
      <c r="B20" s="89" t="s">
        <v>82</v>
      </c>
      <c r="C20" s="88" t="s">
        <v>83</v>
      </c>
    </row>
    <row r="21" spans="1:3" x14ac:dyDescent="0.3">
      <c r="A21" s="83" t="s">
        <v>84</v>
      </c>
      <c r="B21" s="84" t="s">
        <v>85</v>
      </c>
      <c r="C21" s="85"/>
    </row>
    <row r="22" spans="1:3" ht="49.5" x14ac:dyDescent="0.3">
      <c r="A22" s="79" t="s">
        <v>86</v>
      </c>
      <c r="B22" s="86" t="s">
        <v>87</v>
      </c>
      <c r="C22" s="88" t="s">
        <v>88</v>
      </c>
    </row>
    <row r="23" spans="1:3" ht="33" x14ac:dyDescent="0.3">
      <c r="A23" s="79" t="s">
        <v>89</v>
      </c>
      <c r="B23" s="86" t="s">
        <v>90</v>
      </c>
      <c r="C23" s="88" t="s">
        <v>91</v>
      </c>
    </row>
    <row r="24" spans="1:3" ht="66" x14ac:dyDescent="0.3">
      <c r="A24" s="79" t="s">
        <v>92</v>
      </c>
      <c r="B24" s="86" t="s">
        <v>313</v>
      </c>
      <c r="C24" s="88" t="s">
        <v>93</v>
      </c>
    </row>
    <row r="25" spans="1:3" ht="49.5" x14ac:dyDescent="0.3">
      <c r="A25" s="79" t="s">
        <v>94</v>
      </c>
      <c r="B25" s="86" t="s">
        <v>95</v>
      </c>
      <c r="C25" s="88" t="s">
        <v>96</v>
      </c>
    </row>
    <row r="26" spans="1:3" ht="21.75" customHeight="1" x14ac:dyDescent="0.3">
      <c r="A26" s="83" t="s">
        <v>97</v>
      </c>
      <c r="B26" s="84" t="s">
        <v>98</v>
      </c>
      <c r="C26" s="85"/>
    </row>
    <row r="27" spans="1:3" ht="23.25" customHeight="1" x14ac:dyDescent="0.3">
      <c r="A27" s="79" t="s">
        <v>99</v>
      </c>
      <c r="B27" s="86" t="s">
        <v>100</v>
      </c>
      <c r="C27" s="88" t="s">
        <v>101</v>
      </c>
    </row>
    <row r="28" spans="1:3" ht="33" x14ac:dyDescent="0.3">
      <c r="A28" s="79" t="s">
        <v>102</v>
      </c>
      <c r="B28" s="86" t="s">
        <v>103</v>
      </c>
      <c r="C28" s="88" t="s">
        <v>104</v>
      </c>
    </row>
    <row r="29" spans="1:3" ht="33" x14ac:dyDescent="0.3">
      <c r="A29" s="79" t="s">
        <v>105</v>
      </c>
      <c r="B29" s="86" t="s">
        <v>106</v>
      </c>
      <c r="C29" s="88" t="s">
        <v>107</v>
      </c>
    </row>
    <row r="30" spans="1:3" ht="33" x14ac:dyDescent="0.3">
      <c r="A30" s="79" t="s">
        <v>108</v>
      </c>
      <c r="B30" s="90" t="s">
        <v>317</v>
      </c>
      <c r="C30" s="88" t="s">
        <v>109</v>
      </c>
    </row>
    <row r="31" spans="1:3" ht="33" x14ac:dyDescent="0.3">
      <c r="A31" s="79" t="s">
        <v>110</v>
      </c>
      <c r="B31" s="86" t="s">
        <v>111</v>
      </c>
      <c r="C31" s="88" t="s">
        <v>112</v>
      </c>
    </row>
    <row r="32" spans="1:3" ht="21" customHeight="1" x14ac:dyDescent="0.3">
      <c r="A32" s="83" t="s">
        <v>113</v>
      </c>
      <c r="B32" s="84" t="s">
        <v>27</v>
      </c>
      <c r="C32" s="85"/>
    </row>
    <row r="33" spans="1:3" ht="33" x14ac:dyDescent="0.3">
      <c r="A33" s="79" t="s">
        <v>114</v>
      </c>
      <c r="B33" s="86" t="s">
        <v>115</v>
      </c>
      <c r="C33" s="88" t="s">
        <v>116</v>
      </c>
    </row>
    <row r="34" spans="1:3" ht="56.25" customHeight="1" x14ac:dyDescent="0.3">
      <c r="A34" s="79" t="s">
        <v>117</v>
      </c>
      <c r="B34" s="90" t="s">
        <v>118</v>
      </c>
      <c r="C34" s="88" t="s">
        <v>119</v>
      </c>
    </row>
    <row r="35" spans="1:3" ht="49.5" x14ac:dyDescent="0.3">
      <c r="A35" s="79" t="s">
        <v>120</v>
      </c>
      <c r="B35" s="86" t="s">
        <v>121</v>
      </c>
      <c r="C35" s="88" t="s">
        <v>122</v>
      </c>
    </row>
    <row r="36" spans="1:3" ht="66" x14ac:dyDescent="0.3">
      <c r="A36" s="79" t="s">
        <v>123</v>
      </c>
      <c r="B36" s="86" t="s">
        <v>124</v>
      </c>
      <c r="C36" s="88" t="s">
        <v>125</v>
      </c>
    </row>
    <row r="37" spans="1:3" x14ac:dyDescent="0.3">
      <c r="A37" s="91" t="s">
        <v>126</v>
      </c>
      <c r="B37" s="92" t="s">
        <v>127</v>
      </c>
      <c r="C37" s="93"/>
    </row>
    <row r="38" spans="1:3" ht="33" x14ac:dyDescent="0.3">
      <c r="A38" s="79" t="s">
        <v>128</v>
      </c>
      <c r="B38" s="86" t="s">
        <v>129</v>
      </c>
      <c r="C38" s="88" t="s">
        <v>130</v>
      </c>
    </row>
    <row r="39" spans="1:3" ht="66" x14ac:dyDescent="0.3">
      <c r="A39" s="79" t="s">
        <v>131</v>
      </c>
      <c r="B39" s="90" t="s">
        <v>333</v>
      </c>
      <c r="C39" s="88" t="s">
        <v>132</v>
      </c>
    </row>
    <row r="40" spans="1:3" ht="49.5" x14ac:dyDescent="0.3">
      <c r="A40" s="79" t="s">
        <v>133</v>
      </c>
      <c r="B40" s="90" t="s">
        <v>134</v>
      </c>
      <c r="C40" s="88" t="s">
        <v>135</v>
      </c>
    </row>
    <row r="41" spans="1:3" ht="33" x14ac:dyDescent="0.3">
      <c r="A41" s="79" t="s">
        <v>136</v>
      </c>
      <c r="B41" s="86" t="s">
        <v>137</v>
      </c>
      <c r="C41" s="88" t="s">
        <v>138</v>
      </c>
    </row>
    <row r="42" spans="1:3" x14ac:dyDescent="0.3">
      <c r="A42" s="91" t="s">
        <v>139</v>
      </c>
      <c r="B42" s="92" t="s">
        <v>28</v>
      </c>
      <c r="C42" s="93"/>
    </row>
    <row r="43" spans="1:3" ht="49.5" x14ac:dyDescent="0.3">
      <c r="A43" s="79" t="s">
        <v>140</v>
      </c>
      <c r="B43" s="86" t="s">
        <v>141</v>
      </c>
      <c r="C43" s="88" t="s">
        <v>142</v>
      </c>
    </row>
    <row r="44" spans="1:3" ht="66" x14ac:dyDescent="0.3">
      <c r="A44" s="79" t="s">
        <v>143</v>
      </c>
      <c r="B44" s="86" t="s">
        <v>144</v>
      </c>
      <c r="C44" s="88" t="s">
        <v>145</v>
      </c>
    </row>
    <row r="45" spans="1:3" x14ac:dyDescent="0.3">
      <c r="A45" s="79" t="s">
        <v>146</v>
      </c>
      <c r="B45" s="86" t="s">
        <v>147</v>
      </c>
      <c r="C45" s="81" t="s">
        <v>148</v>
      </c>
    </row>
    <row r="46" spans="1:3" ht="33" x14ac:dyDescent="0.3">
      <c r="A46" s="79" t="s">
        <v>149</v>
      </c>
      <c r="B46" s="86" t="s">
        <v>356</v>
      </c>
      <c r="C46" s="88" t="s">
        <v>151</v>
      </c>
    </row>
    <row r="47" spans="1:3" ht="33" x14ac:dyDescent="0.3">
      <c r="A47" s="79" t="s">
        <v>152</v>
      </c>
      <c r="B47" s="90" t="s">
        <v>153</v>
      </c>
      <c r="C47" s="81" t="s">
        <v>154</v>
      </c>
    </row>
    <row r="48" spans="1:3" ht="49.5" x14ac:dyDescent="0.3">
      <c r="A48" s="79" t="s">
        <v>155</v>
      </c>
      <c r="B48" s="90" t="s">
        <v>315</v>
      </c>
      <c r="C48" s="88" t="s">
        <v>157</v>
      </c>
    </row>
    <row r="49" spans="1:3" ht="49.5" x14ac:dyDescent="0.3">
      <c r="A49" s="79" t="s">
        <v>158</v>
      </c>
      <c r="B49" s="90" t="s">
        <v>316</v>
      </c>
      <c r="C49" s="88" t="s">
        <v>157</v>
      </c>
    </row>
    <row r="50" spans="1:3" x14ac:dyDescent="0.3">
      <c r="A50" s="91" t="s">
        <v>160</v>
      </c>
      <c r="B50" s="92" t="s">
        <v>161</v>
      </c>
      <c r="C50" s="93"/>
    </row>
    <row r="51" spans="1:3" ht="33" x14ac:dyDescent="0.3">
      <c r="A51" s="79" t="s">
        <v>162</v>
      </c>
      <c r="B51" s="90" t="s">
        <v>314</v>
      </c>
      <c r="C51" s="88" t="s">
        <v>163</v>
      </c>
    </row>
    <row r="52" spans="1:3" x14ac:dyDescent="0.3">
      <c r="A52" s="79" t="s">
        <v>164</v>
      </c>
      <c r="B52" s="86" t="s">
        <v>165</v>
      </c>
      <c r="C52" s="88" t="s">
        <v>166</v>
      </c>
    </row>
    <row r="53" spans="1:3" ht="36" customHeight="1" x14ac:dyDescent="0.3">
      <c r="A53" s="79" t="s">
        <v>167</v>
      </c>
      <c r="B53" s="86" t="s">
        <v>168</v>
      </c>
      <c r="C53" s="88" t="s">
        <v>169</v>
      </c>
    </row>
    <row r="54" spans="1:3" ht="49.5" x14ac:dyDescent="0.3">
      <c r="A54" s="79" t="s">
        <v>170</v>
      </c>
      <c r="B54" s="86" t="s">
        <v>171</v>
      </c>
      <c r="C54" s="88" t="s">
        <v>172</v>
      </c>
    </row>
    <row r="55" spans="1:3" ht="33" x14ac:dyDescent="0.3">
      <c r="A55" s="79" t="s">
        <v>173</v>
      </c>
      <c r="B55" s="86" t="s">
        <v>174</v>
      </c>
      <c r="C55" s="88" t="s">
        <v>175</v>
      </c>
    </row>
    <row r="56" spans="1:3" x14ac:dyDescent="0.3">
      <c r="A56" s="91" t="s">
        <v>176</v>
      </c>
      <c r="B56" s="92" t="s">
        <v>29</v>
      </c>
      <c r="C56" s="93"/>
    </row>
    <row r="57" spans="1:3" ht="33" x14ac:dyDescent="0.3">
      <c r="A57" s="79" t="s">
        <v>177</v>
      </c>
      <c r="B57" s="86" t="s">
        <v>178</v>
      </c>
      <c r="C57" s="88" t="s">
        <v>179</v>
      </c>
    </row>
    <row r="58" spans="1:3" x14ac:dyDescent="0.3">
      <c r="A58" s="79" t="s">
        <v>180</v>
      </c>
      <c r="B58" s="86" t="s">
        <v>181</v>
      </c>
      <c r="C58" s="88" t="s">
        <v>182</v>
      </c>
    </row>
    <row r="59" spans="1:3" ht="33" x14ac:dyDescent="0.3">
      <c r="A59" s="79" t="s">
        <v>183</v>
      </c>
      <c r="B59" s="86" t="s">
        <v>354</v>
      </c>
      <c r="C59" s="88" t="s">
        <v>185</v>
      </c>
    </row>
    <row r="60" spans="1:3" ht="99" x14ac:dyDescent="0.3">
      <c r="A60" s="79" t="s">
        <v>186</v>
      </c>
      <c r="B60" s="86" t="s">
        <v>187</v>
      </c>
      <c r="C60" s="88" t="s">
        <v>188</v>
      </c>
    </row>
    <row r="61" spans="1:3" x14ac:dyDescent="0.3">
      <c r="A61" s="91" t="s">
        <v>189</v>
      </c>
      <c r="B61" s="92" t="s">
        <v>30</v>
      </c>
      <c r="C61" s="93"/>
    </row>
    <row r="62" spans="1:3" ht="51" customHeight="1" x14ac:dyDescent="0.3">
      <c r="A62" s="79" t="s">
        <v>190</v>
      </c>
      <c r="B62" s="86" t="s">
        <v>191</v>
      </c>
      <c r="C62" s="88" t="s">
        <v>192</v>
      </c>
    </row>
    <row r="63" spans="1:3" ht="56.25" customHeight="1" x14ac:dyDescent="0.3">
      <c r="A63" s="79" t="s">
        <v>193</v>
      </c>
      <c r="B63" s="86" t="s">
        <v>194</v>
      </c>
      <c r="C63" s="88" t="s">
        <v>195</v>
      </c>
    </row>
    <row r="64" spans="1:3" ht="33" x14ac:dyDescent="0.3">
      <c r="A64" s="79" t="s">
        <v>196</v>
      </c>
      <c r="B64" s="86" t="s">
        <v>197</v>
      </c>
      <c r="C64" s="88" t="s">
        <v>198</v>
      </c>
    </row>
    <row r="65" spans="1:3" x14ac:dyDescent="0.3">
      <c r="A65" s="94" t="s">
        <v>199</v>
      </c>
      <c r="B65" s="95" t="s">
        <v>200</v>
      </c>
      <c r="C65" s="96"/>
    </row>
    <row r="66" spans="1:3" ht="33" x14ac:dyDescent="0.3">
      <c r="A66" s="79" t="s">
        <v>201</v>
      </c>
      <c r="B66" s="86" t="s">
        <v>202</v>
      </c>
      <c r="C66" s="88" t="s">
        <v>203</v>
      </c>
    </row>
    <row r="67" spans="1:3" ht="49.5" x14ac:dyDescent="0.3">
      <c r="A67" s="79" t="s">
        <v>204</v>
      </c>
      <c r="B67" s="86" t="s">
        <v>205</v>
      </c>
      <c r="C67" s="88" t="s">
        <v>206</v>
      </c>
    </row>
    <row r="68" spans="1:3" ht="66" x14ac:dyDescent="0.3">
      <c r="A68" s="79" t="s">
        <v>207</v>
      </c>
      <c r="B68" s="86" t="s">
        <v>208</v>
      </c>
      <c r="C68" s="88" t="s">
        <v>209</v>
      </c>
    </row>
    <row r="69" spans="1:3" ht="66" x14ac:dyDescent="0.3">
      <c r="A69" s="79" t="s">
        <v>210</v>
      </c>
      <c r="B69" s="86" t="s">
        <v>211</v>
      </c>
      <c r="C69" s="88" t="s">
        <v>212</v>
      </c>
    </row>
    <row r="70" spans="1:3" x14ac:dyDescent="0.3">
      <c r="A70" s="94" t="s">
        <v>213</v>
      </c>
      <c r="B70" s="95" t="s">
        <v>214</v>
      </c>
      <c r="C70" s="96"/>
    </row>
    <row r="71" spans="1:3" ht="49.5" x14ac:dyDescent="0.3">
      <c r="A71" s="79" t="s">
        <v>215</v>
      </c>
      <c r="B71" s="86" t="s">
        <v>216</v>
      </c>
      <c r="C71" s="88" t="s">
        <v>321</v>
      </c>
    </row>
    <row r="72" spans="1:3" ht="33" x14ac:dyDescent="0.3">
      <c r="A72" s="79" t="s">
        <v>217</v>
      </c>
      <c r="B72" s="86" t="s">
        <v>353</v>
      </c>
      <c r="C72" s="88" t="s">
        <v>219</v>
      </c>
    </row>
    <row r="73" spans="1:3" ht="49.5" x14ac:dyDescent="0.3">
      <c r="A73" s="79" t="s">
        <v>220</v>
      </c>
      <c r="B73" s="86" t="s">
        <v>221</v>
      </c>
      <c r="C73" s="88" t="s">
        <v>222</v>
      </c>
    </row>
    <row r="74" spans="1:3" x14ac:dyDescent="0.3">
      <c r="A74" s="97" t="s">
        <v>223</v>
      </c>
      <c r="B74" s="98" t="s">
        <v>224</v>
      </c>
      <c r="C74" s="99"/>
    </row>
    <row r="75" spans="1:3" ht="115.5" x14ac:dyDescent="0.3">
      <c r="A75" s="79" t="s">
        <v>225</v>
      </c>
      <c r="B75" s="90" t="s">
        <v>226</v>
      </c>
      <c r="C75" s="88" t="s">
        <v>227</v>
      </c>
    </row>
    <row r="76" spans="1:3" ht="66" x14ac:dyDescent="0.3">
      <c r="A76" s="79" t="s">
        <v>228</v>
      </c>
      <c r="B76" s="86" t="s">
        <v>229</v>
      </c>
      <c r="C76" s="88" t="s">
        <v>230</v>
      </c>
    </row>
    <row r="77" spans="1:3" ht="61.5" customHeight="1" x14ac:dyDescent="0.3">
      <c r="A77" s="79" t="s">
        <v>231</v>
      </c>
      <c r="B77" s="86" t="s">
        <v>232</v>
      </c>
      <c r="C77" s="148" t="s">
        <v>355</v>
      </c>
    </row>
    <row r="78" spans="1:3" ht="48" customHeight="1" x14ac:dyDescent="0.3">
      <c r="A78" s="79" t="s">
        <v>233</v>
      </c>
      <c r="B78" s="86" t="s">
        <v>234</v>
      </c>
      <c r="C78" s="149"/>
    </row>
    <row r="79" spans="1:3" ht="45" customHeight="1" x14ac:dyDescent="0.3">
      <c r="A79" s="79" t="s">
        <v>235</v>
      </c>
      <c r="B79" s="86" t="s">
        <v>236</v>
      </c>
      <c r="C79" s="149"/>
    </row>
    <row r="80" spans="1:3" ht="143.25" customHeight="1" x14ac:dyDescent="0.3">
      <c r="A80" s="79" t="s">
        <v>237</v>
      </c>
      <c r="B80" s="86" t="s">
        <v>238</v>
      </c>
      <c r="C80" s="88" t="s">
        <v>239</v>
      </c>
    </row>
    <row r="81" spans="1:3" x14ac:dyDescent="0.3">
      <c r="A81" s="97" t="s">
        <v>240</v>
      </c>
      <c r="B81" s="98" t="s">
        <v>31</v>
      </c>
      <c r="C81" s="99"/>
    </row>
    <row r="82" spans="1:3" ht="82.5" x14ac:dyDescent="0.3">
      <c r="A82" s="79" t="s">
        <v>241</v>
      </c>
      <c r="B82" s="86" t="s">
        <v>242</v>
      </c>
      <c r="C82" s="88" t="s">
        <v>243</v>
      </c>
    </row>
    <row r="83" spans="1:3" ht="33" x14ac:dyDescent="0.3">
      <c r="A83" s="79" t="s">
        <v>244</v>
      </c>
      <c r="B83" s="90" t="s">
        <v>245</v>
      </c>
      <c r="C83" s="88" t="s">
        <v>246</v>
      </c>
    </row>
    <row r="84" spans="1:3" ht="55.5" customHeight="1" x14ac:dyDescent="0.3">
      <c r="A84" s="79" t="s">
        <v>247</v>
      </c>
      <c r="B84" s="86" t="s">
        <v>248</v>
      </c>
      <c r="C84" s="148" t="s">
        <v>249</v>
      </c>
    </row>
    <row r="85" spans="1:3" ht="56.25" customHeight="1" x14ac:dyDescent="0.3">
      <c r="A85" s="79" t="s">
        <v>250</v>
      </c>
      <c r="B85" s="86" t="s">
        <v>251</v>
      </c>
      <c r="C85" s="149"/>
    </row>
    <row r="86" spans="1:3" x14ac:dyDescent="0.3">
      <c r="A86" s="97" t="s">
        <v>252</v>
      </c>
      <c r="B86" s="98" t="s">
        <v>253</v>
      </c>
      <c r="C86" s="99"/>
    </row>
    <row r="87" spans="1:3" x14ac:dyDescent="0.3">
      <c r="A87" s="79" t="s">
        <v>254</v>
      </c>
      <c r="B87" s="86" t="s">
        <v>255</v>
      </c>
      <c r="C87" s="88" t="s">
        <v>256</v>
      </c>
    </row>
    <row r="88" spans="1:3" ht="115.5" x14ac:dyDescent="0.3">
      <c r="A88" s="79" t="s">
        <v>257</v>
      </c>
      <c r="B88" s="86" t="s">
        <v>258</v>
      </c>
      <c r="C88" s="88" t="s">
        <v>259</v>
      </c>
    </row>
    <row r="89" spans="1:3" ht="49.5" x14ac:dyDescent="0.3">
      <c r="A89" s="79" t="s">
        <v>260</v>
      </c>
      <c r="B89" s="86" t="s">
        <v>261</v>
      </c>
      <c r="C89" s="88" t="s">
        <v>262</v>
      </c>
    </row>
    <row r="90" spans="1:3" ht="115.5" x14ac:dyDescent="0.3">
      <c r="A90" s="79" t="s">
        <v>263</v>
      </c>
      <c r="B90" s="90" t="s">
        <v>264</v>
      </c>
      <c r="C90" s="88" t="s">
        <v>265</v>
      </c>
    </row>
    <row r="91" spans="1:3" ht="49.5" x14ac:dyDescent="0.3">
      <c r="A91" s="79" t="s">
        <v>266</v>
      </c>
      <c r="B91" s="90" t="s">
        <v>267</v>
      </c>
      <c r="C91" s="88" t="s">
        <v>268</v>
      </c>
    </row>
    <row r="92" spans="1:3" x14ac:dyDescent="0.3">
      <c r="A92" s="97" t="s">
        <v>269</v>
      </c>
      <c r="B92" s="98" t="s">
        <v>32</v>
      </c>
      <c r="C92" s="99"/>
    </row>
    <row r="93" spans="1:3" ht="49.5" x14ac:dyDescent="0.3">
      <c r="A93" s="79" t="s">
        <v>270</v>
      </c>
      <c r="B93" s="90" t="s">
        <v>271</v>
      </c>
      <c r="C93" s="88" t="s">
        <v>318</v>
      </c>
    </row>
    <row r="94" spans="1:3" ht="66" x14ac:dyDescent="0.3">
      <c r="A94" s="79" t="s">
        <v>272</v>
      </c>
      <c r="B94" s="86" t="s">
        <v>273</v>
      </c>
      <c r="C94" s="88" t="s">
        <v>274</v>
      </c>
    </row>
    <row r="95" spans="1:3" ht="33" x14ac:dyDescent="0.3">
      <c r="A95" s="79" t="s">
        <v>275</v>
      </c>
      <c r="B95" s="86" t="s">
        <v>276</v>
      </c>
      <c r="C95" s="88" t="s">
        <v>277</v>
      </c>
    </row>
    <row r="96" spans="1:3" ht="112.5" customHeight="1" x14ac:dyDescent="0.3">
      <c r="A96" s="79" t="s">
        <v>278</v>
      </c>
      <c r="B96" s="86" t="s">
        <v>279</v>
      </c>
      <c r="C96" s="88" t="s">
        <v>280</v>
      </c>
    </row>
    <row r="97" spans="1:3" ht="102" customHeight="1" x14ac:dyDescent="0.3">
      <c r="A97" s="79" t="s">
        <v>281</v>
      </c>
      <c r="B97" s="86" t="s">
        <v>282</v>
      </c>
      <c r="C97" s="88" t="s">
        <v>283</v>
      </c>
    </row>
    <row r="98" spans="1:3" ht="49.5" x14ac:dyDescent="0.3">
      <c r="A98" s="79" t="s">
        <v>284</v>
      </c>
      <c r="B98" s="86" t="s">
        <v>285</v>
      </c>
      <c r="C98" s="88" t="s">
        <v>286</v>
      </c>
    </row>
    <row r="99" spans="1:3" ht="49.5" x14ac:dyDescent="0.3">
      <c r="A99" s="79" t="s">
        <v>287</v>
      </c>
      <c r="B99" s="86" t="s">
        <v>288</v>
      </c>
      <c r="C99" s="88" t="s">
        <v>289</v>
      </c>
    </row>
    <row r="100" spans="1:3" ht="66" x14ac:dyDescent="0.3">
      <c r="A100" s="79" t="s">
        <v>290</v>
      </c>
      <c r="B100" s="86" t="s">
        <v>291</v>
      </c>
      <c r="C100" s="88" t="s">
        <v>292</v>
      </c>
    </row>
  </sheetData>
  <mergeCells count="2">
    <mergeCell ref="C77:C79"/>
    <mergeCell ref="C84:C85"/>
  </mergeCells>
  <pageMargins left="0.7" right="0.7" top="0.75" bottom="0.75" header="0.3" footer="0.3"/>
  <pageSetup paperSize="9" orientation="portrait"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FF0000"/>
  </sheetPr>
  <dimension ref="A1:T21"/>
  <sheetViews>
    <sheetView showGridLines="0" zoomScale="80" zoomScaleNormal="80" workbookViewId="0">
      <pane xSplit="10" ySplit="5" topLeftCell="K6" activePane="bottomRight" state="frozen"/>
      <selection pane="topRight" activeCell="K1" sqref="K1"/>
      <selection pane="bottomLeft" activeCell="A6" sqref="A6"/>
      <selection pane="bottomRight" activeCell="P26" sqref="P26"/>
    </sheetView>
  </sheetViews>
  <sheetFormatPr baseColWidth="10" defaultRowHeight="16.5" x14ac:dyDescent="0.3"/>
  <cols>
    <col min="1" max="1" width="4.77734375" style="32" customWidth="1"/>
    <col min="2" max="2" width="9.33203125" style="32" customWidth="1"/>
    <col min="3" max="3" width="30.77734375" style="32" customWidth="1"/>
    <col min="4" max="4" width="11.33203125" style="32" hidden="1" customWidth="1"/>
    <col min="5" max="6" width="8.33203125" style="32" hidden="1" customWidth="1"/>
    <col min="7" max="7" width="9.77734375" style="32" hidden="1" customWidth="1"/>
    <col min="8" max="9" width="11.33203125" style="32" hidden="1" customWidth="1"/>
    <col min="10" max="10" width="7.77734375" style="32" customWidth="1"/>
    <col min="11" max="20" width="3.77734375" style="32" customWidth="1"/>
    <col min="21" max="16384" width="11.5546875" style="32"/>
  </cols>
  <sheetData>
    <row r="1" spans="1:20" ht="32.25" thickBot="1" x14ac:dyDescent="0.65">
      <c r="A1" s="31"/>
      <c r="J1" s="35" t="e">
        <f>IF(#REF!="","",#REF!)</f>
        <v>#REF!</v>
      </c>
      <c r="K1" s="35" t="e">
        <f>IF(#REF!="","",#REF!)</f>
        <v>#REF!</v>
      </c>
      <c r="L1" s="35" t="e">
        <f>IF(#REF!="","",#REF!)</f>
        <v>#REF!</v>
      </c>
      <c r="M1" s="35" t="e">
        <f>IF(#REF!="","",#REF!)</f>
        <v>#REF!</v>
      </c>
      <c r="N1" s="35" t="e">
        <f>IF(#REF!="","",#REF!)</f>
        <v>#REF!</v>
      </c>
      <c r="O1" s="35" t="e">
        <f>IF(#REF!="","",#REF!)</f>
        <v>#REF!</v>
      </c>
      <c r="P1" s="35" t="e">
        <f>IF(#REF!="","",#REF!)</f>
        <v>#REF!</v>
      </c>
      <c r="Q1" s="35" t="e">
        <f>IF(#REF!="","",#REF!)</f>
        <v>#REF!</v>
      </c>
      <c r="R1" s="35" t="e">
        <f>IF(#REF!="","",#REF!)</f>
        <v>#REF!</v>
      </c>
      <c r="S1" s="35" t="e">
        <f>IF(#REF!="","",#REF!)</f>
        <v>#REF!</v>
      </c>
      <c r="T1" s="35" t="e">
        <f>IF(#REF!="","",#REF!)</f>
        <v>#REF!</v>
      </c>
    </row>
    <row r="2" spans="1:20" ht="125.1" customHeight="1" x14ac:dyDescent="0.3">
      <c r="J2" s="130" t="s">
        <v>364</v>
      </c>
      <c r="K2" s="37" t="s">
        <v>366</v>
      </c>
      <c r="L2" s="37" t="s">
        <v>367</v>
      </c>
      <c r="M2" s="37" t="s">
        <v>368</v>
      </c>
      <c r="N2" s="37" t="s">
        <v>369</v>
      </c>
      <c r="O2" s="37" t="s">
        <v>370</v>
      </c>
      <c r="P2" s="37" t="s">
        <v>371</v>
      </c>
      <c r="Q2" s="37" t="s">
        <v>372</v>
      </c>
      <c r="R2" s="37" t="s">
        <v>373</v>
      </c>
      <c r="S2" s="37" t="s">
        <v>374</v>
      </c>
      <c r="T2" s="37" t="s">
        <v>375</v>
      </c>
    </row>
    <row r="3" spans="1:20" ht="125.1" customHeight="1" thickBot="1" x14ac:dyDescent="0.35">
      <c r="J3" s="131" t="s">
        <v>365</v>
      </c>
      <c r="K3" s="36" t="s">
        <v>376</v>
      </c>
      <c r="L3" s="36" t="s">
        <v>377</v>
      </c>
      <c r="M3" s="36" t="s">
        <v>378</v>
      </c>
      <c r="N3" s="36" t="s">
        <v>379</v>
      </c>
      <c r="O3" s="36" t="s">
        <v>380</v>
      </c>
      <c r="P3" s="36" t="s">
        <v>381</v>
      </c>
      <c r="Q3" s="36" t="s">
        <v>382</v>
      </c>
      <c r="R3" s="36" t="s">
        <v>383</v>
      </c>
      <c r="S3" s="36" t="s">
        <v>384</v>
      </c>
      <c r="T3" s="36" t="s">
        <v>385</v>
      </c>
    </row>
    <row r="4" spans="1:20" ht="16.5" customHeight="1" x14ac:dyDescent="0.3">
      <c r="A4" s="168" t="str">
        <f>IF('Création d''activités'!A8="","",'Création d''activités'!A8)</f>
        <v>N°</v>
      </c>
      <c r="B4" s="168" t="str">
        <f>IF('Création d''activités'!B8="","",'Création d''activités'!B8)</f>
        <v>Modalité</v>
      </c>
      <c r="C4" s="170" t="str">
        <f>IF('Création d''activités'!C8="","",'Création d''activités'!C8)</f>
        <v>Nom de l'activité</v>
      </c>
      <c r="D4" s="172" t="str">
        <f>IF('Création d''activités'!D8="","",'Création d''activités'!D8)</f>
        <v>Enseignants</v>
      </c>
      <c r="E4" s="174" t="e">
        <f>IF('Création d''activités'!E8="","",'Création d''activités'!E8)</f>
        <v>#REF!</v>
      </c>
      <c r="F4" s="176" t="e">
        <f>IF('Création d''activités'!F8="","",'Création d''activités'!F8)</f>
        <v>#REF!</v>
      </c>
      <c r="G4" s="179" t="str">
        <f>IF('Création d''activités'!G8="","",'Création d''activités'!G8)</f>
        <v>Année</v>
      </c>
      <c r="H4" s="164" t="str">
        <f>IF('Création d''activités'!H8="","",'Création d''activités'!H8)</f>
        <v>N° de Semaine (début)</v>
      </c>
      <c r="I4" s="166" t="str">
        <f>IF('Création d''activités'!I8="","",'Création d''activités'!I8)</f>
        <v>Durée du cycle (Nb de semaines)</v>
      </c>
      <c r="J4" s="152" t="s">
        <v>15</v>
      </c>
      <c r="K4" s="152">
        <f t="shared" ref="K4:T4" si="0">IF(SUM(K6:K21)=0,"",AVERAGE(K6:K21))</f>
        <v>10</v>
      </c>
      <c r="L4" s="152">
        <f t="shared" si="0"/>
        <v>12</v>
      </c>
      <c r="M4" s="152">
        <f t="shared" si="0"/>
        <v>14</v>
      </c>
      <c r="N4" s="152">
        <f t="shared" si="0"/>
        <v>1</v>
      </c>
      <c r="O4" s="152" t="str">
        <f t="shared" si="0"/>
        <v/>
      </c>
      <c r="P4" s="152" t="str">
        <f t="shared" si="0"/>
        <v/>
      </c>
      <c r="Q4" s="152" t="str">
        <f t="shared" si="0"/>
        <v/>
      </c>
      <c r="R4" s="152" t="str">
        <f t="shared" si="0"/>
        <v/>
      </c>
      <c r="S4" s="152" t="str">
        <f t="shared" si="0"/>
        <v/>
      </c>
      <c r="T4" s="152" t="str">
        <f t="shared" si="0"/>
        <v/>
      </c>
    </row>
    <row r="5" spans="1:20" ht="17.25" thickBot="1" x14ac:dyDescent="0.35">
      <c r="A5" s="169"/>
      <c r="B5" s="169"/>
      <c r="C5" s="171"/>
      <c r="D5" s="173"/>
      <c r="E5" s="175"/>
      <c r="F5" s="177"/>
      <c r="G5" s="180"/>
      <c r="H5" s="165"/>
      <c r="I5" s="167"/>
      <c r="J5" s="153"/>
      <c r="K5" s="153"/>
      <c r="L5" s="153"/>
      <c r="M5" s="153"/>
      <c r="N5" s="153"/>
      <c r="O5" s="153"/>
      <c r="P5" s="153"/>
      <c r="Q5" s="153"/>
      <c r="R5" s="153"/>
      <c r="S5" s="153"/>
      <c r="T5" s="153"/>
    </row>
    <row r="6" spans="1:20" x14ac:dyDescent="0.3">
      <c r="A6" s="154">
        <f>IF('Création d''activités'!A10="","",'Création d''activités'!A10)</f>
        <v>1</v>
      </c>
      <c r="B6" s="156"/>
      <c r="C6" s="178"/>
      <c r="D6" s="158" t="str">
        <f>IF('Création d''activités'!D10="","",'Création d''activités'!D10)</f>
        <v>c</v>
      </c>
      <c r="E6" s="158" t="str">
        <f>IF('Création d''activités'!E10="","",'Création d''activités'!E10)</f>
        <v>c</v>
      </c>
      <c r="F6" s="158" t="str">
        <f>IF('Création d''activités'!F10="","",'Création d''activités'!F10)</f>
        <v/>
      </c>
      <c r="G6" s="158" t="str">
        <f>IF('Création d''activités'!G10="","",'Création d''activités'!G10)</f>
        <v>Seconde</v>
      </c>
      <c r="H6" s="160">
        <f>IF('Création d''activités'!H10="","",'Création d''activités'!H10)</f>
        <v>38</v>
      </c>
      <c r="I6" s="162" t="str">
        <f>IF('Création d''activités'!I10="","",'Création d''activités'!I10)</f>
        <v/>
      </c>
      <c r="J6" s="152">
        <f>IF(SUM(K6:T6)=0,"",AVERAGE(K6:T6))</f>
        <v>9.25</v>
      </c>
      <c r="K6" s="150">
        <v>10</v>
      </c>
      <c r="L6" s="150">
        <v>12</v>
      </c>
      <c r="M6" s="150">
        <v>14</v>
      </c>
      <c r="N6" s="150">
        <v>1</v>
      </c>
      <c r="O6" s="150"/>
      <c r="P6" s="150"/>
      <c r="Q6" s="150"/>
      <c r="R6" s="150"/>
      <c r="S6" s="150"/>
      <c r="T6" s="150"/>
    </row>
    <row r="7" spans="1:20" ht="17.25" thickBot="1" x14ac:dyDescent="0.35">
      <c r="A7" s="155"/>
      <c r="B7" s="157"/>
      <c r="C7" s="159"/>
      <c r="D7" s="159"/>
      <c r="E7" s="159"/>
      <c r="F7" s="159"/>
      <c r="G7" s="159"/>
      <c r="H7" s="161"/>
      <c r="I7" s="163"/>
      <c r="J7" s="153"/>
      <c r="K7" s="151"/>
      <c r="L7" s="151"/>
      <c r="M7" s="151"/>
      <c r="N7" s="151"/>
      <c r="O7" s="151"/>
      <c r="P7" s="151"/>
      <c r="Q7" s="151"/>
      <c r="R7" s="151"/>
      <c r="S7" s="151"/>
      <c r="T7" s="151"/>
    </row>
    <row r="8" spans="1:20" x14ac:dyDescent="0.3">
      <c r="A8" s="154">
        <f>IF('Création d''activités'!A12="","",'Création d''activités'!A12)</f>
        <v>2</v>
      </c>
      <c r="B8" s="156" t="str">
        <f>IF('Création d''activités'!B12="","",'Création d''activités'!B12)</f>
        <v/>
      </c>
      <c r="C8" s="158" t="str">
        <f>IF('Création d''activités'!C12="","",'Création d''activités'!C12)</f>
        <v/>
      </c>
      <c r="D8" s="158" t="str">
        <f>IF('Création d''activités'!D12="","",'Création d''activités'!D12)</f>
        <v/>
      </c>
      <c r="E8" s="158" t="str">
        <f>IF('Création d''activités'!E12="","",'Création d''activités'!E12)</f>
        <v/>
      </c>
      <c r="F8" s="158" t="str">
        <f>IF('Création d''activités'!F12="","",'Création d''activités'!F12)</f>
        <v/>
      </c>
      <c r="G8" s="158" t="str">
        <f>IF('Création d''activités'!G12="","",'Création d''activités'!G12)</f>
        <v/>
      </c>
      <c r="H8" s="160" t="str">
        <f>IF('Création d''activités'!H12="","",'Création d''activités'!H12)</f>
        <v/>
      </c>
      <c r="I8" s="162" t="str">
        <f>IF('Création d''activités'!I12="","",'Création d''activités'!I12)</f>
        <v/>
      </c>
      <c r="J8" s="152" t="str">
        <f>IF(SUM(K8:T8)=0,"",AVERAGE(K8:T8))</f>
        <v/>
      </c>
      <c r="K8" s="150"/>
      <c r="L8" s="150"/>
      <c r="M8" s="150"/>
      <c r="N8" s="150"/>
      <c r="O8" s="150"/>
      <c r="P8" s="150"/>
      <c r="Q8" s="150"/>
      <c r="R8" s="150"/>
      <c r="S8" s="150"/>
      <c r="T8" s="150"/>
    </row>
    <row r="9" spans="1:20" ht="17.25" thickBot="1" x14ac:dyDescent="0.35">
      <c r="A9" s="155"/>
      <c r="B9" s="157"/>
      <c r="C9" s="159"/>
      <c r="D9" s="159"/>
      <c r="E9" s="159"/>
      <c r="F9" s="159"/>
      <c r="G9" s="159"/>
      <c r="H9" s="161"/>
      <c r="I9" s="163"/>
      <c r="J9" s="153"/>
      <c r="K9" s="151"/>
      <c r="L9" s="151"/>
      <c r="M9" s="151"/>
      <c r="N9" s="151"/>
      <c r="O9" s="151"/>
      <c r="P9" s="151"/>
      <c r="Q9" s="151"/>
      <c r="R9" s="151"/>
      <c r="S9" s="151"/>
      <c r="T9" s="151"/>
    </row>
    <row r="10" spans="1:20" x14ac:dyDescent="0.3">
      <c r="A10" s="154">
        <f>IF('Création d''activités'!A14="","",'Création d''activités'!A14)</f>
        <v>3</v>
      </c>
      <c r="B10" s="156" t="str">
        <f>IF('Création d''activités'!B14="","",'Création d''activités'!B14)</f>
        <v/>
      </c>
      <c r="C10" s="158" t="str">
        <f>IF('Création d''activités'!C14="","",'Création d''activités'!C14)</f>
        <v/>
      </c>
      <c r="D10" s="158" t="str">
        <f>IF('Création d''activités'!D14="","",'Création d''activités'!D14)</f>
        <v/>
      </c>
      <c r="E10" s="158" t="str">
        <f>IF('Création d''activités'!E14="","",'Création d''activités'!E14)</f>
        <v/>
      </c>
      <c r="F10" s="158" t="str">
        <f>IF('Création d''activités'!F14="","",'Création d''activités'!F14)</f>
        <v/>
      </c>
      <c r="G10" s="158" t="str">
        <f>IF('Création d''activités'!G14="","",'Création d''activités'!G14)</f>
        <v/>
      </c>
      <c r="H10" s="160" t="str">
        <f>IF('Création d''activités'!H14="","",'Création d''activités'!H14)</f>
        <v/>
      </c>
      <c r="I10" s="162" t="str">
        <f>IF('Création d''activités'!I14="","",'Création d''activités'!I14)</f>
        <v/>
      </c>
      <c r="J10" s="152" t="str">
        <f>IF(SUM(K10:T10)=0,"",AVERAGE(K10:T10))</f>
        <v/>
      </c>
      <c r="K10" s="150"/>
      <c r="L10" s="150"/>
      <c r="M10" s="150"/>
      <c r="N10" s="150"/>
      <c r="O10" s="150"/>
      <c r="P10" s="150"/>
      <c r="Q10" s="150"/>
      <c r="R10" s="150"/>
      <c r="S10" s="150"/>
      <c r="T10" s="150"/>
    </row>
    <row r="11" spans="1:20" ht="17.25" thickBot="1" x14ac:dyDescent="0.35">
      <c r="A11" s="155"/>
      <c r="B11" s="157"/>
      <c r="C11" s="159"/>
      <c r="D11" s="159"/>
      <c r="E11" s="159"/>
      <c r="F11" s="159"/>
      <c r="G11" s="159"/>
      <c r="H11" s="161"/>
      <c r="I11" s="163"/>
      <c r="J11" s="153"/>
      <c r="K11" s="151"/>
      <c r="L11" s="151"/>
      <c r="M11" s="151"/>
      <c r="N11" s="151"/>
      <c r="O11" s="151"/>
      <c r="P11" s="151"/>
      <c r="Q11" s="151"/>
      <c r="R11" s="151"/>
      <c r="S11" s="151"/>
      <c r="T11" s="151"/>
    </row>
    <row r="12" spans="1:20" x14ac:dyDescent="0.3">
      <c r="A12" s="154">
        <f>IF('Création d''activités'!A16="","",'Création d''activités'!A16)</f>
        <v>4</v>
      </c>
      <c r="B12" s="156" t="str">
        <f>IF('Création d''activités'!B16="","",'Création d''activités'!B16)</f>
        <v/>
      </c>
      <c r="C12" s="158" t="str">
        <f>IF('Création d''activités'!C16="","",'Création d''activités'!C16)</f>
        <v/>
      </c>
      <c r="D12" s="158" t="str">
        <f>IF('Création d''activités'!D16="","",'Création d''activités'!D16)</f>
        <v/>
      </c>
      <c r="E12" s="158" t="str">
        <f>IF('Création d''activités'!E16="","",'Création d''activités'!E16)</f>
        <v/>
      </c>
      <c r="F12" s="158" t="str">
        <f>IF('Création d''activités'!F16="","",'Création d''activités'!F16)</f>
        <v/>
      </c>
      <c r="G12" s="158" t="str">
        <f>IF('Création d''activités'!G16="","",'Création d''activités'!G16)</f>
        <v/>
      </c>
      <c r="H12" s="160" t="str">
        <f>IF('Création d''activités'!H16="","",'Création d''activités'!H16)</f>
        <v/>
      </c>
      <c r="I12" s="162" t="str">
        <f>IF('Création d''activités'!I16="","",'Création d''activités'!I16)</f>
        <v/>
      </c>
      <c r="J12" s="152" t="str">
        <f>IF(SUM(K12:T12)=0,"",AVERAGE(K12:T12))</f>
        <v/>
      </c>
      <c r="K12" s="150"/>
      <c r="L12" s="150"/>
      <c r="M12" s="150"/>
      <c r="N12" s="150"/>
      <c r="O12" s="150"/>
      <c r="P12" s="150"/>
      <c r="Q12" s="150"/>
      <c r="R12" s="150"/>
      <c r="S12" s="150"/>
      <c r="T12" s="150"/>
    </row>
    <row r="13" spans="1:20" ht="17.25" thickBot="1" x14ac:dyDescent="0.35">
      <c r="A13" s="155"/>
      <c r="B13" s="157"/>
      <c r="C13" s="159"/>
      <c r="D13" s="159"/>
      <c r="E13" s="159"/>
      <c r="F13" s="159"/>
      <c r="G13" s="159"/>
      <c r="H13" s="161"/>
      <c r="I13" s="163"/>
      <c r="J13" s="153"/>
      <c r="K13" s="151"/>
      <c r="L13" s="151"/>
      <c r="M13" s="151"/>
      <c r="N13" s="151"/>
      <c r="O13" s="151"/>
      <c r="P13" s="151"/>
      <c r="Q13" s="151"/>
      <c r="R13" s="151"/>
      <c r="S13" s="151"/>
      <c r="T13" s="151"/>
    </row>
    <row r="14" spans="1:20" x14ac:dyDescent="0.3">
      <c r="A14" s="154">
        <f>IF('Création d''activités'!A18="","",'Création d''activités'!A18)</f>
        <v>5</v>
      </c>
      <c r="B14" s="156" t="str">
        <f>IF('Création d''activités'!B18="","",'Création d''activités'!B18)</f>
        <v/>
      </c>
      <c r="C14" s="158" t="str">
        <f>IF('Création d''activités'!C18="","",'Création d''activités'!C18)</f>
        <v/>
      </c>
      <c r="D14" s="158" t="str">
        <f>IF('Création d''activités'!D18="","",'Création d''activités'!D18)</f>
        <v/>
      </c>
      <c r="E14" s="158" t="str">
        <f>IF('Création d''activités'!E18="","",'Création d''activités'!E18)</f>
        <v/>
      </c>
      <c r="F14" s="158" t="str">
        <f>IF('Création d''activités'!F18="","",'Création d''activités'!F18)</f>
        <v/>
      </c>
      <c r="G14" s="158" t="str">
        <f>IF('Création d''activités'!G18="","",'Création d''activités'!G18)</f>
        <v/>
      </c>
      <c r="H14" s="160" t="str">
        <f>IF('Création d''activités'!H18="","",'Création d''activités'!H18)</f>
        <v/>
      </c>
      <c r="I14" s="162" t="str">
        <f>IF('Création d''activités'!I18="","",'Création d''activités'!I18)</f>
        <v/>
      </c>
      <c r="J14" s="152" t="str">
        <f>IF(SUM(K14:T14)=0,"",AVERAGE(K14:T14))</f>
        <v/>
      </c>
      <c r="K14" s="150"/>
      <c r="L14" s="150"/>
      <c r="M14" s="150"/>
      <c r="N14" s="150"/>
      <c r="O14" s="150"/>
      <c r="P14" s="150"/>
      <c r="Q14" s="150"/>
      <c r="R14" s="150"/>
      <c r="S14" s="150"/>
      <c r="T14" s="150"/>
    </row>
    <row r="15" spans="1:20" ht="17.25" thickBot="1" x14ac:dyDescent="0.35">
      <c r="A15" s="155"/>
      <c r="B15" s="157"/>
      <c r="C15" s="159"/>
      <c r="D15" s="159"/>
      <c r="E15" s="159"/>
      <c r="F15" s="159"/>
      <c r="G15" s="159"/>
      <c r="H15" s="161"/>
      <c r="I15" s="163"/>
      <c r="J15" s="153"/>
      <c r="K15" s="151"/>
      <c r="L15" s="151"/>
      <c r="M15" s="151"/>
      <c r="N15" s="151"/>
      <c r="O15" s="151"/>
      <c r="P15" s="151"/>
      <c r="Q15" s="151"/>
      <c r="R15" s="151"/>
      <c r="S15" s="151"/>
      <c r="T15" s="151"/>
    </row>
    <row r="16" spans="1:20" x14ac:dyDescent="0.3">
      <c r="A16" s="154">
        <f>IF('Création d''activités'!A20="","",'Création d''activités'!A20)</f>
        <v>6</v>
      </c>
      <c r="B16" s="156" t="str">
        <f>IF('Création d''activités'!B20="","",'Création d''activités'!B20)</f>
        <v/>
      </c>
      <c r="C16" s="158" t="str">
        <f>IF('Création d''activités'!C20="","",'Création d''activités'!C20)</f>
        <v/>
      </c>
      <c r="D16" s="158" t="str">
        <f>IF('Création d''activités'!D20="","",'Création d''activités'!D20)</f>
        <v/>
      </c>
      <c r="E16" s="158" t="str">
        <f>IF('Création d''activités'!E20="","",'Création d''activités'!E20)</f>
        <v/>
      </c>
      <c r="F16" s="158" t="str">
        <f>IF('Création d''activités'!F20="","",'Création d''activités'!F20)</f>
        <v/>
      </c>
      <c r="G16" s="158" t="str">
        <f>IF('Création d''activités'!G20="","",'Création d''activités'!G20)</f>
        <v/>
      </c>
      <c r="H16" s="160" t="str">
        <f>IF('Création d''activités'!H20="","",'Création d''activités'!H20)</f>
        <v/>
      </c>
      <c r="I16" s="162" t="str">
        <f>IF('Création d''activités'!I20="","",'Création d''activités'!I20)</f>
        <v/>
      </c>
      <c r="J16" s="152" t="str">
        <f>IF(SUM(K16:T16)=0,"",AVERAGE(K16:T16))</f>
        <v/>
      </c>
      <c r="K16" s="150"/>
      <c r="L16" s="150"/>
      <c r="M16" s="150"/>
      <c r="N16" s="150"/>
      <c r="O16" s="150"/>
      <c r="P16" s="150"/>
      <c r="Q16" s="150"/>
      <c r="R16" s="150"/>
      <c r="S16" s="150"/>
      <c r="T16" s="150"/>
    </row>
    <row r="17" spans="1:20" ht="17.25" thickBot="1" x14ac:dyDescent="0.35">
      <c r="A17" s="155"/>
      <c r="B17" s="157"/>
      <c r="C17" s="159"/>
      <c r="D17" s="159"/>
      <c r="E17" s="159"/>
      <c r="F17" s="159"/>
      <c r="G17" s="159"/>
      <c r="H17" s="161"/>
      <c r="I17" s="163"/>
      <c r="J17" s="153"/>
      <c r="K17" s="151"/>
      <c r="L17" s="151"/>
      <c r="M17" s="151"/>
      <c r="N17" s="151"/>
      <c r="O17" s="151"/>
      <c r="P17" s="151"/>
      <c r="Q17" s="151"/>
      <c r="R17" s="151"/>
      <c r="S17" s="151"/>
      <c r="T17" s="151"/>
    </row>
    <row r="18" spans="1:20" x14ac:dyDescent="0.3">
      <c r="A18" s="154">
        <f>IF('Création d''activités'!A22="","",'Création d''activités'!A22)</f>
        <v>7</v>
      </c>
      <c r="B18" s="156" t="str">
        <f>IF('Création d''activités'!B22="","",'Création d''activités'!B22)</f>
        <v/>
      </c>
      <c r="C18" s="158" t="str">
        <f>IF('Création d''activités'!C22="","",'Création d''activités'!C22)</f>
        <v/>
      </c>
      <c r="D18" s="158" t="str">
        <f>IF('Création d''activités'!D22="","",'Création d''activités'!D22)</f>
        <v/>
      </c>
      <c r="E18" s="158" t="str">
        <f>IF('Création d''activités'!E22="","",'Création d''activités'!E22)</f>
        <v/>
      </c>
      <c r="F18" s="158" t="str">
        <f>IF('Création d''activités'!F22="","",'Création d''activités'!F22)</f>
        <v/>
      </c>
      <c r="G18" s="158" t="str">
        <f>IF('Création d''activités'!G22="","",'Création d''activités'!G22)</f>
        <v/>
      </c>
      <c r="H18" s="160" t="str">
        <f>IF('Création d''activités'!H22="","",'Création d''activités'!H22)</f>
        <v/>
      </c>
      <c r="I18" s="162" t="str">
        <f>IF('Création d''activités'!I22="","",'Création d''activités'!I22)</f>
        <v/>
      </c>
      <c r="J18" s="152" t="str">
        <f>IF(SUM(K18:T18)=0,"",AVERAGE(K18:T18))</f>
        <v/>
      </c>
      <c r="K18" s="150"/>
      <c r="L18" s="150"/>
      <c r="M18" s="150"/>
      <c r="N18" s="150"/>
      <c r="O18" s="150"/>
      <c r="P18" s="150"/>
      <c r="Q18" s="150"/>
      <c r="R18" s="150"/>
      <c r="S18" s="150"/>
      <c r="T18" s="150"/>
    </row>
    <row r="19" spans="1:20" ht="17.25" thickBot="1" x14ac:dyDescent="0.35">
      <c r="A19" s="155"/>
      <c r="B19" s="157"/>
      <c r="C19" s="159"/>
      <c r="D19" s="159"/>
      <c r="E19" s="159"/>
      <c r="F19" s="159"/>
      <c r="G19" s="159"/>
      <c r="H19" s="161"/>
      <c r="I19" s="163"/>
      <c r="J19" s="153"/>
      <c r="K19" s="151"/>
      <c r="L19" s="151"/>
      <c r="M19" s="151"/>
      <c r="N19" s="151"/>
      <c r="O19" s="151"/>
      <c r="P19" s="151"/>
      <c r="Q19" s="151"/>
      <c r="R19" s="151"/>
      <c r="S19" s="151"/>
      <c r="T19" s="151"/>
    </row>
    <row r="20" spans="1:20" x14ac:dyDescent="0.3">
      <c r="A20" s="154">
        <f>IF('Création d''activités'!A24="","",'Création d''activités'!A24)</f>
        <v>8</v>
      </c>
      <c r="B20" s="156" t="str">
        <f>IF('Création d''activités'!B24="","",'Création d''activités'!B24)</f>
        <v/>
      </c>
      <c r="C20" s="158" t="str">
        <f>IF('Création d''activités'!C24="","",'Création d''activités'!C24)</f>
        <v/>
      </c>
      <c r="D20" s="158" t="str">
        <f>IF('Création d''activités'!D24="","",'Création d''activités'!D24)</f>
        <v/>
      </c>
      <c r="E20" s="158" t="str">
        <f>IF('Création d''activités'!E24="","",'Création d''activités'!E24)</f>
        <v/>
      </c>
      <c r="F20" s="158" t="str">
        <f>IF('Création d''activités'!F24="","",'Création d''activités'!F24)</f>
        <v/>
      </c>
      <c r="G20" s="158" t="str">
        <f>IF('Création d''activités'!G24="","",'Création d''activités'!G24)</f>
        <v/>
      </c>
      <c r="H20" s="160" t="str">
        <f>IF('Création d''activités'!H24="","",'Création d''activités'!H24)</f>
        <v/>
      </c>
      <c r="I20" s="162" t="str">
        <f>IF('Création d''activités'!I24="","",'Création d''activités'!I24)</f>
        <v/>
      </c>
      <c r="J20" s="152" t="str">
        <f>IF(SUM(K20:T20)=0,"",AVERAGE(K20:T20))</f>
        <v/>
      </c>
      <c r="K20" s="150"/>
      <c r="L20" s="150"/>
      <c r="M20" s="150"/>
      <c r="N20" s="150"/>
      <c r="O20" s="150"/>
      <c r="P20" s="150"/>
      <c r="Q20" s="150"/>
      <c r="R20" s="150"/>
      <c r="S20" s="150"/>
      <c r="T20" s="150"/>
    </row>
    <row r="21" spans="1:20" ht="17.25" thickBot="1" x14ac:dyDescent="0.35">
      <c r="A21" s="155"/>
      <c r="B21" s="157"/>
      <c r="C21" s="159"/>
      <c r="D21" s="159"/>
      <c r="E21" s="159"/>
      <c r="F21" s="159"/>
      <c r="G21" s="159"/>
      <c r="H21" s="161"/>
      <c r="I21" s="163"/>
      <c r="J21" s="153"/>
      <c r="K21" s="151"/>
      <c r="L21" s="151"/>
      <c r="M21" s="151"/>
      <c r="N21" s="151"/>
      <c r="O21" s="151"/>
      <c r="P21" s="151"/>
      <c r="Q21" s="151"/>
      <c r="R21" s="151"/>
      <c r="S21" s="151"/>
      <c r="T21" s="151"/>
    </row>
  </sheetData>
  <sheetProtection formatColumns="0" formatRows="0" selectLockedCells="1" autoFilter="0"/>
  <mergeCells count="180">
    <mergeCell ref="T4:T5"/>
    <mergeCell ref="K4:K5"/>
    <mergeCell ref="Q6:Q7"/>
    <mergeCell ref="R6:R7"/>
    <mergeCell ref="O4:O5"/>
    <mergeCell ref="S6:S7"/>
    <mergeCell ref="P4:P5"/>
    <mergeCell ref="Q4:Q5"/>
    <mergeCell ref="R4:R5"/>
    <mergeCell ref="S4:S5"/>
    <mergeCell ref="T6:T7"/>
    <mergeCell ref="F6:F7"/>
    <mergeCell ref="G6:G7"/>
    <mergeCell ref="A4:A5"/>
    <mergeCell ref="B4:B5"/>
    <mergeCell ref="C4:C5"/>
    <mergeCell ref="D4:D5"/>
    <mergeCell ref="E4:E5"/>
    <mergeCell ref="F4:F5"/>
    <mergeCell ref="A8:A9"/>
    <mergeCell ref="B8:B9"/>
    <mergeCell ref="C8:C9"/>
    <mergeCell ref="D8:D9"/>
    <mergeCell ref="E8:E9"/>
    <mergeCell ref="F8:F9"/>
    <mergeCell ref="A6:A7"/>
    <mergeCell ref="B6:B7"/>
    <mergeCell ref="C6:C7"/>
    <mergeCell ref="D6:D7"/>
    <mergeCell ref="E6:E7"/>
    <mergeCell ref="G4:G5"/>
    <mergeCell ref="G8:G9"/>
    <mergeCell ref="P14:P15"/>
    <mergeCell ref="Q14:Q15"/>
    <mergeCell ref="R14:R15"/>
    <mergeCell ref="N14:N15"/>
    <mergeCell ref="J6:J7"/>
    <mergeCell ref="J8:J9"/>
    <mergeCell ref="N8:N9"/>
    <mergeCell ref="N6:N7"/>
    <mergeCell ref="O6:O7"/>
    <mergeCell ref="O10:O11"/>
    <mergeCell ref="P10:P11"/>
    <mergeCell ref="Q10:Q11"/>
    <mergeCell ref="R10:R11"/>
    <mergeCell ref="O14:O15"/>
    <mergeCell ref="T12:T13"/>
    <mergeCell ref="T8:T9"/>
    <mergeCell ref="O8:O9"/>
    <mergeCell ref="P8:P9"/>
    <mergeCell ref="Q8:Q9"/>
    <mergeCell ref="R8:R9"/>
    <mergeCell ref="S8:S9"/>
    <mergeCell ref="S12:S13"/>
    <mergeCell ref="Q12:Q13"/>
    <mergeCell ref="R12:R13"/>
    <mergeCell ref="T10:T11"/>
    <mergeCell ref="S10:S11"/>
    <mergeCell ref="O12:O13"/>
    <mergeCell ref="P12:P13"/>
    <mergeCell ref="G10:G11"/>
    <mergeCell ref="H10:H11"/>
    <mergeCell ref="I10:I11"/>
    <mergeCell ref="K10:K11"/>
    <mergeCell ref="L10:L11"/>
    <mergeCell ref="M10:M11"/>
    <mergeCell ref="N10:N11"/>
    <mergeCell ref="F14:F15"/>
    <mergeCell ref="G14:G15"/>
    <mergeCell ref="J10:J11"/>
    <mergeCell ref="J12:J13"/>
    <mergeCell ref="J14:J15"/>
    <mergeCell ref="I12:I13"/>
    <mergeCell ref="K12:K13"/>
    <mergeCell ref="L12:L13"/>
    <mergeCell ref="M12:M13"/>
    <mergeCell ref="N12:N13"/>
    <mergeCell ref="H12:H13"/>
    <mergeCell ref="G12:G13"/>
    <mergeCell ref="H4:H5"/>
    <mergeCell ref="I4:I5"/>
    <mergeCell ref="L6:L7"/>
    <mergeCell ref="M6:M7"/>
    <mergeCell ref="P6:P7"/>
    <mergeCell ref="H8:H9"/>
    <mergeCell ref="I8:I9"/>
    <mergeCell ref="K8:K9"/>
    <mergeCell ref="L8:L9"/>
    <mergeCell ref="M8:M9"/>
    <mergeCell ref="I6:I7"/>
    <mergeCell ref="K6:K7"/>
    <mergeCell ref="L4:L5"/>
    <mergeCell ref="M4:M5"/>
    <mergeCell ref="N4:N5"/>
    <mergeCell ref="J4:J5"/>
    <mergeCell ref="H6:H7"/>
    <mergeCell ref="A16:A17"/>
    <mergeCell ref="B16:B17"/>
    <mergeCell ref="C16:C17"/>
    <mergeCell ref="D16:D17"/>
    <mergeCell ref="E16:E17"/>
    <mergeCell ref="F16:F17"/>
    <mergeCell ref="G16:G17"/>
    <mergeCell ref="H16:H17"/>
    <mergeCell ref="A14:A15"/>
    <mergeCell ref="B14:B15"/>
    <mergeCell ref="C14:C15"/>
    <mergeCell ref="D14:D15"/>
    <mergeCell ref="E14:E15"/>
    <mergeCell ref="D12:D13"/>
    <mergeCell ref="E12:E13"/>
    <mergeCell ref="F12:F13"/>
    <mergeCell ref="A12:A13"/>
    <mergeCell ref="B12:B13"/>
    <mergeCell ref="C12:C13"/>
    <mergeCell ref="A10:A11"/>
    <mergeCell ref="B10:B11"/>
    <mergeCell ref="C10:C11"/>
    <mergeCell ref="D10:D11"/>
    <mergeCell ref="E10:E11"/>
    <mergeCell ref="F10:F11"/>
    <mergeCell ref="K18:K19"/>
    <mergeCell ref="L18:L19"/>
    <mergeCell ref="M18:M19"/>
    <mergeCell ref="N18:N19"/>
    <mergeCell ref="T14:T15"/>
    <mergeCell ref="H14:H15"/>
    <mergeCell ref="I14:I15"/>
    <mergeCell ref="J16:J17"/>
    <mergeCell ref="M16:M17"/>
    <mergeCell ref="N16:N17"/>
    <mergeCell ref="O16:O17"/>
    <mergeCell ref="P16:P17"/>
    <mergeCell ref="S16:S17"/>
    <mergeCell ref="T16:T17"/>
    <mergeCell ref="Q16:Q17"/>
    <mergeCell ref="R16:R17"/>
    <mergeCell ref="K16:K17"/>
    <mergeCell ref="L16:L17"/>
    <mergeCell ref="T18:T19"/>
    <mergeCell ref="R18:R19"/>
    <mergeCell ref="S14:S15"/>
    <mergeCell ref="K14:K15"/>
    <mergeCell ref="L14:L15"/>
    <mergeCell ref="M14:M15"/>
    <mergeCell ref="B18:B19"/>
    <mergeCell ref="C18:C19"/>
    <mergeCell ref="D18:D19"/>
    <mergeCell ref="E18:E19"/>
    <mergeCell ref="F18:F19"/>
    <mergeCell ref="H20:H21"/>
    <mergeCell ref="I20:I21"/>
    <mergeCell ref="I16:I17"/>
    <mergeCell ref="G18:G19"/>
    <mergeCell ref="H18:H19"/>
    <mergeCell ref="I18:I19"/>
    <mergeCell ref="T20:T21"/>
    <mergeCell ref="J18:J19"/>
    <mergeCell ref="O18:O19"/>
    <mergeCell ref="P18:P19"/>
    <mergeCell ref="Q18:Q19"/>
    <mergeCell ref="K20:K21"/>
    <mergeCell ref="L20:L21"/>
    <mergeCell ref="M20:M21"/>
    <mergeCell ref="A20:A21"/>
    <mergeCell ref="B20:B21"/>
    <mergeCell ref="C20:C21"/>
    <mergeCell ref="D20:D21"/>
    <mergeCell ref="E20:E21"/>
    <mergeCell ref="F20:F21"/>
    <mergeCell ref="G20:G21"/>
    <mergeCell ref="S20:S21"/>
    <mergeCell ref="S18:S19"/>
    <mergeCell ref="N20:N21"/>
    <mergeCell ref="J20:J21"/>
    <mergeCell ref="P20:P21"/>
    <mergeCell ref="O20:O21"/>
    <mergeCell ref="Q20:Q21"/>
    <mergeCell ref="R20:R21"/>
    <mergeCell ref="A18:A19"/>
  </mergeCells>
  <conditionalFormatting sqref="J6:J21 K4:T5">
    <cfRule type="cellIs" dxfId="14" priority="10" operator="equal">
      <formula>""""""</formula>
    </cfRule>
    <cfRule type="cellIs" dxfId="13" priority="11" operator="between">
      <formula>0</formula>
      <formula>8</formula>
    </cfRule>
    <cfRule type="cellIs" dxfId="12" priority="12" operator="between">
      <formula>8</formula>
      <formula>9.99999</formula>
    </cfRule>
    <cfRule type="cellIs" dxfId="11" priority="13" operator="between">
      <formula>10</formula>
      <formula>20</formula>
    </cfRule>
  </conditionalFormatting>
  <conditionalFormatting sqref="K6:T21">
    <cfRule type="cellIs" dxfId="10" priority="6" operator="equal">
      <formula>""""""</formula>
    </cfRule>
    <cfRule type="cellIs" dxfId="9" priority="7" operator="between">
      <formula>0</formula>
      <formula>8</formula>
    </cfRule>
    <cfRule type="cellIs" dxfId="8" priority="8" operator="between">
      <formula>8</formula>
      <formula>9.99999</formula>
    </cfRule>
    <cfRule type="cellIs" dxfId="7" priority="9" operator="between">
      <formula>10</formula>
      <formula>20</formula>
    </cfRule>
  </conditionalFormatting>
  <conditionalFormatting sqref="K6:T21">
    <cfRule type="cellIs" dxfId="6" priority="3" stopIfTrue="1" operator="greaterThanOrEqual">
      <formula>10</formula>
    </cfRule>
    <cfRule type="cellIs" dxfId="5" priority="4" stopIfTrue="1" operator="equal">
      <formula>""</formula>
    </cfRule>
    <cfRule type="cellIs" dxfId="4" priority="5" stopIfTrue="1" operator="greaterThanOrEqual">
      <formula>0</formula>
    </cfRule>
  </conditionalFormatting>
  <conditionalFormatting sqref="K6:T21">
    <cfRule type="cellIs" dxfId="3" priority="1" operator="equal">
      <formula>"P"</formula>
    </cfRule>
    <cfRule type="cellIs" dxfId="2" priority="2" operator="equal">
      <formula>"A"</formula>
    </cfRule>
  </conditionalFormatting>
  <pageMargins left="0.7" right="0.7" top="0.75" bottom="0.75" header="0.3" footer="0.3"/>
  <pageSetup paperSize="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00B0F0"/>
  </sheetPr>
  <dimension ref="A1:K103"/>
  <sheetViews>
    <sheetView showGridLines="0" workbookViewId="0"/>
  </sheetViews>
  <sheetFormatPr baseColWidth="10" defaultRowHeight="12.75" x14ac:dyDescent="0.25"/>
  <cols>
    <col min="1" max="1" width="11.5546875" style="66"/>
    <col min="2" max="2" width="60.109375" style="66" bestFit="1" customWidth="1"/>
    <col min="3" max="11" width="5.33203125" style="66" customWidth="1"/>
    <col min="12" max="16384" width="11.5546875" style="66"/>
  </cols>
  <sheetData>
    <row r="1" spans="1:11" ht="13.5" thickBot="1" x14ac:dyDescent="0.3"/>
    <row r="2" spans="1:11" ht="15" thickBot="1" x14ac:dyDescent="0.3">
      <c r="C2" s="35" t="e">
        <f>IF(#REF!="","",#REF!)</f>
        <v>#REF!</v>
      </c>
      <c r="D2" s="35" t="e">
        <f>IF(#REF!="","",#REF!)</f>
        <v>#REF!</v>
      </c>
      <c r="E2" s="35" t="e">
        <f>IF(#REF!="","",#REF!)</f>
        <v>#REF!</v>
      </c>
      <c r="F2" s="35" t="e">
        <f>IF(#REF!="","",#REF!)</f>
        <v>#REF!</v>
      </c>
      <c r="G2" s="35" t="e">
        <f>IF(#REF!="","",#REF!)</f>
        <v>#REF!</v>
      </c>
      <c r="H2" s="35" t="e">
        <f>IF(#REF!="","",#REF!)</f>
        <v>#REF!</v>
      </c>
      <c r="I2" s="35" t="e">
        <f>IF(#REF!="","",#REF!)</f>
        <v>#REF!</v>
      </c>
      <c r="J2" s="35" t="e">
        <f>IF(#REF!="","",#REF!)</f>
        <v>#REF!</v>
      </c>
      <c r="K2" s="35" t="e">
        <f>IF(#REF!="","",#REF!)</f>
        <v>#REF!</v>
      </c>
    </row>
    <row r="3" spans="1:11" ht="92.25" customHeight="1" x14ac:dyDescent="0.25">
      <c r="C3" s="109" t="e">
        <f>IF(#REF!="","",#REF!)</f>
        <v>#REF!</v>
      </c>
      <c r="D3" s="37" t="e">
        <f>IF(#REF!="","",#REF!)</f>
        <v>#REF!</v>
      </c>
      <c r="E3" s="37" t="e">
        <f>IF(#REF!="","",#REF!)</f>
        <v>#REF!</v>
      </c>
      <c r="F3" s="37" t="e">
        <f>IF(#REF!="","",#REF!)</f>
        <v>#REF!</v>
      </c>
      <c r="G3" s="37" t="e">
        <f>IF(#REF!="","",#REF!)</f>
        <v>#REF!</v>
      </c>
      <c r="H3" s="37" t="e">
        <f>IF(#REF!="","",#REF!)</f>
        <v>#REF!</v>
      </c>
      <c r="I3" s="37" t="e">
        <f>IF(#REF!="","",#REF!)</f>
        <v>#REF!</v>
      </c>
      <c r="J3" s="37" t="e">
        <f>IF(#REF!="","",#REF!)</f>
        <v>#REF!</v>
      </c>
      <c r="K3" s="37" t="e">
        <f>IF(#REF!="","",#REF!)</f>
        <v>#REF!</v>
      </c>
    </row>
    <row r="4" spans="1:11" ht="96.75" customHeight="1" thickBot="1" x14ac:dyDescent="0.3">
      <c r="A4" s="112" t="s">
        <v>297</v>
      </c>
      <c r="B4" s="113" t="s">
        <v>298</v>
      </c>
      <c r="C4" s="110" t="e">
        <f>IF(#REF!="","",#REF!)</f>
        <v>#REF!</v>
      </c>
      <c r="D4" s="36" t="e">
        <f>IF(#REF!="","",#REF!)</f>
        <v>#REF!</v>
      </c>
      <c r="E4" s="36" t="e">
        <f>IF(#REF!="","",#REF!)</f>
        <v>#REF!</v>
      </c>
      <c r="F4" s="36" t="e">
        <f>IF(#REF!="","",#REF!)</f>
        <v>#REF!</v>
      </c>
      <c r="G4" s="36" t="e">
        <f>IF(#REF!="","",#REF!)</f>
        <v>#REF!</v>
      </c>
      <c r="H4" s="36" t="e">
        <f>IF(#REF!="","",#REF!)</f>
        <v>#REF!</v>
      </c>
      <c r="I4" s="36" t="e">
        <f>IF(#REF!="","",#REF!)</f>
        <v>#REF!</v>
      </c>
      <c r="J4" s="36" t="e">
        <f>IF(#REF!="","",#REF!)</f>
        <v>#REF!</v>
      </c>
      <c r="K4" s="36" t="e">
        <f>IF(#REF!="","",#REF!)</f>
        <v>#REF!</v>
      </c>
    </row>
    <row r="5" spans="1:11" x14ac:dyDescent="0.25">
      <c r="A5" s="114" t="s">
        <v>33</v>
      </c>
      <c r="B5" s="115" t="s">
        <v>34</v>
      </c>
      <c r="C5" s="111"/>
      <c r="D5" s="107"/>
      <c r="E5" s="107"/>
      <c r="F5" s="107"/>
      <c r="G5" s="107"/>
      <c r="H5" s="107"/>
      <c r="I5" s="107"/>
      <c r="J5" s="107"/>
      <c r="K5" s="107"/>
    </row>
    <row r="6" spans="1:11" x14ac:dyDescent="0.25">
      <c r="A6" s="116" t="s">
        <v>35</v>
      </c>
      <c r="B6" s="117" t="s">
        <v>36</v>
      </c>
      <c r="C6" s="111"/>
      <c r="D6" s="107"/>
      <c r="E6" s="107"/>
      <c r="F6" s="107"/>
      <c r="G6" s="107"/>
      <c r="H6" s="107"/>
      <c r="I6" s="107"/>
      <c r="J6" s="107"/>
      <c r="K6" s="107"/>
    </row>
    <row r="7" spans="1:11" x14ac:dyDescent="0.25">
      <c r="A7" s="116" t="s">
        <v>38</v>
      </c>
      <c r="B7" s="117" t="s">
        <v>39</v>
      </c>
      <c r="C7" s="111"/>
      <c r="D7" s="107"/>
      <c r="E7" s="107"/>
      <c r="F7" s="107"/>
      <c r="G7" s="107"/>
      <c r="H7" s="107"/>
      <c r="I7" s="107"/>
      <c r="J7" s="107"/>
      <c r="K7" s="107"/>
    </row>
    <row r="8" spans="1:11" x14ac:dyDescent="0.25">
      <c r="A8" s="116" t="s">
        <v>41</v>
      </c>
      <c r="B8" s="117" t="s">
        <v>42</v>
      </c>
      <c r="C8" s="111"/>
      <c r="D8" s="107"/>
      <c r="E8" s="107"/>
      <c r="F8" s="107"/>
      <c r="G8" s="107"/>
      <c r="H8" s="107"/>
      <c r="I8" s="107"/>
      <c r="J8" s="107"/>
      <c r="K8" s="107"/>
    </row>
    <row r="9" spans="1:11" x14ac:dyDescent="0.25">
      <c r="A9" s="116" t="s">
        <v>41</v>
      </c>
      <c r="B9" s="117" t="s">
        <v>44</v>
      </c>
      <c r="C9" s="111"/>
      <c r="D9" s="107"/>
      <c r="E9" s="107"/>
      <c r="F9" s="107"/>
      <c r="G9" s="107"/>
      <c r="H9" s="107"/>
      <c r="I9" s="107"/>
      <c r="J9" s="107"/>
      <c r="K9" s="107"/>
    </row>
    <row r="10" spans="1:11" x14ac:dyDescent="0.25">
      <c r="A10" s="116" t="s">
        <v>46</v>
      </c>
      <c r="B10" s="117" t="s">
        <v>47</v>
      </c>
      <c r="C10" s="111"/>
      <c r="D10" s="107"/>
      <c r="E10" s="107"/>
      <c r="F10" s="107"/>
      <c r="G10" s="107"/>
      <c r="H10" s="107"/>
      <c r="I10" s="107"/>
      <c r="J10" s="107"/>
      <c r="K10" s="107"/>
    </row>
    <row r="11" spans="1:11" x14ac:dyDescent="0.25">
      <c r="A11" s="118" t="s">
        <v>49</v>
      </c>
      <c r="B11" s="119" t="s">
        <v>25</v>
      </c>
      <c r="C11" s="111"/>
      <c r="D11" s="107"/>
      <c r="E11" s="107"/>
      <c r="F11" s="107"/>
      <c r="G11" s="107"/>
      <c r="H11" s="107"/>
      <c r="I11" s="107"/>
      <c r="J11" s="107"/>
      <c r="K11" s="107"/>
    </row>
    <row r="12" spans="1:11" x14ac:dyDescent="0.25">
      <c r="A12" s="116" t="s">
        <v>50</v>
      </c>
      <c r="B12" s="117" t="s">
        <v>51</v>
      </c>
      <c r="C12" s="111"/>
      <c r="D12" s="107"/>
      <c r="E12" s="107"/>
      <c r="F12" s="107"/>
      <c r="G12" s="107"/>
      <c r="H12" s="107"/>
      <c r="I12" s="107"/>
      <c r="J12" s="107"/>
      <c r="K12" s="107"/>
    </row>
    <row r="13" spans="1:11" x14ac:dyDescent="0.25">
      <c r="A13" s="116" t="s">
        <v>53</v>
      </c>
      <c r="B13" s="117" t="s">
        <v>54</v>
      </c>
      <c r="C13" s="111"/>
      <c r="D13" s="107"/>
      <c r="E13" s="107"/>
      <c r="F13" s="107"/>
      <c r="G13" s="107"/>
      <c r="H13" s="107"/>
      <c r="I13" s="107"/>
      <c r="J13" s="107"/>
      <c r="K13" s="107"/>
    </row>
    <row r="14" spans="1:11" x14ac:dyDescent="0.25">
      <c r="A14" s="116" t="s">
        <v>56</v>
      </c>
      <c r="B14" s="117" t="s">
        <v>57</v>
      </c>
      <c r="C14" s="111"/>
      <c r="D14" s="107"/>
      <c r="E14" s="107"/>
      <c r="F14" s="107"/>
      <c r="G14" s="107"/>
      <c r="H14" s="107"/>
      <c r="I14" s="107"/>
      <c r="J14" s="107"/>
      <c r="K14" s="107"/>
    </row>
    <row r="15" spans="1:11" x14ac:dyDescent="0.25">
      <c r="A15" s="116" t="s">
        <v>59</v>
      </c>
      <c r="B15" s="117" t="s">
        <v>60</v>
      </c>
      <c r="C15" s="111"/>
      <c r="D15" s="107"/>
      <c r="E15" s="107"/>
      <c r="F15" s="107"/>
      <c r="G15" s="107"/>
      <c r="H15" s="107"/>
      <c r="I15" s="107"/>
      <c r="J15" s="107"/>
      <c r="K15" s="107"/>
    </row>
    <row r="16" spans="1:11" x14ac:dyDescent="0.25">
      <c r="A16" s="118" t="s">
        <v>62</v>
      </c>
      <c r="B16" s="119" t="s">
        <v>26</v>
      </c>
      <c r="C16" s="111"/>
      <c r="D16" s="107"/>
      <c r="E16" s="107"/>
      <c r="F16" s="107"/>
      <c r="G16" s="107"/>
      <c r="H16" s="107"/>
      <c r="I16" s="107"/>
      <c r="J16" s="107"/>
      <c r="K16" s="107"/>
    </row>
    <row r="17" spans="1:11" x14ac:dyDescent="0.25">
      <c r="A17" s="116" t="s">
        <v>63</v>
      </c>
      <c r="B17" s="117" t="s">
        <v>64</v>
      </c>
      <c r="C17" s="111"/>
      <c r="D17" s="107"/>
      <c r="E17" s="107"/>
      <c r="F17" s="107"/>
      <c r="G17" s="107"/>
      <c r="H17" s="107"/>
      <c r="I17" s="107"/>
      <c r="J17" s="107"/>
      <c r="K17" s="107"/>
    </row>
    <row r="18" spans="1:11" x14ac:dyDescent="0.25">
      <c r="A18" s="116" t="s">
        <v>66</v>
      </c>
      <c r="B18" s="117" t="s">
        <v>67</v>
      </c>
      <c r="C18" s="111"/>
      <c r="D18" s="107"/>
      <c r="E18" s="107"/>
      <c r="F18" s="107"/>
      <c r="G18" s="107"/>
      <c r="H18" s="107"/>
      <c r="I18" s="107"/>
      <c r="J18" s="107"/>
      <c r="K18" s="107"/>
    </row>
    <row r="19" spans="1:11" x14ac:dyDescent="0.25">
      <c r="A19" s="116" t="s">
        <v>69</v>
      </c>
      <c r="B19" s="117" t="s">
        <v>70</v>
      </c>
      <c r="C19" s="111"/>
      <c r="D19" s="107"/>
      <c r="E19" s="107"/>
      <c r="F19" s="107"/>
      <c r="G19" s="107"/>
      <c r="H19" s="107"/>
      <c r="I19" s="107"/>
      <c r="J19" s="107"/>
      <c r="K19" s="107"/>
    </row>
    <row r="20" spans="1:11" x14ac:dyDescent="0.25">
      <c r="A20" s="116" t="s">
        <v>72</v>
      </c>
      <c r="B20" s="117" t="s">
        <v>73</v>
      </c>
      <c r="C20" s="111"/>
      <c r="D20" s="107"/>
      <c r="E20" s="107"/>
      <c r="F20" s="107"/>
      <c r="G20" s="107"/>
      <c r="H20" s="107"/>
      <c r="I20" s="107"/>
      <c r="J20" s="107"/>
      <c r="K20" s="107"/>
    </row>
    <row r="21" spans="1:11" x14ac:dyDescent="0.25">
      <c r="A21" s="116" t="s">
        <v>75</v>
      </c>
      <c r="B21" s="117" t="s">
        <v>76</v>
      </c>
      <c r="C21" s="111"/>
      <c r="D21" s="107"/>
      <c r="E21" s="107"/>
      <c r="F21" s="107"/>
      <c r="G21" s="107"/>
      <c r="H21" s="107"/>
      <c r="I21" s="107"/>
      <c r="J21" s="107"/>
      <c r="K21" s="107"/>
    </row>
    <row r="22" spans="1:11" x14ac:dyDescent="0.25">
      <c r="A22" s="116" t="s">
        <v>78</v>
      </c>
      <c r="B22" s="117" t="s">
        <v>79</v>
      </c>
      <c r="C22" s="111"/>
      <c r="D22" s="107"/>
      <c r="E22" s="107"/>
      <c r="F22" s="107"/>
      <c r="G22" s="107"/>
      <c r="H22" s="107"/>
      <c r="I22" s="107"/>
      <c r="J22" s="107"/>
      <c r="K22" s="107"/>
    </row>
    <row r="23" spans="1:11" x14ac:dyDescent="0.25">
      <c r="A23" s="116" t="s">
        <v>81</v>
      </c>
      <c r="B23" s="120" t="s">
        <v>296</v>
      </c>
      <c r="C23" s="111"/>
      <c r="D23" s="107"/>
      <c r="E23" s="107"/>
      <c r="F23" s="107"/>
      <c r="G23" s="107"/>
      <c r="H23" s="107"/>
      <c r="I23" s="107"/>
      <c r="J23" s="107"/>
      <c r="K23" s="107"/>
    </row>
    <row r="24" spans="1:11" x14ac:dyDescent="0.25">
      <c r="A24" s="118" t="s">
        <v>84</v>
      </c>
      <c r="B24" s="119" t="s">
        <v>85</v>
      </c>
      <c r="C24" s="111"/>
      <c r="D24" s="107"/>
      <c r="E24" s="107"/>
      <c r="F24" s="107"/>
      <c r="G24" s="107"/>
      <c r="H24" s="107"/>
      <c r="I24" s="107"/>
      <c r="J24" s="107"/>
      <c r="K24" s="107"/>
    </row>
    <row r="25" spans="1:11" x14ac:dyDescent="0.25">
      <c r="A25" s="116" t="s">
        <v>86</v>
      </c>
      <c r="B25" s="117" t="s">
        <v>87</v>
      </c>
      <c r="C25" s="111"/>
      <c r="D25" s="107"/>
      <c r="E25" s="107"/>
      <c r="F25" s="107"/>
      <c r="G25" s="107"/>
      <c r="H25" s="107"/>
      <c r="I25" s="107"/>
      <c r="J25" s="107"/>
      <c r="K25" s="107"/>
    </row>
    <row r="26" spans="1:11" x14ac:dyDescent="0.25">
      <c r="A26" s="116" t="s">
        <v>89</v>
      </c>
      <c r="B26" s="117" t="s">
        <v>90</v>
      </c>
      <c r="C26" s="111"/>
      <c r="D26" s="107"/>
      <c r="E26" s="107"/>
      <c r="F26" s="107"/>
      <c r="G26" s="107"/>
      <c r="H26" s="107"/>
      <c r="I26" s="107"/>
      <c r="J26" s="107"/>
      <c r="K26" s="107"/>
    </row>
    <row r="27" spans="1:11" x14ac:dyDescent="0.25">
      <c r="A27" s="116" t="s">
        <v>92</v>
      </c>
      <c r="B27" s="117" t="s">
        <v>334</v>
      </c>
      <c r="C27" s="111"/>
      <c r="D27" s="107"/>
      <c r="E27" s="107"/>
      <c r="F27" s="107"/>
      <c r="G27" s="107"/>
      <c r="H27" s="107"/>
      <c r="I27" s="107"/>
      <c r="J27" s="107"/>
      <c r="K27" s="107"/>
    </row>
    <row r="28" spans="1:11" x14ac:dyDescent="0.25">
      <c r="A28" s="116" t="s">
        <v>94</v>
      </c>
      <c r="B28" s="117" t="s">
        <v>95</v>
      </c>
      <c r="C28" s="111"/>
      <c r="D28" s="107"/>
      <c r="E28" s="107"/>
      <c r="F28" s="107"/>
      <c r="G28" s="107"/>
      <c r="H28" s="107"/>
      <c r="I28" s="107"/>
      <c r="J28" s="107"/>
      <c r="K28" s="107"/>
    </row>
    <row r="29" spans="1:11" x14ac:dyDescent="0.25">
      <c r="A29" s="118" t="s">
        <v>97</v>
      </c>
      <c r="B29" s="119" t="s">
        <v>98</v>
      </c>
      <c r="C29" s="111"/>
      <c r="D29" s="107"/>
      <c r="E29" s="107"/>
      <c r="F29" s="107"/>
      <c r="G29" s="107"/>
      <c r="H29" s="107"/>
      <c r="I29" s="107"/>
      <c r="J29" s="107"/>
      <c r="K29" s="107"/>
    </row>
    <row r="30" spans="1:11" x14ac:dyDescent="0.25">
      <c r="A30" s="116" t="s">
        <v>99</v>
      </c>
      <c r="B30" s="117" t="s">
        <v>100</v>
      </c>
      <c r="C30" s="111"/>
      <c r="D30" s="107"/>
      <c r="E30" s="107"/>
      <c r="F30" s="107"/>
      <c r="G30" s="107"/>
      <c r="H30" s="107"/>
      <c r="I30" s="107"/>
      <c r="J30" s="107"/>
      <c r="K30" s="107"/>
    </row>
    <row r="31" spans="1:11" x14ac:dyDescent="0.25">
      <c r="A31" s="116" t="s">
        <v>102</v>
      </c>
      <c r="B31" s="117" t="s">
        <v>103</v>
      </c>
      <c r="C31" s="111"/>
      <c r="D31" s="107"/>
      <c r="E31" s="107"/>
      <c r="F31" s="107"/>
      <c r="G31" s="107"/>
      <c r="H31" s="107"/>
      <c r="I31" s="107"/>
      <c r="J31" s="107"/>
      <c r="K31" s="107"/>
    </row>
    <row r="32" spans="1:11" x14ac:dyDescent="0.25">
      <c r="A32" s="116" t="s">
        <v>105</v>
      </c>
      <c r="B32" s="117" t="s">
        <v>106</v>
      </c>
      <c r="C32" s="111"/>
      <c r="D32" s="107"/>
      <c r="E32" s="107"/>
      <c r="F32" s="107"/>
      <c r="G32" s="107"/>
      <c r="H32" s="107"/>
      <c r="I32" s="107"/>
      <c r="J32" s="107"/>
      <c r="K32" s="107"/>
    </row>
    <row r="33" spans="1:11" x14ac:dyDescent="0.25">
      <c r="A33" s="116" t="s">
        <v>108</v>
      </c>
      <c r="B33" s="117" t="s">
        <v>335</v>
      </c>
      <c r="C33" s="111"/>
      <c r="D33" s="107"/>
      <c r="E33" s="107"/>
      <c r="F33" s="107"/>
      <c r="G33" s="107"/>
      <c r="H33" s="107"/>
      <c r="I33" s="107"/>
      <c r="J33" s="107"/>
      <c r="K33" s="107"/>
    </row>
    <row r="34" spans="1:11" x14ac:dyDescent="0.25">
      <c r="A34" s="116" t="s">
        <v>110</v>
      </c>
      <c r="B34" s="117" t="s">
        <v>111</v>
      </c>
      <c r="C34" s="111"/>
      <c r="D34" s="107"/>
      <c r="E34" s="107"/>
      <c r="F34" s="107"/>
      <c r="G34" s="107"/>
      <c r="H34" s="107"/>
      <c r="I34" s="107"/>
      <c r="J34" s="107"/>
      <c r="K34" s="107"/>
    </row>
    <row r="35" spans="1:11" x14ac:dyDescent="0.25">
      <c r="A35" s="118" t="s">
        <v>113</v>
      </c>
      <c r="B35" s="119" t="s">
        <v>27</v>
      </c>
      <c r="C35" s="111"/>
      <c r="D35" s="107"/>
      <c r="E35" s="107"/>
      <c r="F35" s="107"/>
      <c r="G35" s="107"/>
      <c r="H35" s="107"/>
      <c r="I35" s="107"/>
      <c r="J35" s="107"/>
      <c r="K35" s="107"/>
    </row>
    <row r="36" spans="1:11" x14ac:dyDescent="0.25">
      <c r="A36" s="116" t="s">
        <v>114</v>
      </c>
      <c r="B36" s="117" t="s">
        <v>115</v>
      </c>
      <c r="C36" s="111"/>
      <c r="D36" s="107"/>
      <c r="E36" s="107"/>
      <c r="F36" s="107"/>
      <c r="G36" s="107"/>
      <c r="H36" s="107"/>
      <c r="I36" s="107"/>
      <c r="J36" s="107"/>
      <c r="K36" s="107"/>
    </row>
    <row r="37" spans="1:11" x14ac:dyDescent="0.25">
      <c r="A37" s="116" t="s">
        <v>117</v>
      </c>
      <c r="B37" s="120" t="s">
        <v>336</v>
      </c>
      <c r="C37" s="111"/>
      <c r="D37" s="107"/>
      <c r="E37" s="107"/>
      <c r="F37" s="107"/>
      <c r="G37" s="107"/>
      <c r="H37" s="107"/>
      <c r="I37" s="107"/>
      <c r="J37" s="107"/>
      <c r="K37" s="107"/>
    </row>
    <row r="38" spans="1:11" x14ac:dyDescent="0.25">
      <c r="A38" s="116" t="s">
        <v>120</v>
      </c>
      <c r="B38" s="117" t="s">
        <v>121</v>
      </c>
      <c r="C38" s="111"/>
      <c r="D38" s="107"/>
      <c r="E38" s="107"/>
      <c r="F38" s="107"/>
      <c r="G38" s="107"/>
      <c r="H38" s="107"/>
      <c r="I38" s="107"/>
      <c r="J38" s="107"/>
      <c r="K38" s="107"/>
    </row>
    <row r="39" spans="1:11" x14ac:dyDescent="0.25">
      <c r="A39" s="116" t="s">
        <v>123</v>
      </c>
      <c r="B39" s="117" t="s">
        <v>124</v>
      </c>
      <c r="C39" s="111"/>
      <c r="D39" s="107"/>
      <c r="E39" s="107"/>
      <c r="F39" s="107"/>
      <c r="G39" s="107"/>
      <c r="H39" s="107"/>
      <c r="I39" s="107"/>
      <c r="J39" s="107"/>
      <c r="K39" s="107"/>
    </row>
    <row r="40" spans="1:11" x14ac:dyDescent="0.25">
      <c r="A40" s="121" t="s">
        <v>126</v>
      </c>
      <c r="B40" s="122" t="s">
        <v>127</v>
      </c>
      <c r="C40" s="111"/>
      <c r="D40" s="107"/>
      <c r="E40" s="107"/>
      <c r="F40" s="107"/>
      <c r="G40" s="107"/>
      <c r="H40" s="107"/>
      <c r="I40" s="107"/>
      <c r="J40" s="107"/>
      <c r="K40" s="107"/>
    </row>
    <row r="41" spans="1:11" x14ac:dyDescent="0.25">
      <c r="A41" s="116" t="s">
        <v>128</v>
      </c>
      <c r="B41" s="117" t="s">
        <v>129</v>
      </c>
      <c r="C41" s="111"/>
      <c r="D41" s="107"/>
      <c r="E41" s="107"/>
      <c r="F41" s="107"/>
      <c r="G41" s="107"/>
      <c r="H41" s="107"/>
      <c r="I41" s="107"/>
      <c r="J41" s="107"/>
      <c r="K41" s="107"/>
    </row>
    <row r="42" spans="1:11" x14ac:dyDescent="0.25">
      <c r="A42" s="116" t="s">
        <v>131</v>
      </c>
      <c r="B42" s="120" t="s">
        <v>333</v>
      </c>
      <c r="C42" s="111"/>
      <c r="D42" s="107"/>
      <c r="E42" s="107"/>
      <c r="F42" s="107"/>
      <c r="G42" s="107"/>
      <c r="H42" s="107"/>
      <c r="I42" s="107"/>
      <c r="J42" s="107"/>
      <c r="K42" s="107"/>
    </row>
    <row r="43" spans="1:11" x14ac:dyDescent="0.25">
      <c r="A43" s="116" t="s">
        <v>133</v>
      </c>
      <c r="B43" s="120" t="s">
        <v>337</v>
      </c>
      <c r="C43" s="111"/>
      <c r="D43" s="107"/>
      <c r="E43" s="107"/>
      <c r="F43" s="107"/>
      <c r="G43" s="107"/>
      <c r="H43" s="107"/>
      <c r="I43" s="107"/>
      <c r="J43" s="107"/>
      <c r="K43" s="107"/>
    </row>
    <row r="44" spans="1:11" x14ac:dyDescent="0.25">
      <c r="A44" s="116" t="s">
        <v>136</v>
      </c>
      <c r="B44" s="117" t="s">
        <v>137</v>
      </c>
      <c r="C44" s="111"/>
      <c r="D44" s="107"/>
      <c r="E44" s="107"/>
      <c r="F44" s="107"/>
      <c r="G44" s="107"/>
      <c r="H44" s="107"/>
      <c r="I44" s="107"/>
      <c r="J44" s="107"/>
      <c r="K44" s="107"/>
    </row>
    <row r="45" spans="1:11" x14ac:dyDescent="0.25">
      <c r="A45" s="121" t="s">
        <v>139</v>
      </c>
      <c r="B45" s="122" t="s">
        <v>28</v>
      </c>
      <c r="C45" s="111"/>
      <c r="D45" s="107"/>
      <c r="E45" s="107"/>
      <c r="F45" s="107"/>
      <c r="G45" s="107"/>
      <c r="H45" s="107"/>
      <c r="I45" s="107"/>
      <c r="J45" s="107"/>
      <c r="K45" s="107"/>
    </row>
    <row r="46" spans="1:11" x14ac:dyDescent="0.25">
      <c r="A46" s="116" t="s">
        <v>140</v>
      </c>
      <c r="B46" s="117" t="s">
        <v>141</v>
      </c>
      <c r="C46" s="111"/>
      <c r="D46" s="107"/>
      <c r="E46" s="107"/>
      <c r="F46" s="107"/>
      <c r="G46" s="107"/>
      <c r="H46" s="107"/>
      <c r="I46" s="107"/>
      <c r="J46" s="107"/>
      <c r="K46" s="107"/>
    </row>
    <row r="47" spans="1:11" x14ac:dyDescent="0.25">
      <c r="A47" s="116" t="s">
        <v>143</v>
      </c>
      <c r="B47" s="117" t="s">
        <v>144</v>
      </c>
      <c r="C47" s="111"/>
      <c r="D47" s="107"/>
      <c r="E47" s="107"/>
      <c r="F47" s="107"/>
      <c r="G47" s="107"/>
      <c r="H47" s="107"/>
      <c r="I47" s="107"/>
      <c r="J47" s="107"/>
      <c r="K47" s="107"/>
    </row>
    <row r="48" spans="1:11" x14ac:dyDescent="0.25">
      <c r="A48" s="116" t="s">
        <v>146</v>
      </c>
      <c r="B48" s="117" t="s">
        <v>147</v>
      </c>
      <c r="C48" s="111"/>
      <c r="D48" s="107"/>
      <c r="E48" s="107"/>
      <c r="F48" s="107"/>
      <c r="G48" s="107"/>
      <c r="H48" s="107"/>
      <c r="I48" s="107"/>
      <c r="J48" s="107"/>
      <c r="K48" s="107"/>
    </row>
    <row r="49" spans="1:11" x14ac:dyDescent="0.25">
      <c r="A49" s="116" t="s">
        <v>149</v>
      </c>
      <c r="B49" s="117" t="s">
        <v>150</v>
      </c>
      <c r="C49" s="111"/>
      <c r="D49" s="107"/>
      <c r="E49" s="107"/>
      <c r="F49" s="107"/>
      <c r="G49" s="107"/>
      <c r="H49" s="107"/>
      <c r="I49" s="107"/>
      <c r="J49" s="107"/>
      <c r="K49" s="107"/>
    </row>
    <row r="50" spans="1:11" x14ac:dyDescent="0.25">
      <c r="A50" s="116" t="s">
        <v>152</v>
      </c>
      <c r="B50" s="120" t="s">
        <v>349</v>
      </c>
      <c r="C50" s="111"/>
      <c r="D50" s="107"/>
      <c r="E50" s="107"/>
      <c r="F50" s="107"/>
      <c r="G50" s="107"/>
      <c r="H50" s="107"/>
      <c r="I50" s="107"/>
      <c r="J50" s="107"/>
      <c r="K50" s="107"/>
    </row>
    <row r="51" spans="1:11" x14ac:dyDescent="0.25">
      <c r="A51" s="116" t="s">
        <v>155</v>
      </c>
      <c r="B51" s="117" t="s">
        <v>156</v>
      </c>
      <c r="C51" s="111"/>
      <c r="D51" s="107"/>
      <c r="E51" s="107"/>
      <c r="F51" s="107"/>
      <c r="G51" s="107"/>
      <c r="H51" s="107"/>
      <c r="I51" s="107"/>
      <c r="J51" s="107"/>
      <c r="K51" s="107"/>
    </row>
    <row r="52" spans="1:11" x14ac:dyDescent="0.25">
      <c r="A52" s="116" t="s">
        <v>158</v>
      </c>
      <c r="B52" s="117" t="s">
        <v>159</v>
      </c>
      <c r="C52" s="111"/>
      <c r="D52" s="107"/>
      <c r="E52" s="107"/>
      <c r="F52" s="107"/>
      <c r="G52" s="107"/>
      <c r="H52" s="107"/>
      <c r="I52" s="107"/>
      <c r="J52" s="107"/>
      <c r="K52" s="107"/>
    </row>
    <row r="53" spans="1:11" x14ac:dyDescent="0.25">
      <c r="A53" s="121" t="s">
        <v>160</v>
      </c>
      <c r="B53" s="122" t="s">
        <v>161</v>
      </c>
      <c r="C53" s="111"/>
      <c r="D53" s="107"/>
      <c r="E53" s="107"/>
      <c r="F53" s="107"/>
      <c r="G53" s="107"/>
      <c r="H53" s="107"/>
      <c r="I53" s="107"/>
      <c r="J53" s="107"/>
      <c r="K53" s="107"/>
    </row>
    <row r="54" spans="1:11" x14ac:dyDescent="0.25">
      <c r="A54" s="116" t="s">
        <v>162</v>
      </c>
      <c r="B54" s="120" t="s">
        <v>350</v>
      </c>
      <c r="C54" s="111"/>
      <c r="D54" s="107"/>
      <c r="E54" s="107"/>
      <c r="F54" s="107"/>
      <c r="G54" s="107"/>
      <c r="H54" s="107"/>
      <c r="I54" s="107"/>
      <c r="J54" s="107"/>
      <c r="K54" s="107"/>
    </row>
    <row r="55" spans="1:11" x14ac:dyDescent="0.25">
      <c r="A55" s="116" t="s">
        <v>164</v>
      </c>
      <c r="B55" s="117" t="s">
        <v>165</v>
      </c>
      <c r="C55" s="111"/>
      <c r="D55" s="107"/>
      <c r="E55" s="107"/>
      <c r="F55" s="107"/>
      <c r="G55" s="107"/>
      <c r="H55" s="107"/>
      <c r="I55" s="107"/>
      <c r="J55" s="107"/>
      <c r="K55" s="107"/>
    </row>
    <row r="56" spans="1:11" x14ac:dyDescent="0.25">
      <c r="A56" s="116" t="s">
        <v>167</v>
      </c>
      <c r="B56" s="117" t="s">
        <v>168</v>
      </c>
      <c r="C56" s="111"/>
      <c r="D56" s="107"/>
      <c r="E56" s="107"/>
      <c r="F56" s="107"/>
      <c r="G56" s="107"/>
      <c r="H56" s="107"/>
      <c r="I56" s="107"/>
      <c r="J56" s="107"/>
      <c r="K56" s="107"/>
    </row>
    <row r="57" spans="1:11" x14ac:dyDescent="0.25">
      <c r="A57" s="116" t="s">
        <v>170</v>
      </c>
      <c r="B57" s="117" t="s">
        <v>171</v>
      </c>
      <c r="C57" s="111"/>
      <c r="D57" s="107"/>
      <c r="E57" s="107"/>
      <c r="F57" s="107"/>
      <c r="G57" s="107"/>
      <c r="H57" s="107"/>
      <c r="I57" s="107"/>
      <c r="J57" s="107"/>
      <c r="K57" s="107"/>
    </row>
    <row r="58" spans="1:11" x14ac:dyDescent="0.25">
      <c r="A58" s="116" t="s">
        <v>173</v>
      </c>
      <c r="B58" s="117" t="s">
        <v>174</v>
      </c>
      <c r="C58" s="111"/>
      <c r="D58" s="107"/>
      <c r="E58" s="107"/>
      <c r="F58" s="107"/>
      <c r="G58" s="107"/>
      <c r="H58" s="107"/>
      <c r="I58" s="107"/>
      <c r="J58" s="107"/>
      <c r="K58" s="107"/>
    </row>
    <row r="59" spans="1:11" x14ac:dyDescent="0.25">
      <c r="A59" s="121" t="s">
        <v>176</v>
      </c>
      <c r="B59" s="122" t="s">
        <v>29</v>
      </c>
      <c r="C59" s="111"/>
      <c r="D59" s="107"/>
      <c r="E59" s="107"/>
      <c r="F59" s="107"/>
      <c r="G59" s="107"/>
      <c r="H59" s="107"/>
      <c r="I59" s="107"/>
      <c r="J59" s="107"/>
      <c r="K59" s="107"/>
    </row>
    <row r="60" spans="1:11" x14ac:dyDescent="0.25">
      <c r="A60" s="116" t="s">
        <v>177</v>
      </c>
      <c r="B60" s="117" t="s">
        <v>178</v>
      </c>
      <c r="C60" s="111"/>
      <c r="D60" s="107"/>
      <c r="E60" s="107"/>
      <c r="F60" s="107"/>
      <c r="G60" s="107"/>
      <c r="H60" s="107"/>
      <c r="I60" s="107"/>
      <c r="J60" s="107"/>
      <c r="K60" s="107"/>
    </row>
    <row r="61" spans="1:11" x14ac:dyDescent="0.25">
      <c r="A61" s="116" t="s">
        <v>180</v>
      </c>
      <c r="B61" s="117" t="s">
        <v>181</v>
      </c>
      <c r="C61" s="111"/>
      <c r="D61" s="107"/>
      <c r="E61" s="107"/>
      <c r="F61" s="107"/>
      <c r="G61" s="107"/>
      <c r="H61" s="107"/>
      <c r="I61" s="107"/>
      <c r="J61" s="107"/>
      <c r="K61" s="107"/>
    </row>
    <row r="62" spans="1:11" x14ac:dyDescent="0.25">
      <c r="A62" s="116" t="s">
        <v>183</v>
      </c>
      <c r="B62" s="117" t="s">
        <v>184</v>
      </c>
      <c r="C62" s="111"/>
      <c r="D62" s="107"/>
      <c r="E62" s="107"/>
      <c r="F62" s="107"/>
      <c r="G62" s="107"/>
      <c r="H62" s="107"/>
      <c r="I62" s="107"/>
      <c r="J62" s="107"/>
      <c r="K62" s="107"/>
    </row>
    <row r="63" spans="1:11" x14ac:dyDescent="0.25">
      <c r="A63" s="116" t="s">
        <v>186</v>
      </c>
      <c r="B63" s="117" t="s">
        <v>187</v>
      </c>
      <c r="C63" s="111"/>
      <c r="D63" s="107"/>
      <c r="E63" s="107"/>
      <c r="F63" s="107"/>
      <c r="G63" s="107"/>
      <c r="H63" s="107"/>
      <c r="I63" s="107"/>
      <c r="J63" s="107"/>
      <c r="K63" s="107"/>
    </row>
    <row r="64" spans="1:11" x14ac:dyDescent="0.25">
      <c r="A64" s="121" t="s">
        <v>189</v>
      </c>
      <c r="B64" s="122" t="s">
        <v>30</v>
      </c>
      <c r="C64" s="111"/>
      <c r="D64" s="107"/>
      <c r="E64" s="107"/>
      <c r="F64" s="107"/>
      <c r="G64" s="107"/>
      <c r="H64" s="107"/>
      <c r="I64" s="107"/>
      <c r="J64" s="107"/>
      <c r="K64" s="107"/>
    </row>
    <row r="65" spans="1:11" x14ac:dyDescent="0.25">
      <c r="A65" s="116" t="s">
        <v>190</v>
      </c>
      <c r="B65" s="117" t="s">
        <v>191</v>
      </c>
      <c r="C65" s="111"/>
      <c r="D65" s="107"/>
      <c r="E65" s="107"/>
      <c r="F65" s="107"/>
      <c r="G65" s="107"/>
      <c r="H65" s="107"/>
      <c r="I65" s="107"/>
      <c r="J65" s="107"/>
      <c r="K65" s="107"/>
    </row>
    <row r="66" spans="1:11" x14ac:dyDescent="0.25">
      <c r="A66" s="116" t="s">
        <v>193</v>
      </c>
      <c r="B66" s="117" t="s">
        <v>194</v>
      </c>
      <c r="C66" s="111"/>
      <c r="D66" s="107"/>
      <c r="E66" s="107"/>
      <c r="F66" s="107"/>
      <c r="G66" s="107"/>
      <c r="H66" s="107"/>
      <c r="I66" s="107"/>
      <c r="J66" s="107"/>
      <c r="K66" s="107"/>
    </row>
    <row r="67" spans="1:11" x14ac:dyDescent="0.25">
      <c r="A67" s="116" t="s">
        <v>196</v>
      </c>
      <c r="B67" s="117" t="s">
        <v>197</v>
      </c>
      <c r="C67" s="111"/>
      <c r="D67" s="107"/>
      <c r="E67" s="107"/>
      <c r="F67" s="107"/>
      <c r="G67" s="107"/>
      <c r="H67" s="107"/>
      <c r="I67" s="107"/>
      <c r="J67" s="107"/>
      <c r="K67" s="107"/>
    </row>
    <row r="68" spans="1:11" x14ac:dyDescent="0.25">
      <c r="A68" s="123" t="s">
        <v>199</v>
      </c>
      <c r="B68" s="124" t="s">
        <v>200</v>
      </c>
      <c r="C68" s="111"/>
      <c r="D68" s="107"/>
      <c r="E68" s="107"/>
      <c r="F68" s="107"/>
      <c r="G68" s="107"/>
      <c r="H68" s="107"/>
      <c r="I68" s="107"/>
      <c r="J68" s="107"/>
      <c r="K68" s="107"/>
    </row>
    <row r="69" spans="1:11" x14ac:dyDescent="0.25">
      <c r="A69" s="116" t="s">
        <v>201</v>
      </c>
      <c r="B69" s="117" t="s">
        <v>202</v>
      </c>
      <c r="C69" s="111"/>
      <c r="D69" s="107"/>
      <c r="E69" s="107"/>
      <c r="F69" s="107"/>
      <c r="G69" s="107"/>
      <c r="H69" s="107"/>
      <c r="I69" s="107"/>
      <c r="J69" s="107"/>
      <c r="K69" s="107"/>
    </row>
    <row r="70" spans="1:11" x14ac:dyDescent="0.25">
      <c r="A70" s="116" t="s">
        <v>204</v>
      </c>
      <c r="B70" s="117" t="s">
        <v>205</v>
      </c>
      <c r="C70" s="111"/>
      <c r="D70" s="107"/>
      <c r="E70" s="107"/>
      <c r="F70" s="107"/>
      <c r="G70" s="107"/>
      <c r="H70" s="107"/>
      <c r="I70" s="107"/>
      <c r="J70" s="107"/>
      <c r="K70" s="107"/>
    </row>
    <row r="71" spans="1:11" x14ac:dyDescent="0.25">
      <c r="A71" s="116" t="s">
        <v>207</v>
      </c>
      <c r="B71" s="117" t="s">
        <v>208</v>
      </c>
      <c r="C71" s="111"/>
      <c r="D71" s="107"/>
      <c r="E71" s="107"/>
      <c r="F71" s="107"/>
      <c r="G71" s="107"/>
      <c r="H71" s="107"/>
      <c r="I71" s="107"/>
      <c r="J71" s="107"/>
      <c r="K71" s="107"/>
    </row>
    <row r="72" spans="1:11" x14ac:dyDescent="0.25">
      <c r="A72" s="116" t="s">
        <v>210</v>
      </c>
      <c r="B72" s="117" t="s">
        <v>211</v>
      </c>
      <c r="C72" s="111"/>
      <c r="D72" s="107"/>
      <c r="E72" s="107"/>
      <c r="F72" s="107"/>
      <c r="G72" s="107"/>
      <c r="H72" s="107"/>
      <c r="I72" s="107"/>
      <c r="J72" s="107"/>
      <c r="K72" s="107"/>
    </row>
    <row r="73" spans="1:11" x14ac:dyDescent="0.25">
      <c r="A73" s="123" t="s">
        <v>213</v>
      </c>
      <c r="B73" s="124" t="s">
        <v>214</v>
      </c>
      <c r="C73" s="111"/>
      <c r="D73" s="107"/>
      <c r="E73" s="107"/>
      <c r="F73" s="107"/>
      <c r="G73" s="107"/>
      <c r="H73" s="107"/>
      <c r="I73" s="107"/>
      <c r="J73" s="107"/>
      <c r="K73" s="107"/>
    </row>
    <row r="74" spans="1:11" x14ac:dyDescent="0.25">
      <c r="A74" s="116" t="s">
        <v>215</v>
      </c>
      <c r="B74" s="117" t="s">
        <v>216</v>
      </c>
      <c r="C74" s="111"/>
      <c r="D74" s="107"/>
      <c r="E74" s="107"/>
      <c r="F74" s="107"/>
      <c r="G74" s="107"/>
      <c r="H74" s="107"/>
      <c r="I74" s="107"/>
      <c r="J74" s="107"/>
      <c r="K74" s="107"/>
    </row>
    <row r="75" spans="1:11" x14ac:dyDescent="0.25">
      <c r="A75" s="116" t="s">
        <v>217</v>
      </c>
      <c r="B75" s="117" t="s">
        <v>218</v>
      </c>
      <c r="C75" s="111"/>
      <c r="D75" s="107"/>
      <c r="E75" s="107"/>
      <c r="F75" s="107"/>
      <c r="G75" s="107"/>
      <c r="H75" s="107"/>
      <c r="I75" s="107"/>
      <c r="J75" s="107"/>
      <c r="K75" s="107"/>
    </row>
    <row r="76" spans="1:11" x14ac:dyDescent="0.25">
      <c r="A76" s="116" t="s">
        <v>220</v>
      </c>
      <c r="B76" s="117" t="s">
        <v>221</v>
      </c>
      <c r="C76" s="111"/>
      <c r="D76" s="107"/>
      <c r="E76" s="107"/>
      <c r="F76" s="107"/>
      <c r="G76" s="107"/>
      <c r="H76" s="107"/>
      <c r="I76" s="107"/>
      <c r="J76" s="107"/>
      <c r="K76" s="107"/>
    </row>
    <row r="77" spans="1:11" x14ac:dyDescent="0.25">
      <c r="A77" s="125" t="s">
        <v>223</v>
      </c>
      <c r="B77" s="126" t="s">
        <v>224</v>
      </c>
      <c r="C77" s="111"/>
      <c r="D77" s="107"/>
      <c r="E77" s="107"/>
      <c r="F77" s="107"/>
      <c r="G77" s="107"/>
      <c r="H77" s="107"/>
      <c r="I77" s="107"/>
      <c r="J77" s="107"/>
      <c r="K77" s="107"/>
    </row>
    <row r="78" spans="1:11" x14ac:dyDescent="0.25">
      <c r="A78" s="116" t="s">
        <v>225</v>
      </c>
      <c r="B78" s="120" t="s">
        <v>351</v>
      </c>
      <c r="C78" s="111"/>
      <c r="D78" s="107"/>
      <c r="E78" s="107"/>
      <c r="F78" s="107"/>
      <c r="G78" s="107"/>
      <c r="H78" s="107"/>
      <c r="I78" s="107"/>
      <c r="J78" s="107"/>
      <c r="K78" s="107"/>
    </row>
    <row r="79" spans="1:11" x14ac:dyDescent="0.25">
      <c r="A79" s="116" t="s">
        <v>228</v>
      </c>
      <c r="B79" s="117" t="s">
        <v>229</v>
      </c>
      <c r="C79" s="111"/>
      <c r="D79" s="107"/>
      <c r="E79" s="107"/>
      <c r="F79" s="107"/>
      <c r="G79" s="107"/>
      <c r="H79" s="107"/>
      <c r="I79" s="107"/>
      <c r="J79" s="107"/>
      <c r="K79" s="107"/>
    </row>
    <row r="80" spans="1:11" x14ac:dyDescent="0.25">
      <c r="A80" s="116" t="s">
        <v>231</v>
      </c>
      <c r="B80" s="117" t="s">
        <v>232</v>
      </c>
      <c r="C80" s="111"/>
      <c r="D80" s="107"/>
      <c r="E80" s="107"/>
      <c r="F80" s="107"/>
      <c r="G80" s="107"/>
      <c r="H80" s="107"/>
      <c r="I80" s="107"/>
      <c r="J80" s="107"/>
      <c r="K80" s="107"/>
    </row>
    <row r="81" spans="1:11" x14ac:dyDescent="0.25">
      <c r="A81" s="116" t="s">
        <v>233</v>
      </c>
      <c r="B81" s="117" t="s">
        <v>234</v>
      </c>
      <c r="C81" s="111"/>
      <c r="D81" s="107"/>
      <c r="E81" s="107"/>
      <c r="F81" s="107"/>
      <c r="G81" s="107"/>
      <c r="H81" s="107"/>
      <c r="I81" s="107"/>
      <c r="J81" s="107"/>
      <c r="K81" s="107"/>
    </row>
    <row r="82" spans="1:11" x14ac:dyDescent="0.25">
      <c r="A82" s="116" t="s">
        <v>235</v>
      </c>
      <c r="B82" s="117" t="s">
        <v>236</v>
      </c>
      <c r="C82" s="111"/>
      <c r="D82" s="107"/>
      <c r="E82" s="107"/>
      <c r="F82" s="107"/>
      <c r="G82" s="107"/>
      <c r="H82" s="107"/>
      <c r="I82" s="107"/>
      <c r="J82" s="107"/>
      <c r="K82" s="107"/>
    </row>
    <row r="83" spans="1:11" x14ac:dyDescent="0.25">
      <c r="A83" s="116" t="s">
        <v>237</v>
      </c>
      <c r="B83" s="117" t="s">
        <v>238</v>
      </c>
      <c r="C83" s="111"/>
      <c r="D83" s="107"/>
      <c r="E83" s="107"/>
      <c r="F83" s="107"/>
      <c r="G83" s="107"/>
      <c r="H83" s="107"/>
      <c r="I83" s="107"/>
      <c r="J83" s="107"/>
      <c r="K83" s="107"/>
    </row>
    <row r="84" spans="1:11" x14ac:dyDescent="0.25">
      <c r="A84" s="125" t="s">
        <v>240</v>
      </c>
      <c r="B84" s="126" t="s">
        <v>31</v>
      </c>
      <c r="C84" s="111"/>
      <c r="D84" s="107"/>
      <c r="E84" s="107"/>
      <c r="F84" s="107"/>
      <c r="G84" s="107"/>
      <c r="H84" s="107"/>
      <c r="I84" s="107"/>
      <c r="J84" s="107"/>
      <c r="K84" s="107"/>
    </row>
    <row r="85" spans="1:11" x14ac:dyDescent="0.25">
      <c r="A85" s="116" t="s">
        <v>241</v>
      </c>
      <c r="B85" s="117" t="s">
        <v>242</v>
      </c>
      <c r="C85" s="111"/>
      <c r="D85" s="107"/>
      <c r="E85" s="107"/>
      <c r="F85" s="107"/>
      <c r="G85" s="107"/>
      <c r="H85" s="107"/>
      <c r="I85" s="107"/>
      <c r="J85" s="107"/>
      <c r="K85" s="107"/>
    </row>
    <row r="86" spans="1:11" x14ac:dyDescent="0.25">
      <c r="A86" s="116" t="s">
        <v>244</v>
      </c>
      <c r="B86" s="120" t="s">
        <v>352</v>
      </c>
      <c r="C86" s="111"/>
      <c r="D86" s="107"/>
      <c r="E86" s="107"/>
      <c r="F86" s="107"/>
      <c r="G86" s="107"/>
      <c r="H86" s="107"/>
      <c r="I86" s="107"/>
      <c r="J86" s="107"/>
      <c r="K86" s="107"/>
    </row>
    <row r="87" spans="1:11" x14ac:dyDescent="0.25">
      <c r="A87" s="116" t="s">
        <v>247</v>
      </c>
      <c r="B87" s="117" t="s">
        <v>248</v>
      </c>
      <c r="C87" s="111"/>
      <c r="D87" s="107"/>
      <c r="E87" s="107"/>
      <c r="F87" s="107"/>
      <c r="G87" s="107"/>
      <c r="H87" s="107"/>
      <c r="I87" s="107"/>
      <c r="J87" s="107"/>
      <c r="K87" s="107"/>
    </row>
    <row r="88" spans="1:11" x14ac:dyDescent="0.25">
      <c r="A88" s="116" t="s">
        <v>250</v>
      </c>
      <c r="B88" s="117" t="s">
        <v>251</v>
      </c>
      <c r="C88" s="111"/>
      <c r="D88" s="107"/>
      <c r="E88" s="107"/>
      <c r="F88" s="107"/>
      <c r="G88" s="107"/>
      <c r="H88" s="107"/>
      <c r="I88" s="107"/>
      <c r="J88" s="107"/>
      <c r="K88" s="107"/>
    </row>
    <row r="89" spans="1:11" x14ac:dyDescent="0.25">
      <c r="A89" s="125" t="s">
        <v>252</v>
      </c>
      <c r="B89" s="126" t="s">
        <v>253</v>
      </c>
      <c r="C89" s="111"/>
      <c r="D89" s="107"/>
      <c r="E89" s="107"/>
      <c r="F89" s="107"/>
      <c r="G89" s="107"/>
      <c r="H89" s="107"/>
      <c r="I89" s="107"/>
      <c r="J89" s="107"/>
      <c r="K89" s="107"/>
    </row>
    <row r="90" spans="1:11" x14ac:dyDescent="0.25">
      <c r="A90" s="116" t="s">
        <v>254</v>
      </c>
      <c r="B90" s="117" t="s">
        <v>255</v>
      </c>
      <c r="C90" s="111"/>
      <c r="D90" s="107"/>
      <c r="E90" s="107"/>
      <c r="F90" s="107"/>
      <c r="G90" s="107"/>
      <c r="H90" s="107"/>
      <c r="I90" s="107"/>
      <c r="J90" s="107"/>
      <c r="K90" s="107"/>
    </row>
    <row r="91" spans="1:11" x14ac:dyDescent="0.25">
      <c r="A91" s="116" t="s">
        <v>257</v>
      </c>
      <c r="B91" s="117" t="s">
        <v>258</v>
      </c>
      <c r="C91" s="111"/>
      <c r="D91" s="107"/>
      <c r="E91" s="107"/>
      <c r="F91" s="107"/>
      <c r="G91" s="107"/>
      <c r="H91" s="107"/>
      <c r="I91" s="107"/>
      <c r="J91" s="107"/>
      <c r="K91" s="107"/>
    </row>
    <row r="92" spans="1:11" x14ac:dyDescent="0.25">
      <c r="A92" s="116" t="s">
        <v>260</v>
      </c>
      <c r="B92" s="117" t="s">
        <v>261</v>
      </c>
      <c r="C92" s="111"/>
      <c r="D92" s="107"/>
      <c r="E92" s="107"/>
      <c r="F92" s="107"/>
      <c r="G92" s="107"/>
      <c r="H92" s="107"/>
      <c r="I92" s="107"/>
      <c r="J92" s="107"/>
      <c r="K92" s="107"/>
    </row>
    <row r="93" spans="1:11" x14ac:dyDescent="0.25">
      <c r="A93" s="116" t="s">
        <v>263</v>
      </c>
      <c r="B93" s="120" t="s">
        <v>339</v>
      </c>
      <c r="C93" s="111"/>
      <c r="D93" s="107"/>
      <c r="E93" s="107"/>
      <c r="F93" s="107"/>
      <c r="G93" s="107"/>
      <c r="H93" s="107"/>
      <c r="I93" s="107"/>
      <c r="J93" s="107"/>
      <c r="K93" s="107"/>
    </row>
    <row r="94" spans="1:11" x14ac:dyDescent="0.25">
      <c r="A94" s="116" t="s">
        <v>266</v>
      </c>
      <c r="B94" s="120" t="s">
        <v>338</v>
      </c>
      <c r="C94" s="111"/>
      <c r="D94" s="107"/>
      <c r="E94" s="107"/>
      <c r="F94" s="107"/>
      <c r="G94" s="107"/>
      <c r="H94" s="107"/>
      <c r="I94" s="107"/>
      <c r="J94" s="107"/>
      <c r="K94" s="107"/>
    </row>
    <row r="95" spans="1:11" x14ac:dyDescent="0.25">
      <c r="A95" s="125" t="s">
        <v>269</v>
      </c>
      <c r="B95" s="126" t="s">
        <v>32</v>
      </c>
      <c r="C95" s="111"/>
      <c r="D95" s="107"/>
      <c r="E95" s="107"/>
      <c r="F95" s="107"/>
      <c r="G95" s="107"/>
      <c r="H95" s="107"/>
      <c r="I95" s="107"/>
      <c r="J95" s="107"/>
      <c r="K95" s="107"/>
    </row>
    <row r="96" spans="1:11" x14ac:dyDescent="0.25">
      <c r="A96" s="116" t="s">
        <v>270</v>
      </c>
      <c r="B96" s="120" t="s">
        <v>320</v>
      </c>
      <c r="C96" s="111"/>
      <c r="D96" s="107"/>
      <c r="E96" s="107"/>
      <c r="F96" s="107"/>
      <c r="G96" s="107"/>
      <c r="H96" s="107"/>
      <c r="I96" s="107"/>
      <c r="J96" s="107"/>
      <c r="K96" s="107"/>
    </row>
    <row r="97" spans="1:11" x14ac:dyDescent="0.25">
      <c r="A97" s="116" t="s">
        <v>272</v>
      </c>
      <c r="B97" s="117" t="s">
        <v>273</v>
      </c>
      <c r="C97" s="111"/>
      <c r="D97" s="107"/>
      <c r="E97" s="107"/>
      <c r="F97" s="107"/>
      <c r="G97" s="107"/>
      <c r="H97" s="107"/>
      <c r="I97" s="107"/>
      <c r="J97" s="107"/>
      <c r="K97" s="107"/>
    </row>
    <row r="98" spans="1:11" x14ac:dyDescent="0.25">
      <c r="A98" s="116" t="s">
        <v>275</v>
      </c>
      <c r="B98" s="117" t="s">
        <v>276</v>
      </c>
      <c r="C98" s="111"/>
      <c r="D98" s="107"/>
      <c r="E98" s="107"/>
      <c r="F98" s="107"/>
      <c r="G98" s="107"/>
      <c r="H98" s="107"/>
      <c r="I98" s="107"/>
      <c r="J98" s="107"/>
      <c r="K98" s="107"/>
    </row>
    <row r="99" spans="1:11" x14ac:dyDescent="0.25">
      <c r="A99" s="116" t="s">
        <v>278</v>
      </c>
      <c r="B99" s="117" t="s">
        <v>279</v>
      </c>
      <c r="C99" s="111"/>
      <c r="D99" s="107"/>
      <c r="E99" s="107"/>
      <c r="F99" s="107"/>
      <c r="G99" s="107"/>
      <c r="H99" s="107"/>
      <c r="I99" s="107"/>
      <c r="J99" s="107"/>
      <c r="K99" s="107"/>
    </row>
    <row r="100" spans="1:11" x14ac:dyDescent="0.25">
      <c r="A100" s="116" t="s">
        <v>281</v>
      </c>
      <c r="B100" s="117" t="s">
        <v>282</v>
      </c>
      <c r="C100" s="111"/>
      <c r="D100" s="108"/>
      <c r="E100" s="107"/>
      <c r="F100" s="107"/>
      <c r="G100" s="107"/>
      <c r="H100" s="107"/>
      <c r="I100" s="107"/>
      <c r="J100" s="107"/>
      <c r="K100" s="107"/>
    </row>
    <row r="101" spans="1:11" x14ac:dyDescent="0.25">
      <c r="A101" s="116" t="s">
        <v>284</v>
      </c>
      <c r="B101" s="117" t="s">
        <v>285</v>
      </c>
      <c r="C101" s="111"/>
      <c r="D101" s="107"/>
      <c r="E101" s="107"/>
      <c r="F101" s="107"/>
      <c r="G101" s="107"/>
      <c r="H101" s="107"/>
      <c r="I101" s="107"/>
      <c r="J101" s="107"/>
      <c r="K101" s="107"/>
    </row>
    <row r="102" spans="1:11" x14ac:dyDescent="0.25">
      <c r="A102" s="116" t="s">
        <v>287</v>
      </c>
      <c r="B102" s="117" t="s">
        <v>288</v>
      </c>
      <c r="C102" s="111"/>
      <c r="D102" s="107"/>
      <c r="E102" s="107"/>
      <c r="F102" s="107"/>
      <c r="G102" s="107"/>
      <c r="H102" s="107"/>
      <c r="I102" s="107"/>
      <c r="J102" s="107"/>
      <c r="K102" s="107"/>
    </row>
    <row r="103" spans="1:11" ht="13.5" thickBot="1" x14ac:dyDescent="0.3">
      <c r="A103" s="127" t="s">
        <v>290</v>
      </c>
      <c r="B103" s="128" t="s">
        <v>291</v>
      </c>
      <c r="C103" s="111"/>
      <c r="D103" s="107"/>
      <c r="E103" s="107"/>
      <c r="F103" s="107"/>
      <c r="G103" s="107"/>
      <c r="H103" s="107"/>
      <c r="I103" s="107"/>
      <c r="J103" s="107"/>
      <c r="K103" s="107"/>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rgb="FFFFFF00"/>
  </sheetPr>
  <dimension ref="A1:V64"/>
  <sheetViews>
    <sheetView showGridLines="0" tabSelected="1" zoomScale="80" zoomScaleNormal="80" zoomScaleSheetLayoutView="85" workbookViewId="0">
      <selection activeCell="T17" sqref="T17"/>
    </sheetView>
  </sheetViews>
  <sheetFormatPr baseColWidth="10" defaultRowHeight="16.5" x14ac:dyDescent="0.3"/>
  <cols>
    <col min="1" max="1" width="6.44140625" customWidth="1"/>
    <col min="2" max="5" width="2.77734375" customWidth="1"/>
    <col min="6" max="6" width="5.44140625" customWidth="1"/>
    <col min="7" max="9" width="5.33203125" customWidth="1"/>
    <col min="10" max="10" width="9.33203125" customWidth="1"/>
    <col min="11" max="11" width="3.109375" customWidth="1"/>
    <col min="12" max="14" width="2.77734375" customWidth="1"/>
    <col min="15" max="15" width="6.44140625" customWidth="1"/>
    <col min="16" max="16" width="14.6640625" customWidth="1"/>
  </cols>
  <sheetData>
    <row r="1" spans="1:22" ht="27.75" customHeight="1" x14ac:dyDescent="0.3">
      <c r="A1" s="192" t="s">
        <v>303</v>
      </c>
      <c r="B1" s="193"/>
      <c r="C1" s="193"/>
      <c r="D1" s="193"/>
      <c r="E1" s="193"/>
      <c r="F1" s="193"/>
      <c r="G1" s="193"/>
      <c r="H1" s="193"/>
      <c r="I1" s="193"/>
      <c r="J1" s="193"/>
      <c r="K1" s="193"/>
      <c r="L1" s="193"/>
      <c r="M1" s="193"/>
      <c r="N1" s="193"/>
      <c r="O1" s="193"/>
      <c r="P1" s="194"/>
    </row>
    <row r="2" spans="1:22" ht="18.75" customHeight="1" x14ac:dyDescent="0.3">
      <c r="A2" s="103" t="s">
        <v>346</v>
      </c>
      <c r="B2" s="181"/>
      <c r="C2" s="181"/>
      <c r="D2" s="181"/>
      <c r="E2" s="181"/>
      <c r="F2" s="181"/>
      <c r="G2" s="182"/>
      <c r="H2" s="195" t="s">
        <v>340</v>
      </c>
      <c r="I2" s="196"/>
      <c r="J2" s="196"/>
      <c r="K2" s="196"/>
      <c r="L2" s="196"/>
      <c r="M2" s="196"/>
      <c r="N2" s="196"/>
      <c r="O2" s="196"/>
      <c r="P2" s="197"/>
    </row>
    <row r="3" spans="1:22" ht="22.5" customHeight="1" x14ac:dyDescent="0.3">
      <c r="A3" s="104" t="s">
        <v>347</v>
      </c>
      <c r="B3" s="218"/>
      <c r="C3" s="218"/>
      <c r="D3" s="218"/>
      <c r="E3" s="218"/>
      <c r="F3" s="218"/>
      <c r="G3" s="219"/>
      <c r="H3" s="203" t="s">
        <v>363</v>
      </c>
      <c r="I3" s="204"/>
      <c r="J3" s="204"/>
      <c r="K3" s="204"/>
      <c r="L3" s="204"/>
      <c r="M3" s="204"/>
      <c r="N3" s="204"/>
      <c r="O3" s="204"/>
      <c r="P3" s="205"/>
    </row>
    <row r="4" spans="1:22" ht="15.75" customHeight="1" x14ac:dyDescent="0.3">
      <c r="A4" s="63" t="s">
        <v>348</v>
      </c>
      <c r="B4" s="216"/>
      <c r="C4" s="216"/>
      <c r="D4" s="216"/>
      <c r="E4" s="216"/>
      <c r="F4" s="216"/>
      <c r="G4" s="217"/>
      <c r="H4" s="206"/>
      <c r="I4" s="207"/>
      <c r="J4" s="207"/>
      <c r="K4" s="207"/>
      <c r="L4" s="207"/>
      <c r="M4" s="207"/>
      <c r="N4" s="207"/>
      <c r="O4" s="207"/>
      <c r="P4" s="208"/>
    </row>
    <row r="5" spans="1:22" ht="27.75" customHeight="1" x14ac:dyDescent="0.3">
      <c r="A5" s="60" t="s">
        <v>299</v>
      </c>
      <c r="B5" s="61"/>
      <c r="C5" s="61"/>
      <c r="D5" s="59"/>
      <c r="E5" s="198"/>
      <c r="F5" s="198"/>
      <c r="G5" s="198"/>
      <c r="H5" s="198"/>
      <c r="I5" s="198"/>
      <c r="J5" s="198"/>
      <c r="K5" s="198"/>
      <c r="L5" s="198"/>
      <c r="M5" s="198"/>
      <c r="N5" s="198"/>
      <c r="O5" s="198"/>
      <c r="P5" s="199"/>
    </row>
    <row r="6" spans="1:22" ht="17.25" customHeight="1" x14ac:dyDescent="0.3">
      <c r="A6" s="212" t="s">
        <v>293</v>
      </c>
      <c r="B6" s="213"/>
      <c r="C6" s="213"/>
      <c r="D6" s="213"/>
      <c r="E6" s="213"/>
      <c r="F6" s="213"/>
      <c r="G6" s="213"/>
      <c r="H6" s="214"/>
      <c r="I6" s="212" t="s">
        <v>300</v>
      </c>
      <c r="J6" s="213"/>
      <c r="K6" s="213"/>
      <c r="L6" s="213"/>
      <c r="M6" s="213"/>
      <c r="N6" s="213"/>
      <c r="O6" s="213"/>
      <c r="P6" s="214"/>
    </row>
    <row r="7" spans="1:22" ht="14.25" customHeight="1" x14ac:dyDescent="0.3">
      <c r="A7" s="209" t="s">
        <v>295</v>
      </c>
      <c r="B7" s="210"/>
      <c r="C7" s="210"/>
      <c r="D7" s="210"/>
      <c r="E7" s="210"/>
      <c r="F7" s="210"/>
      <c r="G7" s="210"/>
      <c r="H7" s="211"/>
      <c r="I7" s="209" t="s">
        <v>294</v>
      </c>
      <c r="J7" s="210"/>
      <c r="K7" s="210"/>
      <c r="L7" s="210"/>
      <c r="M7" s="210"/>
      <c r="N7" s="210"/>
      <c r="O7" s="210"/>
      <c r="P7" s="211"/>
    </row>
    <row r="8" spans="1:22" ht="64.5" customHeight="1" x14ac:dyDescent="0.3">
      <c r="A8" s="200" t="s">
        <v>360</v>
      </c>
      <c r="B8" s="201"/>
      <c r="C8" s="201"/>
      <c r="D8" s="201"/>
      <c r="E8" s="201"/>
      <c r="F8" s="201"/>
      <c r="G8" s="201"/>
      <c r="H8" s="202"/>
      <c r="I8" s="200" t="s">
        <v>361</v>
      </c>
      <c r="J8" s="201"/>
      <c r="K8" s="201"/>
      <c r="L8" s="201"/>
      <c r="M8" s="201"/>
      <c r="N8" s="201"/>
      <c r="O8" s="201"/>
      <c r="P8" s="202"/>
    </row>
    <row r="9" spans="1:22" ht="18.75" customHeight="1" x14ac:dyDescent="0.3">
      <c r="A9" s="215" t="s">
        <v>301</v>
      </c>
      <c r="B9" s="215"/>
      <c r="C9" s="215"/>
      <c r="D9" s="215"/>
      <c r="E9" s="215"/>
      <c r="F9" s="215"/>
      <c r="G9" s="215"/>
      <c r="H9" s="215"/>
      <c r="I9" s="215"/>
      <c r="J9" s="215" t="s">
        <v>302</v>
      </c>
      <c r="K9" s="215"/>
      <c r="L9" s="215"/>
      <c r="M9" s="215"/>
      <c r="N9" s="215"/>
      <c r="O9" s="215"/>
      <c r="P9" s="215"/>
    </row>
    <row r="10" spans="1:22" ht="44.25" customHeight="1" x14ac:dyDescent="0.3">
      <c r="A10" s="62" t="s">
        <v>46</v>
      </c>
      <c r="B10" s="188" t="str">
        <f>IF(ISNONTEXT($A10),"",VLOOKUP(A10,Reférentiel!A2:C100,2,FALSE))</f>
        <v>Effectuer les contrôles visuels nécessaires à la réception.</v>
      </c>
      <c r="C10" s="188"/>
      <c r="D10" s="188"/>
      <c r="E10" s="188"/>
      <c r="F10" s="188"/>
      <c r="G10" s="188"/>
      <c r="H10" s="188"/>
      <c r="I10" s="188"/>
      <c r="J10" s="188" t="str">
        <f>IF(ISNONTEXT($A10),"",VLOOKUP(A10,Reférentiel!A1:C99,3,FALSE))</f>
        <v>Le contrôle permet d'identifier les défauts autres que ceux prévus par l'intervention.
Les défauts constatés sont validés par le client.</v>
      </c>
      <c r="K10" s="188"/>
      <c r="L10" s="188"/>
      <c r="M10" s="188"/>
      <c r="N10" s="188"/>
      <c r="O10" s="188"/>
      <c r="P10" s="188"/>
    </row>
    <row r="11" spans="1:22" ht="43.5" customHeight="1" x14ac:dyDescent="0.3">
      <c r="A11" s="62" t="s">
        <v>50</v>
      </c>
      <c r="B11" s="188" t="str">
        <f>IF(ISNONTEXT($A11),"",VLOOKUP(A11,Reférentiel!A3:C101,2,FALSE))</f>
        <v>Informer et présenter au client les différentes possibilités de réparation.</v>
      </c>
      <c r="C11" s="188"/>
      <c r="D11" s="188"/>
      <c r="E11" s="188"/>
      <c r="F11" s="188"/>
      <c r="G11" s="188"/>
      <c r="H11" s="188"/>
      <c r="I11" s="188"/>
      <c r="J11" s="188" t="str">
        <f>IF(ISNONTEXT($A11),"",VLOOKUP(A11,Reférentiel!A2:C100,3,FALSE))</f>
        <v>La présentation est claire, structurée et comprise par le client.
La présentation fait apparaître les avantages et les inconvénients de chaque possibilité.</v>
      </c>
      <c r="K11" s="188"/>
      <c r="L11" s="188"/>
      <c r="M11" s="188"/>
      <c r="N11" s="188"/>
      <c r="O11" s="188"/>
      <c r="P11" s="188"/>
    </row>
    <row r="12" spans="1:22" ht="42.75" customHeight="1" x14ac:dyDescent="0.4">
      <c r="A12" s="62" t="s">
        <v>69</v>
      </c>
      <c r="B12" s="188" t="str">
        <f>IF(ISNONTEXT($A12),"",VLOOKUP(A12,Reférentiel!A4:C102,2,FALSE))</f>
        <v>Établir une liste des travaux avec les éléments et produits à remplacer.</v>
      </c>
      <c r="C12" s="188"/>
      <c r="D12" s="188"/>
      <c r="E12" s="188"/>
      <c r="F12" s="188"/>
      <c r="G12" s="188"/>
      <c r="H12" s="188"/>
      <c r="I12" s="188"/>
      <c r="J12" s="188" t="str">
        <f>IF(ISNONTEXT($A12),"",VLOOKUP(A12,Reférentiel!A3:C101,3,FALSE))</f>
        <v>Toutes les prescriptions du procès verbal sont prises en compte.
La liste des éléments et des produits à remplacer est complète.
La liste des travaux à réaliser est adaptée.</v>
      </c>
      <c r="K12" s="188"/>
      <c r="L12" s="188"/>
      <c r="M12" s="188"/>
      <c r="N12" s="188"/>
      <c r="O12" s="188"/>
      <c r="P12" s="188"/>
      <c r="T12" s="65"/>
      <c r="U12" s="64"/>
      <c r="V12" s="64"/>
    </row>
    <row r="13" spans="1:22" ht="41.25" customHeight="1" x14ac:dyDescent="0.3">
      <c r="A13" s="62" t="s">
        <v>63</v>
      </c>
      <c r="B13" s="188" t="str">
        <f>IF(ISNONTEXT($A13),"",VLOOKUP(A13,Reférentiel!A5:C103,2,FALSE))</f>
        <v>Enregistrer et exploiter toutes les informations liées au véhicule.</v>
      </c>
      <c r="C13" s="188"/>
      <c r="D13" s="188"/>
      <c r="E13" s="188"/>
      <c r="F13" s="188"/>
      <c r="G13" s="188"/>
      <c r="H13" s="188"/>
      <c r="I13" s="188"/>
      <c r="J13" s="188" t="str">
        <f>IF(ISNONTEXT($A13),"",VLOOKUP(A13,Reférentiel!A4:C102,3,FALSE))</f>
        <v>Les informations enregistrées sont exactes et exploitables.
Les informations exploitées permettent d’établir une estimation sans omission.</v>
      </c>
      <c r="K13" s="188"/>
      <c r="L13" s="188"/>
      <c r="M13" s="188"/>
      <c r="N13" s="188"/>
      <c r="O13" s="188"/>
      <c r="P13" s="188"/>
    </row>
    <row r="14" spans="1:22" ht="62.25" customHeight="1" x14ac:dyDescent="0.3">
      <c r="A14" s="62" t="s">
        <v>69</v>
      </c>
      <c r="B14" s="188" t="str">
        <f>IF(ISNONTEXT($A14),"",VLOOKUP(A14,Reférentiel!A6:C104,2,FALSE))</f>
        <v>Établir une liste des travaux avec les éléments et produits à remplacer.</v>
      </c>
      <c r="C14" s="188"/>
      <c r="D14" s="188"/>
      <c r="E14" s="188"/>
      <c r="F14" s="188"/>
      <c r="G14" s="188"/>
      <c r="H14" s="188"/>
      <c r="I14" s="188"/>
      <c r="J14" s="188" t="str">
        <f>IF(ISNONTEXT($A14),"",VLOOKUP(A14,Reférentiel!A5:C103,3,FALSE))</f>
        <v>Toutes les prescriptions du procès verbal sont prises en compte.
La liste des éléments et des produits à remplacer est complète.
La liste des travaux à réaliser est adaptée.</v>
      </c>
      <c r="K14" s="188"/>
      <c r="L14" s="188"/>
      <c r="M14" s="188"/>
      <c r="N14" s="188"/>
      <c r="O14" s="188"/>
      <c r="P14" s="188"/>
    </row>
    <row r="15" spans="1:22" ht="41.25" customHeight="1" x14ac:dyDescent="0.3">
      <c r="A15" s="62"/>
      <c r="B15" s="188" t="str">
        <f>IF(ISNONTEXT($A15),"",VLOOKUP(A15,Reférentiel!A7:C105,2,FALSE))</f>
        <v/>
      </c>
      <c r="C15" s="188"/>
      <c r="D15" s="188"/>
      <c r="E15" s="188"/>
      <c r="F15" s="188"/>
      <c r="G15" s="188"/>
      <c r="H15" s="188"/>
      <c r="I15" s="188"/>
      <c r="J15" s="188" t="str">
        <f>IF(ISNONTEXT($A15),"",VLOOKUP(A15,Reférentiel!A6:C104,3,FALSE))</f>
        <v/>
      </c>
      <c r="K15" s="188"/>
      <c r="L15" s="188"/>
      <c r="M15" s="188"/>
      <c r="N15" s="188"/>
      <c r="O15" s="188"/>
      <c r="P15" s="188"/>
    </row>
    <row r="16" spans="1:22" ht="18" x14ac:dyDescent="0.35">
      <c r="A16" s="189" t="s">
        <v>304</v>
      </c>
      <c r="B16" s="190"/>
      <c r="C16" s="190"/>
      <c r="D16" s="190"/>
      <c r="E16" s="190"/>
      <c r="F16" s="190"/>
      <c r="G16" s="190"/>
      <c r="H16" s="190"/>
      <c r="I16" s="190"/>
      <c r="J16" s="190"/>
      <c r="K16" s="190"/>
      <c r="L16" s="190"/>
      <c r="M16" s="190"/>
      <c r="N16" s="190"/>
      <c r="O16" s="190"/>
      <c r="P16" s="191"/>
    </row>
    <row r="17" spans="1:20" ht="32.25" customHeight="1" x14ac:dyDescent="0.3">
      <c r="A17" s="183"/>
      <c r="B17" s="223" t="s">
        <v>305</v>
      </c>
      <c r="C17" s="224"/>
      <c r="D17" s="224"/>
      <c r="E17" s="225"/>
      <c r="F17" s="185" t="s">
        <v>308</v>
      </c>
      <c r="G17" s="221" t="s">
        <v>344</v>
      </c>
      <c r="H17" s="221" t="s">
        <v>343</v>
      </c>
      <c r="I17" s="221" t="s">
        <v>345</v>
      </c>
      <c r="J17" s="185" t="s">
        <v>309</v>
      </c>
      <c r="K17" s="187" t="s">
        <v>311</v>
      </c>
      <c r="L17" s="187"/>
      <c r="M17" s="187"/>
      <c r="N17" s="187"/>
      <c r="O17" s="106"/>
      <c r="P17" s="58"/>
      <c r="S17" s="67"/>
      <c r="T17" s="67"/>
    </row>
    <row r="18" spans="1:20" ht="18" customHeight="1" x14ac:dyDescent="0.3">
      <c r="A18" s="184"/>
      <c r="B18" s="52" t="s">
        <v>306</v>
      </c>
      <c r="C18" s="52" t="s">
        <v>4</v>
      </c>
      <c r="D18" s="52" t="s">
        <v>307</v>
      </c>
      <c r="E18" s="52" t="s">
        <v>5</v>
      </c>
      <c r="F18" s="186"/>
      <c r="G18" s="222"/>
      <c r="H18" s="222"/>
      <c r="I18" s="222"/>
      <c r="J18" s="186"/>
      <c r="K18" s="57"/>
      <c r="L18" s="55"/>
      <c r="M18" s="55"/>
      <c r="N18" s="55"/>
      <c r="O18" s="55"/>
      <c r="P18" s="54"/>
    </row>
    <row r="19" spans="1:20" ht="18" customHeight="1" x14ac:dyDescent="0.3">
      <c r="A19" s="70" t="str">
        <f>A10</f>
        <v>C1.1.4</v>
      </c>
      <c r="B19" s="71"/>
      <c r="C19" s="72"/>
      <c r="D19" s="72"/>
      <c r="E19" s="73"/>
      <c r="F19" s="101">
        <v>4</v>
      </c>
      <c r="G19" s="75">
        <v>3</v>
      </c>
      <c r="H19" s="74"/>
      <c r="I19" s="75"/>
      <c r="J19" s="76">
        <f>IF(COUNT(G19:I19)=0,"",AVERAGE(G19:I19)/F19)</f>
        <v>0.75</v>
      </c>
      <c r="K19" s="57"/>
      <c r="L19" s="55"/>
      <c r="M19" s="53"/>
      <c r="N19" s="53"/>
      <c r="O19" s="53"/>
      <c r="P19" s="54"/>
      <c r="R19" s="68"/>
    </row>
    <row r="20" spans="1:20" ht="18" customHeight="1" x14ac:dyDescent="0.3">
      <c r="A20" s="70" t="str">
        <f t="shared" ref="A20:A24" si="0">A11</f>
        <v>C1.2.1</v>
      </c>
      <c r="B20" s="71"/>
      <c r="C20" s="77"/>
      <c r="D20" s="77"/>
      <c r="E20" s="78"/>
      <c r="F20" s="101">
        <v>3</v>
      </c>
      <c r="G20" s="75">
        <v>2</v>
      </c>
      <c r="H20" s="74"/>
      <c r="I20" s="75"/>
      <c r="J20" s="76">
        <f t="shared" ref="J20:J25" si="1">IF(COUNT(G20:I20)=0,"",AVERAGE(G20:I20)/F20)</f>
        <v>0.66666666666666663</v>
      </c>
      <c r="K20" s="57"/>
      <c r="L20" s="55"/>
      <c r="M20" s="55"/>
      <c r="N20" s="55"/>
      <c r="O20" s="55"/>
      <c r="P20" s="56"/>
    </row>
    <row r="21" spans="1:20" ht="18" customHeight="1" x14ac:dyDescent="0.3">
      <c r="A21" s="70" t="str">
        <f t="shared" si="0"/>
        <v>C1.3.4</v>
      </c>
      <c r="B21" s="71"/>
      <c r="C21" s="77"/>
      <c r="D21" s="77"/>
      <c r="E21" s="73"/>
      <c r="F21" s="101">
        <v>4</v>
      </c>
      <c r="G21" s="75">
        <v>4</v>
      </c>
      <c r="H21" s="74"/>
      <c r="I21" s="75"/>
      <c r="J21" s="76">
        <f t="shared" si="1"/>
        <v>1</v>
      </c>
      <c r="K21" s="57"/>
      <c r="L21" s="55"/>
      <c r="M21" s="55"/>
      <c r="N21" s="55"/>
      <c r="O21" s="55"/>
      <c r="P21" s="56"/>
    </row>
    <row r="22" spans="1:20" ht="18" customHeight="1" x14ac:dyDescent="0.3">
      <c r="A22" s="70" t="str">
        <f t="shared" si="0"/>
        <v>C1.3.1</v>
      </c>
      <c r="B22" s="71"/>
      <c r="C22" s="72"/>
      <c r="D22" s="72"/>
      <c r="E22" s="73"/>
      <c r="F22" s="101">
        <v>5</v>
      </c>
      <c r="G22" s="75">
        <v>3</v>
      </c>
      <c r="H22" s="74"/>
      <c r="I22" s="75"/>
      <c r="J22" s="76">
        <f t="shared" si="1"/>
        <v>0.6</v>
      </c>
      <c r="K22" s="57"/>
      <c r="L22" s="55"/>
      <c r="M22" s="50"/>
      <c r="N22" s="50"/>
      <c r="O22" s="50"/>
      <c r="P22" s="56"/>
    </row>
    <row r="23" spans="1:20" ht="18" customHeight="1" x14ac:dyDescent="0.3">
      <c r="A23" s="70" t="str">
        <f t="shared" si="0"/>
        <v>C1.3.4</v>
      </c>
      <c r="B23" s="71"/>
      <c r="C23" s="72"/>
      <c r="D23" s="72"/>
      <c r="E23" s="73"/>
      <c r="F23" s="101">
        <v>4</v>
      </c>
      <c r="G23" s="75">
        <v>3</v>
      </c>
      <c r="H23" s="74"/>
      <c r="I23" s="75"/>
      <c r="J23" s="76">
        <f t="shared" si="1"/>
        <v>0.75</v>
      </c>
      <c r="K23" s="57"/>
      <c r="L23" s="55"/>
      <c r="M23" s="55"/>
      <c r="N23" s="55"/>
      <c r="O23" s="55"/>
      <c r="P23" s="56"/>
    </row>
    <row r="24" spans="1:20" ht="18" customHeight="1" x14ac:dyDescent="0.3">
      <c r="A24" s="105">
        <f t="shared" si="0"/>
        <v>0</v>
      </c>
      <c r="B24" s="71"/>
      <c r="C24" s="72"/>
      <c r="D24" s="72"/>
      <c r="E24" s="73"/>
      <c r="F24" s="101"/>
      <c r="G24" s="75"/>
      <c r="H24" s="74"/>
      <c r="I24" s="75"/>
      <c r="J24" s="76" t="str">
        <f t="shared" si="1"/>
        <v/>
      </c>
      <c r="K24" s="57"/>
      <c r="L24" s="55"/>
      <c r="M24" s="55"/>
      <c r="N24" s="51"/>
      <c r="O24" s="51"/>
      <c r="P24" s="56"/>
    </row>
    <row r="25" spans="1:20" ht="18" customHeight="1" x14ac:dyDescent="0.3">
      <c r="A25" s="100"/>
      <c r="B25" s="226" t="s">
        <v>310</v>
      </c>
      <c r="C25" s="227"/>
      <c r="D25" s="227"/>
      <c r="E25" s="228"/>
      <c r="F25" s="102">
        <f t="shared" ref="F25:I25" si="2">SUM(F19:F24)</f>
        <v>20</v>
      </c>
      <c r="G25" s="102">
        <f t="shared" si="2"/>
        <v>15</v>
      </c>
      <c r="H25" s="102">
        <f t="shared" si="2"/>
        <v>0</v>
      </c>
      <c r="I25" s="102">
        <f t="shared" si="2"/>
        <v>0</v>
      </c>
      <c r="J25" s="76">
        <f t="shared" si="1"/>
        <v>0.25</v>
      </c>
      <c r="K25" s="57"/>
      <c r="L25" s="50"/>
      <c r="M25" s="55"/>
      <c r="N25" s="55"/>
      <c r="O25" s="55"/>
      <c r="P25" s="56"/>
    </row>
    <row r="26" spans="1:20" ht="17.25" x14ac:dyDescent="0.35">
      <c r="A26" s="229" t="s">
        <v>312</v>
      </c>
      <c r="B26" s="230"/>
      <c r="C26" s="230"/>
      <c r="D26" s="230"/>
      <c r="E26" s="230"/>
      <c r="F26" s="230"/>
      <c r="G26" s="230"/>
      <c r="H26" s="230"/>
      <c r="I26" s="230"/>
      <c r="J26" s="230"/>
      <c r="K26" s="230"/>
      <c r="L26" s="230"/>
      <c r="M26" s="230"/>
      <c r="N26" s="230"/>
      <c r="O26" s="230"/>
      <c r="P26" s="231"/>
    </row>
    <row r="27" spans="1:20" x14ac:dyDescent="0.3">
      <c r="A27" s="220"/>
      <c r="B27" s="218"/>
      <c r="C27" s="218"/>
      <c r="D27" s="218"/>
      <c r="E27" s="218"/>
      <c r="F27" s="218"/>
      <c r="G27" s="218"/>
      <c r="H27" s="218"/>
      <c r="I27" s="218"/>
      <c r="J27" s="218"/>
      <c r="K27" s="218"/>
      <c r="L27" s="218"/>
      <c r="M27" s="218"/>
      <c r="N27" s="218"/>
      <c r="O27" s="218"/>
      <c r="P27" s="219"/>
    </row>
    <row r="28" spans="1:20" x14ac:dyDescent="0.3">
      <c r="A28" s="220"/>
      <c r="B28" s="218"/>
      <c r="C28" s="218"/>
      <c r="D28" s="218"/>
      <c r="E28" s="218"/>
      <c r="F28" s="218"/>
      <c r="G28" s="218"/>
      <c r="H28" s="218"/>
      <c r="I28" s="218"/>
      <c r="J28" s="218"/>
      <c r="K28" s="218"/>
      <c r="L28" s="218"/>
      <c r="M28" s="218"/>
      <c r="N28" s="218"/>
      <c r="O28" s="218"/>
      <c r="P28" s="219"/>
    </row>
    <row r="29" spans="1:20" x14ac:dyDescent="0.3">
      <c r="A29" s="184"/>
      <c r="B29" s="216"/>
      <c r="C29" s="216"/>
      <c r="D29" s="216"/>
      <c r="E29" s="216"/>
      <c r="F29" s="216"/>
      <c r="G29" s="216"/>
      <c r="H29" s="216"/>
      <c r="I29" s="216"/>
      <c r="J29" s="216"/>
      <c r="K29" s="216"/>
      <c r="L29" s="216"/>
      <c r="M29" s="216"/>
      <c r="N29" s="216"/>
      <c r="O29" s="216"/>
      <c r="P29" s="217"/>
    </row>
    <row r="30" spans="1:20" x14ac:dyDescent="0.3">
      <c r="A30" s="50"/>
      <c r="B30" s="50"/>
      <c r="C30" s="50"/>
      <c r="D30" s="50"/>
      <c r="E30" s="50"/>
      <c r="F30" s="50"/>
      <c r="G30" s="50"/>
      <c r="H30" s="50"/>
      <c r="I30" s="50"/>
      <c r="J30" s="50"/>
      <c r="K30" s="50"/>
      <c r="L30" s="50"/>
      <c r="M30" s="50"/>
      <c r="N30" s="50"/>
      <c r="O30" s="50"/>
      <c r="P30" s="50"/>
    </row>
    <row r="31" spans="1:20" x14ac:dyDescent="0.3">
      <c r="A31" s="50"/>
      <c r="B31" s="50"/>
      <c r="C31" s="50"/>
      <c r="D31" s="50"/>
      <c r="E31" s="50"/>
      <c r="F31" s="50"/>
      <c r="G31" s="50"/>
      <c r="H31" s="50"/>
      <c r="I31" s="50"/>
      <c r="J31" s="50"/>
      <c r="K31" s="50"/>
      <c r="L31" s="50"/>
      <c r="M31" s="50"/>
      <c r="N31" s="50"/>
      <c r="O31" s="50"/>
      <c r="P31" s="50"/>
    </row>
    <row r="32" spans="1:20" x14ac:dyDescent="0.3">
      <c r="A32" s="50"/>
      <c r="B32" s="50"/>
      <c r="C32" s="50"/>
      <c r="D32" s="50"/>
      <c r="E32" s="50"/>
      <c r="F32" s="50"/>
      <c r="G32" s="50"/>
      <c r="H32" s="50"/>
      <c r="I32" s="50"/>
      <c r="J32" s="50"/>
      <c r="K32" s="50"/>
      <c r="L32" s="50"/>
      <c r="M32" s="50"/>
      <c r="N32" s="50"/>
      <c r="O32" s="50"/>
      <c r="P32" s="50"/>
    </row>
    <row r="33" spans="1:16" x14ac:dyDescent="0.3">
      <c r="A33" s="50"/>
      <c r="B33" s="50"/>
      <c r="C33" s="50"/>
      <c r="D33" s="50"/>
      <c r="E33" s="50"/>
      <c r="F33" s="50"/>
      <c r="G33" s="50"/>
      <c r="H33" s="50"/>
      <c r="I33" s="50"/>
      <c r="J33" s="50"/>
      <c r="K33" s="50"/>
      <c r="L33" s="50"/>
      <c r="M33" s="50"/>
      <c r="N33" s="50"/>
      <c r="O33" s="50"/>
      <c r="P33" s="50"/>
    </row>
    <row r="34" spans="1:16" x14ac:dyDescent="0.3">
      <c r="A34" s="50"/>
      <c r="B34" s="50"/>
      <c r="C34" s="50"/>
      <c r="D34" s="50"/>
      <c r="E34" s="50"/>
      <c r="F34" s="50"/>
      <c r="G34" s="50"/>
      <c r="H34" s="50"/>
      <c r="I34" s="50"/>
      <c r="J34" s="50"/>
      <c r="K34" s="50"/>
      <c r="L34" s="50"/>
      <c r="M34" s="50"/>
      <c r="N34" s="50"/>
      <c r="O34" s="50"/>
      <c r="P34" s="50"/>
    </row>
    <row r="35" spans="1:16" x14ac:dyDescent="0.3">
      <c r="A35" s="50"/>
      <c r="B35" s="50"/>
      <c r="C35" s="50"/>
      <c r="D35" s="50"/>
      <c r="E35" s="50"/>
      <c r="F35" s="50"/>
      <c r="G35" s="50"/>
      <c r="H35" s="50"/>
      <c r="I35" s="50"/>
      <c r="J35" s="50"/>
      <c r="K35" s="50"/>
      <c r="L35" s="50"/>
      <c r="M35" s="50"/>
      <c r="N35" s="50"/>
      <c r="O35" s="50"/>
      <c r="P35" s="50"/>
    </row>
    <row r="36" spans="1:16" x14ac:dyDescent="0.3">
      <c r="A36" s="50"/>
      <c r="B36" s="50"/>
      <c r="C36" s="50"/>
      <c r="D36" s="50"/>
      <c r="E36" s="50"/>
      <c r="F36" s="50"/>
      <c r="G36" s="50"/>
      <c r="H36" s="50"/>
      <c r="I36" s="50"/>
      <c r="J36" s="50"/>
      <c r="K36" s="50"/>
      <c r="L36" s="50"/>
      <c r="M36" s="50"/>
      <c r="N36" s="50"/>
      <c r="O36" s="50"/>
      <c r="P36" s="50"/>
    </row>
    <row r="37" spans="1:16" x14ac:dyDescent="0.3">
      <c r="A37" s="50"/>
      <c r="B37" s="50"/>
      <c r="C37" s="50"/>
      <c r="D37" s="50"/>
      <c r="E37" s="50"/>
      <c r="F37" s="50"/>
      <c r="G37" s="50"/>
      <c r="H37" s="50"/>
      <c r="I37" s="50"/>
      <c r="J37" s="50"/>
      <c r="K37" s="50"/>
      <c r="L37" s="50"/>
      <c r="M37" s="50"/>
      <c r="N37" s="50"/>
      <c r="O37" s="50"/>
      <c r="P37" s="50"/>
    </row>
    <row r="38" spans="1:16" x14ac:dyDescent="0.3">
      <c r="A38" s="50"/>
      <c r="B38" s="50"/>
      <c r="C38" s="50"/>
      <c r="D38" s="50"/>
      <c r="E38" s="50"/>
      <c r="F38" s="50"/>
      <c r="G38" s="50"/>
      <c r="H38" s="50"/>
      <c r="I38" s="50"/>
      <c r="J38" s="50"/>
      <c r="K38" s="50"/>
      <c r="L38" s="50"/>
      <c r="M38" s="50"/>
      <c r="N38" s="50"/>
      <c r="O38" s="50"/>
      <c r="P38" s="50"/>
    </row>
    <row r="39" spans="1:16" x14ac:dyDescent="0.3">
      <c r="A39" s="50"/>
      <c r="B39" s="50"/>
      <c r="C39" s="50"/>
      <c r="D39" s="50"/>
      <c r="E39" s="50"/>
      <c r="F39" s="50"/>
      <c r="G39" s="50"/>
      <c r="H39" s="50"/>
      <c r="I39" s="50"/>
      <c r="J39" s="50"/>
      <c r="K39" s="50"/>
      <c r="L39" s="50"/>
      <c r="M39" s="50"/>
      <c r="N39" s="50"/>
      <c r="O39" s="50"/>
      <c r="P39" s="50"/>
    </row>
    <row r="40" spans="1:16" x14ac:dyDescent="0.3">
      <c r="A40" s="50"/>
      <c r="B40" s="50"/>
      <c r="C40" s="50"/>
      <c r="D40" s="50"/>
      <c r="E40" s="50"/>
      <c r="F40" s="50"/>
      <c r="G40" s="50"/>
      <c r="H40" s="50"/>
      <c r="I40" s="50"/>
      <c r="J40" s="50"/>
      <c r="K40" s="50"/>
      <c r="L40" s="50"/>
      <c r="M40" s="50"/>
      <c r="N40" s="50"/>
      <c r="O40" s="50"/>
      <c r="P40" s="50"/>
    </row>
    <row r="41" spans="1:16" x14ac:dyDescent="0.3">
      <c r="A41" s="50"/>
      <c r="B41" s="50"/>
      <c r="C41" s="50"/>
      <c r="D41" s="50"/>
      <c r="E41" s="50"/>
      <c r="F41" s="50"/>
      <c r="G41" s="50"/>
      <c r="H41" s="50"/>
      <c r="I41" s="50"/>
      <c r="J41" s="50"/>
      <c r="K41" s="50"/>
      <c r="L41" s="50"/>
      <c r="M41" s="50"/>
      <c r="N41" s="50"/>
      <c r="O41" s="50"/>
      <c r="P41" s="50"/>
    </row>
    <row r="42" spans="1:16" x14ac:dyDescent="0.3">
      <c r="A42" s="50"/>
      <c r="B42" s="50"/>
      <c r="C42" s="50"/>
      <c r="D42" s="50"/>
      <c r="E42" s="50"/>
      <c r="F42" s="50"/>
      <c r="G42" s="50"/>
      <c r="H42" s="50"/>
      <c r="I42" s="50"/>
      <c r="J42" s="50"/>
      <c r="K42" s="50"/>
      <c r="L42" s="50"/>
      <c r="M42" s="50"/>
      <c r="N42" s="50"/>
      <c r="O42" s="50"/>
      <c r="P42" s="50"/>
    </row>
    <row r="43" spans="1:16" x14ac:dyDescent="0.3">
      <c r="A43" s="50"/>
      <c r="B43" s="50"/>
      <c r="C43" s="50"/>
      <c r="D43" s="50"/>
      <c r="E43" s="50"/>
      <c r="F43" s="50"/>
      <c r="G43" s="50"/>
      <c r="H43" s="50"/>
      <c r="I43" s="50"/>
      <c r="J43" s="50"/>
      <c r="K43" s="50"/>
      <c r="L43" s="50"/>
      <c r="M43" s="50"/>
      <c r="N43" s="50"/>
      <c r="O43" s="50"/>
      <c r="P43" s="50"/>
    </row>
    <row r="44" spans="1:16" x14ac:dyDescent="0.3">
      <c r="A44" s="50"/>
      <c r="B44" s="50"/>
      <c r="C44" s="50"/>
      <c r="D44" s="50"/>
      <c r="E44" s="50"/>
      <c r="F44" s="50"/>
      <c r="G44" s="50"/>
      <c r="H44" s="50"/>
      <c r="I44" s="50"/>
      <c r="J44" s="50"/>
      <c r="K44" s="50"/>
      <c r="L44" s="50"/>
      <c r="M44" s="50"/>
      <c r="N44" s="50"/>
      <c r="O44" s="50"/>
      <c r="P44" s="50"/>
    </row>
    <row r="45" spans="1:16" x14ac:dyDescent="0.3">
      <c r="A45" s="50"/>
      <c r="B45" s="50"/>
      <c r="C45" s="50"/>
      <c r="D45" s="50"/>
      <c r="E45" s="50"/>
      <c r="F45" s="50"/>
      <c r="G45" s="50"/>
      <c r="H45" s="50"/>
      <c r="I45" s="50"/>
      <c r="J45" s="50"/>
      <c r="K45" s="50"/>
      <c r="L45" s="50"/>
      <c r="M45" s="50"/>
      <c r="N45" s="50"/>
      <c r="O45" s="50"/>
      <c r="P45" s="50"/>
    </row>
    <row r="46" spans="1:16" x14ac:dyDescent="0.3">
      <c r="A46" s="50"/>
      <c r="B46" s="50"/>
      <c r="C46" s="50"/>
      <c r="D46" s="50"/>
      <c r="E46" s="50"/>
      <c r="F46" s="50"/>
      <c r="G46" s="50"/>
      <c r="H46" s="50"/>
      <c r="I46" s="50"/>
      <c r="J46" s="50"/>
      <c r="K46" s="50"/>
      <c r="L46" s="50"/>
      <c r="M46" s="50"/>
      <c r="N46" s="50"/>
      <c r="O46" s="50"/>
      <c r="P46" s="50"/>
    </row>
    <row r="47" spans="1:16" x14ac:dyDescent="0.3">
      <c r="A47" s="50"/>
      <c r="B47" s="50"/>
      <c r="C47" s="50"/>
      <c r="D47" s="50"/>
      <c r="E47" s="50"/>
      <c r="F47" s="50"/>
      <c r="G47" s="50"/>
      <c r="H47" s="50"/>
      <c r="I47" s="50"/>
      <c r="J47" s="50"/>
      <c r="K47" s="50"/>
      <c r="L47" s="50"/>
      <c r="M47" s="50"/>
      <c r="N47" s="50"/>
      <c r="O47" s="50"/>
      <c r="P47" s="50"/>
    </row>
    <row r="48" spans="1:16" x14ac:dyDescent="0.3">
      <c r="A48" s="50"/>
      <c r="B48" s="50"/>
      <c r="C48" s="50"/>
      <c r="D48" s="50"/>
      <c r="E48" s="50"/>
      <c r="F48" s="50"/>
      <c r="G48" s="50"/>
      <c r="H48" s="50"/>
      <c r="I48" s="50"/>
      <c r="J48" s="50"/>
      <c r="K48" s="50"/>
      <c r="L48" s="50"/>
      <c r="M48" s="50"/>
      <c r="N48" s="50"/>
      <c r="O48" s="50"/>
      <c r="P48" s="50"/>
    </row>
    <row r="49" spans="1:16" x14ac:dyDescent="0.3">
      <c r="A49" s="50"/>
      <c r="B49" s="50"/>
      <c r="C49" s="50"/>
      <c r="D49" s="50"/>
      <c r="E49" s="50"/>
      <c r="F49" s="50"/>
      <c r="G49" s="50"/>
      <c r="H49" s="50"/>
      <c r="I49" s="50"/>
      <c r="J49" s="50"/>
      <c r="K49" s="50"/>
      <c r="L49" s="50"/>
      <c r="M49" s="50"/>
      <c r="N49" s="50"/>
      <c r="O49" s="50"/>
      <c r="P49" s="50"/>
    </row>
    <row r="50" spans="1:16" x14ac:dyDescent="0.3">
      <c r="A50" s="50"/>
      <c r="B50" s="50"/>
      <c r="C50" s="50"/>
      <c r="D50" s="50"/>
      <c r="E50" s="50"/>
      <c r="F50" s="50"/>
      <c r="G50" s="50"/>
      <c r="H50" s="50"/>
      <c r="I50" s="50"/>
      <c r="J50" s="50"/>
      <c r="K50" s="50"/>
      <c r="L50" s="50"/>
      <c r="M50" s="50"/>
      <c r="N50" s="50"/>
      <c r="O50" s="50"/>
      <c r="P50" s="50"/>
    </row>
    <row r="51" spans="1:16" x14ac:dyDescent="0.3">
      <c r="A51" s="50"/>
      <c r="B51" s="50"/>
      <c r="C51" s="50"/>
      <c r="D51" s="50"/>
      <c r="E51" s="50"/>
      <c r="F51" s="50"/>
      <c r="G51" s="50"/>
      <c r="H51" s="50"/>
      <c r="I51" s="50"/>
      <c r="J51" s="50"/>
      <c r="K51" s="50"/>
      <c r="L51" s="50"/>
      <c r="M51" s="50"/>
      <c r="N51" s="50"/>
      <c r="O51" s="50"/>
      <c r="P51" s="50"/>
    </row>
    <row r="52" spans="1:16" x14ac:dyDescent="0.3">
      <c r="A52" s="50"/>
      <c r="B52" s="50"/>
      <c r="C52" s="50"/>
      <c r="D52" s="50"/>
      <c r="E52" s="50"/>
      <c r="F52" s="50"/>
      <c r="G52" s="50"/>
      <c r="H52" s="50"/>
      <c r="I52" s="50"/>
      <c r="J52" s="50"/>
      <c r="K52" s="50"/>
      <c r="L52" s="50"/>
      <c r="M52" s="50"/>
      <c r="N52" s="50"/>
      <c r="O52" s="50"/>
      <c r="P52" s="50"/>
    </row>
    <row r="53" spans="1:16" x14ac:dyDescent="0.3">
      <c r="A53" s="50"/>
      <c r="B53" s="50"/>
      <c r="C53" s="50"/>
      <c r="D53" s="50"/>
      <c r="E53" s="50"/>
      <c r="F53" s="50"/>
      <c r="G53" s="50"/>
      <c r="H53" s="50"/>
      <c r="I53" s="50"/>
      <c r="J53" s="50"/>
      <c r="K53" s="50"/>
      <c r="L53" s="50"/>
      <c r="M53" s="50"/>
      <c r="N53" s="50"/>
      <c r="O53" s="50"/>
      <c r="P53" s="50"/>
    </row>
    <row r="54" spans="1:16" x14ac:dyDescent="0.3">
      <c r="A54" s="50"/>
      <c r="B54" s="50"/>
      <c r="C54" s="50"/>
      <c r="D54" s="50"/>
      <c r="E54" s="50"/>
      <c r="F54" s="50"/>
      <c r="G54" s="50"/>
      <c r="H54" s="50"/>
      <c r="I54" s="50"/>
      <c r="J54" s="50"/>
      <c r="K54" s="50"/>
      <c r="L54" s="50"/>
      <c r="M54" s="50"/>
      <c r="N54" s="50"/>
      <c r="O54" s="50"/>
      <c r="P54" s="50"/>
    </row>
    <row r="55" spans="1:16" x14ac:dyDescent="0.3">
      <c r="A55" s="50"/>
      <c r="B55" s="50"/>
      <c r="C55" s="50"/>
      <c r="D55" s="50"/>
      <c r="E55" s="50"/>
      <c r="F55" s="50"/>
      <c r="G55" s="50"/>
      <c r="H55" s="50"/>
      <c r="I55" s="50"/>
      <c r="J55" s="50"/>
      <c r="K55" s="50"/>
      <c r="L55" s="50"/>
      <c r="M55" s="50"/>
      <c r="N55" s="50"/>
      <c r="O55" s="50"/>
      <c r="P55" s="50"/>
    </row>
    <row r="56" spans="1:16" x14ac:dyDescent="0.3">
      <c r="A56" s="50"/>
      <c r="B56" s="50"/>
      <c r="C56" s="50"/>
      <c r="D56" s="50"/>
      <c r="E56" s="50"/>
      <c r="F56" s="50"/>
      <c r="G56" s="50"/>
      <c r="H56" s="50"/>
      <c r="I56" s="50"/>
      <c r="J56" s="50"/>
      <c r="K56" s="50"/>
      <c r="L56" s="50"/>
      <c r="M56" s="50"/>
      <c r="N56" s="50"/>
      <c r="O56" s="50"/>
      <c r="P56" s="50"/>
    </row>
    <row r="57" spans="1:16" x14ac:dyDescent="0.3">
      <c r="A57" s="50"/>
      <c r="B57" s="50"/>
      <c r="C57" s="50"/>
      <c r="D57" s="50"/>
      <c r="E57" s="50"/>
      <c r="F57" s="50"/>
      <c r="G57" s="50"/>
      <c r="H57" s="50"/>
      <c r="I57" s="50"/>
      <c r="J57" s="50"/>
      <c r="K57" s="50"/>
      <c r="L57" s="50"/>
      <c r="M57" s="50"/>
      <c r="N57" s="50"/>
      <c r="O57" s="50"/>
      <c r="P57" s="50"/>
    </row>
    <row r="58" spans="1:16" x14ac:dyDescent="0.3">
      <c r="A58" s="50"/>
      <c r="B58" s="50"/>
      <c r="C58" s="50"/>
      <c r="D58" s="50"/>
      <c r="E58" s="50"/>
      <c r="F58" s="50"/>
      <c r="G58" s="50"/>
      <c r="H58" s="50"/>
      <c r="I58" s="50"/>
      <c r="J58" s="50"/>
      <c r="K58" s="50"/>
      <c r="L58" s="50"/>
      <c r="M58" s="50"/>
      <c r="N58" s="50"/>
      <c r="O58" s="50"/>
      <c r="P58" s="50"/>
    </row>
    <row r="59" spans="1:16" x14ac:dyDescent="0.3">
      <c r="A59" s="50"/>
      <c r="B59" s="50"/>
      <c r="C59" s="50"/>
      <c r="D59" s="50"/>
      <c r="E59" s="50"/>
      <c r="F59" s="50"/>
      <c r="G59" s="50"/>
      <c r="H59" s="50"/>
      <c r="I59" s="50"/>
      <c r="J59" s="50"/>
      <c r="K59" s="50"/>
      <c r="L59" s="50"/>
      <c r="M59" s="50"/>
      <c r="N59" s="50"/>
      <c r="O59" s="50"/>
      <c r="P59" s="50"/>
    </row>
    <row r="60" spans="1:16" x14ac:dyDescent="0.3">
      <c r="A60" s="50"/>
      <c r="B60" s="50"/>
      <c r="C60" s="50"/>
      <c r="D60" s="50"/>
      <c r="E60" s="50"/>
      <c r="F60" s="50"/>
      <c r="G60" s="50"/>
      <c r="H60" s="50"/>
      <c r="I60" s="50"/>
      <c r="J60" s="50"/>
      <c r="K60" s="50"/>
      <c r="L60" s="50"/>
      <c r="M60" s="50"/>
      <c r="N60" s="50"/>
      <c r="O60" s="50"/>
      <c r="P60" s="50"/>
    </row>
    <row r="61" spans="1:16" x14ac:dyDescent="0.3">
      <c r="A61" s="50"/>
      <c r="B61" s="50"/>
      <c r="C61" s="50"/>
      <c r="D61" s="50"/>
      <c r="E61" s="50"/>
      <c r="F61" s="50"/>
      <c r="G61" s="50"/>
      <c r="H61" s="50"/>
      <c r="I61" s="50"/>
      <c r="J61" s="50"/>
      <c r="K61" s="50"/>
      <c r="L61" s="50"/>
      <c r="M61" s="50"/>
      <c r="N61" s="50"/>
      <c r="O61" s="50"/>
      <c r="P61" s="50"/>
    </row>
    <row r="62" spans="1:16" x14ac:dyDescent="0.3">
      <c r="A62" s="50"/>
      <c r="B62" s="50"/>
      <c r="C62" s="50"/>
      <c r="D62" s="50"/>
      <c r="E62" s="50"/>
      <c r="F62" s="50"/>
      <c r="G62" s="50"/>
      <c r="H62" s="50"/>
      <c r="I62" s="50"/>
      <c r="J62" s="50"/>
      <c r="K62" s="50"/>
      <c r="L62" s="50"/>
      <c r="M62" s="50"/>
      <c r="N62" s="50"/>
      <c r="O62" s="50"/>
      <c r="P62" s="50"/>
    </row>
    <row r="63" spans="1:16" x14ac:dyDescent="0.3">
      <c r="A63" s="50"/>
      <c r="B63" s="50"/>
      <c r="C63" s="50"/>
      <c r="D63" s="50"/>
      <c r="E63" s="50"/>
      <c r="F63" s="50"/>
      <c r="G63" s="50"/>
      <c r="H63" s="50"/>
      <c r="I63" s="50"/>
      <c r="J63" s="50"/>
      <c r="K63" s="50"/>
      <c r="L63" s="50"/>
      <c r="M63" s="50"/>
      <c r="N63" s="50"/>
      <c r="O63" s="50"/>
      <c r="P63" s="50"/>
    </row>
    <row r="64" spans="1:16" x14ac:dyDescent="0.3">
      <c r="A64" s="50"/>
      <c r="B64" s="50"/>
      <c r="C64" s="50"/>
      <c r="D64" s="50"/>
      <c r="E64" s="50"/>
      <c r="F64" s="50"/>
      <c r="G64" s="50"/>
      <c r="H64" s="50"/>
      <c r="I64" s="50"/>
      <c r="J64" s="50"/>
      <c r="K64" s="50"/>
      <c r="L64" s="50"/>
      <c r="M64" s="50"/>
      <c r="N64" s="50"/>
      <c r="O64" s="50"/>
      <c r="P64" s="50"/>
    </row>
  </sheetData>
  <sheetProtection formatCells="0" formatColumns="0" formatRows="0" insertColumns="0" insertRows="0" insertHyperlinks="0" deleteColumns="0" deleteRows="0" sort="0" autoFilter="0" pivotTables="0"/>
  <mergeCells count="41">
    <mergeCell ref="A28:P28"/>
    <mergeCell ref="A29:P29"/>
    <mergeCell ref="J17:J18"/>
    <mergeCell ref="G17:G18"/>
    <mergeCell ref="B17:E17"/>
    <mergeCell ref="A27:P27"/>
    <mergeCell ref="B25:E25"/>
    <mergeCell ref="H17:H18"/>
    <mergeCell ref="I17:I18"/>
    <mergeCell ref="A26:P26"/>
    <mergeCell ref="A1:P1"/>
    <mergeCell ref="H2:P2"/>
    <mergeCell ref="E5:P5"/>
    <mergeCell ref="B10:I10"/>
    <mergeCell ref="A8:H8"/>
    <mergeCell ref="H3:P4"/>
    <mergeCell ref="I7:P7"/>
    <mergeCell ref="I6:P6"/>
    <mergeCell ref="I8:P8"/>
    <mergeCell ref="A9:I9"/>
    <mergeCell ref="J9:P9"/>
    <mergeCell ref="B4:G4"/>
    <mergeCell ref="A6:H6"/>
    <mergeCell ref="B3:G3"/>
    <mergeCell ref="A7:H7"/>
    <mergeCell ref="J10:P10"/>
    <mergeCell ref="B2:G2"/>
    <mergeCell ref="A17:A18"/>
    <mergeCell ref="F17:F18"/>
    <mergeCell ref="K17:N17"/>
    <mergeCell ref="B11:I11"/>
    <mergeCell ref="B13:I13"/>
    <mergeCell ref="B14:I14"/>
    <mergeCell ref="A16:P16"/>
    <mergeCell ref="J15:P15"/>
    <mergeCell ref="B15:I15"/>
    <mergeCell ref="B12:I12"/>
    <mergeCell ref="J11:P11"/>
    <mergeCell ref="J12:P12"/>
    <mergeCell ref="J13:P13"/>
    <mergeCell ref="J14:P14"/>
  </mergeCells>
  <conditionalFormatting sqref="J19:J25">
    <cfRule type="dataBar" priority="2">
      <dataBar>
        <cfvo type="min"/>
        <cfvo type="max"/>
        <color rgb="FFFF555A"/>
      </dataBar>
      <extLst>
        <ext xmlns:x14="http://schemas.microsoft.com/office/spreadsheetml/2009/9/main" uri="{B025F937-C7B1-47D3-B67F-A62EFF666E3E}">
          <x14:id>{481266B3-2FD8-4F97-B8DA-73023C60C645}</x14:id>
        </ext>
      </extLst>
    </cfRule>
  </conditionalFormatting>
  <conditionalFormatting sqref="J19:J25">
    <cfRule type="dataBar" priority="18">
      <dataBar>
        <cfvo type="min"/>
        <cfvo type="max"/>
        <color rgb="FF008AEF"/>
      </dataBar>
      <extLst>
        <ext xmlns:x14="http://schemas.microsoft.com/office/spreadsheetml/2009/9/main" uri="{B025F937-C7B1-47D3-B67F-A62EFF666E3E}">
          <x14:id>{81BB9914-E89A-442C-B718-F6BA98F854FF}</x14:id>
        </ext>
      </extLst>
    </cfRule>
  </conditionalFormatting>
  <conditionalFormatting sqref="J20">
    <cfRule type="dataBar" priority="21">
      <dataBar>
        <cfvo type="min"/>
        <cfvo type="max"/>
        <color rgb="FF008AEF"/>
      </dataBar>
      <extLst>
        <ext xmlns:x14="http://schemas.microsoft.com/office/spreadsheetml/2009/9/main" uri="{B025F937-C7B1-47D3-B67F-A62EFF666E3E}">
          <x14:id>{B4AA8FA6-3914-46AC-911A-DEEBF3B42161}</x14:id>
        </ext>
      </extLst>
    </cfRule>
  </conditionalFormatting>
  <conditionalFormatting sqref="J19:J25">
    <cfRule type="dataBar" priority="22">
      <dataBar>
        <cfvo type="min"/>
        <cfvo type="max"/>
        <color rgb="FF63C384"/>
      </dataBar>
      <extLst>
        <ext xmlns:x14="http://schemas.microsoft.com/office/spreadsheetml/2009/9/main" uri="{B025F937-C7B1-47D3-B67F-A62EFF666E3E}">
          <x14:id>{8844BCDA-CD9A-4910-BDF5-53456A476786}</x14:id>
        </ext>
      </extLst>
    </cfRule>
  </conditionalFormatting>
  <conditionalFormatting sqref="J25">
    <cfRule type="dataBar" priority="1">
      <dataBar>
        <cfvo type="min"/>
        <cfvo type="max"/>
        <color rgb="FFFFB628"/>
      </dataBar>
      <extLst>
        <ext xmlns:x14="http://schemas.microsoft.com/office/spreadsheetml/2009/9/main" uri="{B025F937-C7B1-47D3-B67F-A62EFF666E3E}">
          <x14:id>{D9C67588-723B-4DBD-8C5A-0F9BDDFB1518}</x14:id>
        </ext>
      </extLst>
    </cfRule>
  </conditionalFormatting>
  <printOptions horizontalCentered="1" verticalCentered="1"/>
  <pageMargins left="0" right="0" top="0" bottom="0" header="0.31496062992125984" footer="0.31496062992125984"/>
  <pageSetup paperSize="9" orientation="portrait" r:id="rId1"/>
  <colBreaks count="1" manualBreakCount="1">
    <brk id="16" max="1048575" man="1"/>
  </colBreaks>
  <drawing r:id="rId2"/>
  <extLst>
    <ext xmlns:x14="http://schemas.microsoft.com/office/spreadsheetml/2009/9/main" uri="{78C0D931-6437-407d-A8EE-F0AAD7539E65}">
      <x14:conditionalFormattings>
        <x14:conditionalFormatting xmlns:xm="http://schemas.microsoft.com/office/excel/2006/main">
          <x14:cfRule type="dataBar" id="{481266B3-2FD8-4F97-B8DA-73023C60C645}">
            <x14:dataBar minLength="0" maxLength="100" border="1" negativeBarBorderColorSameAsPositive="0">
              <x14:cfvo type="autoMin"/>
              <x14:cfvo type="autoMax"/>
              <x14:borderColor rgb="FFFF555A"/>
              <x14:negativeFillColor rgb="FFFF0000"/>
              <x14:negativeBorderColor rgb="FFFF0000"/>
              <x14:axisColor rgb="FF000000"/>
            </x14:dataBar>
          </x14:cfRule>
          <xm:sqref>J19:J25</xm:sqref>
        </x14:conditionalFormatting>
        <x14:conditionalFormatting xmlns:xm="http://schemas.microsoft.com/office/excel/2006/main">
          <x14:cfRule type="dataBar" id="{81BB9914-E89A-442C-B718-F6BA98F854FF}">
            <x14:dataBar minLength="0" maxLength="100" border="1" negativeBarBorderColorSameAsPositive="0">
              <x14:cfvo type="autoMin"/>
              <x14:cfvo type="autoMax"/>
              <x14:borderColor rgb="FF008AEF"/>
              <x14:negativeFillColor rgb="FFFF0000"/>
              <x14:negativeBorderColor rgb="FFFF0000"/>
              <x14:axisColor rgb="FF000000"/>
            </x14:dataBar>
          </x14:cfRule>
          <xm:sqref>J19:J25</xm:sqref>
        </x14:conditionalFormatting>
        <x14:conditionalFormatting xmlns:xm="http://schemas.microsoft.com/office/excel/2006/main">
          <x14:cfRule type="dataBar" id="{B4AA8FA6-3914-46AC-911A-DEEBF3B42161}">
            <x14:dataBar minLength="0" maxLength="100" border="1" negativeBarBorderColorSameAsPositive="0">
              <x14:cfvo type="autoMin"/>
              <x14:cfvo type="autoMax"/>
              <x14:borderColor rgb="FF008AEF"/>
              <x14:negativeFillColor rgb="FFFF0000"/>
              <x14:negativeBorderColor rgb="FFFF0000"/>
              <x14:axisColor rgb="FF000000"/>
            </x14:dataBar>
          </x14:cfRule>
          <xm:sqref>J20</xm:sqref>
        </x14:conditionalFormatting>
        <x14:conditionalFormatting xmlns:xm="http://schemas.microsoft.com/office/excel/2006/main">
          <x14:cfRule type="dataBar" id="{8844BCDA-CD9A-4910-BDF5-53456A476786}">
            <x14:dataBar minLength="0" maxLength="100" border="1" negativeBarBorderColorSameAsPositive="0">
              <x14:cfvo type="autoMin"/>
              <x14:cfvo type="autoMax"/>
              <x14:borderColor rgb="FF63C384"/>
              <x14:negativeFillColor rgb="FFFF0000"/>
              <x14:negativeBorderColor rgb="FFFF0000"/>
              <x14:axisColor rgb="FF000000"/>
            </x14:dataBar>
          </x14:cfRule>
          <xm:sqref>J19:J25</xm:sqref>
        </x14:conditionalFormatting>
        <x14:conditionalFormatting xmlns:xm="http://schemas.microsoft.com/office/excel/2006/main">
          <x14:cfRule type="dataBar" id="{D9C67588-723B-4DBD-8C5A-0F9BDDFB1518}">
            <x14:dataBar minLength="0" maxLength="100" border="1" negativeBarBorderColorSameAsPositive="0">
              <x14:cfvo type="autoMin"/>
              <x14:cfvo type="autoMax"/>
              <x14:borderColor rgb="FFFFB628"/>
              <x14:negativeFillColor rgb="FFFF0000"/>
              <x14:negativeBorderColor rgb="FFFF0000"/>
              <x14:axisColor rgb="FF000000"/>
            </x14:dataBar>
          </x14:cfRule>
          <xm:sqref>J25</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InputMessage="1" showErrorMessage="1">
          <x14:formula1>
            <xm:f>Reférentiel!$A$2:$A$100</xm:f>
          </x14:formula1>
          <xm:sqref>A11:A15</xm:sqref>
        </x14:dataValidation>
        <x14:dataValidation type="list" allowBlank="1" showInputMessage="1" showErrorMessage="1">
          <x14:formula1>
            <xm:f>Reférentiel!$A$2:$A$101</xm:f>
          </x14:formula1>
          <xm:sqref>A10</xm:sqref>
        </x14:dataValidation>
        <x14:dataValidation type="list" allowBlank="1" showInputMessage="1" showErrorMessage="1">
          <x14:formula1>
            <xm:f>liste!$C$3:$C$10</xm:f>
          </x14:formula1>
          <xm:sqref>O17</xm:sqref>
        </x14:dataValidation>
        <x14:dataValidation type="list" allowBlank="1" showInputMessage="1" showErrorMessage="1">
          <x14:formula1>
            <xm:f>liste!$A$3:$A$4</xm:f>
          </x14:formula1>
          <xm:sqref>B19:E24</xm:sqref>
        </x14:dataValidation>
        <x14:dataValidation type="list" allowBlank="1" showInputMessage="1" showErrorMessage="1">
          <x14:formula1>
            <xm:f>liste!$B$3:$B$5</xm:f>
          </x14:formula1>
          <xm:sqref>B4:G4</xm:sqref>
        </x14:dataValidation>
        <x14:dataValidation type="list" allowBlank="1" showInputMessage="1" showErrorMessage="1">
          <x14:formula1>
            <xm:f>liste!$D$1:$D$22</xm:f>
          </x14:formula1>
          <xm:sqref>F19:F24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rgb="FFFFC000"/>
  </sheetPr>
  <dimension ref="A1:K22"/>
  <sheetViews>
    <sheetView showGridLines="0" zoomScale="85" zoomScaleNormal="85" workbookViewId="0">
      <pane ySplit="6" topLeftCell="A7" activePane="bottomLeft" state="frozen"/>
      <selection pane="bottomLeft" activeCell="Q20" sqref="Q20"/>
    </sheetView>
  </sheetViews>
  <sheetFormatPr baseColWidth="10" defaultRowHeight="16.5" x14ac:dyDescent="0.3"/>
  <cols>
    <col min="1" max="1" width="4.77734375" style="32" customWidth="1"/>
    <col min="2" max="2" width="9.33203125" style="32" customWidth="1"/>
    <col min="3" max="3" width="30.77734375" style="32" customWidth="1"/>
    <col min="4" max="4" width="12.77734375" style="32" customWidth="1"/>
    <col min="5" max="5" width="9.44140625" style="32" customWidth="1"/>
    <col min="6" max="6" width="10.44140625" style="32" customWidth="1"/>
    <col min="7" max="7" width="9.77734375" style="32" customWidth="1"/>
    <col min="8" max="9" width="11.33203125" style="32" customWidth="1"/>
    <col min="10" max="16384" width="11.5546875" style="32"/>
  </cols>
  <sheetData>
    <row r="1" spans="1:11" ht="31.5" x14ac:dyDescent="0.6">
      <c r="A1" s="31"/>
    </row>
    <row r="4" spans="1:11" ht="17.25" thickBot="1" x14ac:dyDescent="0.35"/>
    <row r="5" spans="1:11" ht="16.5" customHeight="1" x14ac:dyDescent="0.3">
      <c r="A5" s="250" t="str">
        <f>IF('Création d''activités'!A8="","",'Création d''activités'!A8)</f>
        <v>N°</v>
      </c>
      <c r="B5" s="237" t="str">
        <f>IF('Création d''activités'!B8="","",'Création d''activités'!B8)</f>
        <v>Modalité</v>
      </c>
      <c r="C5" s="238" t="str">
        <f>IF('Création d''activités'!C8="","",'Création d''activités'!C8)</f>
        <v>Nom de l'activité</v>
      </c>
      <c r="D5" s="239" t="str">
        <f>IF('Création d''activités'!D8="","",'Création d''activités'!D8)</f>
        <v>Enseignants</v>
      </c>
      <c r="E5" s="240" t="e">
        <f>IF('Création d''activités'!E8="","",'Création d''activités'!E8)</f>
        <v>#REF!</v>
      </c>
      <c r="F5" s="241" t="e">
        <f>IF('Création d''activités'!F8="","",'Création d''activités'!F8)</f>
        <v>#REF!</v>
      </c>
      <c r="G5" s="232" t="str">
        <f>IF('Création d''activités'!G8="","",'Création d''activités'!G8)</f>
        <v>Année</v>
      </c>
      <c r="H5" s="233" t="str">
        <f>IF('Création d''activités'!H8="","",'Création d''activités'!H8)</f>
        <v>N° de Semaine (début)</v>
      </c>
      <c r="I5" s="235" t="str">
        <f>IF('Création d''activités'!I8="","",'Création d''activités'!I8)</f>
        <v>Durée du cycle (Nb de semaines)</v>
      </c>
      <c r="J5" s="246" t="s">
        <v>19</v>
      </c>
      <c r="K5" s="247"/>
    </row>
    <row r="6" spans="1:11" ht="17.25" thickBot="1" x14ac:dyDescent="0.35">
      <c r="A6" s="251"/>
      <c r="B6" s="169"/>
      <c r="C6" s="171"/>
      <c r="D6" s="173"/>
      <c r="E6" s="175"/>
      <c r="F6" s="177"/>
      <c r="G6" s="180"/>
      <c r="H6" s="234"/>
      <c r="I6" s="236"/>
      <c r="J6" s="248"/>
      <c r="K6" s="249"/>
    </row>
    <row r="7" spans="1:11" x14ac:dyDescent="0.3">
      <c r="A7" s="154">
        <f>IF('Création d''activités'!A10="","",'Création d''activités'!A10)</f>
        <v>1</v>
      </c>
      <c r="B7" s="156"/>
      <c r="C7" s="178"/>
      <c r="D7" s="158"/>
      <c r="E7" s="158"/>
      <c r="F7" s="158" t="str">
        <f>IF('Création d''activités'!F10="","",'Création d''activités'!F10)</f>
        <v/>
      </c>
      <c r="G7" s="158"/>
      <c r="H7" s="160"/>
      <c r="I7" s="162" t="str">
        <f>IF('Création d''activités'!I10="","",'Création d''activités'!I10)</f>
        <v/>
      </c>
      <c r="J7" s="242"/>
      <c r="K7" s="243"/>
    </row>
    <row r="8" spans="1:11" ht="17.25" thickBot="1" x14ac:dyDescent="0.35">
      <c r="A8" s="155"/>
      <c r="B8" s="157"/>
      <c r="C8" s="159"/>
      <c r="D8" s="159"/>
      <c r="E8" s="159"/>
      <c r="F8" s="159"/>
      <c r="G8" s="159"/>
      <c r="H8" s="161"/>
      <c r="I8" s="163"/>
      <c r="J8" s="244"/>
      <c r="K8" s="245"/>
    </row>
    <row r="9" spans="1:11" x14ac:dyDescent="0.3">
      <c r="A9" s="154">
        <f>IF('Création d''activités'!A12="","",'Création d''activités'!A12)</f>
        <v>2</v>
      </c>
      <c r="B9" s="156" t="str">
        <f>IF('Création d''activités'!B12="","",'Création d''activités'!B12)</f>
        <v/>
      </c>
      <c r="C9" s="158" t="str">
        <f>IF('Création d''activités'!C12="","",'Création d''activités'!C12)</f>
        <v/>
      </c>
      <c r="D9" s="158" t="str">
        <f>IF('Création d''activités'!D12="","",'Création d''activités'!D12)</f>
        <v/>
      </c>
      <c r="E9" s="158"/>
      <c r="F9" s="158" t="str">
        <f>IF('Création d''activités'!F12="","",'Création d''activités'!F12)</f>
        <v/>
      </c>
      <c r="G9" s="158" t="str">
        <f>IF('Création d''activités'!G12="","",'Création d''activités'!G12)</f>
        <v/>
      </c>
      <c r="H9" s="160" t="str">
        <f>IF('Création d''activités'!H12="","",'Création d''activités'!H12)</f>
        <v/>
      </c>
      <c r="I9" s="162" t="str">
        <f>IF('Création d''activités'!I12="","",'Création d''activités'!I12)</f>
        <v/>
      </c>
      <c r="J9" s="242"/>
      <c r="K9" s="243"/>
    </row>
    <row r="10" spans="1:11" ht="17.25" thickBot="1" x14ac:dyDescent="0.35">
      <c r="A10" s="155"/>
      <c r="B10" s="157"/>
      <c r="C10" s="159"/>
      <c r="D10" s="159"/>
      <c r="E10" s="159"/>
      <c r="F10" s="159"/>
      <c r="G10" s="159"/>
      <c r="H10" s="161"/>
      <c r="I10" s="163"/>
      <c r="J10" s="244"/>
      <c r="K10" s="245"/>
    </row>
    <row r="11" spans="1:11" x14ac:dyDescent="0.3">
      <c r="A11" s="154">
        <f>IF('Création d''activités'!A14="","",'Création d''activités'!A14)</f>
        <v>3</v>
      </c>
      <c r="B11" s="156" t="str">
        <f>IF('Création d''activités'!B14="","",'Création d''activités'!B14)</f>
        <v/>
      </c>
      <c r="C11" s="158" t="str">
        <f>IF('Création d''activités'!C14="","",'Création d''activités'!C14)</f>
        <v/>
      </c>
      <c r="D11" s="158" t="str">
        <f>IF('Création d''activités'!D14="","",'Création d''activités'!D14)</f>
        <v/>
      </c>
      <c r="E11" s="158" t="str">
        <f>IF('Création d''activités'!E14="","",'Création d''activités'!E14)</f>
        <v/>
      </c>
      <c r="F11" s="158" t="str">
        <f>IF('Création d''activités'!F14="","",'Création d''activités'!F14)</f>
        <v/>
      </c>
      <c r="G11" s="158" t="str">
        <f>IF('Création d''activités'!G14="","",'Création d''activités'!G14)</f>
        <v/>
      </c>
      <c r="H11" s="160" t="str">
        <f>IF('Création d''activités'!H14="","",'Création d''activités'!H14)</f>
        <v/>
      </c>
      <c r="I11" s="162" t="str">
        <f>IF('Création d''activités'!I14="","",'Création d''activités'!I14)</f>
        <v/>
      </c>
      <c r="J11" s="242"/>
      <c r="K11" s="243"/>
    </row>
    <row r="12" spans="1:11" ht="17.25" thickBot="1" x14ac:dyDescent="0.35">
      <c r="A12" s="155"/>
      <c r="B12" s="157"/>
      <c r="C12" s="159"/>
      <c r="D12" s="159"/>
      <c r="E12" s="159"/>
      <c r="F12" s="159"/>
      <c r="G12" s="159"/>
      <c r="H12" s="161"/>
      <c r="I12" s="163"/>
      <c r="J12" s="244"/>
      <c r="K12" s="245"/>
    </row>
    <row r="13" spans="1:11" x14ac:dyDescent="0.3">
      <c r="A13" s="154">
        <f>IF('Création d''activités'!A16="","",'Création d''activités'!A16)</f>
        <v>4</v>
      </c>
      <c r="B13" s="156" t="str">
        <f>IF('Création d''activités'!B16="","",'Création d''activités'!B16)</f>
        <v/>
      </c>
      <c r="C13" s="158" t="str">
        <f>IF('Création d''activités'!C16="","",'Création d''activités'!C16)</f>
        <v/>
      </c>
      <c r="D13" s="158" t="str">
        <f>IF('Création d''activités'!D16="","",'Création d''activités'!D16)</f>
        <v/>
      </c>
      <c r="E13" s="158" t="str">
        <f>IF('Création d''activités'!E16="","",'Création d''activités'!E16)</f>
        <v/>
      </c>
      <c r="F13" s="158" t="str">
        <f>IF('Création d''activités'!F16="","",'Création d''activités'!F16)</f>
        <v/>
      </c>
      <c r="G13" s="158" t="str">
        <f>IF('Création d''activités'!G16="","",'Création d''activités'!G16)</f>
        <v/>
      </c>
      <c r="H13" s="160" t="str">
        <f>IF('Création d''activités'!H16="","",'Création d''activités'!H16)</f>
        <v/>
      </c>
      <c r="I13" s="162" t="str">
        <f>IF('Création d''activités'!I16="","",'Création d''activités'!I16)</f>
        <v/>
      </c>
      <c r="J13" s="242"/>
      <c r="K13" s="243"/>
    </row>
    <row r="14" spans="1:11" ht="17.25" thickBot="1" x14ac:dyDescent="0.35">
      <c r="A14" s="155"/>
      <c r="B14" s="157"/>
      <c r="C14" s="159"/>
      <c r="D14" s="159"/>
      <c r="E14" s="159"/>
      <c r="F14" s="159"/>
      <c r="G14" s="159"/>
      <c r="H14" s="161"/>
      <c r="I14" s="163"/>
      <c r="J14" s="244"/>
      <c r="K14" s="245"/>
    </row>
    <row r="15" spans="1:11" x14ac:dyDescent="0.3">
      <c r="A15" s="154">
        <f>IF('Création d''activités'!A18="","",'Création d''activités'!A18)</f>
        <v>5</v>
      </c>
      <c r="B15" s="156" t="str">
        <f>IF('Création d''activités'!B18="","",'Création d''activités'!B18)</f>
        <v/>
      </c>
      <c r="C15" s="158" t="str">
        <f>IF('Création d''activités'!C18="","",'Création d''activités'!C18)</f>
        <v/>
      </c>
      <c r="D15" s="158" t="str">
        <f>IF('Création d''activités'!D18="","",'Création d''activités'!D18)</f>
        <v/>
      </c>
      <c r="E15" s="158" t="str">
        <f>IF('Création d''activités'!E18="","",'Création d''activités'!E18)</f>
        <v/>
      </c>
      <c r="F15" s="158" t="str">
        <f>IF('Création d''activités'!F18="","",'Création d''activités'!F18)</f>
        <v/>
      </c>
      <c r="G15" s="158" t="str">
        <f>IF('Création d''activités'!G18="","",'Création d''activités'!G18)</f>
        <v/>
      </c>
      <c r="H15" s="160" t="str">
        <f>IF('Création d''activités'!H18="","",'Création d''activités'!H18)</f>
        <v/>
      </c>
      <c r="I15" s="162" t="str">
        <f>IF('Création d''activités'!I18="","",'Création d''activités'!I18)</f>
        <v/>
      </c>
      <c r="J15" s="242"/>
      <c r="K15" s="243"/>
    </row>
    <row r="16" spans="1:11" ht="17.25" thickBot="1" x14ac:dyDescent="0.35">
      <c r="A16" s="155"/>
      <c r="B16" s="157"/>
      <c r="C16" s="159"/>
      <c r="D16" s="159"/>
      <c r="E16" s="159"/>
      <c r="F16" s="159"/>
      <c r="G16" s="159"/>
      <c r="H16" s="161"/>
      <c r="I16" s="163"/>
      <c r="J16" s="244"/>
      <c r="K16" s="245"/>
    </row>
    <row r="17" spans="1:11" x14ac:dyDescent="0.3">
      <c r="A17" s="154">
        <f>IF('Création d''activités'!A20="","",'Création d''activités'!A20)</f>
        <v>6</v>
      </c>
      <c r="B17" s="156" t="str">
        <f>IF('Création d''activités'!B20="","",'Création d''activités'!B20)</f>
        <v/>
      </c>
      <c r="C17" s="158" t="str">
        <f>IF('Création d''activités'!C20="","",'Création d''activités'!C20)</f>
        <v/>
      </c>
      <c r="D17" s="158" t="str">
        <f>IF('Création d''activités'!D20="","",'Création d''activités'!D20)</f>
        <v/>
      </c>
      <c r="E17" s="158" t="str">
        <f>IF('Création d''activités'!E20="","",'Création d''activités'!E20)</f>
        <v/>
      </c>
      <c r="F17" s="158" t="str">
        <f>IF('Création d''activités'!F20="","",'Création d''activités'!F20)</f>
        <v/>
      </c>
      <c r="G17" s="158" t="str">
        <f>IF('Création d''activités'!G20="","",'Création d''activités'!G20)</f>
        <v/>
      </c>
      <c r="H17" s="160" t="str">
        <f>IF('Création d''activités'!H20="","",'Création d''activités'!H20)</f>
        <v/>
      </c>
      <c r="I17" s="162" t="str">
        <f>IF('Création d''activités'!I20="","",'Création d''activités'!I20)</f>
        <v/>
      </c>
      <c r="J17" s="242"/>
      <c r="K17" s="243"/>
    </row>
    <row r="18" spans="1:11" ht="17.25" thickBot="1" x14ac:dyDescent="0.35">
      <c r="A18" s="155"/>
      <c r="B18" s="157"/>
      <c r="C18" s="159"/>
      <c r="D18" s="159"/>
      <c r="E18" s="159"/>
      <c r="F18" s="159"/>
      <c r="G18" s="159"/>
      <c r="H18" s="161"/>
      <c r="I18" s="163"/>
      <c r="J18" s="244"/>
      <c r="K18" s="245"/>
    </row>
    <row r="19" spans="1:11" x14ac:dyDescent="0.3">
      <c r="A19" s="154">
        <f>IF('Création d''activités'!A22="","",'Création d''activités'!A22)</f>
        <v>7</v>
      </c>
      <c r="B19" s="156" t="str">
        <f>IF('Création d''activités'!B22="","",'Création d''activités'!B22)</f>
        <v/>
      </c>
      <c r="C19" s="158" t="str">
        <f>IF('Création d''activités'!C22="","",'Création d''activités'!C22)</f>
        <v/>
      </c>
      <c r="D19" s="158" t="str">
        <f>IF('Création d''activités'!D22="","",'Création d''activités'!D22)</f>
        <v/>
      </c>
      <c r="E19" s="158" t="str">
        <f>IF('Création d''activités'!E22="","",'Création d''activités'!E22)</f>
        <v/>
      </c>
      <c r="F19" s="158" t="str">
        <f>IF('Création d''activités'!F22="","",'Création d''activités'!F22)</f>
        <v/>
      </c>
      <c r="G19" s="158" t="str">
        <f>IF('Création d''activités'!G22="","",'Création d''activités'!G22)</f>
        <v/>
      </c>
      <c r="H19" s="160" t="str">
        <f>IF('Création d''activités'!H22="","",'Création d''activités'!H22)</f>
        <v/>
      </c>
      <c r="I19" s="162" t="str">
        <f>IF('Création d''activités'!I22="","",'Création d''activités'!I22)</f>
        <v/>
      </c>
      <c r="J19" s="242"/>
      <c r="K19" s="243"/>
    </row>
    <row r="20" spans="1:11" ht="17.25" thickBot="1" x14ac:dyDescent="0.35">
      <c r="A20" s="155"/>
      <c r="B20" s="157"/>
      <c r="C20" s="159"/>
      <c r="D20" s="159"/>
      <c r="E20" s="159"/>
      <c r="F20" s="159"/>
      <c r="G20" s="159"/>
      <c r="H20" s="161"/>
      <c r="I20" s="163"/>
      <c r="J20" s="244"/>
      <c r="K20" s="245"/>
    </row>
    <row r="21" spans="1:11" x14ac:dyDescent="0.3">
      <c r="A21" s="154">
        <f>IF('Création d''activités'!A24="","",'Création d''activités'!A24)</f>
        <v>8</v>
      </c>
      <c r="B21" s="156" t="str">
        <f>IF('Création d''activités'!B24="","",'Création d''activités'!B24)</f>
        <v/>
      </c>
      <c r="C21" s="158" t="str">
        <f>IF('Création d''activités'!C24="","",'Création d''activités'!C24)</f>
        <v/>
      </c>
      <c r="D21" s="158" t="str">
        <f>IF('Création d''activités'!D24="","",'Création d''activités'!D24)</f>
        <v/>
      </c>
      <c r="E21" s="158" t="str">
        <f>IF('Création d''activités'!E24="","",'Création d''activités'!E24)</f>
        <v/>
      </c>
      <c r="F21" s="158" t="str">
        <f>IF('Création d''activités'!F24="","",'Création d''activités'!F24)</f>
        <v/>
      </c>
      <c r="G21" s="158" t="str">
        <f>IF('Création d''activités'!G24="","",'Création d''activités'!G24)</f>
        <v/>
      </c>
      <c r="H21" s="160" t="str">
        <f>IF('Création d''activités'!H24="","",'Création d''activités'!H24)</f>
        <v/>
      </c>
      <c r="I21" s="162" t="str">
        <f>IF('Création d''activités'!I24="","",'Création d''activités'!I24)</f>
        <v/>
      </c>
      <c r="J21" s="242"/>
      <c r="K21" s="243"/>
    </row>
    <row r="22" spans="1:11" ht="17.25" thickBot="1" x14ac:dyDescent="0.35">
      <c r="A22" s="155"/>
      <c r="B22" s="157"/>
      <c r="C22" s="159"/>
      <c r="D22" s="159"/>
      <c r="E22" s="159"/>
      <c r="F22" s="159"/>
      <c r="G22" s="159"/>
      <c r="H22" s="161"/>
      <c r="I22" s="163"/>
      <c r="J22" s="244"/>
      <c r="K22" s="245"/>
    </row>
  </sheetData>
  <sheetProtection selectLockedCells="1" autoFilter="0"/>
  <autoFilter ref="B5:I6"/>
  <mergeCells count="90">
    <mergeCell ref="F21:F22"/>
    <mergeCell ref="G21:G22"/>
    <mergeCell ref="H21:H22"/>
    <mergeCell ref="I21:I22"/>
    <mergeCell ref="A21:A22"/>
    <mergeCell ref="B21:B22"/>
    <mergeCell ref="C21:C22"/>
    <mergeCell ref="D21:D22"/>
    <mergeCell ref="E21:E22"/>
    <mergeCell ref="F19:F20"/>
    <mergeCell ref="G19:G20"/>
    <mergeCell ref="H19:H20"/>
    <mergeCell ref="A17:A18"/>
    <mergeCell ref="B17:B18"/>
    <mergeCell ref="C17:C18"/>
    <mergeCell ref="D17:D18"/>
    <mergeCell ref="E17:E18"/>
    <mergeCell ref="F17:F18"/>
    <mergeCell ref="G17:G18"/>
    <mergeCell ref="A19:A20"/>
    <mergeCell ref="B19:B20"/>
    <mergeCell ref="C19:C20"/>
    <mergeCell ref="D19:D20"/>
    <mergeCell ref="E19:E20"/>
    <mergeCell ref="E11:E12"/>
    <mergeCell ref="F11:F12"/>
    <mergeCell ref="A11:A12"/>
    <mergeCell ref="H17:H18"/>
    <mergeCell ref="I17:I18"/>
    <mergeCell ref="E15:E16"/>
    <mergeCell ref="F15:F16"/>
    <mergeCell ref="A13:A14"/>
    <mergeCell ref="B13:B14"/>
    <mergeCell ref="C13:C14"/>
    <mergeCell ref="D13:D14"/>
    <mergeCell ref="E13:E14"/>
    <mergeCell ref="F13:F14"/>
    <mergeCell ref="A5:A6"/>
    <mergeCell ref="A15:A16"/>
    <mergeCell ref="B15:B16"/>
    <mergeCell ref="C15:C16"/>
    <mergeCell ref="D15:D16"/>
    <mergeCell ref="B11:B12"/>
    <mergeCell ref="C11:C12"/>
    <mergeCell ref="D11:D12"/>
    <mergeCell ref="F9:F10"/>
    <mergeCell ref="G9:G10"/>
    <mergeCell ref="A7:A8"/>
    <mergeCell ref="B7:B8"/>
    <mergeCell ref="C7:C8"/>
    <mergeCell ref="D7:D8"/>
    <mergeCell ref="E7:E8"/>
    <mergeCell ref="F7:F8"/>
    <mergeCell ref="A9:A10"/>
    <mergeCell ref="B9:B10"/>
    <mergeCell ref="C9:C10"/>
    <mergeCell ref="D9:D10"/>
    <mergeCell ref="E9:E10"/>
    <mergeCell ref="J17:K18"/>
    <mergeCell ref="J19:K20"/>
    <mergeCell ref="J21:K22"/>
    <mergeCell ref="J5:K6"/>
    <mergeCell ref="J7:K8"/>
    <mergeCell ref="J9:K10"/>
    <mergeCell ref="J11:K12"/>
    <mergeCell ref="J13:K14"/>
    <mergeCell ref="J15:K16"/>
    <mergeCell ref="I19:I20"/>
    <mergeCell ref="B5:B6"/>
    <mergeCell ref="C5:C6"/>
    <mergeCell ref="D5:D6"/>
    <mergeCell ref="E5:E6"/>
    <mergeCell ref="F5:F6"/>
    <mergeCell ref="H9:H10"/>
    <mergeCell ref="I9:I10"/>
    <mergeCell ref="G7:G8"/>
    <mergeCell ref="H7:H8"/>
    <mergeCell ref="I7:I8"/>
    <mergeCell ref="I11:I12"/>
    <mergeCell ref="H13:H14"/>
    <mergeCell ref="I13:I14"/>
    <mergeCell ref="G11:G12"/>
    <mergeCell ref="H11:H12"/>
    <mergeCell ref="G5:G6"/>
    <mergeCell ref="H5:H6"/>
    <mergeCell ref="I5:I6"/>
    <mergeCell ref="G15:G16"/>
    <mergeCell ref="H15:H16"/>
    <mergeCell ref="I15:I16"/>
    <mergeCell ref="G13:G14"/>
  </mergeCells>
  <pageMargins left="0.7" right="0.7" top="0.75" bottom="0.75" header="0.3" footer="0.3"/>
  <pageSetup paperSize="9" orientation="landscape" r:id="rId1"/>
  <rowBreaks count="1" manualBreakCount="1">
    <brk id="4" max="16383" man="1"/>
  </rowBreaks>
  <colBreaks count="1" manualBreakCount="1">
    <brk id="9"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0"/>
  </sheetPr>
  <dimension ref="A1:U25"/>
  <sheetViews>
    <sheetView zoomScale="80" zoomScaleNormal="80" workbookViewId="0">
      <pane xSplit="11" ySplit="9" topLeftCell="L10" activePane="bottomRight" state="frozen"/>
      <selection pane="topRight" activeCell="L1" sqref="L1"/>
      <selection pane="bottomLeft" activeCell="A10" sqref="A10"/>
      <selection pane="bottomRight" activeCell="C28" sqref="C28"/>
    </sheetView>
  </sheetViews>
  <sheetFormatPr baseColWidth="10" defaultColWidth="4.33203125" defaultRowHeight="16.5" x14ac:dyDescent="0.3"/>
  <cols>
    <col min="1" max="1" width="4.77734375" customWidth="1"/>
    <col min="2" max="2" width="9.33203125" customWidth="1"/>
    <col min="3" max="3" width="30.77734375" customWidth="1"/>
    <col min="4" max="4" width="11.33203125" customWidth="1"/>
    <col min="5" max="5" width="9.21875" customWidth="1"/>
    <col min="6" max="6" width="8.33203125" customWidth="1"/>
    <col min="7" max="7" width="9.77734375" customWidth="1"/>
    <col min="8" max="9" width="11.33203125" customWidth="1"/>
    <col min="10" max="10" width="14.44140625" customWidth="1"/>
    <col min="11" max="11" width="4.88671875" customWidth="1"/>
    <col min="12" max="12" width="4.5546875" customWidth="1"/>
  </cols>
  <sheetData>
    <row r="1" spans="1:21" ht="36.75" customHeight="1" thickBot="1" x14ac:dyDescent="0.65">
      <c r="A1" s="1"/>
      <c r="E1" s="283" t="s">
        <v>20</v>
      </c>
      <c r="F1" s="284"/>
      <c r="G1" s="275">
        <f ca="1">TODAY()</f>
        <v>41547</v>
      </c>
      <c r="H1" s="276"/>
    </row>
    <row r="2" spans="1:21" ht="36.75" customHeight="1" thickBot="1" x14ac:dyDescent="0.35">
      <c r="A2" s="2"/>
      <c r="B2" s="2"/>
      <c r="C2" s="2"/>
      <c r="D2" s="2"/>
      <c r="E2" s="285" t="s">
        <v>21</v>
      </c>
      <c r="F2" s="277"/>
      <c r="G2" s="277">
        <f ca="1">WEEKNUM(G1)</f>
        <v>40</v>
      </c>
      <c r="H2" s="278"/>
      <c r="I2" s="2"/>
      <c r="J2" s="261" t="s">
        <v>14</v>
      </c>
      <c r="K2" s="262"/>
      <c r="L2" s="3" t="e">
        <f>IF(#REF!="","",#REF!)</f>
        <v>#REF!</v>
      </c>
      <c r="M2" s="4" t="e">
        <f>IF(#REF!="","",#REF!)</f>
        <v>#REF!</v>
      </c>
      <c r="N2" s="4" t="e">
        <f>IF(#REF!="","",#REF!)</f>
        <v>#REF!</v>
      </c>
      <c r="O2" s="4" t="e">
        <f>IF(#REF!="","",#REF!)</f>
        <v>#REF!</v>
      </c>
      <c r="P2" s="4" t="e">
        <f>IF(#REF!="","",#REF!)</f>
        <v>#REF!</v>
      </c>
      <c r="Q2" s="4" t="e">
        <f>IF(#REF!="","",#REF!)</f>
        <v>#REF!</v>
      </c>
      <c r="R2" s="4" t="e">
        <f>IF(#REF!="","",#REF!)</f>
        <v>#REF!</v>
      </c>
      <c r="S2" s="3" t="e">
        <f>IF(#REF!="","",#REF!)</f>
        <v>#REF!</v>
      </c>
      <c r="T2" s="4" t="e">
        <f>IF(#REF!="","",#REF!)</f>
        <v>#REF!</v>
      </c>
      <c r="U2" s="4" t="e">
        <f>IF(#REF!="","",#REF!)</f>
        <v>#REF!</v>
      </c>
    </row>
    <row r="3" spans="1:21" ht="261.75" customHeight="1" thickBot="1" x14ac:dyDescent="0.35">
      <c r="A3" s="5"/>
      <c r="B3" s="5"/>
      <c r="C3" s="5"/>
      <c r="D3" s="5"/>
      <c r="E3" s="5"/>
      <c r="F3" s="5"/>
      <c r="G3" s="5"/>
      <c r="H3" s="5"/>
      <c r="I3" s="5"/>
      <c r="J3" s="263"/>
      <c r="K3" s="264"/>
      <c r="L3" s="46" t="e">
        <f>IF(#REF!="","",#REF!)</f>
        <v>#REF!</v>
      </c>
      <c r="M3" s="45" t="e">
        <f>IF(#REF!="","",#REF!)</f>
        <v>#REF!</v>
      </c>
      <c r="N3" s="45" t="e">
        <f>IF(#REF!="","",#REF!)</f>
        <v>#REF!</v>
      </c>
      <c r="O3" s="45" t="e">
        <f>IF(#REF!="","",#REF!)</f>
        <v>#REF!</v>
      </c>
      <c r="P3" s="45" t="e">
        <f>IF(#REF!="","",#REF!)</f>
        <v>#REF!</v>
      </c>
      <c r="Q3" s="45" t="e">
        <f>IF(#REF!="","",#REF!)</f>
        <v>#REF!</v>
      </c>
      <c r="R3" s="45" t="e">
        <f>IF(#REF!="","",#REF!)</f>
        <v>#REF!</v>
      </c>
      <c r="S3" s="46" t="e">
        <f>IF(#REF!="","",#REF!)</f>
        <v>#REF!</v>
      </c>
      <c r="T3" s="45" t="e">
        <f>IF(#REF!="","",#REF!)</f>
        <v>#REF!</v>
      </c>
      <c r="U3" s="45" t="e">
        <f>IF(#REF!="","",#REF!)</f>
        <v>#REF!</v>
      </c>
    </row>
    <row r="4" spans="1:21" s="9" customFormat="1" ht="17.25" thickBot="1" x14ac:dyDescent="0.35">
      <c r="A4" s="24"/>
      <c r="D4" s="24"/>
      <c r="E4" s="24"/>
      <c r="F4" s="24"/>
      <c r="G4" s="24"/>
      <c r="H4" s="24"/>
      <c r="I4" s="24"/>
      <c r="J4" s="25" t="s">
        <v>8</v>
      </c>
      <c r="K4" s="27" t="s">
        <v>9</v>
      </c>
      <c r="L4" s="28"/>
      <c r="M4" s="29"/>
      <c r="N4" s="29"/>
      <c r="O4" s="29"/>
      <c r="P4" s="29"/>
      <c r="Q4" s="29"/>
      <c r="R4" s="29"/>
      <c r="S4" s="29"/>
      <c r="T4" s="29"/>
      <c r="U4" s="29"/>
    </row>
    <row r="5" spans="1:21" ht="16.5" customHeight="1" x14ac:dyDescent="0.3">
      <c r="J5" s="6" t="s">
        <v>11</v>
      </c>
      <c r="K5" s="47" t="s">
        <v>5</v>
      </c>
      <c r="L5" s="16">
        <f>SUM(M5:R5)</f>
        <v>0</v>
      </c>
      <c r="M5" s="17">
        <f t="shared" ref="M5:R5" si="0">COUNTIF(M10:M25,$K$5)</f>
        <v>0</v>
      </c>
      <c r="N5" s="17">
        <f t="shared" si="0"/>
        <v>0</v>
      </c>
      <c r="O5" s="17">
        <f t="shared" si="0"/>
        <v>0</v>
      </c>
      <c r="P5" s="17">
        <f t="shared" si="0"/>
        <v>0</v>
      </c>
      <c r="Q5" s="17">
        <f t="shared" si="0"/>
        <v>0</v>
      </c>
      <c r="R5" s="17">
        <f t="shared" si="0"/>
        <v>0</v>
      </c>
      <c r="S5" s="26">
        <f>SUM(T5:U5)</f>
        <v>0</v>
      </c>
      <c r="T5" s="17">
        <f>COUNTIF(T10:T25,$K$5)</f>
        <v>0</v>
      </c>
      <c r="U5" s="17">
        <f>COUNTIF(U10:U25,$K$5)</f>
        <v>0</v>
      </c>
    </row>
    <row r="6" spans="1:21" ht="16.5" customHeight="1" x14ac:dyDescent="0.3">
      <c r="J6" s="7" t="s">
        <v>12</v>
      </c>
      <c r="K6" s="48" t="s">
        <v>17</v>
      </c>
      <c r="L6" s="18">
        <f>SUM(M6:R6)</f>
        <v>0</v>
      </c>
      <c r="M6" s="17">
        <f t="shared" ref="M6:R6" si="1">COUNTIF(M10:M25,$K$6)</f>
        <v>0</v>
      </c>
      <c r="N6" s="17">
        <f t="shared" si="1"/>
        <v>0</v>
      </c>
      <c r="O6" s="17">
        <f t="shared" si="1"/>
        <v>0</v>
      </c>
      <c r="P6" s="17">
        <f t="shared" si="1"/>
        <v>0</v>
      </c>
      <c r="Q6" s="17">
        <f t="shared" si="1"/>
        <v>0</v>
      </c>
      <c r="R6" s="17">
        <f t="shared" si="1"/>
        <v>0</v>
      </c>
      <c r="S6" s="20">
        <f>SUM(T6:U6)</f>
        <v>0</v>
      </c>
      <c r="T6" s="19">
        <f>COUNTIF(T10:T25,$K$6)</f>
        <v>0</v>
      </c>
      <c r="U6" s="19">
        <f>COUNTIF(U10:U25,$K$6)</f>
        <v>0</v>
      </c>
    </row>
    <row r="7" spans="1:21" ht="16.5" customHeight="1" x14ac:dyDescent="0.3">
      <c r="J7" s="30" t="s">
        <v>13</v>
      </c>
      <c r="K7" s="48" t="s">
        <v>18</v>
      </c>
      <c r="L7" s="18">
        <f>SUM(M7:R7)</f>
        <v>0</v>
      </c>
      <c r="M7" s="17">
        <f t="shared" ref="M7:R7" si="2">COUNTIF(M10:M25,$K$7)</f>
        <v>0</v>
      </c>
      <c r="N7" s="17">
        <f t="shared" si="2"/>
        <v>0</v>
      </c>
      <c r="O7" s="17">
        <f t="shared" si="2"/>
        <v>0</v>
      </c>
      <c r="P7" s="17">
        <f t="shared" si="2"/>
        <v>0</v>
      </c>
      <c r="Q7" s="17">
        <f t="shared" si="2"/>
        <v>0</v>
      </c>
      <c r="R7" s="17">
        <f t="shared" si="2"/>
        <v>0</v>
      </c>
      <c r="S7" s="20">
        <f>SUM(T7:U7)</f>
        <v>0</v>
      </c>
      <c r="T7" s="19">
        <f>COUNTIF(T10:T25,$K$7)</f>
        <v>0</v>
      </c>
      <c r="U7" s="19">
        <f>COUNTIF(U10:U25,$K$7)</f>
        <v>0</v>
      </c>
    </row>
    <row r="8" spans="1:21" ht="16.5" customHeight="1" x14ac:dyDescent="0.3">
      <c r="A8" s="265" t="s">
        <v>2</v>
      </c>
      <c r="B8" s="265" t="s">
        <v>3</v>
      </c>
      <c r="C8" s="267" t="s">
        <v>10</v>
      </c>
      <c r="D8" s="269" t="s">
        <v>23</v>
      </c>
      <c r="E8" s="271" t="e">
        <f>#REF!</f>
        <v>#REF!</v>
      </c>
      <c r="F8" s="286" t="e">
        <f>#REF!</f>
        <v>#REF!</v>
      </c>
      <c r="G8" s="281" t="s">
        <v>6</v>
      </c>
      <c r="H8" s="288" t="s">
        <v>7</v>
      </c>
      <c r="I8" s="279" t="s">
        <v>22</v>
      </c>
      <c r="J8" s="7" t="s">
        <v>0</v>
      </c>
      <c r="K8" s="48" t="s">
        <v>16</v>
      </c>
      <c r="L8" s="18">
        <f>SUM(M8:R8)</f>
        <v>0</v>
      </c>
      <c r="M8" s="17">
        <f t="shared" ref="M8:R8" si="3">COUNTIF(M10:M25,$K$8)</f>
        <v>0</v>
      </c>
      <c r="N8" s="17">
        <f t="shared" si="3"/>
        <v>0</v>
      </c>
      <c r="O8" s="17">
        <f t="shared" si="3"/>
        <v>0</v>
      </c>
      <c r="P8" s="17">
        <f t="shared" si="3"/>
        <v>0</v>
      </c>
      <c r="Q8" s="17">
        <f t="shared" si="3"/>
        <v>0</v>
      </c>
      <c r="R8" s="17">
        <f t="shared" si="3"/>
        <v>0</v>
      </c>
      <c r="S8" s="20">
        <f>SUM(T8:U8)</f>
        <v>0</v>
      </c>
      <c r="T8" s="19">
        <f>COUNTIF(T10:T25,$K$8)</f>
        <v>0</v>
      </c>
      <c r="U8" s="19">
        <f>COUNTIF(U10:U25,$K$8)</f>
        <v>0</v>
      </c>
    </row>
    <row r="9" spans="1:21" ht="16.5" customHeight="1" thickBot="1" x14ac:dyDescent="0.35">
      <c r="A9" s="266"/>
      <c r="B9" s="266"/>
      <c r="C9" s="268"/>
      <c r="D9" s="270"/>
      <c r="E9" s="272"/>
      <c r="F9" s="287"/>
      <c r="G9" s="282"/>
      <c r="H9" s="289"/>
      <c r="I9" s="280"/>
      <c r="J9" s="8" t="s">
        <v>1</v>
      </c>
      <c r="K9" s="49" t="s">
        <v>4</v>
      </c>
      <c r="L9" s="21">
        <f>SUM(M9:R9)</f>
        <v>0</v>
      </c>
      <c r="M9" s="17">
        <f t="shared" ref="M9:R9" si="4">COUNTIF(M11:M25,$K$9)</f>
        <v>0</v>
      </c>
      <c r="N9" s="17">
        <f t="shared" si="4"/>
        <v>0</v>
      </c>
      <c r="O9" s="17">
        <f t="shared" si="4"/>
        <v>0</v>
      </c>
      <c r="P9" s="17">
        <f t="shared" si="4"/>
        <v>0</v>
      </c>
      <c r="Q9" s="17">
        <f t="shared" si="4"/>
        <v>0</v>
      </c>
      <c r="R9" s="17">
        <f t="shared" si="4"/>
        <v>0</v>
      </c>
      <c r="S9" s="22">
        <f>SUM(T9:U9)</f>
        <v>0</v>
      </c>
      <c r="T9" s="23">
        <f>COUNTIF(T11:T25,$K$9)</f>
        <v>0</v>
      </c>
      <c r="U9" s="23">
        <f>COUNTIF(U11:U25,$K$9)</f>
        <v>0</v>
      </c>
    </row>
    <row r="10" spans="1:21" s="9" customFormat="1" ht="16.5" customHeight="1" x14ac:dyDescent="0.3">
      <c r="A10" s="256">
        <v>1</v>
      </c>
      <c r="B10" s="258" t="s">
        <v>342</v>
      </c>
      <c r="C10" s="254" t="s">
        <v>357</v>
      </c>
      <c r="D10" s="260" t="s">
        <v>358</v>
      </c>
      <c r="E10" s="260" t="s">
        <v>358</v>
      </c>
      <c r="F10" s="260"/>
      <c r="G10" s="260" t="s">
        <v>359</v>
      </c>
      <c r="H10" s="273">
        <v>38</v>
      </c>
      <c r="I10" s="252"/>
      <c r="J10" s="38"/>
      <c r="K10" s="39"/>
      <c r="L10" s="12"/>
      <c r="M10" s="10" t="str">
        <f>IF($F10="","",VLOOKUP($F10,ensemble,COLUMN()-10))</f>
        <v/>
      </c>
      <c r="N10" s="10" t="str">
        <f t="shared" ref="M10:U16" si="5">IF($F10="","",VLOOKUP($F10,ensemble,COLUMN()-10))</f>
        <v/>
      </c>
      <c r="O10" s="10" t="str">
        <f t="shared" si="5"/>
        <v/>
      </c>
      <c r="P10" s="10" t="str">
        <f t="shared" si="5"/>
        <v/>
      </c>
      <c r="Q10" s="10" t="str">
        <f t="shared" si="5"/>
        <v/>
      </c>
      <c r="R10" s="10" t="str">
        <f t="shared" si="5"/>
        <v/>
      </c>
      <c r="S10" s="13"/>
      <c r="T10" s="14" t="str">
        <f t="shared" si="5"/>
        <v/>
      </c>
      <c r="U10" s="14" t="str">
        <f t="shared" si="5"/>
        <v/>
      </c>
    </row>
    <row r="11" spans="1:21" s="9" customFormat="1" ht="17.25" thickBot="1" x14ac:dyDescent="0.35">
      <c r="A11" s="257"/>
      <c r="B11" s="259"/>
      <c r="C11" s="255"/>
      <c r="D11" s="255"/>
      <c r="E11" s="255"/>
      <c r="F11" s="255"/>
      <c r="G11" s="255"/>
      <c r="H11" s="274"/>
      <c r="I11" s="253"/>
      <c r="J11" s="40"/>
      <c r="K11" s="41"/>
      <c r="L11" s="15"/>
      <c r="M11" s="43"/>
      <c r="N11" s="43"/>
      <c r="O11" s="43"/>
      <c r="P11" s="43"/>
      <c r="Q11" s="43"/>
      <c r="R11" s="43"/>
      <c r="S11" s="15"/>
      <c r="T11" s="43"/>
      <c r="U11" s="11"/>
    </row>
    <row r="12" spans="1:21" x14ac:dyDescent="0.3">
      <c r="A12" s="256">
        <v>2</v>
      </c>
      <c r="B12" s="258"/>
      <c r="C12" s="254"/>
      <c r="D12" s="260"/>
      <c r="E12" s="260"/>
      <c r="F12" s="260"/>
      <c r="G12" s="260"/>
      <c r="H12" s="273"/>
      <c r="I12" s="252"/>
      <c r="J12" s="38"/>
      <c r="K12" s="39"/>
      <c r="L12" s="12"/>
      <c r="M12" s="14" t="str">
        <f t="shared" si="5"/>
        <v/>
      </c>
      <c r="N12" s="14" t="str">
        <f t="shared" si="5"/>
        <v/>
      </c>
      <c r="O12" s="14" t="str">
        <f t="shared" si="5"/>
        <v/>
      </c>
      <c r="P12" s="14" t="str">
        <f t="shared" si="5"/>
        <v/>
      </c>
      <c r="Q12" s="14" t="str">
        <f t="shared" si="5"/>
        <v/>
      </c>
      <c r="R12" s="14" t="str">
        <f t="shared" si="5"/>
        <v/>
      </c>
      <c r="S12" s="12"/>
      <c r="T12" s="10" t="str">
        <f t="shared" si="5"/>
        <v/>
      </c>
      <c r="U12" s="10" t="str">
        <f t="shared" si="5"/>
        <v/>
      </c>
    </row>
    <row r="13" spans="1:21" ht="17.25" thickBot="1" x14ac:dyDescent="0.35">
      <c r="A13" s="257"/>
      <c r="B13" s="259"/>
      <c r="C13" s="255"/>
      <c r="D13" s="255"/>
      <c r="E13" s="255"/>
      <c r="F13" s="255"/>
      <c r="G13" s="255"/>
      <c r="H13" s="274"/>
      <c r="I13" s="253"/>
      <c r="J13" s="40"/>
      <c r="K13" s="41"/>
      <c r="L13" s="15"/>
      <c r="M13" s="11"/>
      <c r="N13" s="11"/>
      <c r="O13" s="11"/>
      <c r="P13" s="11"/>
      <c r="Q13" s="11"/>
      <c r="R13" s="11"/>
      <c r="S13" s="15"/>
      <c r="T13" s="11"/>
      <c r="U13" s="11"/>
    </row>
    <row r="14" spans="1:21" x14ac:dyDescent="0.3">
      <c r="A14" s="256">
        <v>3</v>
      </c>
      <c r="B14" s="258"/>
      <c r="C14" s="254"/>
      <c r="D14" s="260"/>
      <c r="E14" s="260"/>
      <c r="F14" s="260"/>
      <c r="G14" s="260"/>
      <c r="H14" s="273"/>
      <c r="I14" s="252"/>
      <c r="J14" s="38"/>
      <c r="K14" s="39"/>
      <c r="L14" s="12"/>
      <c r="M14" s="10" t="str">
        <f t="shared" si="5"/>
        <v/>
      </c>
      <c r="N14" s="10" t="str">
        <f t="shared" si="5"/>
        <v/>
      </c>
      <c r="O14" s="10" t="str">
        <f t="shared" si="5"/>
        <v/>
      </c>
      <c r="P14" s="10" t="str">
        <f t="shared" si="5"/>
        <v/>
      </c>
      <c r="Q14" s="10" t="str">
        <f t="shared" si="5"/>
        <v/>
      </c>
      <c r="R14" s="10" t="str">
        <f t="shared" si="5"/>
        <v/>
      </c>
      <c r="S14" s="12"/>
      <c r="T14" s="10" t="str">
        <f t="shared" si="5"/>
        <v/>
      </c>
      <c r="U14" s="10" t="str">
        <f t="shared" si="5"/>
        <v/>
      </c>
    </row>
    <row r="15" spans="1:21" ht="17.25" thickBot="1" x14ac:dyDescent="0.35">
      <c r="A15" s="257"/>
      <c r="B15" s="259"/>
      <c r="C15" s="255"/>
      <c r="D15" s="255"/>
      <c r="E15" s="255"/>
      <c r="F15" s="255"/>
      <c r="G15" s="255"/>
      <c r="H15" s="274"/>
      <c r="I15" s="253"/>
      <c r="J15" s="40"/>
      <c r="K15" s="41"/>
      <c r="L15" s="15"/>
      <c r="M15" s="11"/>
      <c r="N15" s="11"/>
      <c r="O15" s="11"/>
      <c r="P15" s="11"/>
      <c r="Q15" s="11"/>
      <c r="R15" s="11"/>
      <c r="S15" s="15"/>
      <c r="T15" s="11"/>
      <c r="U15" s="11"/>
    </row>
    <row r="16" spans="1:21" x14ac:dyDescent="0.3">
      <c r="A16" s="256">
        <v>4</v>
      </c>
      <c r="B16" s="258"/>
      <c r="C16" s="254"/>
      <c r="D16" s="260"/>
      <c r="E16" s="260"/>
      <c r="F16" s="260"/>
      <c r="G16" s="260"/>
      <c r="H16" s="273"/>
      <c r="I16" s="252"/>
      <c r="J16" s="38"/>
      <c r="K16" s="39"/>
      <c r="L16" s="12"/>
      <c r="M16" s="10" t="str">
        <f t="shared" si="5"/>
        <v/>
      </c>
      <c r="N16" s="10" t="str">
        <f t="shared" si="5"/>
        <v/>
      </c>
      <c r="O16" s="10" t="str">
        <f t="shared" si="5"/>
        <v/>
      </c>
      <c r="P16" s="10" t="str">
        <f t="shared" si="5"/>
        <v/>
      </c>
      <c r="Q16" s="10" t="str">
        <f t="shared" si="5"/>
        <v/>
      </c>
      <c r="R16" s="10" t="str">
        <f t="shared" si="5"/>
        <v/>
      </c>
      <c r="S16" s="12"/>
      <c r="T16" s="10" t="str">
        <f t="shared" si="5"/>
        <v/>
      </c>
      <c r="U16" s="10" t="str">
        <f t="shared" si="5"/>
        <v/>
      </c>
    </row>
    <row r="17" spans="1:21" ht="17.25" thickBot="1" x14ac:dyDescent="0.35">
      <c r="A17" s="257"/>
      <c r="B17" s="259"/>
      <c r="C17" s="255"/>
      <c r="D17" s="255"/>
      <c r="E17" s="255"/>
      <c r="F17" s="255"/>
      <c r="G17" s="255"/>
      <c r="H17" s="274"/>
      <c r="I17" s="253"/>
      <c r="J17" s="40"/>
      <c r="K17" s="41"/>
      <c r="L17" s="15"/>
      <c r="M17" s="11"/>
      <c r="N17" s="11"/>
      <c r="O17" s="11"/>
      <c r="P17" s="11"/>
      <c r="Q17" s="11"/>
      <c r="R17" s="11"/>
      <c r="S17" s="15"/>
      <c r="T17" s="11"/>
      <c r="U17" s="11"/>
    </row>
    <row r="18" spans="1:21" x14ac:dyDescent="0.3">
      <c r="A18" s="256">
        <v>5</v>
      </c>
      <c r="B18" s="258"/>
      <c r="C18" s="254"/>
      <c r="D18" s="260"/>
      <c r="E18" s="260"/>
      <c r="F18" s="260"/>
      <c r="G18" s="260"/>
      <c r="H18" s="273"/>
      <c r="I18" s="252"/>
      <c r="J18" s="38"/>
      <c r="K18" s="39"/>
      <c r="L18" s="12"/>
      <c r="M18" s="10" t="str">
        <f t="shared" ref="M18:U24" si="6">IF($F18="","",VLOOKUP($F18,ensemble,COLUMN()-10))</f>
        <v/>
      </c>
      <c r="N18" s="10" t="str">
        <f t="shared" si="6"/>
        <v/>
      </c>
      <c r="O18" s="10" t="str">
        <f t="shared" si="6"/>
        <v/>
      </c>
      <c r="P18" s="10" t="str">
        <f t="shared" si="6"/>
        <v/>
      </c>
      <c r="Q18" s="10" t="str">
        <f t="shared" si="6"/>
        <v/>
      </c>
      <c r="R18" s="10" t="str">
        <f t="shared" si="6"/>
        <v/>
      </c>
      <c r="S18" s="12"/>
      <c r="T18" s="10" t="str">
        <f t="shared" si="6"/>
        <v/>
      </c>
      <c r="U18" s="10" t="str">
        <f t="shared" si="6"/>
        <v/>
      </c>
    </row>
    <row r="19" spans="1:21" ht="17.25" thickBot="1" x14ac:dyDescent="0.35">
      <c r="A19" s="257"/>
      <c r="B19" s="259"/>
      <c r="C19" s="255"/>
      <c r="D19" s="255"/>
      <c r="E19" s="255"/>
      <c r="F19" s="255"/>
      <c r="G19" s="255"/>
      <c r="H19" s="274"/>
      <c r="I19" s="253"/>
      <c r="J19" s="40"/>
      <c r="K19" s="41"/>
      <c r="L19" s="15"/>
      <c r="M19" s="11"/>
      <c r="N19" s="11"/>
      <c r="O19" s="11"/>
      <c r="P19" s="11"/>
      <c r="Q19" s="11"/>
      <c r="R19" s="11"/>
      <c r="S19" s="15"/>
      <c r="T19" s="11"/>
      <c r="U19" s="11"/>
    </row>
    <row r="20" spans="1:21" x14ac:dyDescent="0.3">
      <c r="A20" s="256">
        <v>6</v>
      </c>
      <c r="B20" s="258"/>
      <c r="C20" s="260"/>
      <c r="D20" s="260"/>
      <c r="E20" s="260"/>
      <c r="F20" s="260"/>
      <c r="G20" s="260"/>
      <c r="H20" s="273"/>
      <c r="I20" s="252"/>
      <c r="J20" s="38"/>
      <c r="K20" s="39"/>
      <c r="L20" s="12"/>
      <c r="M20" s="10" t="str">
        <f t="shared" si="6"/>
        <v/>
      </c>
      <c r="N20" s="10" t="str">
        <f t="shared" si="6"/>
        <v/>
      </c>
      <c r="O20" s="10" t="str">
        <f t="shared" si="6"/>
        <v/>
      </c>
      <c r="P20" s="10" t="str">
        <f t="shared" si="6"/>
        <v/>
      </c>
      <c r="Q20" s="10" t="str">
        <f t="shared" si="6"/>
        <v/>
      </c>
      <c r="R20" s="10" t="str">
        <f t="shared" si="6"/>
        <v/>
      </c>
      <c r="S20" s="12"/>
      <c r="T20" s="10" t="str">
        <f t="shared" si="6"/>
        <v/>
      </c>
      <c r="U20" s="10" t="str">
        <f t="shared" si="6"/>
        <v/>
      </c>
    </row>
    <row r="21" spans="1:21" ht="17.25" thickBot="1" x14ac:dyDescent="0.35">
      <c r="A21" s="257"/>
      <c r="B21" s="259"/>
      <c r="C21" s="255"/>
      <c r="D21" s="255"/>
      <c r="E21" s="255"/>
      <c r="F21" s="255"/>
      <c r="G21" s="255"/>
      <c r="H21" s="274"/>
      <c r="I21" s="253"/>
      <c r="J21" s="40"/>
      <c r="K21" s="41"/>
      <c r="L21" s="15"/>
      <c r="M21" s="11"/>
      <c r="N21" s="11"/>
      <c r="O21" s="11"/>
      <c r="P21" s="11"/>
      <c r="Q21" s="11"/>
      <c r="R21" s="11"/>
      <c r="S21" s="15"/>
      <c r="T21" s="11"/>
      <c r="U21" s="11"/>
    </row>
    <row r="22" spans="1:21" x14ac:dyDescent="0.3">
      <c r="A22" s="256">
        <v>7</v>
      </c>
      <c r="B22" s="258"/>
      <c r="C22" s="260"/>
      <c r="D22" s="260"/>
      <c r="E22" s="260"/>
      <c r="F22" s="260"/>
      <c r="G22" s="260"/>
      <c r="H22" s="273"/>
      <c r="I22" s="252"/>
      <c r="J22" s="38"/>
      <c r="K22" s="39"/>
      <c r="L22" s="12"/>
      <c r="M22" s="10" t="str">
        <f t="shared" si="6"/>
        <v/>
      </c>
      <c r="N22" s="10" t="str">
        <f t="shared" si="6"/>
        <v/>
      </c>
      <c r="O22" s="10" t="str">
        <f t="shared" si="6"/>
        <v/>
      </c>
      <c r="P22" s="10" t="str">
        <f t="shared" si="6"/>
        <v/>
      </c>
      <c r="Q22" s="10" t="str">
        <f t="shared" si="6"/>
        <v/>
      </c>
      <c r="R22" s="10" t="str">
        <f t="shared" si="6"/>
        <v/>
      </c>
      <c r="S22" s="12"/>
      <c r="T22" s="10" t="str">
        <f t="shared" si="6"/>
        <v/>
      </c>
      <c r="U22" s="10" t="str">
        <f t="shared" si="6"/>
        <v/>
      </c>
    </row>
    <row r="23" spans="1:21" ht="17.25" thickBot="1" x14ac:dyDescent="0.35">
      <c r="A23" s="257"/>
      <c r="B23" s="259"/>
      <c r="C23" s="255"/>
      <c r="D23" s="255"/>
      <c r="E23" s="255"/>
      <c r="F23" s="255"/>
      <c r="G23" s="255"/>
      <c r="H23" s="274"/>
      <c r="I23" s="253"/>
      <c r="J23" s="40"/>
      <c r="K23" s="41"/>
      <c r="L23" s="15"/>
      <c r="M23" s="11"/>
      <c r="N23" s="11"/>
      <c r="O23" s="11"/>
      <c r="P23" s="11"/>
      <c r="Q23" s="11"/>
      <c r="R23" s="11"/>
      <c r="S23" s="15"/>
      <c r="T23" s="11"/>
      <c r="U23" s="11"/>
    </row>
    <row r="24" spans="1:21" x14ac:dyDescent="0.3">
      <c r="A24" s="256">
        <v>8</v>
      </c>
      <c r="B24" s="258"/>
      <c r="C24" s="260"/>
      <c r="D24" s="260"/>
      <c r="E24" s="260"/>
      <c r="F24" s="260"/>
      <c r="G24" s="260"/>
      <c r="H24" s="273"/>
      <c r="I24" s="252"/>
      <c r="J24" s="38"/>
      <c r="K24" s="39"/>
      <c r="L24" s="12"/>
      <c r="M24" s="10" t="str">
        <f t="shared" si="6"/>
        <v/>
      </c>
      <c r="N24" s="10" t="str">
        <f t="shared" si="6"/>
        <v/>
      </c>
      <c r="O24" s="10" t="str">
        <f t="shared" si="6"/>
        <v/>
      </c>
      <c r="P24" s="10" t="str">
        <f t="shared" si="6"/>
        <v/>
      </c>
      <c r="Q24" s="10" t="str">
        <f t="shared" si="6"/>
        <v/>
      </c>
      <c r="R24" s="10" t="str">
        <f t="shared" si="6"/>
        <v/>
      </c>
      <c r="S24" s="12"/>
      <c r="T24" s="10" t="str">
        <f t="shared" si="6"/>
        <v/>
      </c>
      <c r="U24" s="10" t="str">
        <f t="shared" si="6"/>
        <v/>
      </c>
    </row>
    <row r="25" spans="1:21" ht="17.25" thickBot="1" x14ac:dyDescent="0.35">
      <c r="A25" s="257"/>
      <c r="B25" s="259"/>
      <c r="C25" s="255"/>
      <c r="D25" s="255"/>
      <c r="E25" s="255"/>
      <c r="F25" s="255"/>
      <c r="G25" s="255"/>
      <c r="H25" s="274"/>
      <c r="I25" s="253"/>
      <c r="J25" s="40"/>
      <c r="K25" s="41"/>
      <c r="L25" s="15"/>
      <c r="M25" s="11"/>
      <c r="N25" s="11"/>
      <c r="O25" s="11"/>
      <c r="P25" s="11"/>
      <c r="Q25" s="11"/>
      <c r="R25" s="11"/>
      <c r="S25" s="15"/>
      <c r="T25" s="11"/>
      <c r="U25" s="11"/>
    </row>
  </sheetData>
  <sheetProtection formatColumns="0" formatRows="0" selectLockedCells="1"/>
  <mergeCells count="86">
    <mergeCell ref="E1:F1"/>
    <mergeCell ref="E2:F2"/>
    <mergeCell ref="F22:F23"/>
    <mergeCell ref="G22:G23"/>
    <mergeCell ref="H22:H23"/>
    <mergeCell ref="H16:H17"/>
    <mergeCell ref="F18:F19"/>
    <mergeCell ref="F10:F11"/>
    <mergeCell ref="F12:F13"/>
    <mergeCell ref="F8:F9"/>
    <mergeCell ref="H8:H9"/>
    <mergeCell ref="F20:F21"/>
    <mergeCell ref="G20:G21"/>
    <mergeCell ref="H20:H21"/>
    <mergeCell ref="E12:E13"/>
    <mergeCell ref="E16:E17"/>
    <mergeCell ref="G24:G25"/>
    <mergeCell ref="H24:H25"/>
    <mergeCell ref="I24:I25"/>
    <mergeCell ref="G1:H1"/>
    <mergeCell ref="G2:H2"/>
    <mergeCell ref="I22:I23"/>
    <mergeCell ref="G18:G19"/>
    <mergeCell ref="H18:H19"/>
    <mergeCell ref="I18:I19"/>
    <mergeCell ref="I10:I11"/>
    <mergeCell ref="G12:G13"/>
    <mergeCell ref="H12:H13"/>
    <mergeCell ref="I8:I9"/>
    <mergeCell ref="G10:G11"/>
    <mergeCell ref="H10:H11"/>
    <mergeCell ref="G8:G9"/>
    <mergeCell ref="E24:E25"/>
    <mergeCell ref="D20:D21"/>
    <mergeCell ref="E20:E21"/>
    <mergeCell ref="A22:A23"/>
    <mergeCell ref="F24:F25"/>
    <mergeCell ref="A24:A25"/>
    <mergeCell ref="B24:B25"/>
    <mergeCell ref="C24:C25"/>
    <mergeCell ref="B22:B23"/>
    <mergeCell ref="C22:C23"/>
    <mergeCell ref="D22:D23"/>
    <mergeCell ref="E22:E23"/>
    <mergeCell ref="D24:D25"/>
    <mergeCell ref="A14:A15"/>
    <mergeCell ref="B14:B15"/>
    <mergeCell ref="I14:I15"/>
    <mergeCell ref="C14:C15"/>
    <mergeCell ref="D14:D15"/>
    <mergeCell ref="E14:E15"/>
    <mergeCell ref="F14:F15"/>
    <mergeCell ref="G14:G15"/>
    <mergeCell ref="H14:H15"/>
    <mergeCell ref="J2:K3"/>
    <mergeCell ref="A12:A13"/>
    <mergeCell ref="B12:B13"/>
    <mergeCell ref="C12:C13"/>
    <mergeCell ref="D12:D13"/>
    <mergeCell ref="A8:A9"/>
    <mergeCell ref="I12:I13"/>
    <mergeCell ref="A10:A11"/>
    <mergeCell ref="B10:B11"/>
    <mergeCell ref="C10:C11"/>
    <mergeCell ref="B8:B9"/>
    <mergeCell ref="C8:C9"/>
    <mergeCell ref="D8:D9"/>
    <mergeCell ref="E8:E9"/>
    <mergeCell ref="D10:D11"/>
    <mergeCell ref="E10:E11"/>
    <mergeCell ref="I20:I21"/>
    <mergeCell ref="C18:C19"/>
    <mergeCell ref="A16:A17"/>
    <mergeCell ref="B16:B17"/>
    <mergeCell ref="C16:C17"/>
    <mergeCell ref="D16:D17"/>
    <mergeCell ref="A18:A19"/>
    <mergeCell ref="B18:B19"/>
    <mergeCell ref="I16:I17"/>
    <mergeCell ref="B20:B21"/>
    <mergeCell ref="C20:C21"/>
    <mergeCell ref="A20:A21"/>
    <mergeCell ref="F16:F17"/>
    <mergeCell ref="G16:G17"/>
    <mergeCell ref="D18:D19"/>
    <mergeCell ref="E18:E19"/>
  </mergeCells>
  <conditionalFormatting sqref="L10:U25">
    <cfRule type="cellIs" dxfId="1" priority="1" operator="equal">
      <formula>"S"</formula>
    </cfRule>
    <cfRule type="cellIs" dxfId="0" priority="2" operator="equal">
      <formula>"P"</formula>
    </cfRule>
  </conditionalFormatting>
  <dataValidations count="3">
    <dataValidation type="list" allowBlank="1" showInputMessage="1" showErrorMessage="1" sqref="G10:G25">
      <formula1>"Seconde,Première,Terminale"</formula1>
    </dataValidation>
    <dataValidation type="list" allowBlank="1" showInputMessage="1" showErrorMessage="1" sqref="B10:B25">
      <formula1>"TP,Réalisation,Cours,Synthèse,Projet,DS,PFMP"</formula1>
    </dataValidation>
    <dataValidation type="list" allowBlank="1" showInputMessage="1" showErrorMessage="1" sqref="F10:F25">
      <formula1>INDIRECT(E10)</formula1>
    </dataValidation>
  </dataValidations>
  <pageMargins left="0.7" right="0.7" top="0.75" bottom="0.75" header="0.3" footer="0.3"/>
  <pageSetup paperSize="8" orientation="landscape" r:id="rId1"/>
  <ignoredErrors>
    <ignoredError sqref="S5 S6:S9" formula="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tabColor rgb="FFFF00FF"/>
  </sheetPr>
  <dimension ref="A1:D22"/>
  <sheetViews>
    <sheetView workbookViewId="0">
      <selection activeCell="H15" sqref="H15"/>
    </sheetView>
  </sheetViews>
  <sheetFormatPr baseColWidth="10" defaultRowHeight="16.5" x14ac:dyDescent="0.3"/>
  <sheetData>
    <row r="1" spans="1:4" x14ac:dyDescent="0.3">
      <c r="D1">
        <v>0</v>
      </c>
    </row>
    <row r="3" spans="1:4" x14ac:dyDescent="0.3">
      <c r="A3" t="s">
        <v>24</v>
      </c>
      <c r="B3" t="s">
        <v>322</v>
      </c>
      <c r="C3" t="s">
        <v>325</v>
      </c>
      <c r="D3">
        <v>1</v>
      </c>
    </row>
    <row r="4" spans="1:4" x14ac:dyDescent="0.3">
      <c r="B4" t="s">
        <v>323</v>
      </c>
      <c r="C4" t="s">
        <v>326</v>
      </c>
      <c r="D4">
        <v>2</v>
      </c>
    </row>
    <row r="5" spans="1:4" x14ac:dyDescent="0.3">
      <c r="B5" t="s">
        <v>324</v>
      </c>
      <c r="C5" t="s">
        <v>327</v>
      </c>
      <c r="D5">
        <v>3</v>
      </c>
    </row>
    <row r="6" spans="1:4" x14ac:dyDescent="0.3">
      <c r="C6" t="s">
        <v>328</v>
      </c>
      <c r="D6">
        <v>4</v>
      </c>
    </row>
    <row r="7" spans="1:4" x14ac:dyDescent="0.3">
      <c r="C7" t="s">
        <v>329</v>
      </c>
      <c r="D7">
        <v>5</v>
      </c>
    </row>
    <row r="8" spans="1:4" x14ac:dyDescent="0.3">
      <c r="C8" t="s">
        <v>330</v>
      </c>
      <c r="D8">
        <v>6</v>
      </c>
    </row>
    <row r="9" spans="1:4" x14ac:dyDescent="0.3">
      <c r="C9" t="s">
        <v>331</v>
      </c>
      <c r="D9">
        <v>7</v>
      </c>
    </row>
    <row r="10" spans="1:4" x14ac:dyDescent="0.3">
      <c r="C10" t="s">
        <v>332</v>
      </c>
      <c r="D10">
        <v>8</v>
      </c>
    </row>
    <row r="11" spans="1:4" x14ac:dyDescent="0.3">
      <c r="D11">
        <v>9</v>
      </c>
    </row>
    <row r="12" spans="1:4" x14ac:dyDescent="0.3">
      <c r="D12">
        <v>10</v>
      </c>
    </row>
    <row r="13" spans="1:4" x14ac:dyDescent="0.3">
      <c r="D13">
        <v>11</v>
      </c>
    </row>
    <row r="14" spans="1:4" x14ac:dyDescent="0.3">
      <c r="D14">
        <v>12</v>
      </c>
    </row>
    <row r="15" spans="1:4" x14ac:dyDescent="0.3">
      <c r="D15">
        <v>13</v>
      </c>
    </row>
    <row r="16" spans="1:4" x14ac:dyDescent="0.3">
      <c r="D16">
        <v>14</v>
      </c>
    </row>
    <row r="17" spans="4:4" x14ac:dyDescent="0.3">
      <c r="D17">
        <v>15</v>
      </c>
    </row>
    <row r="18" spans="4:4" x14ac:dyDescent="0.3">
      <c r="D18">
        <v>16</v>
      </c>
    </row>
    <row r="19" spans="4:4" x14ac:dyDescent="0.3">
      <c r="D19">
        <v>17</v>
      </c>
    </row>
    <row r="20" spans="4:4" x14ac:dyDescent="0.3">
      <c r="D20">
        <v>18</v>
      </c>
    </row>
    <row r="21" spans="4:4" x14ac:dyDescent="0.3">
      <c r="D21">
        <v>19</v>
      </c>
    </row>
    <row r="22" spans="4:4" x14ac:dyDescent="0.3">
      <c r="D22">
        <v>20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3</vt:i4>
      </vt:variant>
    </vt:vector>
  </HeadingPairs>
  <TitlesOfParts>
    <vt:vector size="11" baseType="lpstr">
      <vt:lpstr>Menu</vt:lpstr>
      <vt:lpstr>Reférentiel</vt:lpstr>
      <vt:lpstr>Saisie de notes</vt:lpstr>
      <vt:lpstr>suivi</vt:lpstr>
      <vt:lpstr>mon TP</vt:lpstr>
      <vt:lpstr>Cahier de texte</vt:lpstr>
      <vt:lpstr>Création d'activités</vt:lpstr>
      <vt:lpstr>liste</vt:lpstr>
      <vt:lpstr>Menu!Classe</vt:lpstr>
      <vt:lpstr>suivi</vt:lpstr>
      <vt:lpstr>'Saisie de notes'!Zone_d_impression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lacy</cp:lastModifiedBy>
  <cp:lastPrinted>2013-09-18T08:02:57Z</cp:lastPrinted>
  <dcterms:created xsi:type="dcterms:W3CDTF">2011-01-20T15:42:11Z</dcterms:created>
  <dcterms:modified xsi:type="dcterms:W3CDTF">2013-09-30T19:24:22Z</dcterms:modified>
</cp:coreProperties>
</file>