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12726C3-1C11-49DE-BD39-662A7BF565F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lassement Fidèlité" sheetId="1" r:id="rId1"/>
  </sheets>
  <definedNames>
    <definedName name="_xlnm._FilterDatabase" localSheetId="0" hidden="1">'Classement Fidèlité'!$A$8:$AK$13</definedName>
    <definedName name="_xlnm.Print_Titles" localSheetId="0">'Classement Fidèlité'!$1:$7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N8" i="1"/>
  <c r="O8" i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M9" i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M10" i="1"/>
  <c r="N10" i="1"/>
  <c r="O10" i="1"/>
  <c r="P10" i="1"/>
  <c r="Q10" i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M11" i="1"/>
  <c r="N11" i="1"/>
  <c r="O11" i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M12" i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M13" i="1"/>
  <c r="N13" i="1"/>
  <c r="O13" i="1"/>
  <c r="P13" i="1"/>
  <c r="Q13" i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D9" i="1"/>
  <c r="E9" i="1"/>
  <c r="F9" i="1"/>
  <c r="G9" i="1"/>
  <c r="H9" i="1" s="1"/>
  <c r="J9" i="1" s="1"/>
  <c r="K9" i="1" s="1"/>
  <c r="L9" i="1" s="1"/>
  <c r="D10" i="1"/>
  <c r="E10" i="1" s="1"/>
  <c r="F10" i="1" s="1"/>
  <c r="G10" i="1" s="1"/>
  <c r="H10" i="1" s="1"/>
  <c r="J10" i="1" s="1"/>
  <c r="K10" i="1" s="1"/>
  <c r="L10" i="1" s="1"/>
  <c r="D11" i="1"/>
  <c r="E11" i="1"/>
  <c r="F11" i="1" s="1"/>
  <c r="G11" i="1" s="1"/>
  <c r="H11" i="1" s="1"/>
  <c r="J11" i="1" s="1"/>
  <c r="K11" i="1" s="1"/>
  <c r="L11" i="1" s="1"/>
  <c r="D12" i="1"/>
  <c r="E12" i="1" s="1"/>
  <c r="F12" i="1" s="1"/>
  <c r="G12" i="1" s="1"/>
  <c r="H12" i="1" s="1"/>
  <c r="J12" i="1" s="1"/>
  <c r="K12" i="1" s="1"/>
  <c r="L12" i="1" s="1"/>
  <c r="D13" i="1"/>
  <c r="E13" i="1"/>
  <c r="F13" i="1"/>
  <c r="G13" i="1"/>
  <c r="H13" i="1" s="1"/>
  <c r="J13" i="1" s="1"/>
  <c r="K13" i="1" s="1"/>
  <c r="L13" i="1" s="1"/>
  <c r="E8" i="1"/>
  <c r="F8" i="1"/>
  <c r="G8" i="1"/>
  <c r="H8" i="1"/>
  <c r="J8" i="1" s="1"/>
  <c r="K8" i="1" s="1"/>
  <c r="L8" i="1" s="1"/>
  <c r="D8" i="1"/>
  <c r="Q16" i="1" l="1"/>
  <c r="AI13" i="1" l="1"/>
  <c r="AI10" i="1"/>
  <c r="AI8" i="1"/>
  <c r="AI9" i="1"/>
  <c r="AI11" i="1"/>
  <c r="AI12" i="1"/>
  <c r="AH13" i="1"/>
  <c r="AH10" i="1"/>
  <c r="AH8" i="1"/>
  <c r="AH9" i="1"/>
  <c r="AH11" i="1"/>
  <c r="AH12" i="1"/>
  <c r="AH21" i="1" l="1"/>
  <c r="AH15" i="1"/>
  <c r="AG8" i="1" l="1"/>
  <c r="AG10" i="1"/>
  <c r="AG12" i="1"/>
  <c r="AG13" i="1"/>
  <c r="AG9" i="1"/>
  <c r="AG11" i="1"/>
</calcChain>
</file>

<file path=xl/sharedStrings.xml><?xml version="1.0" encoding="utf-8"?>
<sst xmlns="http://schemas.openxmlformats.org/spreadsheetml/2006/main" count="72" uniqueCount="43">
  <si>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</si>
  <si>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</si>
  <si>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</si>
  <si>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</si>
  <si>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</si>
  <si>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</si>
  <si>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</si>
  <si>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</si>
  <si>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</si>
  <si>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</si>
  <si>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</si>
  <si>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</si>
  <si>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</si>
  <si>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</si>
  <si>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Arnaud Flawinne</t>
  </si>
  <si>
    <t>Cédric Tits</t>
  </si>
  <si>
    <t>Jean-Michel Flawinne</t>
  </si>
  <si>
    <t>1er</t>
  </si>
  <si>
    <t>2e</t>
  </si>
  <si>
    <t>3e</t>
  </si>
  <si>
    <t>100Pts</t>
  </si>
  <si>
    <t>80Pts</t>
  </si>
  <si>
    <t>60Pts</t>
  </si>
  <si>
    <t>4e</t>
  </si>
  <si>
    <t>5e</t>
  </si>
  <si>
    <t>6e</t>
  </si>
  <si>
    <t>7e</t>
  </si>
  <si>
    <t>8e</t>
  </si>
  <si>
    <t>9e</t>
  </si>
  <si>
    <t>10e</t>
  </si>
  <si>
    <t>40pts</t>
  </si>
  <si>
    <t>30Pts</t>
  </si>
  <si>
    <t>25pts</t>
  </si>
  <si>
    <t>20Pts</t>
  </si>
  <si>
    <t>15Pts</t>
  </si>
  <si>
    <t>10Pts</t>
  </si>
  <si>
    <t>5Pts</t>
  </si>
  <si>
    <t>Points attribués par tournoi</t>
  </si>
  <si>
    <t>participation</t>
  </si>
  <si>
    <t>Total Montant Cagnote</t>
  </si>
  <si>
    <t>Points</t>
  </si>
  <si>
    <r>
      <t>Classement (</t>
    </r>
    <r>
      <rPr>
        <b/>
        <sz val="11"/>
        <color rgb="FFFF0000"/>
        <rFont val="Calibri"/>
        <family val="2"/>
        <scheme val="minor"/>
      </rPr>
      <t>C.</t>
    </r>
    <r>
      <rPr>
        <b/>
        <sz val="11"/>
        <rFont val="Calibri"/>
        <family val="2"/>
        <scheme val="minor"/>
      </rPr>
      <t>)</t>
    </r>
    <r>
      <rPr>
        <b/>
        <sz val="11"/>
        <color theme="1"/>
        <rFont val="Calibri"/>
        <family val="2"/>
        <scheme val="minor"/>
      </rPr>
      <t xml:space="preserve"> et Points par tournoi (Pts.)</t>
    </r>
  </si>
  <si>
    <t>Nombre de Joueurs au Tournoi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</si>
</sst>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\ * #,##0_-;\-&quot;€&quot;\ * #,##0_-;_-&quot;€&quot;\ * &quot;-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6D2EC"/>
        <bgColor indexed="64"/>
      </patternFill>
    </fill>
    <fill>
      <patternFill patternType="solid">
        <fgColor rgb="FFE1ED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9" borderId="8" xfId="0" applyFont="1" applyFill="1" applyBorder="1" applyAlignment="1" applyProtection="1">
      <alignment horizontal="center" vertical="center"/>
    </xf>
    <xf numFmtId="0" fontId="7" fillId="9" borderId="10" xfId="0" applyFont="1" applyFill="1" applyBorder="1" applyAlignment="1" applyProtection="1">
      <alignment horizontal="center" vertical="center"/>
    </xf>
    <xf numFmtId="1" fontId="6" fillId="8" borderId="13" xfId="0" applyNumberFormat="1" applyFont="1" applyFill="1" applyBorder="1" applyAlignment="1" applyProtection="1">
      <alignment horizontal="center" vertical="center"/>
      <protection locked="0"/>
    </xf>
    <xf numFmtId="1" fontId="0" fillId="7" borderId="18" xfId="0" applyNumberFormat="1" applyFont="1" applyFill="1" applyBorder="1" applyAlignment="1" applyProtection="1">
      <alignment horizontal="center" vertical="center"/>
    </xf>
    <xf numFmtId="1" fontId="6" fillId="8" borderId="15" xfId="0" applyNumberFormat="1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</xf>
    <xf numFmtId="0" fontId="1" fillId="11" borderId="14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left" vertical="center"/>
      <protection locked="0"/>
    </xf>
    <xf numFmtId="0" fontId="1" fillId="5" borderId="14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5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" fillId="9" borderId="22" xfId="0" applyFont="1" applyFill="1" applyBorder="1" applyAlignment="1" applyProtection="1">
      <alignment horizontal="center" vertical="center"/>
    </xf>
    <xf numFmtId="0" fontId="7" fillId="9" borderId="20" xfId="0" applyFont="1" applyFill="1" applyBorder="1" applyAlignment="1" applyProtection="1">
      <alignment horizontal="center" vertical="center"/>
    </xf>
    <xf numFmtId="0" fontId="1" fillId="6" borderId="18" xfId="0" applyFont="1" applyFill="1" applyBorder="1" applyAlignment="1" applyProtection="1">
      <alignment horizontal="center" vertical="center"/>
    </xf>
    <xf numFmtId="1" fontId="1" fillId="12" borderId="22" xfId="0" applyNumberFormat="1" applyFont="1" applyFill="1" applyBorder="1" applyAlignment="1" applyProtection="1">
      <alignment horizontal="center" vertical="center"/>
    </xf>
    <xf numFmtId="0" fontId="1" fillId="6" borderId="23" xfId="0" applyFont="1" applyFill="1" applyBorder="1" applyAlignment="1" applyProtection="1">
      <alignment horizontal="center" vertical="center"/>
    </xf>
    <xf numFmtId="1" fontId="1" fillId="12" borderId="15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9" borderId="35" xfId="0" applyFont="1" applyFill="1" applyBorder="1" applyAlignment="1" applyProtection="1">
      <alignment horizontal="center" vertical="center"/>
    </xf>
    <xf numFmtId="0" fontId="1" fillId="13" borderId="1" xfId="0" applyFont="1" applyFill="1" applyBorder="1" applyAlignment="1" applyProtection="1">
      <alignment horizontal="center" vertical="center"/>
    </xf>
    <xf numFmtId="1" fontId="1" fillId="14" borderId="12" xfId="0" applyNumberFormat="1" applyFont="1" applyFill="1" applyBorder="1" applyAlignment="1" applyProtection="1">
      <alignment horizontal="center" vertical="center"/>
    </xf>
    <xf numFmtId="1" fontId="1" fillId="14" borderId="19" xfId="0" applyNumberFormat="1" applyFont="1" applyFill="1" applyBorder="1" applyAlignment="1" applyProtection="1">
      <alignment horizontal="center" vertical="center"/>
    </xf>
    <xf numFmtId="0" fontId="3" fillId="2" borderId="25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30" xfId="0" applyFont="1" applyFill="1" applyBorder="1" applyAlignment="1" applyProtection="1">
      <alignment horizontal="center" vertical="center"/>
    </xf>
    <xf numFmtId="0" fontId="3" fillId="2" borderId="16" xfId="0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27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2" fillId="10" borderId="10" xfId="0" applyFont="1" applyFill="1" applyBorder="1" applyAlignment="1" applyProtection="1">
      <alignment horizontal="center" vertical="center"/>
    </xf>
    <xf numFmtId="0" fontId="2" fillId="10" borderId="16" xfId="0" applyFont="1" applyFill="1" applyBorder="1" applyAlignment="1" applyProtection="1">
      <alignment horizontal="center" vertical="center"/>
    </xf>
    <xf numFmtId="0" fontId="2" fillId="10" borderId="11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14" fontId="1" fillId="4" borderId="2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4" xfId="0" applyNumberFormat="1" applyFont="1" applyFill="1" applyBorder="1" applyAlignment="1" applyProtection="1">
      <alignment horizontal="center" vertical="center" textRotation="90"/>
      <protection locked="0"/>
    </xf>
    <xf numFmtId="0" fontId="1" fillId="9" borderId="31" xfId="0" applyFont="1" applyFill="1" applyBorder="1" applyAlignment="1" applyProtection="1">
      <alignment horizontal="center" vertical="center"/>
    </xf>
    <xf numFmtId="0" fontId="1" fillId="9" borderId="34" xfId="0" applyFont="1" applyFill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1" fillId="9" borderId="4" xfId="0" applyFont="1" applyFill="1" applyBorder="1" applyAlignment="1" applyProtection="1">
      <alignment horizontal="center" vertical="center"/>
    </xf>
    <xf numFmtId="0" fontId="1" fillId="13" borderId="2" xfId="0" applyFont="1" applyFill="1" applyBorder="1" applyAlignment="1" applyProtection="1">
      <alignment horizontal="center" vertical="center"/>
    </xf>
    <xf numFmtId="0" fontId="1" fillId="13" borderId="4" xfId="0" applyFont="1" applyFill="1" applyBorder="1" applyAlignment="1" applyProtection="1">
      <alignment horizontal="center" vertical="center"/>
    </xf>
    <xf numFmtId="164" fontId="8" fillId="0" borderId="8" xfId="0" applyNumberFormat="1" applyFont="1" applyBorder="1" applyAlignment="1" applyProtection="1">
      <alignment horizontal="center" vertical="center"/>
    </xf>
    <xf numFmtId="164" fontId="8" fillId="0" borderId="17" xfId="0" applyNumberFormat="1" applyFont="1" applyBorder="1" applyAlignment="1" applyProtection="1">
      <alignment horizontal="center" vertical="center"/>
    </xf>
    <xf numFmtId="164" fontId="8" fillId="0" borderId="9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164" fontId="8" fillId="0" borderId="11" xfId="0" applyNumberFormat="1" applyFont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9" borderId="7" xfId="0" applyFont="1" applyFill="1" applyBorder="1" applyAlignment="1" applyProtection="1">
      <alignment horizontal="center" vertical="center"/>
    </xf>
    <xf numFmtId="0" fontId="1" fillId="2" borderId="24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21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2" fillId="9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  <color rgb="FFE1EDF7"/>
      <color rgb="FFB6D2EC"/>
      <color rgb="FF0000FF"/>
      <color rgb="FF006C00"/>
      <color rgb="FF97FF97"/>
      <color rgb="FF00FF00"/>
      <color rgb="FF00CC00"/>
      <color rgb="FFF25904"/>
      <color rgb="FF9A37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228600</xdr:colOff>
      <xdr:row>13</xdr:row>
      <xdr:rowOff>180975</xdr:rowOff>
    </xdr:from>
    <xdr:to>
      <xdr:col>27</xdr:col>
      <xdr:colOff>152400</xdr:colOff>
      <xdr:row>17</xdr:row>
      <xdr:rowOff>66675</xdr:rowOff>
    </xdr:to>
    <xdr:sp macro="[0]!triage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8382000" y="9439275"/>
          <a:ext cx="1695450" cy="68580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Bouton</a:t>
          </a:r>
          <a:r>
            <a:rPr lang="fr-BE" sz="1600" baseline="0"/>
            <a:t> de Triage</a:t>
          </a:r>
          <a:endParaRPr lang="fr-BE" sz="1600"/>
        </a:p>
      </xdr:txBody>
    </xdr:sp>
    <xdr:clientData fPrintsWithSheet="0"/>
  </xdr:twoCellAnchor>
  <xdr:twoCellAnchor>
    <xdr:from>
      <xdr:col>28</xdr:col>
      <xdr:colOff>180974</xdr:colOff>
      <xdr:row>13</xdr:row>
      <xdr:rowOff>180975</xdr:rowOff>
    </xdr:from>
    <xdr:to>
      <xdr:col>33</xdr:col>
      <xdr:colOff>57149</xdr:colOff>
      <xdr:row>17</xdr:row>
      <xdr:rowOff>66675</xdr:rowOff>
    </xdr:to>
    <xdr:sp macro="[0]!Ajout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401299" y="9439275"/>
          <a:ext cx="1704975" cy="68580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4</xdr:row>
      <xdr:rowOff>18753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0FD05F-5724-4C4A-845E-2F8C95E59F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560320" cy="1626573"/>
        </a:xfrm>
        <a:prstGeom prst="rect">
          <a:avLst/>
        </a:prstGeom>
      </xdr:spPr>
    </xdr:pic>
    <xdr:clientData/>
  </xdr:twoCellAnchor>
  <xdr:twoCellAnchor editAs="oneCell">
    <xdr:from>
      <xdr:col>32</xdr:col>
      <xdr:colOff>426720</xdr:colOff>
      <xdr:row>0</xdr:row>
      <xdr:rowOff>68579</xdr:rowOff>
    </xdr:from>
    <xdr:to>
      <xdr:col>34</xdr:col>
      <xdr:colOff>350520</xdr:colOff>
      <xdr:row>3</xdr:row>
      <xdr:rowOff>872068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0EF088E-BD54-47DA-A99D-B836D4B9B8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84380" y="68579"/>
          <a:ext cx="1249680" cy="148166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276226</xdr:colOff>
          <xdr:row>18</xdr:row>
          <xdr:rowOff>95250</xdr:rowOff>
        </xdr:from>
        <xdr:to>
          <xdr:col>26</xdr:col>
          <xdr:colOff>257176</xdr:colOff>
          <xdr:row>21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1475C01-4744-48A4-ADC7-111BF6ED81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colonne B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K21"/>
  <sheetViews>
    <sheetView tabSelected="1" workbookViewId="0">
      <pane ySplit="7" topLeftCell="A8" activePane="bottomLeft" state="frozen"/>
      <selection pane="bottomLeft" activeCell="Z27" sqref="Z27"/>
    </sheetView>
  </sheetViews>
  <sheetFormatPr baseColWidth="10" defaultColWidth="9.140625" defaultRowHeight="15" x14ac:dyDescent="0.25"/>
  <cols>
    <col min="1" max="1" width="5.7109375" style="8" bestFit="1" customWidth="1"/>
    <col min="2" max="2" width="32.42578125" style="8" customWidth="1"/>
    <col min="3" max="32" width="4.42578125" style="8" customWidth="1"/>
    <col min="33" max="35" width="9.7109375" style="8" customWidth="1"/>
    <col min="36" max="16384" width="9.140625" style="8"/>
  </cols>
  <sheetData>
    <row r="1" spans="1:37" ht="22.5" customHeight="1" thickBot="1" x14ac:dyDescent="0.3">
      <c r="A1" s="67"/>
      <c r="B1" s="68"/>
      <c r="C1" s="34" t="s">
        <v>6</v>
      </c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29"/>
      <c r="AH1" s="29"/>
      <c r="AI1" s="30"/>
    </row>
    <row r="2" spans="1:37" ht="15.75" customHeight="1" thickBot="1" x14ac:dyDescent="0.3">
      <c r="A2" s="69"/>
      <c r="B2" s="70"/>
      <c r="C2" s="73" t="s">
        <v>2</v>
      </c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5"/>
      <c r="AG2" s="31"/>
      <c r="AH2" s="31"/>
      <c r="AI2" s="32"/>
    </row>
    <row r="3" spans="1:37" ht="15.75" customHeight="1" thickBot="1" x14ac:dyDescent="0.3">
      <c r="A3" s="69"/>
      <c r="B3" s="70"/>
      <c r="C3" s="63">
        <v>1</v>
      </c>
      <c r="D3" s="64"/>
      <c r="E3" s="63">
        <v>2</v>
      </c>
      <c r="F3" s="64"/>
      <c r="G3" s="63">
        <v>3</v>
      </c>
      <c r="H3" s="64"/>
      <c r="I3" s="63">
        <v>4</v>
      </c>
      <c r="J3" s="64"/>
      <c r="K3" s="63">
        <v>5</v>
      </c>
      <c r="L3" s="64"/>
      <c r="M3" s="63">
        <v>6</v>
      </c>
      <c r="N3" s="64"/>
      <c r="O3" s="63">
        <v>7</v>
      </c>
      <c r="P3" s="64"/>
      <c r="Q3" s="63">
        <v>8</v>
      </c>
      <c r="R3" s="64"/>
      <c r="S3" s="63">
        <v>9</v>
      </c>
      <c r="T3" s="64"/>
      <c r="U3" s="63">
        <v>10</v>
      </c>
      <c r="V3" s="64"/>
      <c r="W3" s="63">
        <v>11</v>
      </c>
      <c r="X3" s="64"/>
      <c r="Y3" s="63">
        <v>12</v>
      </c>
      <c r="Z3" s="64"/>
      <c r="AA3" s="63">
        <v>13</v>
      </c>
      <c r="AB3" s="64"/>
      <c r="AC3" s="63">
        <v>14</v>
      </c>
      <c r="AD3" s="64"/>
      <c r="AE3" s="63">
        <v>15</v>
      </c>
      <c r="AF3" s="64"/>
      <c r="AG3" s="31"/>
      <c r="AH3" s="31"/>
      <c r="AI3" s="32"/>
    </row>
    <row r="4" spans="1:37" ht="73.5" customHeight="1" thickBot="1" x14ac:dyDescent="0.3">
      <c r="A4" s="71"/>
      <c r="B4" s="72"/>
      <c r="C4" s="47">
        <v>43399</v>
      </c>
      <c r="D4" s="48"/>
      <c r="E4" s="47">
        <v>43429</v>
      </c>
      <c r="F4" s="48"/>
      <c r="G4" s="47">
        <v>43456</v>
      </c>
      <c r="H4" s="48"/>
      <c r="I4" s="47">
        <v>43490</v>
      </c>
      <c r="J4" s="48"/>
      <c r="K4" s="47">
        <v>43527</v>
      </c>
      <c r="L4" s="48"/>
      <c r="M4" s="47">
        <v>43548</v>
      </c>
      <c r="N4" s="48"/>
      <c r="O4" s="47">
        <v>43575</v>
      </c>
      <c r="P4" s="48"/>
      <c r="Q4" s="47">
        <v>43644</v>
      </c>
      <c r="R4" s="48"/>
      <c r="S4" s="47">
        <v>43672</v>
      </c>
      <c r="T4" s="48"/>
      <c r="U4" s="47">
        <v>43694</v>
      </c>
      <c r="V4" s="48"/>
      <c r="W4" s="47">
        <v>43723</v>
      </c>
      <c r="X4" s="48"/>
      <c r="Y4" s="47">
        <v>43769</v>
      </c>
      <c r="Z4" s="48"/>
      <c r="AA4" s="47">
        <v>43779</v>
      </c>
      <c r="AB4" s="48"/>
      <c r="AC4" s="47">
        <v>43798</v>
      </c>
      <c r="AD4" s="48"/>
      <c r="AE4" s="47"/>
      <c r="AF4" s="48"/>
      <c r="AG4" s="33"/>
      <c r="AH4" s="33"/>
      <c r="AI4" s="32"/>
      <c r="AK4" s="13"/>
    </row>
    <row r="5" spans="1:37" ht="15.75" thickBot="1" x14ac:dyDescent="0.3">
      <c r="A5" s="49" t="s">
        <v>1</v>
      </c>
      <c r="B5" s="26" t="s">
        <v>42</v>
      </c>
      <c r="C5" s="55">
        <v>5</v>
      </c>
      <c r="D5" s="56"/>
      <c r="E5" s="55">
        <v>12</v>
      </c>
      <c r="F5" s="56"/>
      <c r="G5" s="55">
        <v>19</v>
      </c>
      <c r="H5" s="56"/>
      <c r="I5" s="55">
        <v>3</v>
      </c>
      <c r="J5" s="56"/>
      <c r="K5" s="55">
        <v>25</v>
      </c>
      <c r="L5" s="56"/>
      <c r="M5" s="55">
        <v>20</v>
      </c>
      <c r="N5" s="56"/>
      <c r="O5" s="55">
        <v>15</v>
      </c>
      <c r="P5" s="56"/>
      <c r="Q5" s="55">
        <v>24</v>
      </c>
      <c r="R5" s="56"/>
      <c r="S5" s="55">
        <v>25</v>
      </c>
      <c r="T5" s="56"/>
      <c r="U5" s="55">
        <v>15</v>
      </c>
      <c r="V5" s="56"/>
      <c r="W5" s="55">
        <v>19</v>
      </c>
      <c r="X5" s="56"/>
      <c r="Y5" s="55">
        <v>34</v>
      </c>
      <c r="Z5" s="56"/>
      <c r="AA5" s="55">
        <v>16</v>
      </c>
      <c r="AB5" s="56"/>
      <c r="AC5" s="55">
        <v>17</v>
      </c>
      <c r="AD5" s="56"/>
      <c r="AE5" s="55"/>
      <c r="AF5" s="56"/>
      <c r="AG5" s="1" t="s">
        <v>5</v>
      </c>
      <c r="AH5" s="1" t="s">
        <v>7</v>
      </c>
      <c r="AI5" s="17" t="s">
        <v>10</v>
      </c>
      <c r="AK5" s="13"/>
    </row>
    <row r="6" spans="1:37" ht="15.75" thickBot="1" x14ac:dyDescent="0.3">
      <c r="A6" s="50"/>
      <c r="B6" s="65" t="s">
        <v>0</v>
      </c>
      <c r="C6" s="52" t="s">
        <v>41</v>
      </c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4"/>
      <c r="AG6" s="24"/>
      <c r="AH6" s="24"/>
      <c r="AI6" s="25"/>
      <c r="AK6" s="13"/>
    </row>
    <row r="7" spans="1:37" ht="15.75" thickBot="1" x14ac:dyDescent="0.3">
      <c r="A7" s="51"/>
      <c r="B7" s="66"/>
      <c r="C7" s="14" t="s">
        <v>3</v>
      </c>
      <c r="D7" s="15" t="s">
        <v>4</v>
      </c>
      <c r="E7" s="14" t="s">
        <v>3</v>
      </c>
      <c r="F7" s="15" t="s">
        <v>4</v>
      </c>
      <c r="G7" s="14" t="s">
        <v>3</v>
      </c>
      <c r="H7" s="15" t="s">
        <v>4</v>
      </c>
      <c r="I7" s="14" t="s">
        <v>3</v>
      </c>
      <c r="J7" s="15" t="s">
        <v>4</v>
      </c>
      <c r="K7" s="14" t="s">
        <v>3</v>
      </c>
      <c r="L7" s="15" t="s">
        <v>4</v>
      </c>
      <c r="M7" s="14" t="s">
        <v>3</v>
      </c>
      <c r="N7" s="15" t="s">
        <v>4</v>
      </c>
      <c r="O7" s="14" t="s">
        <v>3</v>
      </c>
      <c r="P7" s="15" t="s">
        <v>4</v>
      </c>
      <c r="Q7" s="14" t="s">
        <v>3</v>
      </c>
      <c r="R7" s="15" t="s">
        <v>4</v>
      </c>
      <c r="S7" s="14" t="s">
        <v>3</v>
      </c>
      <c r="T7" s="15" t="s">
        <v>4</v>
      </c>
      <c r="U7" s="14" t="s">
        <v>3</v>
      </c>
      <c r="V7" s="15" t="s">
        <v>4</v>
      </c>
      <c r="W7" s="14" t="s">
        <v>3</v>
      </c>
      <c r="X7" s="15" t="s">
        <v>4</v>
      </c>
      <c r="Y7" s="14" t="s">
        <v>3</v>
      </c>
      <c r="Z7" s="15" t="s">
        <v>4</v>
      </c>
      <c r="AA7" s="14" t="s">
        <v>3</v>
      </c>
      <c r="AB7" s="15" t="s">
        <v>4</v>
      </c>
      <c r="AC7" s="14" t="s">
        <v>3</v>
      </c>
      <c r="AD7" s="15" t="s">
        <v>4</v>
      </c>
      <c r="AE7" s="14" t="s">
        <v>3</v>
      </c>
      <c r="AF7" s="15" t="s">
        <v>4</v>
      </c>
      <c r="AG7" s="2" t="s">
        <v>40</v>
      </c>
      <c r="AH7" s="2" t="s">
        <v>8</v>
      </c>
      <c r="AI7" s="18" t="s">
        <v>9</v>
      </c>
      <c r="AK7" s="13"/>
    </row>
    <row r="8" spans="1:37" ht="15.75" thickBot="1" x14ac:dyDescent="0.3">
      <c r="A8" s="19">
        <v>1</v>
      </c>
      <c r="B8" s="11" t="s">
        <v>15</v>
      </c>
      <c r="C8" s="3">
        <v>1</v>
      </c>
      <c r="D8" s="4">
        <f>IF(C8=1,120+(C$5+1-C8),IF(C8=2,100+(C$5+1-C8),IF(C8=3,80+(C$5+1-C8),IF(C8=4,60+(C$5+1-C8),IF(C8=5,50+(C$5+1-C8),IF(C8=6,45+(C$5+1-C8),IF(C8=7,40+(C$5+1-C8),IF(C8=8,35+(C$5+1-C8),IF(C8=9,30+(C$5+1-C8),IF(C8=10,25+(C$5+1-C8),IF(C8&gt;10,20+(C$5+1-C8),IF(ISBLANK(C8),0))))))))))))</f>
        <v>125</v>
      </c>
      <c r="E8" s="4">
        <f t="shared" ref="E8:L8" si="0">IF(D8=1,120+(D$5+1-D8),IF(D8=2,100+(D$5+1-D8),IF(D8=3,80+(D$5+1-D8),IF(D8=4,60+(D$5+1-D8),IF(D8=5,50+(D$5+1-D8),IF(D8=6,45+(D$5+1-D8),IF(D8=7,40+(D$5+1-D8),IF(D8=8,35+(D$5+1-D8),IF(D8=9,30+(D$5+1-D8),IF(D8=10,25+(D$5+1-D8),IF(D8&gt;10,20+(D$5+1-D8),IF(ISBLANK(D8),0))))))))))))</f>
        <v>-104</v>
      </c>
      <c r="F8" s="4" t="b">
        <f t="shared" si="0"/>
        <v>0</v>
      </c>
      <c r="G8" s="4">
        <f t="shared" si="0"/>
        <v>21</v>
      </c>
      <c r="H8" s="4">
        <f t="shared" si="0"/>
        <v>19</v>
      </c>
      <c r="I8" s="3">
        <v>2</v>
      </c>
      <c r="J8" s="4">
        <f t="shared" si="0"/>
        <v>102</v>
      </c>
      <c r="K8" s="4">
        <f t="shared" si="0"/>
        <v>-81</v>
      </c>
      <c r="L8" s="4" t="b">
        <f t="shared" si="0"/>
        <v>0</v>
      </c>
      <c r="M8" s="4">
        <f t="shared" ref="M8:AF8" si="1">IF(L8=1,120+(L$5+1-L8),IF(L8=2,100+(L$5+1-L8),IF(L8=3,80+(L$5+1-L8),IF(L8=4,60+(L$5+1-L8),IF(L8=5,50+(L$5+1-L8),IF(L8=6,45+(L$5+1-L8),IF(L8=7,40+(L$5+1-L8),IF(L8=8,35+(L$5+1-L8),IF(L8=9,30+(L$5+1-L8),IF(L8=10,25+(L$5+1-L8),IF(L8&gt;10,20+(L$5+1-L8),IF(ISBLANK(L8),0))))))))))))</f>
        <v>21</v>
      </c>
      <c r="N8" s="4">
        <f t="shared" si="1"/>
        <v>20</v>
      </c>
      <c r="O8" s="4">
        <f t="shared" si="1"/>
        <v>1</v>
      </c>
      <c r="P8" s="4">
        <f t="shared" si="1"/>
        <v>135</v>
      </c>
      <c r="Q8" s="4">
        <f t="shared" si="1"/>
        <v>-114</v>
      </c>
      <c r="R8" s="4" t="b">
        <f t="shared" si="1"/>
        <v>0</v>
      </c>
      <c r="S8" s="4">
        <f t="shared" si="1"/>
        <v>21</v>
      </c>
      <c r="T8" s="4">
        <f t="shared" si="1"/>
        <v>25</v>
      </c>
      <c r="U8" s="4">
        <f t="shared" si="1"/>
        <v>-4</v>
      </c>
      <c r="V8" s="4" t="b">
        <f t="shared" si="1"/>
        <v>0</v>
      </c>
      <c r="W8" s="4">
        <f t="shared" si="1"/>
        <v>21</v>
      </c>
      <c r="X8" s="4">
        <f t="shared" si="1"/>
        <v>19</v>
      </c>
      <c r="Y8" s="4">
        <f t="shared" si="1"/>
        <v>2</v>
      </c>
      <c r="Z8" s="4">
        <f t="shared" si="1"/>
        <v>133</v>
      </c>
      <c r="AA8" s="4">
        <f t="shared" si="1"/>
        <v>-112</v>
      </c>
      <c r="AB8" s="4" t="b">
        <f t="shared" si="1"/>
        <v>0</v>
      </c>
      <c r="AC8" s="4">
        <f t="shared" si="1"/>
        <v>21</v>
      </c>
      <c r="AD8" s="4">
        <f t="shared" si="1"/>
        <v>17</v>
      </c>
      <c r="AE8" s="4">
        <f t="shared" si="1"/>
        <v>4</v>
      </c>
      <c r="AF8" s="4">
        <f t="shared" si="1"/>
        <v>57</v>
      </c>
      <c r="AG8" s="27">
        <f>D8+F8+H8+J8+L8+N8+P8+R8+T8+V8+X8+Z8+AB8+AD8+AF8</f>
        <v>652</v>
      </c>
      <c r="AH8" s="6">
        <f>IF(C8&gt;0,1,0)+IF(E8&gt;0,1,0)+IF(G8&gt;0,1,0)+IF(I8&gt;0,1,0)+IF(K8&gt;0,1,0)+IF(M8&gt;0,1,0)+IF(O8&gt;0,1,0)+IF(Q8&gt;0,1,0)+IF(S8&gt;0,1,0)+IF(U8&gt;0,1,0)+IF(W8&gt;0,1,0)+IF(Y8&gt;0,1,0)+IF(AA8&gt;0,1,0)+IF(AC8&gt;0,1,0)+IF(AE8&gt;0,1,0)</f>
        <v>10</v>
      </c>
      <c r="AI8" s="20">
        <f>C8+E8+G8+I8+K8+M8+O8+Q8+S8+U8+W8+Y8+AA8+AC8+AE8</f>
        <v>-300</v>
      </c>
      <c r="AK8" s="13"/>
    </row>
    <row r="9" spans="1:37" ht="15.75" thickBot="1" x14ac:dyDescent="0.3">
      <c r="A9" s="21">
        <v>2</v>
      </c>
      <c r="B9" s="12" t="s">
        <v>16</v>
      </c>
      <c r="C9" s="5">
        <v>2</v>
      </c>
      <c r="D9" s="4">
        <f t="shared" ref="D9:L9" si="2">IF(C9=1,120+(C$5+1-C9),IF(C9=2,100+(C$5+1-C9),IF(C9=3,80+(C$5+1-C9),IF(C9=4,60+(C$5+1-C9),IF(C9=5,50+(C$5+1-C9),IF(C9=6,45+(C$5+1-C9),IF(C9=7,40+(C$5+1-C9),IF(C9=8,35+(C$5+1-C9),IF(C9=9,30+(C$5+1-C9),IF(C9=10,25+(C$5+1-C9),IF(C9&gt;10,20+(C$5+1-C9),IF(ISBLANK(C9),0))))))))))))</f>
        <v>104</v>
      </c>
      <c r="E9" s="4">
        <f t="shared" si="2"/>
        <v>-83</v>
      </c>
      <c r="F9" s="4" t="b">
        <f t="shared" si="2"/>
        <v>0</v>
      </c>
      <c r="G9" s="4">
        <f t="shared" si="2"/>
        <v>21</v>
      </c>
      <c r="H9" s="4">
        <f t="shared" si="2"/>
        <v>19</v>
      </c>
      <c r="I9" s="5"/>
      <c r="J9" s="4">
        <f t="shared" si="2"/>
        <v>0</v>
      </c>
      <c r="K9" s="4" t="b">
        <f t="shared" si="2"/>
        <v>0</v>
      </c>
      <c r="L9" s="4">
        <f t="shared" si="2"/>
        <v>46</v>
      </c>
      <c r="M9" s="4">
        <f t="shared" ref="M9:AF9" si="3">IF(L9=1,120+(L$5+1-L9),IF(L9=2,100+(L$5+1-L9),IF(L9=3,80+(L$5+1-L9),IF(L9=4,60+(L$5+1-L9),IF(L9=5,50+(L$5+1-L9),IF(L9=6,45+(L$5+1-L9),IF(L9=7,40+(L$5+1-L9),IF(L9=8,35+(L$5+1-L9),IF(L9=9,30+(L$5+1-L9),IF(L9=10,25+(L$5+1-L9),IF(L9&gt;10,20+(L$5+1-L9),IF(ISBLANK(L9),0))))))))))))</f>
        <v>-25</v>
      </c>
      <c r="N9" s="4" t="b">
        <f t="shared" si="3"/>
        <v>0</v>
      </c>
      <c r="O9" s="4">
        <f t="shared" si="3"/>
        <v>21</v>
      </c>
      <c r="P9" s="4">
        <f t="shared" si="3"/>
        <v>15</v>
      </c>
      <c r="Q9" s="4">
        <f t="shared" si="3"/>
        <v>6</v>
      </c>
      <c r="R9" s="4">
        <f t="shared" si="3"/>
        <v>64</v>
      </c>
      <c r="S9" s="4">
        <f t="shared" si="3"/>
        <v>-43</v>
      </c>
      <c r="T9" s="4" t="b">
        <f t="shared" si="3"/>
        <v>0</v>
      </c>
      <c r="U9" s="4">
        <f t="shared" si="3"/>
        <v>21</v>
      </c>
      <c r="V9" s="4">
        <f t="shared" si="3"/>
        <v>15</v>
      </c>
      <c r="W9" s="4">
        <f t="shared" si="3"/>
        <v>6</v>
      </c>
      <c r="X9" s="4">
        <f t="shared" si="3"/>
        <v>59</v>
      </c>
      <c r="Y9" s="4">
        <f t="shared" si="3"/>
        <v>-38</v>
      </c>
      <c r="Z9" s="4" t="b">
        <f t="shared" si="3"/>
        <v>0</v>
      </c>
      <c r="AA9" s="4">
        <f t="shared" si="3"/>
        <v>21</v>
      </c>
      <c r="AB9" s="4">
        <f t="shared" si="3"/>
        <v>16</v>
      </c>
      <c r="AC9" s="4">
        <f t="shared" si="3"/>
        <v>5</v>
      </c>
      <c r="AD9" s="4">
        <f t="shared" si="3"/>
        <v>63</v>
      </c>
      <c r="AE9" s="4">
        <f t="shared" si="3"/>
        <v>-42</v>
      </c>
      <c r="AF9" s="4" t="b">
        <f t="shared" si="3"/>
        <v>0</v>
      </c>
      <c r="AG9" s="28">
        <f>D9+F9+H9+J9+L9+N9+P9+R9+T9+V9+X9+Z9+AB9+AD9+AF9</f>
        <v>401</v>
      </c>
      <c r="AH9" s="7">
        <f>IF(C9&gt;0,1,0)+IF(E9&gt;0,1,0)+IF(G9&gt;0,1,0)+IF(I9&gt;0,1,0)+IF(K9&gt;0,1,0)+IF(M9&gt;0,1,0)+IF(O9&gt;0,1,0)+IF(Q9&gt;0,1,0)+IF(S9&gt;0,1,0)+IF(U9&gt;0,1,0)+IF(W9&gt;0,1,0)+IF(Y9&gt;0,1,0)+IF(AA9&gt;0,1,0)+IF(AC9&gt;0,1,0)+IF(AE9&gt;0,1,0)</f>
        <v>9</v>
      </c>
      <c r="AI9" s="22">
        <f>C9+E9+G9+I9+K9+M9+O9+Q9+S9+U9+W9+Y9+AA9+AC9+AE9</f>
        <v>-128</v>
      </c>
      <c r="AK9" s="13"/>
    </row>
    <row r="10" spans="1:37" ht="15.75" thickBot="1" x14ac:dyDescent="0.3">
      <c r="A10" s="21">
        <v>3</v>
      </c>
      <c r="B10" s="12" t="s">
        <v>14</v>
      </c>
      <c r="C10" s="5">
        <v>3</v>
      </c>
      <c r="D10" s="4">
        <f t="shared" ref="D10:L10" si="4">IF(C10=1,120+(C$5+1-C10),IF(C10=2,100+(C$5+1-C10),IF(C10=3,80+(C$5+1-C10),IF(C10=4,60+(C$5+1-C10),IF(C10=5,50+(C$5+1-C10),IF(C10=6,45+(C$5+1-C10),IF(C10=7,40+(C$5+1-C10),IF(C10=8,35+(C$5+1-C10),IF(C10=9,30+(C$5+1-C10),IF(C10=10,25+(C$5+1-C10),IF(C10&gt;10,20+(C$5+1-C10),IF(ISBLANK(C10),0))))))))))))</f>
        <v>83</v>
      </c>
      <c r="E10" s="4">
        <f t="shared" si="4"/>
        <v>-62</v>
      </c>
      <c r="F10" s="4" t="b">
        <f t="shared" si="4"/>
        <v>0</v>
      </c>
      <c r="G10" s="4">
        <f t="shared" si="4"/>
        <v>21</v>
      </c>
      <c r="H10" s="4">
        <f t="shared" si="4"/>
        <v>19</v>
      </c>
      <c r="I10" s="5"/>
      <c r="J10" s="4">
        <f t="shared" si="4"/>
        <v>0</v>
      </c>
      <c r="K10" s="4" t="b">
        <f t="shared" si="4"/>
        <v>0</v>
      </c>
      <c r="L10" s="4">
        <f t="shared" si="4"/>
        <v>46</v>
      </c>
      <c r="M10" s="4">
        <f t="shared" ref="M10:AF10" si="5">IF(L10=1,120+(L$5+1-L10),IF(L10=2,100+(L$5+1-L10),IF(L10=3,80+(L$5+1-L10),IF(L10=4,60+(L$5+1-L10),IF(L10=5,50+(L$5+1-L10),IF(L10=6,45+(L$5+1-L10),IF(L10=7,40+(L$5+1-L10),IF(L10=8,35+(L$5+1-L10),IF(L10=9,30+(L$5+1-L10),IF(L10=10,25+(L$5+1-L10),IF(L10&gt;10,20+(L$5+1-L10),IF(ISBLANK(L10),0))))))))))))</f>
        <v>-25</v>
      </c>
      <c r="N10" s="4" t="b">
        <f t="shared" si="5"/>
        <v>0</v>
      </c>
      <c r="O10" s="4">
        <f t="shared" si="5"/>
        <v>21</v>
      </c>
      <c r="P10" s="4">
        <f t="shared" si="5"/>
        <v>15</v>
      </c>
      <c r="Q10" s="4">
        <f t="shared" si="5"/>
        <v>6</v>
      </c>
      <c r="R10" s="4">
        <f t="shared" si="5"/>
        <v>64</v>
      </c>
      <c r="S10" s="4">
        <f t="shared" si="5"/>
        <v>-43</v>
      </c>
      <c r="T10" s="4" t="b">
        <f t="shared" si="5"/>
        <v>0</v>
      </c>
      <c r="U10" s="4">
        <f t="shared" si="5"/>
        <v>21</v>
      </c>
      <c r="V10" s="4">
        <f t="shared" si="5"/>
        <v>15</v>
      </c>
      <c r="W10" s="4">
        <f t="shared" si="5"/>
        <v>6</v>
      </c>
      <c r="X10" s="4">
        <f t="shared" si="5"/>
        <v>59</v>
      </c>
      <c r="Y10" s="4">
        <f t="shared" si="5"/>
        <v>-38</v>
      </c>
      <c r="Z10" s="4" t="b">
        <f t="shared" si="5"/>
        <v>0</v>
      </c>
      <c r="AA10" s="4">
        <f t="shared" si="5"/>
        <v>21</v>
      </c>
      <c r="AB10" s="4">
        <f t="shared" si="5"/>
        <v>16</v>
      </c>
      <c r="AC10" s="4">
        <f t="shared" si="5"/>
        <v>5</v>
      </c>
      <c r="AD10" s="4">
        <f t="shared" si="5"/>
        <v>63</v>
      </c>
      <c r="AE10" s="4">
        <f t="shared" si="5"/>
        <v>-42</v>
      </c>
      <c r="AF10" s="4" t="b">
        <f t="shared" si="5"/>
        <v>0</v>
      </c>
      <c r="AG10" s="28">
        <f>D10+F10+H10+J10+L10+N10+P10+R10+T10+V10+X10+Z10+AB10+AD10+AF10</f>
        <v>380</v>
      </c>
      <c r="AH10" s="7">
        <f>IF(C10&gt;0,1,0)+IF(E10&gt;0,1,0)+IF(G10&gt;0,1,0)+IF(I10&gt;0,1,0)+IF(K10&gt;0,1,0)+IF(M10&gt;0,1,0)+IF(O10&gt;0,1,0)+IF(Q10&gt;0,1,0)+IF(S10&gt;0,1,0)+IF(U10&gt;0,1,0)+IF(W10&gt;0,1,0)+IF(Y10&gt;0,1,0)+IF(AA10&gt;0,1,0)+IF(AC10&gt;0,1,0)+IF(AE10&gt;0,1,0)</f>
        <v>9</v>
      </c>
      <c r="AI10" s="22">
        <f>C10+E10+G10+I10+K10+M10+O10+Q10+S10+U10+W10+Y10+AA10+AC10+AE10</f>
        <v>-106</v>
      </c>
      <c r="AK10" s="13"/>
    </row>
    <row r="11" spans="1:37" ht="15.75" thickBot="1" x14ac:dyDescent="0.3">
      <c r="A11" s="21">
        <v>4</v>
      </c>
      <c r="B11" s="12" t="s">
        <v>12</v>
      </c>
      <c r="C11" s="5">
        <v>4</v>
      </c>
      <c r="D11" s="4">
        <f t="shared" ref="D11:L11" si="6">IF(C11=1,120+(C$5+1-C11),IF(C11=2,100+(C$5+1-C11),IF(C11=3,80+(C$5+1-C11),IF(C11=4,60+(C$5+1-C11),IF(C11=5,50+(C$5+1-C11),IF(C11=6,45+(C$5+1-C11),IF(C11=7,40+(C$5+1-C11),IF(C11=8,35+(C$5+1-C11),IF(C11=9,30+(C$5+1-C11),IF(C11=10,25+(C$5+1-C11),IF(C11&gt;10,20+(C$5+1-C11),IF(ISBLANK(C11),0))))))))))))</f>
        <v>62</v>
      </c>
      <c r="E11" s="4">
        <f t="shared" si="6"/>
        <v>-41</v>
      </c>
      <c r="F11" s="4" t="b">
        <f t="shared" si="6"/>
        <v>0</v>
      </c>
      <c r="G11" s="4">
        <f t="shared" si="6"/>
        <v>21</v>
      </c>
      <c r="H11" s="4">
        <f t="shared" si="6"/>
        <v>19</v>
      </c>
      <c r="I11" s="5">
        <v>1</v>
      </c>
      <c r="J11" s="4">
        <f t="shared" si="6"/>
        <v>123</v>
      </c>
      <c r="K11" s="4">
        <f t="shared" si="6"/>
        <v>-102</v>
      </c>
      <c r="L11" s="4" t="b">
        <f t="shared" si="6"/>
        <v>0</v>
      </c>
      <c r="M11" s="4">
        <f t="shared" ref="M11:AF11" si="7">IF(L11=1,120+(L$5+1-L11),IF(L11=2,100+(L$5+1-L11),IF(L11=3,80+(L$5+1-L11),IF(L11=4,60+(L$5+1-L11),IF(L11=5,50+(L$5+1-L11),IF(L11=6,45+(L$5+1-L11),IF(L11=7,40+(L$5+1-L11),IF(L11=8,35+(L$5+1-L11),IF(L11=9,30+(L$5+1-L11),IF(L11=10,25+(L$5+1-L11),IF(L11&gt;10,20+(L$5+1-L11),IF(ISBLANK(L11),0))))))))))))</f>
        <v>21</v>
      </c>
      <c r="N11" s="4">
        <f t="shared" si="7"/>
        <v>20</v>
      </c>
      <c r="O11" s="4">
        <f t="shared" si="7"/>
        <v>1</v>
      </c>
      <c r="P11" s="4">
        <f t="shared" si="7"/>
        <v>135</v>
      </c>
      <c r="Q11" s="4">
        <f t="shared" si="7"/>
        <v>-114</v>
      </c>
      <c r="R11" s="4" t="b">
        <f t="shared" si="7"/>
        <v>0</v>
      </c>
      <c r="S11" s="4">
        <f t="shared" si="7"/>
        <v>21</v>
      </c>
      <c r="T11" s="4">
        <f t="shared" si="7"/>
        <v>25</v>
      </c>
      <c r="U11" s="4">
        <f t="shared" si="7"/>
        <v>-4</v>
      </c>
      <c r="V11" s="4" t="b">
        <f t="shared" si="7"/>
        <v>0</v>
      </c>
      <c r="W11" s="4">
        <f t="shared" si="7"/>
        <v>21</v>
      </c>
      <c r="X11" s="4">
        <f t="shared" si="7"/>
        <v>19</v>
      </c>
      <c r="Y11" s="4">
        <f t="shared" si="7"/>
        <v>2</v>
      </c>
      <c r="Z11" s="4">
        <f t="shared" si="7"/>
        <v>133</v>
      </c>
      <c r="AA11" s="4">
        <f t="shared" si="7"/>
        <v>-112</v>
      </c>
      <c r="AB11" s="4" t="b">
        <f t="shared" si="7"/>
        <v>0</v>
      </c>
      <c r="AC11" s="4">
        <f t="shared" si="7"/>
        <v>21</v>
      </c>
      <c r="AD11" s="4">
        <f t="shared" si="7"/>
        <v>17</v>
      </c>
      <c r="AE11" s="4">
        <f t="shared" si="7"/>
        <v>4</v>
      </c>
      <c r="AF11" s="4">
        <f t="shared" si="7"/>
        <v>57</v>
      </c>
      <c r="AG11" s="28">
        <f>D11+F11+H11+J11+L11+N11+P11+R11+T11+V11+X11+Z11+AB11+AD11+AF11</f>
        <v>610</v>
      </c>
      <c r="AH11" s="7">
        <f>IF(C11&gt;0,1,0)+IF(E11&gt;0,1,0)+IF(G11&gt;0,1,0)+IF(I11&gt;0,1,0)+IF(K11&gt;0,1,0)+IF(M11&gt;0,1,0)+IF(O11&gt;0,1,0)+IF(Q11&gt;0,1,0)+IF(S11&gt;0,1,0)+IF(U11&gt;0,1,0)+IF(W11&gt;0,1,0)+IF(Y11&gt;0,1,0)+IF(AA11&gt;0,1,0)+IF(AC11&gt;0,1,0)+IF(AE11&gt;0,1,0)</f>
        <v>10</v>
      </c>
      <c r="AI11" s="22">
        <f>C11+E11+G11+I11+K11+M11+O11+Q11+S11+U11+W11+Y11+AA11+AC11+AE11</f>
        <v>-256</v>
      </c>
      <c r="AK11" s="13"/>
    </row>
    <row r="12" spans="1:37" ht="15.75" thickBot="1" x14ac:dyDescent="0.3">
      <c r="A12" s="21">
        <v>5</v>
      </c>
      <c r="B12" s="12" t="s">
        <v>11</v>
      </c>
      <c r="C12" s="5">
        <v>5</v>
      </c>
      <c r="D12" s="4">
        <f t="shared" ref="D12:L12" si="8">IF(C12=1,120+(C$5+1-C12),IF(C12=2,100+(C$5+1-C12),IF(C12=3,80+(C$5+1-C12),IF(C12=4,60+(C$5+1-C12),IF(C12=5,50+(C$5+1-C12),IF(C12=6,45+(C$5+1-C12),IF(C12=7,40+(C$5+1-C12),IF(C12=8,35+(C$5+1-C12),IF(C12=9,30+(C$5+1-C12),IF(C12=10,25+(C$5+1-C12),IF(C12&gt;10,20+(C$5+1-C12),IF(ISBLANK(C12),0))))))))))))</f>
        <v>51</v>
      </c>
      <c r="E12" s="4">
        <f t="shared" si="8"/>
        <v>-30</v>
      </c>
      <c r="F12" s="4" t="b">
        <f t="shared" si="8"/>
        <v>0</v>
      </c>
      <c r="G12" s="4">
        <f t="shared" si="8"/>
        <v>21</v>
      </c>
      <c r="H12" s="4">
        <f t="shared" si="8"/>
        <v>19</v>
      </c>
      <c r="I12" s="5"/>
      <c r="J12" s="4">
        <f t="shared" si="8"/>
        <v>0</v>
      </c>
      <c r="K12" s="4" t="b">
        <f t="shared" si="8"/>
        <v>0</v>
      </c>
      <c r="L12" s="4">
        <f t="shared" si="8"/>
        <v>46</v>
      </c>
      <c r="M12" s="4">
        <f t="shared" ref="M12:AF12" si="9">IF(L12=1,120+(L$5+1-L12),IF(L12=2,100+(L$5+1-L12),IF(L12=3,80+(L$5+1-L12),IF(L12=4,60+(L$5+1-L12),IF(L12=5,50+(L$5+1-L12),IF(L12=6,45+(L$5+1-L12),IF(L12=7,40+(L$5+1-L12),IF(L12=8,35+(L$5+1-L12),IF(L12=9,30+(L$5+1-L12),IF(L12=10,25+(L$5+1-L12),IF(L12&gt;10,20+(L$5+1-L12),IF(ISBLANK(L12),0))))))))))))</f>
        <v>-25</v>
      </c>
      <c r="N12" s="4" t="b">
        <f t="shared" si="9"/>
        <v>0</v>
      </c>
      <c r="O12" s="4">
        <f t="shared" si="9"/>
        <v>21</v>
      </c>
      <c r="P12" s="4">
        <f t="shared" si="9"/>
        <v>15</v>
      </c>
      <c r="Q12" s="4">
        <f t="shared" si="9"/>
        <v>6</v>
      </c>
      <c r="R12" s="4">
        <f t="shared" si="9"/>
        <v>64</v>
      </c>
      <c r="S12" s="4">
        <f t="shared" si="9"/>
        <v>-43</v>
      </c>
      <c r="T12" s="4" t="b">
        <f t="shared" si="9"/>
        <v>0</v>
      </c>
      <c r="U12" s="4">
        <f t="shared" si="9"/>
        <v>21</v>
      </c>
      <c r="V12" s="4">
        <f t="shared" si="9"/>
        <v>15</v>
      </c>
      <c r="W12" s="4">
        <f t="shared" si="9"/>
        <v>6</v>
      </c>
      <c r="X12" s="4">
        <f t="shared" si="9"/>
        <v>59</v>
      </c>
      <c r="Y12" s="4">
        <f t="shared" si="9"/>
        <v>-38</v>
      </c>
      <c r="Z12" s="4" t="b">
        <f t="shared" si="9"/>
        <v>0</v>
      </c>
      <c r="AA12" s="4">
        <f t="shared" si="9"/>
        <v>21</v>
      </c>
      <c r="AB12" s="4">
        <f t="shared" si="9"/>
        <v>16</v>
      </c>
      <c r="AC12" s="4">
        <f t="shared" si="9"/>
        <v>5</v>
      </c>
      <c r="AD12" s="4">
        <f t="shared" si="9"/>
        <v>63</v>
      </c>
      <c r="AE12" s="4">
        <f t="shared" si="9"/>
        <v>-42</v>
      </c>
      <c r="AF12" s="4" t="b">
        <f t="shared" si="9"/>
        <v>0</v>
      </c>
      <c r="AG12" s="28">
        <f>D12+F12+H12+J12+L12+N12+P12+R12+T12+V12+X12+Z12+AB12+AD12+AF12</f>
        <v>348</v>
      </c>
      <c r="AH12" s="7">
        <f>IF(C12&gt;0,1,0)+IF(E12&gt;0,1,0)+IF(G12&gt;0,1,0)+IF(I12&gt;0,1,0)+IF(K12&gt;0,1,0)+IF(M12&gt;0,1,0)+IF(O12&gt;0,1,0)+IF(Q12&gt;0,1,0)+IF(S12&gt;0,1,0)+IF(U12&gt;0,1,0)+IF(W12&gt;0,1,0)+IF(Y12&gt;0,1,0)+IF(AA12&gt;0,1,0)+IF(AC12&gt;0,1,0)+IF(AE12&gt;0,1,0)</f>
        <v>9</v>
      </c>
      <c r="AI12" s="22">
        <f>C12+E12+G12+I12+K12+M12+O12+Q12+S12+U12+W12+Y12+AA12+AC12+AE12</f>
        <v>-72</v>
      </c>
      <c r="AK12" s="13"/>
    </row>
    <row r="13" spans="1:37" x14ac:dyDescent="0.25">
      <c r="A13" s="21">
        <v>6</v>
      </c>
      <c r="B13" s="12" t="s">
        <v>13</v>
      </c>
      <c r="C13" s="5"/>
      <c r="D13" s="4">
        <f t="shared" ref="D13:L13" si="10">IF(C13=1,120+(C$5+1-C13),IF(C13=2,100+(C$5+1-C13),IF(C13=3,80+(C$5+1-C13),IF(C13=4,60+(C$5+1-C13),IF(C13=5,50+(C$5+1-C13),IF(C13=6,45+(C$5+1-C13),IF(C13=7,40+(C$5+1-C13),IF(C13=8,35+(C$5+1-C13),IF(C13=9,30+(C$5+1-C13),IF(C13=10,25+(C$5+1-C13),IF(C13&gt;10,20+(C$5+1-C13),IF(ISBLANK(C13),0))))))))))))</f>
        <v>0</v>
      </c>
      <c r="E13" s="4" t="b">
        <f t="shared" si="10"/>
        <v>0</v>
      </c>
      <c r="F13" s="4">
        <f t="shared" si="10"/>
        <v>33</v>
      </c>
      <c r="G13" s="4">
        <f t="shared" si="10"/>
        <v>-12</v>
      </c>
      <c r="H13" s="4" t="b">
        <f t="shared" si="10"/>
        <v>0</v>
      </c>
      <c r="I13" s="5">
        <v>3</v>
      </c>
      <c r="J13" s="4">
        <f t="shared" si="10"/>
        <v>81</v>
      </c>
      <c r="K13" s="4">
        <f t="shared" si="10"/>
        <v>-60</v>
      </c>
      <c r="L13" s="4" t="b">
        <f t="shared" si="10"/>
        <v>0</v>
      </c>
      <c r="M13" s="4">
        <f t="shared" ref="M13:AF13" si="11">IF(L13=1,120+(L$5+1-L13),IF(L13=2,100+(L$5+1-L13),IF(L13=3,80+(L$5+1-L13),IF(L13=4,60+(L$5+1-L13),IF(L13=5,50+(L$5+1-L13),IF(L13=6,45+(L$5+1-L13),IF(L13=7,40+(L$5+1-L13),IF(L13=8,35+(L$5+1-L13),IF(L13=9,30+(L$5+1-L13),IF(L13=10,25+(L$5+1-L13),IF(L13&gt;10,20+(L$5+1-L13),IF(ISBLANK(L13),0))))))))))))</f>
        <v>21</v>
      </c>
      <c r="N13" s="4">
        <f t="shared" si="11"/>
        <v>20</v>
      </c>
      <c r="O13" s="4">
        <f t="shared" si="11"/>
        <v>1</v>
      </c>
      <c r="P13" s="4">
        <f t="shared" si="11"/>
        <v>135</v>
      </c>
      <c r="Q13" s="4">
        <f t="shared" si="11"/>
        <v>-114</v>
      </c>
      <c r="R13" s="4" t="b">
        <f t="shared" si="11"/>
        <v>0</v>
      </c>
      <c r="S13" s="4">
        <f t="shared" si="11"/>
        <v>21</v>
      </c>
      <c r="T13" s="4">
        <f t="shared" si="11"/>
        <v>25</v>
      </c>
      <c r="U13" s="4">
        <f t="shared" si="11"/>
        <v>-4</v>
      </c>
      <c r="V13" s="4" t="b">
        <f t="shared" si="11"/>
        <v>0</v>
      </c>
      <c r="W13" s="4">
        <f t="shared" si="11"/>
        <v>21</v>
      </c>
      <c r="X13" s="4">
        <f t="shared" si="11"/>
        <v>19</v>
      </c>
      <c r="Y13" s="4">
        <f t="shared" si="11"/>
        <v>2</v>
      </c>
      <c r="Z13" s="4">
        <f t="shared" si="11"/>
        <v>133</v>
      </c>
      <c r="AA13" s="4">
        <f t="shared" si="11"/>
        <v>-112</v>
      </c>
      <c r="AB13" s="4" t="b">
        <f t="shared" si="11"/>
        <v>0</v>
      </c>
      <c r="AC13" s="4">
        <f t="shared" si="11"/>
        <v>21</v>
      </c>
      <c r="AD13" s="4">
        <f t="shared" si="11"/>
        <v>17</v>
      </c>
      <c r="AE13" s="4">
        <f t="shared" si="11"/>
        <v>4</v>
      </c>
      <c r="AF13" s="4">
        <f t="shared" si="11"/>
        <v>57</v>
      </c>
      <c r="AG13" s="28">
        <f>D13+F13+H13+J13+L13+N13+P13+R13+T13+V13+X13+Z13+AB13+AD13+AF13</f>
        <v>520</v>
      </c>
      <c r="AH13" s="7">
        <f>IF(C13&gt;0,1,0)+IF(E13&gt;0,1,0)+IF(G13&gt;0,1,0)+IF(I13&gt;0,1,0)+IF(K13&gt;0,1,0)+IF(M13&gt;0,1,0)+IF(O13&gt;0,1,0)+IF(Q13&gt;0,1,0)+IF(S13&gt;0,1,0)+IF(U13&gt;0,1,0)+IF(W13&gt;0,1,0)+IF(Y13&gt;0,1,0)+IF(AA13&gt;0,1,0)+IF(AC13&gt;0,1,0)+IF(AE13&gt;0,1,0)</f>
        <v>9</v>
      </c>
      <c r="AI13" s="22">
        <f>C13+E13+G13+I13+K13+M13+O13+Q13+S13+U13+W13+Y13+AA13+AC13+AE13</f>
        <v>-208</v>
      </c>
      <c r="AK13" s="13"/>
    </row>
    <row r="14" spans="1:37" ht="15.75" thickBot="1" x14ac:dyDescent="0.3">
      <c r="AH14" s="16"/>
    </row>
    <row r="15" spans="1:37" ht="15.75" thickBot="1" x14ac:dyDescent="0.3">
      <c r="C15" s="38" t="s">
        <v>37</v>
      </c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40"/>
      <c r="Q15" s="44" t="s">
        <v>39</v>
      </c>
      <c r="R15" s="45"/>
      <c r="S15" s="45"/>
      <c r="T15" s="45"/>
      <c r="U15" s="46"/>
      <c r="AH15" s="16">
        <f>SUM(AH8:AH13)</f>
        <v>56</v>
      </c>
    </row>
    <row r="16" spans="1:37" ht="15.75" thickBot="1" x14ac:dyDescent="0.3">
      <c r="C16" s="9" t="s">
        <v>17</v>
      </c>
      <c r="D16" s="36" t="s">
        <v>20</v>
      </c>
      <c r="E16" s="37"/>
      <c r="F16" s="9" t="s">
        <v>23</v>
      </c>
      <c r="G16" s="36" t="s">
        <v>30</v>
      </c>
      <c r="H16" s="37"/>
      <c r="I16" s="9" t="s">
        <v>26</v>
      </c>
      <c r="J16" s="36" t="s">
        <v>33</v>
      </c>
      <c r="K16" s="37"/>
      <c r="L16" s="10" t="s">
        <v>29</v>
      </c>
      <c r="M16" s="36" t="s">
        <v>36</v>
      </c>
      <c r="N16" s="37"/>
      <c r="Q16" s="57">
        <f>(C5+E5+G5+I5+K5+M5+O5+Q5+S5+U5+W5+Y5+AA5+AC5+AE5)*2</f>
        <v>498</v>
      </c>
      <c r="R16" s="58"/>
      <c r="S16" s="58"/>
      <c r="T16" s="58"/>
      <c r="U16" s="59"/>
    </row>
    <row r="17" spans="3:34" ht="15.75" thickBot="1" x14ac:dyDescent="0.3">
      <c r="C17" s="9" t="s">
        <v>18</v>
      </c>
      <c r="D17" s="36" t="s">
        <v>21</v>
      </c>
      <c r="E17" s="37"/>
      <c r="F17" s="9" t="s">
        <v>24</v>
      </c>
      <c r="G17" s="36" t="s">
        <v>31</v>
      </c>
      <c r="H17" s="37"/>
      <c r="I17" s="9" t="s">
        <v>27</v>
      </c>
      <c r="J17" s="36" t="s">
        <v>34</v>
      </c>
      <c r="K17" s="37"/>
      <c r="L17" s="44" t="s">
        <v>38</v>
      </c>
      <c r="M17" s="45"/>
      <c r="N17" s="46"/>
      <c r="Q17" s="60"/>
      <c r="R17" s="61"/>
      <c r="S17" s="61"/>
      <c r="T17" s="61"/>
      <c r="U17" s="62"/>
    </row>
    <row r="18" spans="3:34" ht="15.75" thickBot="1" x14ac:dyDescent="0.3">
      <c r="C18" s="9" t="s">
        <v>19</v>
      </c>
      <c r="D18" s="36" t="s">
        <v>22</v>
      </c>
      <c r="E18" s="37"/>
      <c r="F18" s="9" t="s">
        <v>25</v>
      </c>
      <c r="G18" s="36" t="s">
        <v>32</v>
      </c>
      <c r="H18" s="37"/>
      <c r="I18" s="9" t="s">
        <v>28</v>
      </c>
      <c r="J18" s="36" t="s">
        <v>35</v>
      </c>
      <c r="K18" s="37"/>
      <c r="L18" s="41" t="s">
        <v>33</v>
      </c>
      <c r="M18" s="42"/>
      <c r="N18" s="43"/>
    </row>
    <row r="21" spans="3:34" x14ac:dyDescent="0.25">
      <c r="AH21" s="23">
        <f>SUM(AH8:AH13)</f>
        <v>56</v>
      </c>
    </row>
  </sheetData>
  <sheetProtection selectLockedCells="1"/>
  <sortState xmlns:xlrd2="http://schemas.microsoft.com/office/spreadsheetml/2017/richdata2" ref="B8:AI13">
    <sortCondition descending="1" ref="AG8"/>
    <sortCondition descending="1" ref="AH8"/>
    <sortCondition ref="AI8"/>
  </sortState>
  <mergeCells count="67">
    <mergeCell ref="B6:B7"/>
    <mergeCell ref="A1:B4"/>
    <mergeCell ref="AA4:AB4"/>
    <mergeCell ref="AC4:AD4"/>
    <mergeCell ref="AE4:AF4"/>
    <mergeCell ref="C2:AF2"/>
    <mergeCell ref="Y4:Z4"/>
    <mergeCell ref="C4:D4"/>
    <mergeCell ref="E4:F4"/>
    <mergeCell ref="G4:H4"/>
    <mergeCell ref="Y3:Z3"/>
    <mergeCell ref="AE3:AF3"/>
    <mergeCell ref="AC3:AD3"/>
    <mergeCell ref="AA3:AB3"/>
    <mergeCell ref="S3:T3"/>
    <mergeCell ref="U3:V3"/>
    <mergeCell ref="W3:X3"/>
    <mergeCell ref="M3:N3"/>
    <mergeCell ref="O3:P3"/>
    <mergeCell ref="Q3:R3"/>
    <mergeCell ref="W4:X4"/>
    <mergeCell ref="C3:D3"/>
    <mergeCell ref="E3:F3"/>
    <mergeCell ref="G3:H3"/>
    <mergeCell ref="I3:J3"/>
    <mergeCell ref="K3:L3"/>
    <mergeCell ref="K4:L4"/>
    <mergeCell ref="C5:D5"/>
    <mergeCell ref="J17:K17"/>
    <mergeCell ref="Q15:U15"/>
    <mergeCell ref="Q16:U17"/>
    <mergeCell ref="O4:P4"/>
    <mergeCell ref="Q4:R4"/>
    <mergeCell ref="S4:T4"/>
    <mergeCell ref="U4:V4"/>
    <mergeCell ref="A5:A7"/>
    <mergeCell ref="C6:AF6"/>
    <mergeCell ref="E5:F5"/>
    <mergeCell ref="I5:J5"/>
    <mergeCell ref="K5:L5"/>
    <mergeCell ref="M5:N5"/>
    <mergeCell ref="O5:P5"/>
    <mergeCell ref="Q5:R5"/>
    <mergeCell ref="S5:T5"/>
    <mergeCell ref="U5:V5"/>
    <mergeCell ref="W5:X5"/>
    <mergeCell ref="Y5:Z5"/>
    <mergeCell ref="G5:H5"/>
    <mergeCell ref="AA5:AB5"/>
    <mergeCell ref="AC5:AD5"/>
    <mergeCell ref="AE5:AF5"/>
    <mergeCell ref="AG1:AI4"/>
    <mergeCell ref="C1:AF1"/>
    <mergeCell ref="J18:K18"/>
    <mergeCell ref="M16:N16"/>
    <mergeCell ref="C15:N15"/>
    <mergeCell ref="D16:E16"/>
    <mergeCell ref="D17:E17"/>
    <mergeCell ref="D18:E18"/>
    <mergeCell ref="G16:H16"/>
    <mergeCell ref="G17:H17"/>
    <mergeCell ref="G18:H18"/>
    <mergeCell ref="L18:N18"/>
    <mergeCell ref="L17:N17"/>
    <mergeCell ref="I4:J4"/>
    <mergeCell ref="M4:N4"/>
    <mergeCell ref="J16:K16"/>
  </mergeCells>
  <printOptions horizontalCentered="1"/>
  <pageMargins left="0.23622047244094491" right="0.23622047244094491" top="0.35433070866141736" bottom="0.35433070866141736" header="0.11811023622047245" footer="0.11811023622047245"/>
  <pageSetup paperSize="8" scale="6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age_par_noms">
                <anchor moveWithCells="1" sizeWithCells="1">
                  <from>
                    <xdr:col>20</xdr:col>
                    <xdr:colOff>276225</xdr:colOff>
                    <xdr:row>18</xdr:row>
                    <xdr:rowOff>95250</xdr:rowOff>
                  </from>
                  <to>
                    <xdr:col>26</xdr:col>
                    <xdr:colOff>257175</xdr:colOff>
                    <xdr:row>21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Fidèlité'!Impression_des_titres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Yves</cp:lastModifiedBy>
  <cp:lastPrinted>2019-11-11T07:48:50Z</cp:lastPrinted>
  <dcterms:created xsi:type="dcterms:W3CDTF">2019-02-13T07:49:58Z</dcterms:created>
  <dcterms:modified xsi:type="dcterms:W3CDTF">2019-12-23T13:47:10Z</dcterms:modified>
</cp:coreProperties>
</file>