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8_{01250F8A-E621-4426-B00B-1679D52251D8}" xr6:coauthVersionLast="41" xr6:coauthVersionMax="41" xr10:uidLastSave="{00000000-0000-0000-0000-000000000000}"/>
  <bookViews>
    <workbookView xWindow="31470" yWindow="1365" windowWidth="15735" windowHeight="9795"/>
  </bookViews>
  <sheets>
    <sheet name="Pointage" sheetId="1" r:id="rId1"/>
    <sheet name="Jour_fériés" sheetId="2" r:id="rId2"/>
  </sheets>
  <definedNames>
    <definedName name="_xlnm.Print_Area" localSheetId="0">Pointage!$A$1:$AO$42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2" l="1"/>
  <c r="B12" i="2" s="1"/>
  <c r="J24" i="1"/>
  <c r="B14" i="2"/>
  <c r="B13" i="2"/>
  <c r="B10" i="2"/>
  <c r="B6" i="2"/>
  <c r="B5" i="2"/>
  <c r="B2" i="2"/>
  <c r="J23" i="1"/>
  <c r="B23" i="1"/>
  <c r="B22" i="1"/>
  <c r="B21" i="1"/>
  <c r="B20" i="1"/>
  <c r="R5" i="1"/>
  <c r="Z5" i="1" s="1"/>
  <c r="N5" i="1"/>
  <c r="J21" i="1" s="1"/>
  <c r="J5" i="1"/>
  <c r="J20" i="1" s="1"/>
  <c r="F5" i="1"/>
  <c r="B25" i="1" s="1"/>
  <c r="B1" i="1"/>
  <c r="AH5" i="1" l="1"/>
  <c r="AD5" i="1"/>
  <c r="Z23" i="1"/>
  <c r="Z24" i="1"/>
  <c r="R24" i="1"/>
  <c r="B3" i="2"/>
  <c r="B11" i="2"/>
  <c r="J25" i="1"/>
  <c r="V5" i="1"/>
  <c r="R20" i="1"/>
  <c r="J22" i="1"/>
  <c r="R23" i="1"/>
  <c r="R25" i="1" l="1"/>
  <c r="R21" i="1"/>
  <c r="R22" i="1"/>
  <c r="Z25" i="1"/>
  <c r="Z21" i="1"/>
  <c r="Z22" i="1"/>
  <c r="AP5" i="1"/>
  <c r="AL5" i="1"/>
  <c r="AH24" i="1"/>
  <c r="AH23" i="1"/>
  <c r="B9" i="2"/>
  <c r="B4" i="2"/>
  <c r="B24" i="1" s="1"/>
  <c r="B8" i="2"/>
  <c r="B7" i="2"/>
  <c r="Z20" i="1"/>
  <c r="AH21" i="1" l="1"/>
  <c r="AH22" i="1"/>
  <c r="AH25" i="1"/>
  <c r="AP24" i="1"/>
  <c r="AP23" i="1"/>
  <c r="AT5" i="1"/>
  <c r="AX5" i="1"/>
  <c r="AH20" i="1"/>
  <c r="AX23" i="1" l="1"/>
  <c r="AX24" i="1"/>
  <c r="BB5" i="1"/>
  <c r="AX20" i="1"/>
  <c r="AP21" i="1"/>
  <c r="AP22" i="1"/>
  <c r="AP25" i="1"/>
  <c r="AP20" i="1"/>
  <c r="AX22" i="1" l="1"/>
  <c r="B28" i="1" s="1"/>
  <c r="AX25" i="1"/>
  <c r="B31" i="1" s="1"/>
  <c r="AX21" i="1"/>
  <c r="B27" i="1" s="1"/>
  <c r="B30" i="1" l="1"/>
  <c r="B29" i="1"/>
</calcChain>
</file>

<file path=xl/sharedStrings.xml><?xml version="1.0" encoding="utf-8"?>
<sst xmlns="http://schemas.openxmlformats.org/spreadsheetml/2006/main" count="66" uniqueCount="54">
  <si>
    <t>Feuille de pointage</t>
  </si>
  <si>
    <t>Début</t>
  </si>
  <si>
    <t>Fin</t>
  </si>
  <si>
    <t>Horaire de travail</t>
  </si>
  <si>
    <t>Nb de camionette</t>
  </si>
  <si>
    <t>Nom et Prénom</t>
  </si>
  <si>
    <t xml:space="preserve">30%                    21h -23h </t>
  </si>
  <si>
    <t>50%                    23h - 5h</t>
  </si>
  <si>
    <t>30%                    5h - 6h</t>
  </si>
  <si>
    <t xml:space="preserve">100%  Dimanche </t>
  </si>
  <si>
    <t>100% Jours fériés</t>
  </si>
  <si>
    <t>Total Heure</t>
  </si>
  <si>
    <t>Total heure 50%</t>
  </si>
  <si>
    <t>Observation</t>
  </si>
  <si>
    <t>Total heure 30%</t>
  </si>
  <si>
    <t>Heure supplémentaire 25%</t>
  </si>
  <si>
    <t>Heure supplémentaire 50%</t>
  </si>
  <si>
    <t>Sous Total</t>
  </si>
  <si>
    <t>Colonne 1</t>
  </si>
  <si>
    <t>Colonne 2</t>
  </si>
  <si>
    <t>Colonne 3</t>
  </si>
  <si>
    <t>Colonne 4</t>
  </si>
  <si>
    <t>Régime Déplacement</t>
  </si>
  <si>
    <t>Conduite</t>
  </si>
  <si>
    <t>Absences</t>
  </si>
  <si>
    <t>Lieu Chantier</t>
  </si>
  <si>
    <r>
      <t>RC</t>
    </r>
    <r>
      <rPr>
        <sz val="11"/>
        <color rgb="FF000000"/>
        <rFont val="Calibri"/>
        <family val="2"/>
      </rPr>
      <t xml:space="preserve"> : repas de chantier</t>
    </r>
  </si>
  <si>
    <r>
      <t xml:space="preserve">C : </t>
    </r>
    <r>
      <rPr>
        <sz val="11"/>
        <color rgb="FF000000"/>
        <rFont val="Calibri"/>
        <family val="2"/>
      </rPr>
      <t>Chauffeur</t>
    </r>
  </si>
  <si>
    <r>
      <t>AA</t>
    </r>
    <r>
      <rPr>
        <sz val="11"/>
        <color rgb="FF000000"/>
        <rFont val="Calibri"/>
        <family val="2"/>
      </rPr>
      <t xml:space="preserve"> </t>
    </r>
    <r>
      <rPr>
        <b/>
        <sz val="11"/>
        <color rgb="FF000000"/>
        <rFont val="Calibri"/>
        <family val="2"/>
      </rPr>
      <t xml:space="preserve">: </t>
    </r>
    <r>
      <rPr>
        <sz val="11"/>
        <color rgb="FF000000"/>
        <rFont val="Calibri"/>
        <family val="2"/>
      </rPr>
      <t>Absence Autorisée par le Chef</t>
    </r>
  </si>
  <si>
    <t>N°1 :</t>
  </si>
  <si>
    <r>
      <rPr>
        <b/>
        <sz val="11"/>
        <color rgb="FF000000"/>
        <rFont val="Calibri"/>
        <family val="2"/>
      </rPr>
      <t>GD</t>
    </r>
    <r>
      <rPr>
        <sz val="11"/>
        <color rgb="FF000000"/>
        <rFont val="Calibri"/>
        <family val="2"/>
      </rPr>
      <t xml:space="preserve"> : Grand Déplacement</t>
    </r>
  </si>
  <si>
    <r>
      <rPr>
        <b/>
        <sz val="11"/>
        <color rgb="FF000000"/>
        <rFont val="Calibri"/>
        <family val="2"/>
      </rPr>
      <t>ANA</t>
    </r>
    <r>
      <rPr>
        <sz val="11"/>
        <color rgb="FF000000"/>
        <rFont val="Calibri"/>
        <family val="2"/>
      </rPr>
      <t xml:space="preserve"> : Absence Non Autorisée</t>
    </r>
  </si>
  <si>
    <t>N°2 :</t>
  </si>
  <si>
    <r>
      <t>AM</t>
    </r>
    <r>
      <rPr>
        <sz val="11"/>
        <color rgb="FF000000"/>
        <rFont val="Calibri"/>
        <family val="2"/>
      </rPr>
      <t xml:space="preserve"> : Arrêt maladie</t>
    </r>
  </si>
  <si>
    <t>N°3 :</t>
  </si>
  <si>
    <r>
      <t>AT</t>
    </r>
    <r>
      <rPr>
        <sz val="11"/>
        <color rgb="FF000000"/>
        <rFont val="Calibri"/>
        <family val="2"/>
      </rPr>
      <t xml:space="preserve"> : accident travail</t>
    </r>
  </si>
  <si>
    <r>
      <t>INT</t>
    </r>
    <r>
      <rPr>
        <sz val="11"/>
        <color rgb="FF000000"/>
        <rFont val="Calibri"/>
        <family val="2"/>
      </rPr>
      <t xml:space="preserve"> : Intempéries</t>
    </r>
  </si>
  <si>
    <r>
      <t>RECUP</t>
    </r>
    <r>
      <rPr>
        <sz val="11"/>
        <color rgb="FF000000"/>
        <rFont val="Calibri"/>
        <family val="2"/>
      </rPr>
      <t xml:space="preserve"> : Repos suite à travail de nuit ou de week-end</t>
    </r>
  </si>
  <si>
    <r>
      <rPr>
        <b/>
        <sz val="11"/>
        <color rgb="FF000000"/>
        <rFont val="Calibri"/>
        <family val="2"/>
      </rPr>
      <t>CP</t>
    </r>
    <r>
      <rPr>
        <sz val="11"/>
        <color rgb="FF000000"/>
        <rFont val="Calibri"/>
        <family val="2"/>
      </rPr>
      <t xml:space="preserve"> : congés</t>
    </r>
  </si>
  <si>
    <t>Jours fériés</t>
  </si>
  <si>
    <t>Année</t>
  </si>
  <si>
    <t>Jour de l'an</t>
  </si>
  <si>
    <t xml:space="preserve">Pâques 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</si>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</sst>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hh]&quot;:&quot;mm"/>
    <numFmt numFmtId="165" formatCode="[$-40C]dddd&quot;, &quot;mmmm&quot; &quot;dd&quot;, &quot;yyyy"/>
    <numFmt numFmtId="166" formatCode="hh&quot;:&quot;mm"/>
    <numFmt numFmtId="167" formatCode="dd&quot;.&quot;mm&quot;.&quot;yyyy"/>
  </numFmts>
  <fonts count="7" x14ac:knownFonts="1">
    <font>
      <sz val="11"/>
      <color rgb="FF000000"/>
      <name val="Calibri"/>
      <family val="2"/>
    </font>
    <font>
      <sz val="14"/>
      <color rgb="FF000000"/>
      <name val="Calibri"/>
      <family val="2"/>
    </font>
    <font>
      <sz val="20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8"/>
      <color rgb="FF000000"/>
      <name val="Calibri"/>
      <family val="2"/>
    </font>
    <font>
      <sz val="11"/>
      <color rgb="FF171717"/>
      <name val="Helvetica"/>
    </font>
  </fonts>
  <fills count="8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5757"/>
        <bgColor rgb="FFFF5757"/>
      </patternFill>
    </fill>
    <fill>
      <patternFill patternType="solid">
        <fgColor rgb="FFBFBFBF"/>
        <bgColor rgb="FFBFBFBF"/>
      </patternFill>
    </fill>
    <fill>
      <patternFill patternType="solid">
        <fgColor rgb="FFFFFFFF"/>
        <bgColor rgb="FFFFFFFF"/>
      </patternFill>
    </fill>
    <fill>
      <patternFill patternType="solid">
        <fgColor rgb="FFF9F9F9"/>
        <bgColor rgb="FFF9F9F9"/>
      </patternFill>
    </fill>
    <fill>
      <patternFill patternType="solid">
        <fgColor rgb="FFF3F3F3"/>
        <bgColor rgb="FFF3F3F3"/>
      </patternFill>
    </fill>
  </fills>
  <borders count="3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DDDDDD"/>
      </top>
      <bottom/>
      <diagonal/>
    </border>
    <border>
      <left/>
      <right style="medium">
        <color rgb="FF000000"/>
      </right>
      <top style="medium">
        <color rgb="FFDDDDDD"/>
      </top>
      <bottom/>
      <diagonal/>
    </border>
    <border>
      <left style="medium">
        <color rgb="FF000000"/>
      </left>
      <right style="thin">
        <color rgb="FF000000"/>
      </right>
      <top style="medium">
        <color rgb="FFDDDDDD"/>
      </top>
      <bottom style="medium">
        <color rgb="FFDDDDDD"/>
      </bottom>
      <diagonal/>
    </border>
    <border>
      <left style="medium">
        <color rgb="FF000000"/>
      </left>
      <right style="thin">
        <color rgb="FF000000"/>
      </right>
      <top style="medium">
        <color rgb="FFDDDDDD"/>
      </top>
      <bottom style="medium">
        <color rgb="FF000000"/>
      </bottom>
      <diagonal/>
    </border>
    <border>
      <left/>
      <right style="medium">
        <color rgb="FF000000"/>
      </right>
      <top style="medium">
        <color rgb="FFDDDDDD"/>
      </top>
      <bottom style="medium">
        <color rgb="FF00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9" fontId="0" fillId="0" borderId="6" xfId="0" applyNumberFormat="1" applyBorder="1"/>
    <xf numFmtId="0" fontId="0" fillId="0" borderId="10" xfId="0" applyBorder="1"/>
    <xf numFmtId="0" fontId="0" fillId="0" borderId="19" xfId="0" applyBorder="1" applyAlignment="1">
      <alignment horizontal="left" wrapText="1"/>
    </xf>
    <xf numFmtId="0" fontId="0" fillId="0" borderId="20" xfId="0" applyBorder="1" applyAlignment="1">
      <alignment horizontal="left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Fill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23" xfId="0" applyFill="1" applyBorder="1" applyAlignment="1"/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164" fontId="3" fillId="0" borderId="25" xfId="0" applyNumberFormat="1" applyFont="1" applyFill="1" applyBorder="1" applyAlignment="1">
      <alignment horizontal="center"/>
    </xf>
    <xf numFmtId="0" fontId="4" fillId="4" borderId="27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/>
    <xf numFmtId="0" fontId="0" fillId="0" borderId="0" xfId="0" applyAlignment="1"/>
    <xf numFmtId="0" fontId="3" fillId="0" borderId="0" xfId="0" applyFont="1" applyAlignment="1"/>
    <xf numFmtId="49" fontId="0" fillId="0" borderId="0" xfId="0" applyNumberFormat="1"/>
    <xf numFmtId="0" fontId="0" fillId="0" borderId="29" xfId="0" applyBorder="1"/>
    <xf numFmtId="0" fontId="3" fillId="0" borderId="0" xfId="0" applyFont="1" applyFill="1" applyAlignment="1"/>
    <xf numFmtId="49" fontId="0" fillId="0" borderId="0" xfId="0" applyNumberFormat="1" applyFill="1"/>
    <xf numFmtId="164" fontId="0" fillId="0" borderId="0" xfId="0" applyNumberFormat="1"/>
    <xf numFmtId="0" fontId="0" fillId="0" borderId="0" xfId="0" applyFill="1" applyAlignment="1">
      <alignment horizontal="center"/>
    </xf>
    <xf numFmtId="0" fontId="0" fillId="0" borderId="23" xfId="0" applyBorder="1" applyAlignment="1"/>
    <xf numFmtId="0" fontId="0" fillId="0" borderId="4" xfId="0" applyBorder="1" applyAlignment="1"/>
    <xf numFmtId="0" fontId="0" fillId="0" borderId="25" xfId="0" applyBorder="1" applyAlignment="1"/>
    <xf numFmtId="0" fontId="0" fillId="0" borderId="25" xfId="0" applyBorder="1"/>
    <xf numFmtId="0" fontId="0" fillId="0" borderId="30" xfId="0" applyBorder="1"/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1" xfId="0" applyFill="1" applyBorder="1"/>
    <xf numFmtId="165" fontId="0" fillId="0" borderId="2" xfId="0" applyNumberForma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164" fontId="0" fillId="0" borderId="18" xfId="0" applyNumberFormat="1" applyFill="1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166" fontId="0" fillId="0" borderId="19" xfId="0" applyNumberFormat="1" applyFill="1" applyBorder="1" applyAlignment="1">
      <alignment horizontal="center" wrapText="1"/>
    </xf>
    <xf numFmtId="166" fontId="0" fillId="0" borderId="21" xfId="0" applyNumberForma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0" fontId="0" fillId="0" borderId="22" xfId="0" applyFill="1" applyBorder="1"/>
    <xf numFmtId="0" fontId="0" fillId="0" borderId="20" xfId="0" applyFill="1" applyBorder="1"/>
    <xf numFmtId="166" fontId="3" fillId="2" borderId="1" xfId="0" applyNumberFormat="1" applyFont="1" applyFill="1" applyBorder="1" applyAlignment="1">
      <alignment horizontal="center"/>
    </xf>
    <xf numFmtId="166" fontId="0" fillId="0" borderId="1" xfId="0" applyNumberForma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0" fontId="0" fillId="0" borderId="24" xfId="0" applyFill="1" applyBorder="1"/>
    <xf numFmtId="0" fontId="4" fillId="4" borderId="26" xfId="0" applyFont="1" applyFill="1" applyBorder="1" applyAlignment="1">
      <alignment horizontal="center"/>
    </xf>
    <xf numFmtId="0" fontId="4" fillId="4" borderId="27" xfId="0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0" fillId="0" borderId="0" xfId="0" applyFill="1"/>
    <xf numFmtId="0" fontId="3" fillId="0" borderId="23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0" fillId="0" borderId="26" xfId="0" applyFill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6" fillId="5" borderId="31" xfId="0" applyFont="1" applyFill="1" applyBorder="1" applyAlignment="1">
      <alignment horizontal="left" vertical="center" wrapText="1"/>
    </xf>
    <xf numFmtId="165" fontId="6" fillId="5" borderId="29" xfId="0" applyNumberFormat="1" applyFont="1" applyFill="1" applyBorder="1" applyAlignment="1">
      <alignment horizontal="left" vertical="center" wrapText="1"/>
    </xf>
    <xf numFmtId="0" fontId="6" fillId="6" borderId="32" xfId="0" applyFont="1" applyFill="1" applyBorder="1" applyAlignment="1">
      <alignment horizontal="left" vertical="center" wrapText="1"/>
    </xf>
    <xf numFmtId="165" fontId="6" fillId="6" borderId="33" xfId="0" applyNumberFormat="1" applyFont="1" applyFill="1" applyBorder="1" applyAlignment="1">
      <alignment horizontal="left" vertical="center" wrapText="1"/>
    </xf>
    <xf numFmtId="167" fontId="0" fillId="0" borderId="0" xfId="0" applyNumberFormat="1"/>
    <xf numFmtId="0" fontId="6" fillId="5" borderId="32" xfId="0" applyFont="1" applyFill="1" applyBorder="1" applyAlignment="1">
      <alignment horizontal="left" vertical="center" wrapText="1"/>
    </xf>
    <xf numFmtId="0" fontId="6" fillId="6" borderId="34" xfId="0" applyFont="1" applyFill="1" applyBorder="1" applyAlignment="1">
      <alignment horizontal="left" vertical="center" wrapText="1"/>
    </xf>
    <xf numFmtId="0" fontId="6" fillId="7" borderId="35" xfId="0" applyFont="1" applyFill="1" applyBorder="1" applyAlignment="1">
      <alignment horizontal="left" vertical="center" wrapText="1"/>
    </xf>
    <xf numFmtId="165" fontId="6" fillId="6" borderId="36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/>
    </xf>
  </cellXfs>
  <cellStyles count="1">
    <cellStyle name="Standard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42"/>
  <sheetViews>
    <sheetView tabSelected="1" topLeftCell="A19" workbookViewId="0">
      <selection activeCell="B29" sqref="B29:I29"/>
    </sheetView>
  </sheetViews>
  <sheetFormatPr baseColWidth="10" defaultRowHeight="15" x14ac:dyDescent="0.25"/>
  <cols>
    <col min="1" max="1" width="29.85546875" customWidth="1"/>
    <col min="2" max="3" width="4.5703125" customWidth="1"/>
    <col min="4" max="13" width="4.7109375" customWidth="1"/>
    <col min="14" max="25" width="5.28515625" customWidth="1"/>
    <col min="26" max="29" width="5.140625" customWidth="1"/>
    <col min="30" max="33" width="5.42578125" customWidth="1"/>
    <col min="34" max="41" width="5.5703125" customWidth="1"/>
    <col min="42" max="49" width="5.42578125" customWidth="1"/>
    <col min="50" max="57" width="5.5703125" customWidth="1"/>
    <col min="58" max="58" width="11.42578125" customWidth="1"/>
  </cols>
  <sheetData>
    <row r="1" spans="1:57" ht="25.5" customHeight="1" thickBot="1" x14ac:dyDescent="0.45">
      <c r="A1" s="36" t="s">
        <v>0</v>
      </c>
      <c r="B1" s="37">
        <f>WEEKNUM(B5)</f>
        <v>23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</row>
    <row r="2" spans="1:57" ht="15.75" thickBot="1" x14ac:dyDescent="0.3">
      <c r="A2" s="36"/>
      <c r="B2" s="38" t="s">
        <v>1</v>
      </c>
      <c r="C2" s="38"/>
      <c r="D2" s="38"/>
      <c r="E2" s="38"/>
      <c r="F2" s="39" t="s">
        <v>2</v>
      </c>
      <c r="G2" s="39"/>
      <c r="H2" s="39"/>
      <c r="I2" s="39"/>
      <c r="J2" s="38" t="s">
        <v>1</v>
      </c>
      <c r="K2" s="38"/>
      <c r="L2" s="38"/>
      <c r="M2" s="38"/>
      <c r="N2" s="39" t="s">
        <v>2</v>
      </c>
      <c r="O2" s="39"/>
      <c r="P2" s="39"/>
      <c r="Q2" s="39"/>
      <c r="R2" s="38" t="s">
        <v>1</v>
      </c>
      <c r="S2" s="38"/>
      <c r="T2" s="38"/>
      <c r="U2" s="38"/>
      <c r="V2" s="39" t="s">
        <v>2</v>
      </c>
      <c r="W2" s="39"/>
      <c r="X2" s="39"/>
      <c r="Y2" s="39"/>
      <c r="Z2" s="38" t="s">
        <v>1</v>
      </c>
      <c r="AA2" s="38"/>
      <c r="AB2" s="38"/>
      <c r="AC2" s="38"/>
      <c r="AD2" s="39" t="s">
        <v>2</v>
      </c>
      <c r="AE2" s="39"/>
      <c r="AF2" s="39"/>
      <c r="AG2" s="39"/>
      <c r="AH2" s="38" t="s">
        <v>1</v>
      </c>
      <c r="AI2" s="38"/>
      <c r="AJ2" s="38"/>
      <c r="AK2" s="38"/>
      <c r="AL2" s="39" t="s">
        <v>2</v>
      </c>
      <c r="AM2" s="39"/>
      <c r="AN2" s="39"/>
      <c r="AO2" s="39"/>
      <c r="AP2" s="38" t="s">
        <v>1</v>
      </c>
      <c r="AQ2" s="38"/>
      <c r="AR2" s="38"/>
      <c r="AS2" s="38"/>
      <c r="AT2" s="39" t="s">
        <v>2</v>
      </c>
      <c r="AU2" s="39"/>
      <c r="AV2" s="39"/>
      <c r="AW2" s="39"/>
      <c r="AX2" s="38" t="s">
        <v>1</v>
      </c>
      <c r="AY2" s="38"/>
      <c r="AZ2" s="38"/>
      <c r="BA2" s="38"/>
      <c r="BB2" s="39" t="s">
        <v>2</v>
      </c>
      <c r="BC2" s="39"/>
      <c r="BD2" s="39"/>
      <c r="BE2" s="39"/>
    </row>
    <row r="3" spans="1:57" ht="22.5" customHeight="1" thickBot="1" x14ac:dyDescent="0.3">
      <c r="A3" s="1" t="s">
        <v>3</v>
      </c>
      <c r="B3" s="40">
        <v>0.875</v>
      </c>
      <c r="C3" s="40"/>
      <c r="D3" s="40"/>
      <c r="E3" s="40"/>
      <c r="F3" s="41">
        <v>0.91666666666666663</v>
      </c>
      <c r="G3" s="41"/>
      <c r="H3" s="41"/>
      <c r="I3" s="41"/>
      <c r="J3" s="40">
        <v>0.875</v>
      </c>
      <c r="K3" s="40"/>
      <c r="L3" s="40"/>
      <c r="M3" s="40"/>
      <c r="N3" s="41">
        <v>8.3333333333333329E-2</v>
      </c>
      <c r="O3" s="41"/>
      <c r="P3" s="41"/>
      <c r="Q3" s="41"/>
      <c r="R3" s="40">
        <v>0.875</v>
      </c>
      <c r="S3" s="40"/>
      <c r="T3" s="40"/>
      <c r="U3" s="40"/>
      <c r="V3" s="41">
        <v>0.54166666666666663</v>
      </c>
      <c r="W3" s="41"/>
      <c r="X3" s="41"/>
      <c r="Y3" s="41"/>
      <c r="Z3" s="40">
        <v>0.875</v>
      </c>
      <c r="AA3" s="40"/>
      <c r="AB3" s="40"/>
      <c r="AC3" s="40"/>
      <c r="AD3" s="41">
        <v>0.20833333333333334</v>
      </c>
      <c r="AE3" s="41"/>
      <c r="AF3" s="41"/>
      <c r="AG3" s="41"/>
      <c r="AH3" s="40">
        <v>0.875</v>
      </c>
      <c r="AI3" s="40"/>
      <c r="AJ3" s="40"/>
      <c r="AK3" s="40"/>
      <c r="AL3" s="41">
        <v>0.20833333333333334</v>
      </c>
      <c r="AM3" s="41"/>
      <c r="AN3" s="41"/>
      <c r="AO3" s="41"/>
      <c r="AP3" s="40">
        <v>0.875</v>
      </c>
      <c r="AQ3" s="40"/>
      <c r="AR3" s="40"/>
      <c r="AS3" s="40"/>
      <c r="AT3" s="41">
        <v>0.20833333333333334</v>
      </c>
      <c r="AU3" s="41"/>
      <c r="AV3" s="41"/>
      <c r="AW3" s="41"/>
      <c r="AX3" s="40">
        <v>0</v>
      </c>
      <c r="AY3" s="40"/>
      <c r="AZ3" s="40"/>
      <c r="BA3" s="40"/>
      <c r="BB3" s="41">
        <v>0</v>
      </c>
      <c r="BC3" s="41"/>
      <c r="BD3" s="41"/>
      <c r="BE3" s="41"/>
    </row>
    <row r="4" spans="1:57" ht="22.5" customHeight="1" thickBot="1" x14ac:dyDescent="0.3">
      <c r="A4" s="2" t="s">
        <v>4</v>
      </c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</row>
    <row r="5" spans="1:57" ht="22.5" customHeight="1" thickBot="1" x14ac:dyDescent="0.3">
      <c r="A5" s="2" t="s">
        <v>5</v>
      </c>
      <c r="B5" s="43">
        <v>43619</v>
      </c>
      <c r="C5" s="43"/>
      <c r="D5" s="43"/>
      <c r="E5" s="43"/>
      <c r="F5" s="44">
        <f>IF(F3&lt;B3,B5+1,B5)</f>
        <v>43619</v>
      </c>
      <c r="G5" s="44"/>
      <c r="H5" s="44"/>
      <c r="I5" s="44"/>
      <c r="J5" s="43">
        <f>B5+1</f>
        <v>43620</v>
      </c>
      <c r="K5" s="43"/>
      <c r="L5" s="43"/>
      <c r="M5" s="43"/>
      <c r="N5" s="44">
        <f>IF(M3&lt;J3,J5+1,J5)</f>
        <v>43621</v>
      </c>
      <c r="O5" s="44"/>
      <c r="P5" s="44"/>
      <c r="Q5" s="44"/>
      <c r="R5" s="43">
        <f>J5+1</f>
        <v>43621</v>
      </c>
      <c r="S5" s="43"/>
      <c r="T5" s="43"/>
      <c r="U5" s="43"/>
      <c r="V5" s="44">
        <f>IF(V3&lt;R3,R5+1,R5)</f>
        <v>43622</v>
      </c>
      <c r="W5" s="44"/>
      <c r="X5" s="44"/>
      <c r="Y5" s="44"/>
      <c r="Z5" s="43">
        <f>R5+1</f>
        <v>43622</v>
      </c>
      <c r="AA5" s="43"/>
      <c r="AB5" s="43"/>
      <c r="AC5" s="43"/>
      <c r="AD5" s="44">
        <f>IF(AD3&lt;Z3,Z5+1,Z5)</f>
        <v>43623</v>
      </c>
      <c r="AE5" s="44"/>
      <c r="AF5" s="44"/>
      <c r="AG5" s="44"/>
      <c r="AH5" s="43">
        <f>Z5+1</f>
        <v>43623</v>
      </c>
      <c r="AI5" s="43"/>
      <c r="AJ5" s="43"/>
      <c r="AK5" s="43"/>
      <c r="AL5" s="44">
        <f>IF(AL3&lt;AH3,AH5+1,AH5)</f>
        <v>43624</v>
      </c>
      <c r="AM5" s="44"/>
      <c r="AN5" s="44"/>
      <c r="AO5" s="44"/>
      <c r="AP5" s="43">
        <f>AH5+1</f>
        <v>43624</v>
      </c>
      <c r="AQ5" s="43"/>
      <c r="AR5" s="43"/>
      <c r="AS5" s="43"/>
      <c r="AT5" s="44">
        <f>IF(AT3&lt;AP3,AP5+1,AP5)</f>
        <v>43625</v>
      </c>
      <c r="AU5" s="44"/>
      <c r="AV5" s="44"/>
      <c r="AW5" s="44"/>
      <c r="AX5" s="43">
        <f>AP5+1</f>
        <v>43625</v>
      </c>
      <c r="AY5" s="43"/>
      <c r="AZ5" s="43"/>
      <c r="BA5" s="43"/>
      <c r="BB5" s="44">
        <f>IF(BB3&lt;AX3,AX5+1,AX5)</f>
        <v>43625</v>
      </c>
      <c r="BC5" s="44"/>
      <c r="BD5" s="44"/>
      <c r="BE5" s="44"/>
    </row>
    <row r="6" spans="1:57" ht="19.5" customHeight="1" x14ac:dyDescent="0.25">
      <c r="A6" s="3"/>
      <c r="B6" s="45"/>
      <c r="C6" s="45"/>
      <c r="D6" s="46"/>
      <c r="E6" s="46"/>
      <c r="F6" s="46"/>
      <c r="G6" s="46"/>
      <c r="H6" s="47"/>
      <c r="I6" s="47"/>
      <c r="J6" s="45"/>
      <c r="K6" s="45"/>
      <c r="L6" s="46"/>
      <c r="M6" s="46"/>
      <c r="N6" s="46"/>
      <c r="O6" s="46"/>
      <c r="P6" s="47"/>
      <c r="Q6" s="47"/>
      <c r="R6" s="45"/>
      <c r="S6" s="45"/>
      <c r="T6" s="46"/>
      <c r="U6" s="46"/>
      <c r="V6" s="46"/>
      <c r="W6" s="46"/>
      <c r="X6" s="47"/>
      <c r="Y6" s="47"/>
      <c r="Z6" s="45"/>
      <c r="AA6" s="45"/>
      <c r="AB6" s="46"/>
      <c r="AC6" s="46"/>
      <c r="AD6" s="46"/>
      <c r="AE6" s="46"/>
      <c r="AF6" s="47"/>
      <c r="AG6" s="47"/>
      <c r="AH6" s="45"/>
      <c r="AI6" s="45"/>
      <c r="AJ6" s="46"/>
      <c r="AK6" s="46"/>
      <c r="AL6" s="46"/>
      <c r="AM6" s="46"/>
      <c r="AN6" s="47"/>
      <c r="AO6" s="47"/>
      <c r="AP6" s="45"/>
      <c r="AQ6" s="45"/>
      <c r="AR6" s="46"/>
      <c r="AS6" s="46"/>
      <c r="AT6" s="46"/>
      <c r="AU6" s="46"/>
      <c r="AV6" s="47"/>
      <c r="AW6" s="47"/>
      <c r="AX6" s="45"/>
      <c r="AY6" s="45"/>
      <c r="AZ6" s="46"/>
      <c r="BA6" s="46"/>
      <c r="BB6" s="46"/>
      <c r="BC6" s="46"/>
      <c r="BD6" s="47"/>
      <c r="BE6" s="47"/>
    </row>
    <row r="7" spans="1:57" ht="19.5" customHeight="1" x14ac:dyDescent="0.25">
      <c r="A7" s="4"/>
      <c r="B7" s="48"/>
      <c r="C7" s="48"/>
      <c r="D7" s="49"/>
      <c r="E7" s="49"/>
      <c r="F7" s="49"/>
      <c r="G7" s="49"/>
      <c r="H7" s="50"/>
      <c r="I7" s="50"/>
      <c r="J7" s="48"/>
      <c r="K7" s="48"/>
      <c r="L7" s="49"/>
      <c r="M7" s="49"/>
      <c r="N7" s="49"/>
      <c r="O7" s="49"/>
      <c r="P7" s="50"/>
      <c r="Q7" s="50"/>
      <c r="R7" s="48"/>
      <c r="S7" s="48"/>
      <c r="T7" s="49"/>
      <c r="U7" s="49"/>
      <c r="V7" s="49"/>
      <c r="W7" s="49"/>
      <c r="X7" s="50"/>
      <c r="Y7" s="50"/>
      <c r="Z7" s="48"/>
      <c r="AA7" s="48"/>
      <c r="AB7" s="49"/>
      <c r="AC7" s="49"/>
      <c r="AD7" s="49"/>
      <c r="AE7" s="49"/>
      <c r="AF7" s="50"/>
      <c r="AG7" s="50"/>
      <c r="AH7" s="48"/>
      <c r="AI7" s="48"/>
      <c r="AJ7" s="49"/>
      <c r="AK7" s="49"/>
      <c r="AL7" s="49"/>
      <c r="AM7" s="49"/>
      <c r="AN7" s="50"/>
      <c r="AO7" s="50"/>
      <c r="AP7" s="48"/>
      <c r="AQ7" s="48"/>
      <c r="AR7" s="49"/>
      <c r="AS7" s="49"/>
      <c r="AT7" s="49"/>
      <c r="AU7" s="49"/>
      <c r="AV7" s="50"/>
      <c r="AW7" s="50"/>
      <c r="AX7" s="48"/>
      <c r="AY7" s="48"/>
      <c r="AZ7" s="49"/>
      <c r="BA7" s="49"/>
      <c r="BB7" s="49"/>
      <c r="BC7" s="49"/>
      <c r="BD7" s="50"/>
      <c r="BE7" s="50"/>
    </row>
    <row r="8" spans="1:57" ht="19.5" customHeight="1" x14ac:dyDescent="0.25">
      <c r="A8" s="4"/>
      <c r="B8" s="48"/>
      <c r="C8" s="48"/>
      <c r="D8" s="49"/>
      <c r="E8" s="49"/>
      <c r="F8" s="49"/>
      <c r="G8" s="49"/>
      <c r="H8" s="50"/>
      <c r="I8" s="50"/>
      <c r="J8" s="48"/>
      <c r="K8" s="48"/>
      <c r="L8" s="49"/>
      <c r="M8" s="49"/>
      <c r="N8" s="49"/>
      <c r="O8" s="49"/>
      <c r="P8" s="50"/>
      <c r="Q8" s="50"/>
      <c r="R8" s="48"/>
      <c r="S8" s="48"/>
      <c r="T8" s="49"/>
      <c r="U8" s="49"/>
      <c r="V8" s="49"/>
      <c r="W8" s="49"/>
      <c r="X8" s="50"/>
      <c r="Y8" s="50"/>
      <c r="Z8" s="48"/>
      <c r="AA8" s="48"/>
      <c r="AB8" s="49"/>
      <c r="AC8" s="49"/>
      <c r="AD8" s="49"/>
      <c r="AE8" s="49"/>
      <c r="AF8" s="50"/>
      <c r="AG8" s="50"/>
      <c r="AH8" s="48"/>
      <c r="AI8" s="48"/>
      <c r="AJ8" s="49"/>
      <c r="AK8" s="49"/>
      <c r="AL8" s="49"/>
      <c r="AM8" s="49"/>
      <c r="AN8" s="50"/>
      <c r="AO8" s="50"/>
      <c r="AP8" s="48"/>
      <c r="AQ8" s="48"/>
      <c r="AR8" s="49"/>
      <c r="AS8" s="49"/>
      <c r="AT8" s="49"/>
      <c r="AU8" s="49"/>
      <c r="AV8" s="50"/>
      <c r="AW8" s="50"/>
      <c r="AX8" s="48"/>
      <c r="AY8" s="48"/>
      <c r="AZ8" s="49"/>
      <c r="BA8" s="49"/>
      <c r="BB8" s="49"/>
      <c r="BC8" s="49"/>
      <c r="BD8" s="50"/>
      <c r="BE8" s="50"/>
    </row>
    <row r="9" spans="1:57" ht="19.5" customHeight="1" x14ac:dyDescent="0.25">
      <c r="A9" s="4"/>
      <c r="B9" s="48"/>
      <c r="C9" s="48"/>
      <c r="D9" s="49"/>
      <c r="E9" s="49"/>
      <c r="F9" s="49"/>
      <c r="G9" s="49"/>
      <c r="H9" s="50"/>
      <c r="I9" s="50"/>
      <c r="J9" s="48"/>
      <c r="K9" s="48"/>
      <c r="L9" s="49"/>
      <c r="M9" s="49"/>
      <c r="N9" s="49"/>
      <c r="O9" s="49"/>
      <c r="P9" s="50"/>
      <c r="Q9" s="50"/>
      <c r="R9" s="48"/>
      <c r="S9" s="48"/>
      <c r="T9" s="49"/>
      <c r="U9" s="49"/>
      <c r="V9" s="49"/>
      <c r="W9" s="49"/>
      <c r="X9" s="50"/>
      <c r="Y9" s="50"/>
      <c r="Z9" s="48"/>
      <c r="AA9" s="48"/>
      <c r="AB9" s="49"/>
      <c r="AC9" s="49"/>
      <c r="AD9" s="49"/>
      <c r="AE9" s="49"/>
      <c r="AF9" s="50"/>
      <c r="AG9" s="50"/>
      <c r="AH9" s="48"/>
      <c r="AI9" s="48"/>
      <c r="AJ9" s="49"/>
      <c r="AK9" s="49"/>
      <c r="AL9" s="49"/>
      <c r="AM9" s="49"/>
      <c r="AN9" s="50"/>
      <c r="AO9" s="50"/>
      <c r="AP9" s="48"/>
      <c r="AQ9" s="48"/>
      <c r="AR9" s="49"/>
      <c r="AS9" s="49"/>
      <c r="AT9" s="49"/>
      <c r="AU9" s="49"/>
      <c r="AV9" s="50"/>
      <c r="AW9" s="50"/>
      <c r="AX9" s="48"/>
      <c r="AY9" s="48"/>
      <c r="AZ9" s="49"/>
      <c r="BA9" s="49"/>
      <c r="BB9" s="49"/>
      <c r="BC9" s="49"/>
      <c r="BD9" s="50"/>
      <c r="BE9" s="50"/>
    </row>
    <row r="10" spans="1:57" ht="19.5" customHeight="1" x14ac:dyDescent="0.25">
      <c r="A10" s="4"/>
      <c r="B10" s="48"/>
      <c r="C10" s="48"/>
      <c r="D10" s="49"/>
      <c r="E10" s="49"/>
      <c r="F10" s="49"/>
      <c r="G10" s="49"/>
      <c r="H10" s="50"/>
      <c r="I10" s="50"/>
      <c r="J10" s="48"/>
      <c r="K10" s="48"/>
      <c r="L10" s="49"/>
      <c r="M10" s="49"/>
      <c r="N10" s="49"/>
      <c r="O10" s="49"/>
      <c r="P10" s="50"/>
      <c r="Q10" s="50"/>
      <c r="R10" s="48"/>
      <c r="S10" s="48"/>
      <c r="T10" s="49"/>
      <c r="U10" s="49"/>
      <c r="V10" s="49"/>
      <c r="W10" s="49"/>
      <c r="X10" s="50"/>
      <c r="Y10" s="50"/>
      <c r="Z10" s="48"/>
      <c r="AA10" s="48"/>
      <c r="AB10" s="49"/>
      <c r="AC10" s="49"/>
      <c r="AD10" s="49"/>
      <c r="AE10" s="49"/>
      <c r="AF10" s="50"/>
      <c r="AG10" s="50"/>
      <c r="AH10" s="48"/>
      <c r="AI10" s="48"/>
      <c r="AJ10" s="49"/>
      <c r="AK10" s="49"/>
      <c r="AL10" s="49"/>
      <c r="AM10" s="49"/>
      <c r="AN10" s="50"/>
      <c r="AO10" s="50"/>
      <c r="AP10" s="48"/>
      <c r="AQ10" s="48"/>
      <c r="AR10" s="49"/>
      <c r="AS10" s="49"/>
      <c r="AT10" s="49"/>
      <c r="AU10" s="49"/>
      <c r="AV10" s="50"/>
      <c r="AW10" s="50"/>
      <c r="AX10" s="48"/>
      <c r="AY10" s="48"/>
      <c r="AZ10" s="49"/>
      <c r="BA10" s="49"/>
      <c r="BB10" s="49"/>
      <c r="BC10" s="49"/>
      <c r="BD10" s="50"/>
      <c r="BE10" s="50"/>
    </row>
    <row r="11" spans="1:57" ht="19.5" customHeight="1" x14ac:dyDescent="0.25">
      <c r="A11" s="4"/>
      <c r="B11" s="48"/>
      <c r="C11" s="48"/>
      <c r="D11" s="49"/>
      <c r="E11" s="49"/>
      <c r="F11" s="49"/>
      <c r="G11" s="49"/>
      <c r="H11" s="50"/>
      <c r="I11" s="50"/>
      <c r="J11" s="48"/>
      <c r="K11" s="48"/>
      <c r="L11" s="49"/>
      <c r="M11" s="49"/>
      <c r="N11" s="49"/>
      <c r="O11" s="49"/>
      <c r="P11" s="50"/>
      <c r="Q11" s="50"/>
      <c r="R11" s="48"/>
      <c r="S11" s="48"/>
      <c r="T11" s="49"/>
      <c r="U11" s="49"/>
      <c r="V11" s="49"/>
      <c r="W11" s="49"/>
      <c r="X11" s="50"/>
      <c r="Y11" s="50"/>
      <c r="Z11" s="48"/>
      <c r="AA11" s="48"/>
      <c r="AB11" s="49"/>
      <c r="AC11" s="49"/>
      <c r="AD11" s="49"/>
      <c r="AE11" s="49"/>
      <c r="AF11" s="50"/>
      <c r="AG11" s="50"/>
      <c r="AH11" s="48"/>
      <c r="AI11" s="48"/>
      <c r="AJ11" s="49"/>
      <c r="AK11" s="49"/>
      <c r="AL11" s="49"/>
      <c r="AM11" s="49"/>
      <c r="AN11" s="50"/>
      <c r="AO11" s="50"/>
      <c r="AP11" s="48"/>
      <c r="AQ11" s="48"/>
      <c r="AR11" s="49"/>
      <c r="AS11" s="49"/>
      <c r="AT11" s="49"/>
      <c r="AU11" s="49"/>
      <c r="AV11" s="50"/>
      <c r="AW11" s="50"/>
      <c r="AX11" s="48"/>
      <c r="AY11" s="48"/>
      <c r="AZ11" s="49"/>
      <c r="BA11" s="49"/>
      <c r="BB11" s="49"/>
      <c r="BC11" s="49"/>
      <c r="BD11" s="50"/>
      <c r="BE11" s="50"/>
    </row>
    <row r="12" spans="1:57" ht="19.5" customHeight="1" x14ac:dyDescent="0.25">
      <c r="A12" s="4"/>
      <c r="B12" s="48"/>
      <c r="C12" s="48"/>
      <c r="D12" s="49"/>
      <c r="E12" s="49"/>
      <c r="F12" s="49"/>
      <c r="G12" s="49"/>
      <c r="H12" s="50"/>
      <c r="I12" s="50"/>
      <c r="J12" s="48"/>
      <c r="K12" s="48"/>
      <c r="L12" s="49"/>
      <c r="M12" s="49"/>
      <c r="N12" s="49"/>
      <c r="O12" s="49"/>
      <c r="P12" s="50"/>
      <c r="Q12" s="50"/>
      <c r="R12" s="48"/>
      <c r="S12" s="48"/>
      <c r="T12" s="49"/>
      <c r="U12" s="49"/>
      <c r="V12" s="49"/>
      <c r="W12" s="49"/>
      <c r="X12" s="50"/>
      <c r="Y12" s="50"/>
      <c r="Z12" s="48"/>
      <c r="AA12" s="48"/>
      <c r="AB12" s="49"/>
      <c r="AC12" s="49"/>
      <c r="AD12" s="49"/>
      <c r="AE12" s="49"/>
      <c r="AF12" s="50"/>
      <c r="AG12" s="50"/>
      <c r="AH12" s="48"/>
      <c r="AI12" s="48"/>
      <c r="AJ12" s="49"/>
      <c r="AK12" s="49"/>
      <c r="AL12" s="49"/>
      <c r="AM12" s="49"/>
      <c r="AN12" s="50"/>
      <c r="AO12" s="50"/>
      <c r="AP12" s="48"/>
      <c r="AQ12" s="48"/>
      <c r="AR12" s="49"/>
      <c r="AS12" s="49"/>
      <c r="AT12" s="49"/>
      <c r="AU12" s="49"/>
      <c r="AV12" s="50"/>
      <c r="AW12" s="50"/>
      <c r="AX12" s="48"/>
      <c r="AY12" s="48"/>
      <c r="AZ12" s="49"/>
      <c r="BA12" s="49"/>
      <c r="BB12" s="49"/>
      <c r="BC12" s="49"/>
      <c r="BD12" s="50"/>
      <c r="BE12" s="50"/>
    </row>
    <row r="13" spans="1:57" ht="19.5" customHeight="1" x14ac:dyDescent="0.25">
      <c r="A13" s="4"/>
      <c r="B13" s="48"/>
      <c r="C13" s="48"/>
      <c r="D13" s="49"/>
      <c r="E13" s="49"/>
      <c r="F13" s="49"/>
      <c r="G13" s="49"/>
      <c r="H13" s="50"/>
      <c r="I13" s="50"/>
      <c r="J13" s="48"/>
      <c r="K13" s="48"/>
      <c r="L13" s="49"/>
      <c r="M13" s="49"/>
      <c r="N13" s="49"/>
      <c r="O13" s="49"/>
      <c r="P13" s="50"/>
      <c r="Q13" s="50"/>
      <c r="R13" s="48"/>
      <c r="S13" s="48"/>
      <c r="T13" s="49"/>
      <c r="U13" s="49"/>
      <c r="V13" s="49"/>
      <c r="W13" s="49"/>
      <c r="X13" s="50"/>
      <c r="Y13" s="50"/>
      <c r="Z13" s="48"/>
      <c r="AA13" s="48"/>
      <c r="AB13" s="49"/>
      <c r="AC13" s="49"/>
      <c r="AD13" s="49"/>
      <c r="AE13" s="49"/>
      <c r="AF13" s="50"/>
      <c r="AG13" s="50"/>
      <c r="AH13" s="48"/>
      <c r="AI13" s="48"/>
      <c r="AJ13" s="49"/>
      <c r="AK13" s="49"/>
      <c r="AL13" s="49"/>
      <c r="AM13" s="49"/>
      <c r="AN13" s="50"/>
      <c r="AO13" s="50"/>
      <c r="AP13" s="48"/>
      <c r="AQ13" s="48"/>
      <c r="AR13" s="49"/>
      <c r="AS13" s="49"/>
      <c r="AT13" s="49"/>
      <c r="AU13" s="49"/>
      <c r="AV13" s="50"/>
      <c r="AW13" s="50"/>
      <c r="AX13" s="48"/>
      <c r="AY13" s="48"/>
      <c r="AZ13" s="49"/>
      <c r="BA13" s="49"/>
      <c r="BB13" s="49"/>
      <c r="BC13" s="49"/>
      <c r="BD13" s="50"/>
      <c r="BE13" s="50"/>
    </row>
    <row r="14" spans="1:57" ht="19.5" customHeight="1" x14ac:dyDescent="0.25">
      <c r="A14" s="4"/>
      <c r="B14" s="48"/>
      <c r="C14" s="48"/>
      <c r="D14" s="49"/>
      <c r="E14" s="49"/>
      <c r="F14" s="49"/>
      <c r="G14" s="49"/>
      <c r="H14" s="50"/>
      <c r="I14" s="50"/>
      <c r="J14" s="48"/>
      <c r="K14" s="48"/>
      <c r="L14" s="49"/>
      <c r="M14" s="49"/>
      <c r="N14" s="49"/>
      <c r="O14" s="49"/>
      <c r="P14" s="50"/>
      <c r="Q14" s="50"/>
      <c r="R14" s="48"/>
      <c r="S14" s="48"/>
      <c r="T14" s="49"/>
      <c r="U14" s="49"/>
      <c r="V14" s="49"/>
      <c r="W14" s="49"/>
      <c r="X14" s="50"/>
      <c r="Y14" s="50"/>
      <c r="Z14" s="48"/>
      <c r="AA14" s="48"/>
      <c r="AB14" s="49"/>
      <c r="AC14" s="49"/>
      <c r="AD14" s="49"/>
      <c r="AE14" s="49"/>
      <c r="AF14" s="50"/>
      <c r="AG14" s="50"/>
      <c r="AH14" s="48"/>
      <c r="AI14" s="48"/>
      <c r="AJ14" s="49"/>
      <c r="AK14" s="49"/>
      <c r="AL14" s="49"/>
      <c r="AM14" s="49"/>
      <c r="AN14" s="50"/>
      <c r="AO14" s="50"/>
      <c r="AP14" s="48"/>
      <c r="AQ14" s="48"/>
      <c r="AR14" s="49"/>
      <c r="AS14" s="49"/>
      <c r="AT14" s="49"/>
      <c r="AU14" s="49"/>
      <c r="AV14" s="50"/>
      <c r="AW14" s="50"/>
      <c r="AX14" s="48"/>
      <c r="AY14" s="48"/>
      <c r="AZ14" s="49"/>
      <c r="BA14" s="49"/>
      <c r="BB14" s="49"/>
      <c r="BC14" s="49"/>
      <c r="BD14" s="50"/>
      <c r="BE14" s="50"/>
    </row>
    <row r="15" spans="1:57" ht="19.5" customHeight="1" x14ac:dyDescent="0.25">
      <c r="A15" s="4"/>
      <c r="B15" s="48"/>
      <c r="C15" s="48"/>
      <c r="D15" s="49"/>
      <c r="E15" s="49"/>
      <c r="F15" s="49"/>
      <c r="G15" s="49"/>
      <c r="H15" s="50"/>
      <c r="I15" s="50"/>
      <c r="J15" s="48"/>
      <c r="K15" s="48"/>
      <c r="L15" s="49"/>
      <c r="M15" s="49"/>
      <c r="N15" s="49"/>
      <c r="O15" s="49"/>
      <c r="P15" s="50"/>
      <c r="Q15" s="50"/>
      <c r="R15" s="48"/>
      <c r="S15" s="48"/>
      <c r="T15" s="49"/>
      <c r="U15" s="49"/>
      <c r="V15" s="49"/>
      <c r="W15" s="49"/>
      <c r="X15" s="50"/>
      <c r="Y15" s="50"/>
      <c r="Z15" s="48"/>
      <c r="AA15" s="48"/>
      <c r="AB15" s="49"/>
      <c r="AC15" s="49"/>
      <c r="AD15" s="49"/>
      <c r="AE15" s="49"/>
      <c r="AF15" s="50"/>
      <c r="AG15" s="50"/>
      <c r="AH15" s="48"/>
      <c r="AI15" s="48"/>
      <c r="AJ15" s="49"/>
      <c r="AK15" s="49"/>
      <c r="AL15" s="49"/>
      <c r="AM15" s="49"/>
      <c r="AN15" s="50"/>
      <c r="AO15" s="50"/>
      <c r="AP15" s="48"/>
      <c r="AQ15" s="48"/>
      <c r="AR15" s="49"/>
      <c r="AS15" s="49"/>
      <c r="AT15" s="49"/>
      <c r="AU15" s="49"/>
      <c r="AV15" s="50"/>
      <c r="AW15" s="50"/>
      <c r="AX15" s="48"/>
      <c r="AY15" s="48"/>
      <c r="AZ15" s="49"/>
      <c r="BA15" s="49"/>
      <c r="BB15" s="49"/>
      <c r="BC15" s="49"/>
      <c r="BD15" s="50"/>
      <c r="BE15" s="50"/>
    </row>
    <row r="16" spans="1:57" ht="19.5" customHeight="1" x14ac:dyDescent="0.25">
      <c r="A16" s="4"/>
      <c r="B16" s="48"/>
      <c r="C16" s="48"/>
      <c r="D16" s="49"/>
      <c r="E16" s="49"/>
      <c r="F16" s="49"/>
      <c r="G16" s="49"/>
      <c r="H16" s="50"/>
      <c r="I16" s="50"/>
      <c r="J16" s="48"/>
      <c r="K16" s="48"/>
      <c r="L16" s="49"/>
      <c r="M16" s="49"/>
      <c r="N16" s="49"/>
      <c r="O16" s="49"/>
      <c r="P16" s="50"/>
      <c r="Q16" s="50"/>
      <c r="R16" s="48"/>
      <c r="S16" s="48"/>
      <c r="T16" s="49"/>
      <c r="U16" s="49"/>
      <c r="V16" s="49"/>
      <c r="W16" s="49"/>
      <c r="X16" s="50"/>
      <c r="Y16" s="50"/>
      <c r="Z16" s="48"/>
      <c r="AA16" s="48"/>
      <c r="AB16" s="49"/>
      <c r="AC16" s="49"/>
      <c r="AD16" s="49"/>
      <c r="AE16" s="49"/>
      <c r="AF16" s="50"/>
      <c r="AG16" s="50"/>
      <c r="AH16" s="48"/>
      <c r="AI16" s="48"/>
      <c r="AJ16" s="49"/>
      <c r="AK16" s="49"/>
      <c r="AL16" s="49"/>
      <c r="AM16" s="49"/>
      <c r="AN16" s="50"/>
      <c r="AO16" s="50"/>
      <c r="AP16" s="48"/>
      <c r="AQ16" s="48"/>
      <c r="AR16" s="49"/>
      <c r="AS16" s="49"/>
      <c r="AT16" s="49"/>
      <c r="AU16" s="49"/>
      <c r="AV16" s="50"/>
      <c r="AW16" s="50"/>
      <c r="AX16" s="48"/>
      <c r="AY16" s="48"/>
      <c r="AZ16" s="49"/>
      <c r="BA16" s="49"/>
      <c r="BB16" s="49"/>
      <c r="BC16" s="49"/>
      <c r="BD16" s="50"/>
      <c r="BE16" s="50"/>
    </row>
    <row r="17" spans="1:57" ht="19.5" customHeight="1" x14ac:dyDescent="0.25">
      <c r="A17" s="4"/>
      <c r="B17" s="48"/>
      <c r="C17" s="48"/>
      <c r="D17" s="49"/>
      <c r="E17" s="49"/>
      <c r="F17" s="49"/>
      <c r="G17" s="49"/>
      <c r="H17" s="50"/>
      <c r="I17" s="50"/>
      <c r="J17" s="48"/>
      <c r="K17" s="48"/>
      <c r="L17" s="49"/>
      <c r="M17" s="49"/>
      <c r="N17" s="49"/>
      <c r="O17" s="49"/>
      <c r="P17" s="50"/>
      <c r="Q17" s="50"/>
      <c r="R17" s="48"/>
      <c r="S17" s="48"/>
      <c r="T17" s="49"/>
      <c r="U17" s="49"/>
      <c r="V17" s="49"/>
      <c r="W17" s="49"/>
      <c r="X17" s="50"/>
      <c r="Y17" s="50"/>
      <c r="Z17" s="48"/>
      <c r="AA17" s="48"/>
      <c r="AB17" s="49"/>
      <c r="AC17" s="49"/>
      <c r="AD17" s="49"/>
      <c r="AE17" s="49"/>
      <c r="AF17" s="50"/>
      <c r="AG17" s="50"/>
      <c r="AH17" s="48"/>
      <c r="AI17" s="48"/>
      <c r="AJ17" s="49"/>
      <c r="AK17" s="49"/>
      <c r="AL17" s="49"/>
      <c r="AM17" s="49"/>
      <c r="AN17" s="50"/>
      <c r="AO17" s="50"/>
      <c r="AP17" s="48"/>
      <c r="AQ17" s="48"/>
      <c r="AR17" s="49"/>
      <c r="AS17" s="49"/>
      <c r="AT17" s="49"/>
      <c r="AU17" s="49"/>
      <c r="AV17" s="50"/>
      <c r="AW17" s="50"/>
      <c r="AX17" s="48"/>
      <c r="AY17" s="48"/>
      <c r="AZ17" s="49"/>
      <c r="BA17" s="49"/>
      <c r="BB17" s="49"/>
      <c r="BC17" s="49"/>
      <c r="BD17" s="50"/>
      <c r="BE17" s="50"/>
    </row>
    <row r="18" spans="1:57" ht="19.5" customHeight="1" x14ac:dyDescent="0.25">
      <c r="A18" s="4"/>
      <c r="B18" s="48"/>
      <c r="C18" s="48"/>
      <c r="D18" s="49"/>
      <c r="E18" s="49"/>
      <c r="F18" s="49"/>
      <c r="G18" s="49"/>
      <c r="H18" s="50"/>
      <c r="I18" s="50"/>
      <c r="J18" s="48"/>
      <c r="K18" s="48"/>
      <c r="L18" s="49"/>
      <c r="M18" s="49"/>
      <c r="N18" s="49"/>
      <c r="O18" s="49"/>
      <c r="P18" s="50"/>
      <c r="Q18" s="50"/>
      <c r="R18" s="48"/>
      <c r="S18" s="48"/>
      <c r="T18" s="49"/>
      <c r="U18" s="49"/>
      <c r="V18" s="49"/>
      <c r="W18" s="49"/>
      <c r="X18" s="50"/>
      <c r="Y18" s="50"/>
      <c r="Z18" s="48"/>
      <c r="AA18" s="48"/>
      <c r="AB18" s="49"/>
      <c r="AC18" s="49"/>
      <c r="AD18" s="49"/>
      <c r="AE18" s="49"/>
      <c r="AF18" s="50"/>
      <c r="AG18" s="50"/>
      <c r="AH18" s="48"/>
      <c r="AI18" s="48"/>
      <c r="AJ18" s="49"/>
      <c r="AK18" s="49"/>
      <c r="AL18" s="49"/>
      <c r="AM18" s="49"/>
      <c r="AN18" s="50"/>
      <c r="AO18" s="50"/>
      <c r="AP18" s="48"/>
      <c r="AQ18" s="48"/>
      <c r="AR18" s="49"/>
      <c r="AS18" s="49"/>
      <c r="AT18" s="49"/>
      <c r="AU18" s="49"/>
      <c r="AV18" s="50"/>
      <c r="AW18" s="50"/>
      <c r="AX18" s="48"/>
      <c r="AY18" s="48"/>
      <c r="AZ18" s="49"/>
      <c r="BA18" s="49"/>
      <c r="BB18" s="49"/>
      <c r="BC18" s="49"/>
      <c r="BD18" s="50"/>
      <c r="BE18" s="50"/>
    </row>
    <row r="19" spans="1:57" ht="19.5" customHeight="1" thickBot="1" x14ac:dyDescent="0.3">
      <c r="A19" s="5"/>
      <c r="B19" s="51"/>
      <c r="C19" s="51"/>
      <c r="D19" s="52"/>
      <c r="E19" s="52"/>
      <c r="F19" s="52"/>
      <c r="G19" s="52"/>
      <c r="H19" s="53"/>
      <c r="I19" s="53"/>
      <c r="J19" s="51"/>
      <c r="K19" s="51"/>
      <c r="L19" s="52"/>
      <c r="M19" s="52"/>
      <c r="N19" s="52"/>
      <c r="O19" s="52"/>
      <c r="P19" s="53"/>
      <c r="Q19" s="53"/>
      <c r="R19" s="51"/>
      <c r="S19" s="51"/>
      <c r="T19" s="52"/>
      <c r="U19" s="52"/>
      <c r="V19" s="52"/>
      <c r="W19" s="52"/>
      <c r="X19" s="53"/>
      <c r="Y19" s="53"/>
      <c r="Z19" s="51"/>
      <c r="AA19" s="51"/>
      <c r="AB19" s="52"/>
      <c r="AC19" s="52"/>
      <c r="AD19" s="52"/>
      <c r="AE19" s="52"/>
      <c r="AF19" s="53"/>
      <c r="AG19" s="53"/>
      <c r="AH19" s="51"/>
      <c r="AI19" s="51"/>
      <c r="AJ19" s="52"/>
      <c r="AK19" s="52"/>
      <c r="AL19" s="52"/>
      <c r="AM19" s="52"/>
      <c r="AN19" s="53"/>
      <c r="AO19" s="53"/>
      <c r="AP19" s="51"/>
      <c r="AQ19" s="51"/>
      <c r="AR19" s="52"/>
      <c r="AS19" s="52"/>
      <c r="AT19" s="52"/>
      <c r="AU19" s="52"/>
      <c r="AV19" s="53"/>
      <c r="AW19" s="53"/>
      <c r="AX19" s="51"/>
      <c r="AY19" s="51"/>
      <c r="AZ19" s="52"/>
      <c r="BA19" s="52"/>
      <c r="BB19" s="52"/>
      <c r="BC19" s="52"/>
      <c r="BD19" s="53"/>
      <c r="BE19" s="53"/>
    </row>
    <row r="20" spans="1:57" x14ac:dyDescent="0.25">
      <c r="A20" s="6" t="s">
        <v>6</v>
      </c>
      <c r="B20" s="54">
        <f>MAX(0,MIN(B5+TIMEVALUE("23:00"),F5+F3)-MAX(B5+TIMEVALUE("21:00"),B5+B3))</f>
        <v>4.1666666664241347E-2</v>
      </c>
      <c r="C20" s="54"/>
      <c r="D20" s="54"/>
      <c r="E20" s="54"/>
      <c r="F20" s="54"/>
      <c r="G20" s="54"/>
      <c r="H20" s="54"/>
      <c r="I20" s="54"/>
      <c r="J20" s="54">
        <f>MAX(0,MIN(J5+TIMEVALUE("23:00"),N5+N3)-MAX(J5+TIMEVALUE("21:00"),J5+J3))</f>
        <v>8.3333333335758653E-2</v>
      </c>
      <c r="K20" s="54"/>
      <c r="L20" s="54"/>
      <c r="M20" s="54"/>
      <c r="N20" s="54"/>
      <c r="O20" s="54"/>
      <c r="P20" s="54"/>
      <c r="Q20" s="54"/>
      <c r="R20" s="54">
        <f>MAX(0,MIN(R5+TIMEVALUE("23:00"),V5+V3)-MAX(R5+TIMEVALUE("21:00"),R5+R3))</f>
        <v>8.3333333335758653E-2</v>
      </c>
      <c r="S20" s="54"/>
      <c r="T20" s="54"/>
      <c r="U20" s="54"/>
      <c r="V20" s="54"/>
      <c r="W20" s="54"/>
      <c r="X20" s="54"/>
      <c r="Y20" s="54"/>
      <c r="Z20" s="54">
        <f>MAX(0,MIN(Z5+TIMEVALUE("23:00"),AD5+AD3)-MAX(Z5+TIMEVALUE("21:00"),Z5+Z3))</f>
        <v>8.3333333335758653E-2</v>
      </c>
      <c r="AA20" s="54"/>
      <c r="AB20" s="54"/>
      <c r="AC20" s="54"/>
      <c r="AD20" s="54"/>
      <c r="AE20" s="54"/>
      <c r="AF20" s="54"/>
      <c r="AG20" s="54"/>
      <c r="AH20" s="54">
        <f>MAX(0,MIN(AH5+TIMEVALUE("23:00"),AL5+AL3)-MAX(AH5+TIMEVALUE("21:00"),AH5+AH3))</f>
        <v>8.3333333335758653E-2</v>
      </c>
      <c r="AI20" s="54"/>
      <c r="AJ20" s="54"/>
      <c r="AK20" s="54"/>
      <c r="AL20" s="54"/>
      <c r="AM20" s="54"/>
      <c r="AN20" s="54"/>
      <c r="AO20" s="54"/>
      <c r="AP20" s="54">
        <f>MAX(0,MIN(AP5+TIMEVALUE("23:00"),AT5+AT3)-MAX(AP5+TIMEVALUE("21:00"),AP5+AP3))</f>
        <v>8.3333333335758653E-2</v>
      </c>
      <c r="AQ20" s="54"/>
      <c r="AR20" s="54"/>
      <c r="AS20" s="54"/>
      <c r="AT20" s="54"/>
      <c r="AU20" s="54"/>
      <c r="AV20" s="54"/>
      <c r="AW20" s="54"/>
      <c r="AX20" s="54">
        <f>MAX(0,MIN(AX5+TIMEVALUE("23:00"),BB5+BB3)-MAX(AX5+TIMEVALUE("21:00"),AX5+AX3))</f>
        <v>0</v>
      </c>
      <c r="AY20" s="54"/>
      <c r="AZ20" s="54"/>
      <c r="BA20" s="54"/>
      <c r="BB20" s="54"/>
      <c r="BC20" s="54"/>
      <c r="BD20" s="54"/>
      <c r="BE20" s="54"/>
    </row>
    <row r="21" spans="1:57" x14ac:dyDescent="0.25">
      <c r="A21" s="7" t="s">
        <v>7</v>
      </c>
      <c r="B21" s="55">
        <f>MAX(0,MIN(F5+TIMEVALUE("5:00"),F5+F3)-MAX(B5+TIMEVALUE("23:00"),B5+B3))</f>
        <v>0</v>
      </c>
      <c r="C21" s="55"/>
      <c r="D21" s="55"/>
      <c r="E21" s="55"/>
      <c r="F21" s="55"/>
      <c r="G21" s="55"/>
      <c r="H21" s="55"/>
      <c r="I21" s="55"/>
      <c r="J21" s="55">
        <f>MAX(0,MIN(N5+TIMEVALUE("5:00"),N5+N3)-MAX(J5+TIMEVALUE("23:00"),J5+J3))</f>
        <v>0.125</v>
      </c>
      <c r="K21" s="55"/>
      <c r="L21" s="55"/>
      <c r="M21" s="55"/>
      <c r="N21" s="55"/>
      <c r="O21" s="55"/>
      <c r="P21" s="55"/>
      <c r="Q21" s="55"/>
      <c r="R21" s="55">
        <f>MAX(0,MIN(V5+TIMEVALUE("5:00"),V5+V3)-MAX(R5+TIMEVALUE("23:00"),R5+R3))</f>
        <v>0.25</v>
      </c>
      <c r="S21" s="55"/>
      <c r="T21" s="55"/>
      <c r="U21" s="55"/>
      <c r="V21" s="55"/>
      <c r="W21" s="55"/>
      <c r="X21" s="55"/>
      <c r="Y21" s="55"/>
      <c r="Z21" s="55">
        <f>MAX(0,MIN(AD5+TIMEVALUE("5:00"),AD5+AD3)-MAX(Z5+TIMEVALUE("23:00"),Z5+Z3))</f>
        <v>0.25</v>
      </c>
      <c r="AA21" s="55"/>
      <c r="AB21" s="55"/>
      <c r="AC21" s="55"/>
      <c r="AD21" s="55"/>
      <c r="AE21" s="55"/>
      <c r="AF21" s="55"/>
      <c r="AG21" s="55"/>
      <c r="AH21" s="55">
        <f>MAX(0,MIN(AL5+TIMEVALUE("5:00"),AL5+AL3)-MAX(AH5+TIMEVALUE("23:00"),AH5+AH3))</f>
        <v>0.25</v>
      </c>
      <c r="AI21" s="55"/>
      <c r="AJ21" s="55"/>
      <c r="AK21" s="55"/>
      <c r="AL21" s="55"/>
      <c r="AM21" s="55"/>
      <c r="AN21" s="55"/>
      <c r="AO21" s="55"/>
      <c r="AP21" s="55">
        <f>MAX(0,MIN(AT5+TIMEVALUE("5:00"),AT5+AT3)-MAX(AP5+TIMEVALUE("23:00"),AP5+AP3))</f>
        <v>0.25</v>
      </c>
      <c r="AQ21" s="55"/>
      <c r="AR21" s="55"/>
      <c r="AS21" s="55"/>
      <c r="AT21" s="55"/>
      <c r="AU21" s="55"/>
      <c r="AV21" s="55"/>
      <c r="AW21" s="55"/>
      <c r="AX21" s="55">
        <f>MAX(0,MIN(BB5+TIMEVALUE("5:00"),BB5+BB3)-MAX(AX5+TIMEVALUE("23:00"),AX5+AX3))</f>
        <v>0</v>
      </c>
      <c r="AY21" s="55"/>
      <c r="AZ21" s="55"/>
      <c r="BA21" s="55"/>
      <c r="BB21" s="55"/>
      <c r="BC21" s="55"/>
      <c r="BD21" s="55"/>
      <c r="BE21" s="55"/>
    </row>
    <row r="22" spans="1:57" x14ac:dyDescent="0.25">
      <c r="A22" s="7" t="s">
        <v>8</v>
      </c>
      <c r="B22" s="55">
        <f>MAX(0,MIN(F5+TIMEVALUE("6:00"),F5+F3)-MAX(F5+TIMEVALUE("5:00"),B5+B3))</f>
        <v>0</v>
      </c>
      <c r="C22" s="55"/>
      <c r="D22" s="55"/>
      <c r="E22" s="55"/>
      <c r="F22" s="55"/>
      <c r="G22" s="55"/>
      <c r="H22" s="55"/>
      <c r="I22" s="55"/>
      <c r="J22" s="55">
        <f>MAX(0,MIN(N5+TIMEVALUE("6:00"),N5+N3)-MAX(N5+TIMEVALUE("5:00"),J5+J3))</f>
        <v>0</v>
      </c>
      <c r="K22" s="55"/>
      <c r="L22" s="55"/>
      <c r="M22" s="55"/>
      <c r="N22" s="55"/>
      <c r="O22" s="55"/>
      <c r="P22" s="55"/>
      <c r="Q22" s="55"/>
      <c r="R22" s="55">
        <f>MAX(0,MIN(V5+TIMEVALUE("6:00"),V5+V3)-MAX(V5+TIMEVALUE("5:00"),R5+R3))</f>
        <v>4.1666666664241347E-2</v>
      </c>
      <c r="S22" s="55"/>
      <c r="T22" s="55"/>
      <c r="U22" s="55"/>
      <c r="V22" s="55"/>
      <c r="W22" s="55"/>
      <c r="X22" s="55"/>
      <c r="Y22" s="55"/>
      <c r="Z22" s="55">
        <f>MAX(0,MIN(AD5+TIMEVALUE("6:00"),AD5+AD3)-MAX(AD5+TIMEVALUE("5:00"),Z5+Z3))</f>
        <v>0</v>
      </c>
      <c r="AA22" s="55"/>
      <c r="AB22" s="55"/>
      <c r="AC22" s="55"/>
      <c r="AD22" s="55"/>
      <c r="AE22" s="55"/>
      <c r="AF22" s="55"/>
      <c r="AG22" s="55"/>
      <c r="AH22" s="55">
        <f>MAX(0,MIN(AL5+TIMEVALUE("6:00"),AL5+AL3)-MAX(AL5+TIMEVALUE("5:00"),AH5+AH3))</f>
        <v>0</v>
      </c>
      <c r="AI22" s="55"/>
      <c r="AJ22" s="55"/>
      <c r="AK22" s="55"/>
      <c r="AL22" s="55"/>
      <c r="AM22" s="55"/>
      <c r="AN22" s="55"/>
      <c r="AO22" s="55"/>
      <c r="AP22" s="55">
        <f>MAX(0,MIN(AT5+TIMEVALUE("6:00"),AT5+AT3)-MAX(AT5+TIMEVALUE("5:00"),AP5+AP3))</f>
        <v>0</v>
      </c>
      <c r="AQ22" s="55"/>
      <c r="AR22" s="55"/>
      <c r="AS22" s="55"/>
      <c r="AT22" s="55"/>
      <c r="AU22" s="55"/>
      <c r="AV22" s="55"/>
      <c r="AW22" s="55"/>
      <c r="AX22" s="55">
        <f>MAX(0,MIN(BB5+TIMEVALUE("6:00"),BB5+BB3)-MAX(BB5+TIMEVALUE("5:00"),AX5+AX3))</f>
        <v>0</v>
      </c>
      <c r="AY22" s="55"/>
      <c r="AZ22" s="55"/>
      <c r="BA22" s="55"/>
      <c r="BB22" s="55"/>
      <c r="BC22" s="55"/>
      <c r="BD22" s="55"/>
      <c r="BE22" s="55"/>
    </row>
    <row r="23" spans="1:57" ht="18" customHeight="1" x14ac:dyDescent="0.25">
      <c r="A23" s="8" t="s">
        <v>9</v>
      </c>
      <c r="B23" s="56">
        <f>IF(AND(WEEKDAY(B5,2)&lt;&gt;7,WEEKDAY(E5,2)&lt;&gt;7),0,IF(AND(WEEKDAY(B5,2)=7,WEEKDAY(E5,2)=7),MOD((E5+E3)-(B5+B3),1),IF(WEEKDAY(E5,2)=7,E3,1-B3)))</f>
        <v>0</v>
      </c>
      <c r="C23" s="56"/>
      <c r="D23" s="56"/>
      <c r="E23" s="56"/>
      <c r="F23" s="56"/>
      <c r="G23" s="56"/>
      <c r="H23" s="56"/>
      <c r="I23" s="56"/>
      <c r="J23" s="56">
        <f>IF(AND(WEEKDAY(J5,2)&lt;&gt;7,WEEKDAY(M5,2)&lt;&gt;7),0,IF(AND(WEEKDAY(J5,2)=7,WEEKDAY(M5,2)=7),MOD((M5+M3)-(J5+J3),1),IF(WEEKDAY(M5,2)=7,M3,1-J3)))</f>
        <v>0</v>
      </c>
      <c r="K23" s="56"/>
      <c r="L23" s="56"/>
      <c r="M23" s="56"/>
      <c r="N23" s="56"/>
      <c r="O23" s="56"/>
      <c r="P23" s="56"/>
      <c r="Q23" s="56"/>
      <c r="R23" s="56">
        <f>IF(AND(WEEKDAY(R5,2)&lt;&gt;7,WEEKDAY(U5,2)&lt;&gt;7),0,IF(AND(WEEKDAY(R5,2)=7,WEEKDAY(U5,2)=7),MOD((U5+U3)-(R5+R3),1),IF(WEEKDAY(U5,2)=7,U3,1-R3)))</f>
        <v>0</v>
      </c>
      <c r="S23" s="56"/>
      <c r="T23" s="56"/>
      <c r="U23" s="56"/>
      <c r="V23" s="56"/>
      <c r="W23" s="56"/>
      <c r="X23" s="56"/>
      <c r="Y23" s="56"/>
      <c r="Z23" s="56">
        <f>IF(AND(WEEKDAY(Z5,2)&lt;&gt;7,WEEKDAY(AC5,2)&lt;&gt;7),0,IF(AND(WEEKDAY(Z5,2)=7,WEEKDAY(AC5,2)=7),MOD((AC5+AC3)-(Z5+Z3),1),IF(WEEKDAY(AC5,2)=7,AC3,1-Z3)))</f>
        <v>0</v>
      </c>
      <c r="AA23" s="56"/>
      <c r="AB23" s="56"/>
      <c r="AC23" s="56"/>
      <c r="AD23" s="56"/>
      <c r="AE23" s="56"/>
      <c r="AF23" s="56"/>
      <c r="AG23" s="56"/>
      <c r="AH23" s="56">
        <f>IF(AND(WEEKDAY(AH5,2)&lt;&gt;7,WEEKDAY(AK5,2)&lt;&gt;7),0,IF(AND(WEEKDAY(AH5,2)=7,WEEKDAY(AK5,2)=7),MOD((AK5+AK3)-(AH5+AH3),1),IF(WEEKDAY(AK5,2)=7,AK3,1-AH3)))</f>
        <v>0</v>
      </c>
      <c r="AI23" s="56"/>
      <c r="AJ23" s="56"/>
      <c r="AK23" s="56"/>
      <c r="AL23" s="56"/>
      <c r="AM23" s="56"/>
      <c r="AN23" s="56"/>
      <c r="AO23" s="56"/>
      <c r="AP23" s="56">
        <f>IF(AND(WEEKDAY(AP5,2)&lt;&gt;7,WEEKDAY(AS5,2)&lt;&gt;7),0,IF(AND(WEEKDAY(AP5,2)=7,WEEKDAY(AS5,2)=7),MOD((AS5+AS3)-(AP5+AP3),1),IF(WEEKDAY(AS5,2)=7,AS3,1-AP3)))</f>
        <v>0</v>
      </c>
      <c r="AQ23" s="56"/>
      <c r="AR23" s="56"/>
      <c r="AS23" s="56"/>
      <c r="AT23" s="56"/>
      <c r="AU23" s="56"/>
      <c r="AV23" s="56"/>
      <c r="AW23" s="56"/>
      <c r="AX23" s="56">
        <f>IF(AND(WEEKDAY(AX5,2)&lt;&gt;7,WEEKDAY(BA5,2)&lt;&gt;7),0,IF(AND(WEEKDAY(AX5,2)=7,WEEKDAY(BA5,2)=7),MOD((BA5+BA3)-(AX5+AX3),1),IF(WEEKDAY(BA5,2)=7,BA3,1-AX3)))</f>
        <v>1</v>
      </c>
      <c r="AY23" s="56"/>
      <c r="AZ23" s="56"/>
      <c r="BA23" s="56"/>
      <c r="BB23" s="56"/>
      <c r="BC23" s="56"/>
      <c r="BD23" s="56"/>
      <c r="BE23" s="56"/>
    </row>
    <row r="24" spans="1:57" ht="18" customHeight="1" thickBot="1" x14ac:dyDescent="0.3">
      <c r="A24" s="9" t="s">
        <v>10</v>
      </c>
      <c r="B24" s="57">
        <f>IF(ISNUMBER(MATCH(B$5,Jour_fériés!B2:$B$14,0)),IF(B$3&gt;E$3,(E$3+1)-B$3,E$3-B$3),TIMEVALUE("00:00"))</f>
        <v>0</v>
      </c>
      <c r="C24" s="57"/>
      <c r="D24" s="57"/>
      <c r="E24" s="57"/>
      <c r="F24" s="57"/>
      <c r="G24" s="57"/>
      <c r="H24" s="57"/>
      <c r="I24" s="57"/>
      <c r="J24" s="57">
        <f>IF(ISNUMBER(MATCH(J$5,Jour_fériés!$B2:H$14,0)),IF(J$3&gt;M$3,(M$3+1)-J$3,M$3-J$3),TIMEVALUE("00:00"))</f>
        <v>0</v>
      </c>
      <c r="K24" s="57"/>
      <c r="L24" s="57"/>
      <c r="M24" s="57"/>
      <c r="N24" s="57"/>
      <c r="O24" s="57"/>
      <c r="P24" s="57"/>
      <c r="Q24" s="57"/>
      <c r="R24" s="57">
        <f>IF(ISNUMBER(MATCH(R$5,Jour_fériés!$B2:N$14,0)),IF(R$3&gt;U$3,(U$3+1)-R$3,U$3-R$3),TIMEVALUE("00:00"))</f>
        <v>0</v>
      </c>
      <c r="S24" s="57"/>
      <c r="T24" s="57"/>
      <c r="U24" s="57"/>
      <c r="V24" s="57"/>
      <c r="W24" s="57"/>
      <c r="X24" s="57"/>
      <c r="Y24" s="57"/>
      <c r="Z24" s="57">
        <f>IF(ISNUMBER(MATCH(Z$5,Jour_fériés!$B2:T$14,0)),IF(Z$3&gt;AC$3,(AC$3+1)-Z$3,AC$3-Z$3),TIMEVALUE("00:00"))</f>
        <v>0</v>
      </c>
      <c r="AA24" s="57"/>
      <c r="AB24" s="57"/>
      <c r="AC24" s="57"/>
      <c r="AD24" s="57"/>
      <c r="AE24" s="57"/>
      <c r="AF24" s="57"/>
      <c r="AG24" s="57"/>
      <c r="AH24" s="57">
        <f>IF(ISNUMBER(MATCH(AH$5,Jour_fériés!$B2:Z$14,0)),IF(AH$3&gt;AK$3,(AK$3+1)-AH$3,AK$3-AH$3),TIMEVALUE("00:00"))</f>
        <v>0</v>
      </c>
      <c r="AI24" s="57"/>
      <c r="AJ24" s="57"/>
      <c r="AK24" s="57"/>
      <c r="AL24" s="57"/>
      <c r="AM24" s="57"/>
      <c r="AN24" s="57"/>
      <c r="AO24" s="57"/>
      <c r="AP24" s="57">
        <f>IF(ISNUMBER(MATCH(AP$5,Jour_fériés!$B2:AF$14,0)),IF(AP$3&gt;AS$3,(AS$3+1)-AP$3,AS$3-AP$3),TIMEVALUE("00:00"))</f>
        <v>0</v>
      </c>
      <c r="AQ24" s="57"/>
      <c r="AR24" s="57"/>
      <c r="AS24" s="57"/>
      <c r="AT24" s="57"/>
      <c r="AU24" s="57"/>
      <c r="AV24" s="57"/>
      <c r="AW24" s="57"/>
      <c r="AX24" s="57">
        <f>IF(ISNUMBER(MATCH(AX$5,Jour_fériés!$B2:AL$14,0)),IF(AX$3&gt;BA$3,(BA$3+1)-AX$3,BA$3-AX$3),TIMEVALUE("00:00"))</f>
        <v>0</v>
      </c>
      <c r="AY24" s="57"/>
      <c r="AZ24" s="57"/>
      <c r="BA24" s="57"/>
      <c r="BB24" s="57"/>
      <c r="BC24" s="57"/>
      <c r="BD24" s="57"/>
      <c r="BE24" s="57"/>
    </row>
    <row r="25" spans="1:57" ht="15.75" thickBot="1" x14ac:dyDescent="0.3">
      <c r="A25" s="10" t="s">
        <v>11</v>
      </c>
      <c r="B25" s="58">
        <f>MOD((F5+F3)-(B5+B3),1)</f>
        <v>4.1666666664241347E-2</v>
      </c>
      <c r="C25" s="58"/>
      <c r="D25" s="58"/>
      <c r="E25" s="58"/>
      <c r="F25" s="58"/>
      <c r="G25" s="58"/>
      <c r="H25" s="58"/>
      <c r="I25" s="58"/>
      <c r="J25" s="58">
        <f>MOD((N5+N3)-(J5+J3),1)</f>
        <v>0.20833333333575865</v>
      </c>
      <c r="K25" s="58"/>
      <c r="L25" s="58"/>
      <c r="M25" s="58"/>
      <c r="N25" s="58"/>
      <c r="O25" s="58"/>
      <c r="P25" s="58"/>
      <c r="Q25" s="58"/>
      <c r="R25" s="58">
        <f>MOD((V5+V3)-(R5+R3),1)</f>
        <v>0.66666666666424135</v>
      </c>
      <c r="S25" s="58"/>
      <c r="T25" s="58"/>
      <c r="U25" s="58"/>
      <c r="V25" s="58"/>
      <c r="W25" s="58"/>
      <c r="X25" s="58"/>
      <c r="Y25" s="58"/>
      <c r="Z25" s="58">
        <f>MOD((AD5+AD3)-(Z5+Z3),1)</f>
        <v>0.33333333333575865</v>
      </c>
      <c r="AA25" s="58"/>
      <c r="AB25" s="58"/>
      <c r="AC25" s="58"/>
      <c r="AD25" s="58"/>
      <c r="AE25" s="58"/>
      <c r="AF25" s="58"/>
      <c r="AG25" s="58"/>
      <c r="AH25" s="58">
        <f>MOD((AL5+AL3)-(AH5+AH3),1)</f>
        <v>0.33333333333575865</v>
      </c>
      <c r="AI25" s="58"/>
      <c r="AJ25" s="58"/>
      <c r="AK25" s="58"/>
      <c r="AL25" s="58"/>
      <c r="AM25" s="58"/>
      <c r="AN25" s="58"/>
      <c r="AO25" s="58"/>
      <c r="AP25" s="58">
        <f>MOD((AT5+AT3)-(AP5+AP3),1)</f>
        <v>0.33333333333575865</v>
      </c>
      <c r="AQ25" s="58"/>
      <c r="AR25" s="58"/>
      <c r="AS25" s="58"/>
      <c r="AT25" s="58"/>
      <c r="AU25" s="58"/>
      <c r="AV25" s="58"/>
      <c r="AW25" s="58"/>
      <c r="AX25" s="58">
        <f>MOD((BB5+BB3)-(AX5+AX3),1)</f>
        <v>0</v>
      </c>
      <c r="AY25" s="58"/>
      <c r="AZ25" s="58"/>
      <c r="BA25" s="58"/>
      <c r="BB25" s="58"/>
      <c r="BC25" s="58"/>
      <c r="BD25" s="58"/>
      <c r="BE25" s="58"/>
    </row>
    <row r="26" spans="1:57" ht="15.75" thickBot="1" x14ac:dyDescent="0.3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</row>
    <row r="27" spans="1:57" ht="15.75" thickBot="1" x14ac:dyDescent="0.3">
      <c r="A27" s="10" t="s">
        <v>12</v>
      </c>
      <c r="B27" s="58">
        <f>B21+J21+R21+Z21+AP21+AX21</f>
        <v>0.875</v>
      </c>
      <c r="C27" s="58"/>
      <c r="D27" s="58"/>
      <c r="E27" s="58"/>
      <c r="F27" s="58"/>
      <c r="G27" s="58"/>
      <c r="H27" s="58"/>
      <c r="I27" s="58"/>
      <c r="J27" s="12"/>
      <c r="K27" s="59" t="s">
        <v>13</v>
      </c>
      <c r="L27" s="59"/>
      <c r="M27" s="59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</row>
    <row r="28" spans="1:57" ht="15.75" thickBot="1" x14ac:dyDescent="0.3">
      <c r="A28" s="13" t="s">
        <v>14</v>
      </c>
      <c r="B28" s="58">
        <f>B20+J20+R20+Z20+AH20+AP20+AX20+B22+J22+R22+Z22+AH22+AP22+AX22</f>
        <v>0.50000000000727596</v>
      </c>
      <c r="C28" s="58"/>
      <c r="D28" s="58"/>
      <c r="E28" s="58"/>
      <c r="F28" s="58"/>
      <c r="G28" s="58"/>
      <c r="H28" s="58"/>
      <c r="I28" s="58"/>
      <c r="J28" s="12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</row>
    <row r="29" spans="1:57" ht="15.75" thickBot="1" x14ac:dyDescent="0.3">
      <c r="A29" s="14" t="s">
        <v>15</v>
      </c>
      <c r="B29" s="62">
        <f>IF(B31&gt;35/24,MIN(B31-(35/24),8/24),0)</f>
        <v>0.33333333333333331</v>
      </c>
      <c r="C29" s="62"/>
      <c r="D29" s="62"/>
      <c r="E29" s="62"/>
      <c r="F29" s="62"/>
      <c r="G29" s="62"/>
      <c r="H29" s="62"/>
      <c r="I29" s="62"/>
      <c r="J29" s="15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</row>
    <row r="30" spans="1:57" ht="15.75" thickBot="1" x14ac:dyDescent="0.3">
      <c r="A30" s="16" t="s">
        <v>16</v>
      </c>
      <c r="B30" s="63">
        <f>IF(B31&gt;43/24,B31-(43/24),0)</f>
        <v>0.12500000000485056</v>
      </c>
      <c r="C30" s="63"/>
      <c r="D30" s="63"/>
      <c r="E30" s="63"/>
      <c r="F30" s="63"/>
      <c r="G30" s="63"/>
      <c r="H30" s="63"/>
      <c r="I30" s="63"/>
      <c r="J30" s="12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</row>
    <row r="31" spans="1:57" ht="15.75" thickBot="1" x14ac:dyDescent="0.3">
      <c r="A31" s="17" t="s">
        <v>17</v>
      </c>
      <c r="B31" s="64">
        <f>B25+J25+R25+Z25+AH25+AP25+AX25</f>
        <v>1.9166666666715173</v>
      </c>
      <c r="C31" s="64"/>
      <c r="D31" s="64"/>
      <c r="E31" s="64"/>
      <c r="F31" s="64"/>
      <c r="G31" s="64"/>
      <c r="H31" s="64"/>
      <c r="I31" s="64"/>
      <c r="J31" s="12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</row>
    <row r="32" spans="1:57" ht="15.75" thickBot="1" x14ac:dyDescent="0.3">
      <c r="B32" s="12"/>
      <c r="C32" s="12"/>
      <c r="D32" s="12"/>
      <c r="E32" s="12"/>
      <c r="F32" s="12"/>
      <c r="G32" s="12"/>
      <c r="H32" s="12"/>
      <c r="I32" s="12"/>
      <c r="J32" s="12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</row>
    <row r="33" spans="2:48" ht="15.75" thickBot="1" x14ac:dyDescent="0.3">
      <c r="B33" s="12"/>
      <c r="C33" s="18"/>
      <c r="D33" s="18"/>
      <c r="E33" s="18"/>
      <c r="F33" s="18"/>
      <c r="G33" s="18"/>
      <c r="H33" s="18"/>
      <c r="I33" s="18"/>
      <c r="J33" s="18"/>
      <c r="K33" s="18"/>
      <c r="L33" s="12"/>
      <c r="M33" s="12"/>
    </row>
    <row r="34" spans="2:48" x14ac:dyDescent="0.25">
      <c r="C34" s="66" t="s">
        <v>18</v>
      </c>
      <c r="D34" s="66"/>
      <c r="E34" s="66"/>
      <c r="F34" s="66"/>
      <c r="G34" s="19"/>
      <c r="H34" s="19"/>
      <c r="I34" s="67" t="s">
        <v>19</v>
      </c>
      <c r="J34" s="67"/>
      <c r="K34" s="67"/>
      <c r="L34" s="67" t="s">
        <v>20</v>
      </c>
      <c r="M34" s="67"/>
      <c r="N34" s="67"/>
      <c r="O34" s="67"/>
      <c r="P34" s="67"/>
      <c r="Q34" s="67"/>
      <c r="R34" s="67"/>
      <c r="S34" s="67"/>
      <c r="T34" s="67"/>
      <c r="U34" s="67"/>
      <c r="V34" s="68" t="s">
        <v>21</v>
      </c>
      <c r="W34" s="68"/>
      <c r="X34" s="68"/>
      <c r="Y34" s="68"/>
      <c r="Z34" s="68"/>
      <c r="AC34" s="69"/>
      <c r="AD34" s="69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</row>
    <row r="35" spans="2:48" ht="15.75" thickBot="1" x14ac:dyDescent="0.3">
      <c r="C35" s="70" t="s">
        <v>22</v>
      </c>
      <c r="D35" s="70"/>
      <c r="E35" s="70"/>
      <c r="F35" s="70"/>
      <c r="G35" s="70"/>
      <c r="H35" s="70"/>
      <c r="I35" s="71" t="s">
        <v>23</v>
      </c>
      <c r="J35" s="71"/>
      <c r="K35" s="71"/>
      <c r="L35" s="71" t="s">
        <v>24</v>
      </c>
      <c r="M35" s="71"/>
      <c r="N35" s="71"/>
      <c r="O35" s="71"/>
      <c r="P35" s="71"/>
      <c r="Q35" s="71"/>
      <c r="R35" s="71"/>
      <c r="S35" s="71"/>
      <c r="T35" s="71"/>
      <c r="U35" s="71"/>
      <c r="V35" s="72" t="s">
        <v>25</v>
      </c>
      <c r="W35" s="72"/>
      <c r="X35" s="72"/>
      <c r="Y35" s="72"/>
      <c r="Z35" s="72"/>
      <c r="AC35" s="69"/>
      <c r="AD35" s="69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</row>
    <row r="36" spans="2:48" ht="15.75" thickBot="1" x14ac:dyDescent="0.3">
      <c r="C36" s="64" t="s">
        <v>26</v>
      </c>
      <c r="D36" s="64"/>
      <c r="E36" s="64"/>
      <c r="F36" s="64"/>
      <c r="G36" s="64"/>
      <c r="H36" s="22"/>
      <c r="J36" s="21" t="s">
        <v>27</v>
      </c>
      <c r="K36" s="23"/>
      <c r="L36" s="24" t="s">
        <v>28</v>
      </c>
      <c r="M36" s="24"/>
      <c r="N36" s="24"/>
      <c r="O36" s="24"/>
      <c r="P36" s="24"/>
      <c r="Q36" s="24"/>
      <c r="R36" s="24"/>
      <c r="S36" s="24"/>
      <c r="T36" s="24"/>
      <c r="U36" s="24"/>
      <c r="V36" s="25" t="s">
        <v>29</v>
      </c>
      <c r="X36" s="25"/>
      <c r="Z36" s="26"/>
      <c r="AC36" s="69"/>
      <c r="AD36" s="69"/>
      <c r="AE36" s="69"/>
      <c r="AF36" s="69"/>
      <c r="AG36" s="69"/>
      <c r="AH36" s="69"/>
      <c r="AI36" s="69"/>
      <c r="AJ36" s="27"/>
      <c r="AK36" s="27"/>
      <c r="AL36" s="27"/>
      <c r="AM36" s="27"/>
      <c r="AN36" s="27"/>
      <c r="AO36" s="27"/>
      <c r="AP36" s="27"/>
      <c r="AQ36" s="27"/>
      <c r="AR36" s="28"/>
      <c r="AS36" s="28"/>
      <c r="AT36" s="28"/>
      <c r="AU36" s="20"/>
      <c r="AV36" s="20"/>
    </row>
    <row r="37" spans="2:48" x14ac:dyDescent="0.25">
      <c r="B37" s="29"/>
      <c r="C37" s="73" t="s">
        <v>30</v>
      </c>
      <c r="D37" s="73"/>
      <c r="E37" s="73"/>
      <c r="F37" s="73"/>
      <c r="G37" s="73"/>
      <c r="H37" s="30"/>
      <c r="I37" s="30"/>
      <c r="K37" s="23"/>
      <c r="L37" s="23" t="s">
        <v>31</v>
      </c>
      <c r="M37" s="23"/>
      <c r="N37" s="23"/>
      <c r="O37" s="23"/>
      <c r="P37" s="23"/>
      <c r="Q37" s="23"/>
      <c r="R37" s="23"/>
      <c r="S37" s="23"/>
      <c r="T37" s="23"/>
      <c r="U37" s="23"/>
      <c r="V37" t="s">
        <v>32</v>
      </c>
      <c r="Z37" s="26"/>
      <c r="AC37" s="69"/>
      <c r="AD37" s="69"/>
      <c r="AE37" s="69"/>
      <c r="AF37" s="69"/>
      <c r="AG37" s="22"/>
      <c r="AH37" s="20"/>
      <c r="AI37" s="22"/>
      <c r="AJ37" s="22"/>
      <c r="AK37" s="22"/>
      <c r="AL37" s="22"/>
      <c r="AM37" s="22"/>
      <c r="AN37" s="22"/>
      <c r="AO37" s="22"/>
      <c r="AP37" s="22"/>
      <c r="AQ37" s="22"/>
      <c r="AR37" s="20"/>
      <c r="AS37" s="20"/>
      <c r="AT37" s="20"/>
      <c r="AU37" s="20"/>
      <c r="AV37" s="20"/>
    </row>
    <row r="38" spans="2:48" x14ac:dyDescent="0.25">
      <c r="B38" s="29"/>
      <c r="C38" s="31"/>
      <c r="D38" s="23"/>
      <c r="E38" s="23"/>
      <c r="F38" s="23"/>
      <c r="G38" s="23"/>
      <c r="H38" s="23"/>
      <c r="I38" s="23"/>
      <c r="K38" s="24"/>
      <c r="L38" s="24" t="s">
        <v>33</v>
      </c>
      <c r="M38" s="24"/>
      <c r="N38" s="24"/>
      <c r="O38" s="24"/>
      <c r="P38" s="24"/>
      <c r="Q38" s="24"/>
      <c r="R38" s="24"/>
      <c r="S38" s="24"/>
      <c r="T38" s="24"/>
      <c r="U38" s="24"/>
      <c r="V38" t="s">
        <v>34</v>
      </c>
      <c r="Z38" s="26"/>
      <c r="AC38" s="22"/>
      <c r="AD38" s="22"/>
      <c r="AE38" s="22"/>
      <c r="AF38" s="22"/>
      <c r="AG38" s="22"/>
      <c r="AH38" s="20"/>
      <c r="AI38" s="27"/>
      <c r="AJ38" s="27"/>
      <c r="AK38" s="27"/>
      <c r="AL38" s="27"/>
      <c r="AM38" s="27"/>
      <c r="AN38" s="27"/>
      <c r="AO38" s="27"/>
      <c r="AP38" s="27"/>
      <c r="AQ38" s="27"/>
      <c r="AR38" s="20"/>
      <c r="AS38" s="20"/>
      <c r="AT38" s="20"/>
      <c r="AU38" s="20"/>
      <c r="AV38" s="20"/>
    </row>
    <row r="39" spans="2:48" x14ac:dyDescent="0.25">
      <c r="B39" s="29"/>
      <c r="C39" s="31"/>
      <c r="D39" s="23"/>
      <c r="E39" s="23"/>
      <c r="F39" s="23"/>
      <c r="G39" s="23"/>
      <c r="H39" s="23"/>
      <c r="I39" s="23"/>
      <c r="K39" s="24"/>
      <c r="L39" s="24" t="s">
        <v>35</v>
      </c>
      <c r="M39" s="24"/>
      <c r="N39" s="24"/>
      <c r="O39" s="24"/>
      <c r="P39" s="24"/>
      <c r="Q39" s="24"/>
      <c r="R39" s="24"/>
      <c r="S39" s="24"/>
      <c r="T39" s="24"/>
      <c r="U39" s="24"/>
      <c r="Z39" s="26"/>
      <c r="AC39" s="22"/>
      <c r="AD39" s="22"/>
      <c r="AE39" s="22"/>
      <c r="AF39" s="22"/>
      <c r="AG39" s="22"/>
      <c r="AH39" s="20"/>
      <c r="AI39" s="27"/>
      <c r="AJ39" s="27"/>
      <c r="AK39" s="27"/>
      <c r="AL39" s="27"/>
      <c r="AM39" s="27"/>
      <c r="AN39" s="27"/>
      <c r="AO39" s="27"/>
      <c r="AP39" s="27"/>
      <c r="AQ39" s="27"/>
      <c r="AR39" s="20"/>
      <c r="AS39" s="20"/>
      <c r="AT39" s="20"/>
      <c r="AU39" s="20"/>
      <c r="AV39" s="20"/>
    </row>
    <row r="40" spans="2:48" x14ac:dyDescent="0.25">
      <c r="B40" s="23"/>
      <c r="C40" s="31"/>
      <c r="D40" s="23"/>
      <c r="E40" s="23"/>
      <c r="F40" s="23"/>
      <c r="G40" s="23"/>
      <c r="H40" s="23"/>
      <c r="I40" s="23"/>
      <c r="K40" s="24"/>
      <c r="L40" s="24" t="s">
        <v>36</v>
      </c>
      <c r="M40" s="24"/>
      <c r="N40" s="24"/>
      <c r="O40" s="24"/>
      <c r="P40" s="24"/>
      <c r="Q40" s="24"/>
      <c r="R40" s="24"/>
      <c r="S40" s="24"/>
      <c r="T40" s="24"/>
      <c r="U40" s="24"/>
      <c r="Z40" s="26"/>
      <c r="AC40" s="22"/>
      <c r="AD40" s="22"/>
      <c r="AE40" s="22"/>
      <c r="AF40" s="22"/>
      <c r="AG40" s="22"/>
      <c r="AH40" s="20"/>
      <c r="AI40" s="27"/>
      <c r="AJ40" s="27"/>
      <c r="AK40" s="27"/>
      <c r="AL40" s="27"/>
      <c r="AM40" s="27"/>
      <c r="AN40" s="27"/>
      <c r="AO40" s="27"/>
      <c r="AP40" s="27"/>
      <c r="AQ40" s="27"/>
      <c r="AR40" s="20"/>
      <c r="AS40" s="20"/>
      <c r="AT40" s="20"/>
      <c r="AU40" s="20"/>
      <c r="AV40" s="20"/>
    </row>
    <row r="41" spans="2:48" x14ac:dyDescent="0.25">
      <c r="B41" s="23"/>
      <c r="C41" s="31"/>
      <c r="D41" s="23"/>
      <c r="E41" s="23"/>
      <c r="F41" s="23"/>
      <c r="G41" s="23"/>
      <c r="H41" s="23"/>
      <c r="I41" s="23"/>
      <c r="K41" s="24"/>
      <c r="L41" s="24" t="s">
        <v>37</v>
      </c>
      <c r="M41" s="24"/>
      <c r="N41" s="24"/>
      <c r="O41" s="24"/>
      <c r="P41" s="24"/>
      <c r="Q41" s="24"/>
      <c r="R41" s="24"/>
      <c r="S41" s="24"/>
      <c r="T41" s="24"/>
      <c r="U41" s="24"/>
      <c r="Z41" s="26"/>
      <c r="AC41" s="22"/>
      <c r="AD41" s="22"/>
      <c r="AE41" s="22"/>
      <c r="AF41" s="22"/>
      <c r="AG41" s="22"/>
      <c r="AH41" s="20"/>
      <c r="AI41" s="27"/>
      <c r="AJ41" s="27"/>
      <c r="AK41" s="27"/>
      <c r="AL41" s="27"/>
      <c r="AM41" s="27"/>
      <c r="AN41" s="27"/>
      <c r="AO41" s="27"/>
      <c r="AP41" s="27"/>
      <c r="AQ41" s="27"/>
      <c r="AR41" s="20"/>
      <c r="AS41" s="20"/>
      <c r="AT41" s="20"/>
      <c r="AU41" s="20"/>
      <c r="AV41" s="20"/>
    </row>
    <row r="42" spans="2:48" ht="15.75" thickBot="1" x14ac:dyDescent="0.3">
      <c r="B42" s="23"/>
      <c r="C42" s="32"/>
      <c r="D42" s="33"/>
      <c r="E42" s="33"/>
      <c r="F42" s="33"/>
      <c r="G42" s="33"/>
      <c r="H42" s="33"/>
      <c r="I42" s="33"/>
      <c r="J42" s="34"/>
      <c r="K42" s="33"/>
      <c r="L42" s="33" t="s">
        <v>38</v>
      </c>
      <c r="M42" s="33"/>
      <c r="N42" s="33"/>
      <c r="O42" s="33"/>
      <c r="P42" s="33"/>
      <c r="Q42" s="33"/>
      <c r="R42" s="33"/>
      <c r="S42" s="33"/>
      <c r="T42" s="33"/>
      <c r="U42" s="33"/>
      <c r="V42" s="34"/>
      <c r="W42" s="34"/>
      <c r="X42" s="34"/>
      <c r="Y42" s="34"/>
      <c r="Z42" s="35"/>
      <c r="AC42" s="22"/>
      <c r="AD42" s="22"/>
      <c r="AE42" s="22"/>
      <c r="AF42" s="22"/>
      <c r="AG42" s="22"/>
      <c r="AH42" s="20"/>
      <c r="AI42" s="22"/>
      <c r="AJ42" s="22"/>
      <c r="AK42" s="22"/>
      <c r="AL42" s="22"/>
      <c r="AM42" s="22"/>
      <c r="AN42" s="22"/>
      <c r="AO42" s="22"/>
      <c r="AP42" s="22"/>
      <c r="AQ42" s="22"/>
      <c r="AR42" s="20"/>
      <c r="AS42" s="20"/>
      <c r="AT42" s="20"/>
      <c r="AU42" s="20"/>
      <c r="AV42" s="20"/>
    </row>
  </sheetData>
  <mergeCells count="518">
    <mergeCell ref="AR35:AV35"/>
    <mergeCell ref="C36:G36"/>
    <mergeCell ref="AC36:AF36"/>
    <mergeCell ref="AG36:AI36"/>
    <mergeCell ref="C37:G37"/>
    <mergeCell ref="AC37:AF37"/>
    <mergeCell ref="AG34:AI34"/>
    <mergeCell ref="AJ34:AQ34"/>
    <mergeCell ref="AR34:AV34"/>
    <mergeCell ref="C35:H35"/>
    <mergeCell ref="I35:K35"/>
    <mergeCell ref="L35:U35"/>
    <mergeCell ref="V35:Z35"/>
    <mergeCell ref="AC35:AF35"/>
    <mergeCell ref="AG35:AI35"/>
    <mergeCell ref="AJ35:AQ35"/>
    <mergeCell ref="K32:AA32"/>
    <mergeCell ref="C34:F34"/>
    <mergeCell ref="I34:K34"/>
    <mergeCell ref="L34:U34"/>
    <mergeCell ref="V34:Z34"/>
    <mergeCell ref="AC34:AF34"/>
    <mergeCell ref="B29:I29"/>
    <mergeCell ref="K29:AA29"/>
    <mergeCell ref="B30:I30"/>
    <mergeCell ref="K30:AA30"/>
    <mergeCell ref="B31:I31"/>
    <mergeCell ref="K31:AA31"/>
    <mergeCell ref="AX25:BE25"/>
    <mergeCell ref="B27:I27"/>
    <mergeCell ref="K27:M27"/>
    <mergeCell ref="N27:AA27"/>
    <mergeCell ref="B28:I28"/>
    <mergeCell ref="K28:AA28"/>
    <mergeCell ref="B25:I25"/>
    <mergeCell ref="J25:Q25"/>
    <mergeCell ref="R25:Y25"/>
    <mergeCell ref="Z25:AG25"/>
    <mergeCell ref="AH25:AO25"/>
    <mergeCell ref="AP25:AW25"/>
    <mergeCell ref="AX23:BE23"/>
    <mergeCell ref="B24:I24"/>
    <mergeCell ref="J24:Q24"/>
    <mergeCell ref="R24:Y24"/>
    <mergeCell ref="Z24:AG24"/>
    <mergeCell ref="AH24:AO24"/>
    <mergeCell ref="AP24:AW24"/>
    <mergeCell ref="AX24:BE24"/>
    <mergeCell ref="B23:I23"/>
    <mergeCell ref="J23:Q23"/>
    <mergeCell ref="R23:Y23"/>
    <mergeCell ref="Z23:AG23"/>
    <mergeCell ref="AH23:AO23"/>
    <mergeCell ref="AP23:AW23"/>
    <mergeCell ref="AX21:BE21"/>
    <mergeCell ref="B22:I22"/>
    <mergeCell ref="J22:Q22"/>
    <mergeCell ref="R22:Y22"/>
    <mergeCell ref="Z22:AG22"/>
    <mergeCell ref="AH22:AO22"/>
    <mergeCell ref="AP22:AW22"/>
    <mergeCell ref="AX22:BE22"/>
    <mergeCell ref="B21:I21"/>
    <mergeCell ref="J21:Q21"/>
    <mergeCell ref="R21:Y21"/>
    <mergeCell ref="Z21:AG21"/>
    <mergeCell ref="AH21:AO21"/>
    <mergeCell ref="AP21:AW21"/>
    <mergeCell ref="BB19:BC19"/>
    <mergeCell ref="BD19:BE19"/>
    <mergeCell ref="B20:I20"/>
    <mergeCell ref="J20:Q20"/>
    <mergeCell ref="R20:Y20"/>
    <mergeCell ref="Z20:AG20"/>
    <mergeCell ref="AH20:AO20"/>
    <mergeCell ref="AP20:AW20"/>
    <mergeCell ref="AX20:BE20"/>
    <mergeCell ref="AP19:AQ19"/>
    <mergeCell ref="AR19:AS19"/>
    <mergeCell ref="AT19:AU19"/>
    <mergeCell ref="AV19:AW19"/>
    <mergeCell ref="AX19:AY19"/>
    <mergeCell ref="AZ19:BA19"/>
    <mergeCell ref="AD19:AE19"/>
    <mergeCell ref="AF19:AG19"/>
    <mergeCell ref="AH19:AI19"/>
    <mergeCell ref="AJ19:AK19"/>
    <mergeCell ref="AL19:AM19"/>
    <mergeCell ref="AN19:AO19"/>
    <mergeCell ref="R19:S19"/>
    <mergeCell ref="T19:U19"/>
    <mergeCell ref="V19:W19"/>
    <mergeCell ref="X19:Y19"/>
    <mergeCell ref="Z19:AA19"/>
    <mergeCell ref="AB19:AC19"/>
    <mergeCell ref="BB18:BC18"/>
    <mergeCell ref="BD18:BE18"/>
    <mergeCell ref="B19:C19"/>
    <mergeCell ref="D19:E19"/>
    <mergeCell ref="F19:G19"/>
    <mergeCell ref="H19:I19"/>
    <mergeCell ref="J19:K19"/>
    <mergeCell ref="L19:M19"/>
    <mergeCell ref="N19:O19"/>
    <mergeCell ref="P19:Q19"/>
    <mergeCell ref="AP18:AQ18"/>
    <mergeCell ref="AR18:AS18"/>
    <mergeCell ref="AT18:AU18"/>
    <mergeCell ref="AV18:AW18"/>
    <mergeCell ref="AX18:AY18"/>
    <mergeCell ref="AZ18:BA18"/>
    <mergeCell ref="AD18:AE18"/>
    <mergeCell ref="AF18:AG18"/>
    <mergeCell ref="AH18:AI18"/>
    <mergeCell ref="AJ18:AK18"/>
    <mergeCell ref="AL18:AM18"/>
    <mergeCell ref="AN18:AO18"/>
    <mergeCell ref="R18:S18"/>
    <mergeCell ref="T18:U18"/>
    <mergeCell ref="V18:W18"/>
    <mergeCell ref="X18:Y18"/>
    <mergeCell ref="Z18:AA18"/>
    <mergeCell ref="AB18:AC18"/>
    <mergeCell ref="BB17:BC17"/>
    <mergeCell ref="BD17:BE17"/>
    <mergeCell ref="B18:C18"/>
    <mergeCell ref="D18:E18"/>
    <mergeCell ref="F18:G18"/>
    <mergeCell ref="H18:I18"/>
    <mergeCell ref="J18:K18"/>
    <mergeCell ref="L18:M18"/>
    <mergeCell ref="N18:O18"/>
    <mergeCell ref="P18:Q18"/>
    <mergeCell ref="AP17:AQ17"/>
    <mergeCell ref="AR17:AS17"/>
    <mergeCell ref="AT17:AU17"/>
    <mergeCell ref="AV17:AW17"/>
    <mergeCell ref="AX17:AY17"/>
    <mergeCell ref="AZ17:BA17"/>
    <mergeCell ref="AD17:AE17"/>
    <mergeCell ref="AF17:AG17"/>
    <mergeCell ref="AH17:AI17"/>
    <mergeCell ref="AJ17:AK17"/>
    <mergeCell ref="AL17:AM17"/>
    <mergeCell ref="AN17:AO17"/>
    <mergeCell ref="R17:S17"/>
    <mergeCell ref="T17:U17"/>
    <mergeCell ref="V17:W17"/>
    <mergeCell ref="X17:Y17"/>
    <mergeCell ref="Z17:AA17"/>
    <mergeCell ref="AB17:AC17"/>
    <mergeCell ref="BB16:BC16"/>
    <mergeCell ref="BD16:BE16"/>
    <mergeCell ref="B17:C17"/>
    <mergeCell ref="D17:E17"/>
    <mergeCell ref="F17:G17"/>
    <mergeCell ref="H17:I17"/>
    <mergeCell ref="J17:K17"/>
    <mergeCell ref="L17:M17"/>
    <mergeCell ref="N17:O17"/>
    <mergeCell ref="P17:Q17"/>
    <mergeCell ref="AP16:AQ16"/>
    <mergeCell ref="AR16:AS16"/>
    <mergeCell ref="AT16:AU16"/>
    <mergeCell ref="AV16:AW16"/>
    <mergeCell ref="AX16:AY16"/>
    <mergeCell ref="AZ16:BA16"/>
    <mergeCell ref="AD16:AE16"/>
    <mergeCell ref="AF16:AG16"/>
    <mergeCell ref="AH16:AI16"/>
    <mergeCell ref="AJ16:AK16"/>
    <mergeCell ref="AL16:AM16"/>
    <mergeCell ref="AN16:AO16"/>
    <mergeCell ref="R16:S16"/>
    <mergeCell ref="T16:U16"/>
    <mergeCell ref="V16:W16"/>
    <mergeCell ref="X16:Y16"/>
    <mergeCell ref="Z16:AA16"/>
    <mergeCell ref="AB16:AC16"/>
    <mergeCell ref="BB15:BC15"/>
    <mergeCell ref="BD15:BE15"/>
    <mergeCell ref="B16:C16"/>
    <mergeCell ref="D16:E16"/>
    <mergeCell ref="F16:G16"/>
    <mergeCell ref="H16:I16"/>
    <mergeCell ref="J16:K16"/>
    <mergeCell ref="L16:M16"/>
    <mergeCell ref="N16:O16"/>
    <mergeCell ref="P16:Q16"/>
    <mergeCell ref="AP15:AQ15"/>
    <mergeCell ref="AR15:AS15"/>
    <mergeCell ref="AT15:AU15"/>
    <mergeCell ref="AV15:AW15"/>
    <mergeCell ref="AX15:AY15"/>
    <mergeCell ref="AZ15:BA15"/>
    <mergeCell ref="AD15:AE15"/>
    <mergeCell ref="AF15:AG15"/>
    <mergeCell ref="AH15:AI15"/>
    <mergeCell ref="AJ15:AK15"/>
    <mergeCell ref="AL15:AM15"/>
    <mergeCell ref="AN15:AO15"/>
    <mergeCell ref="R15:S15"/>
    <mergeCell ref="T15:U15"/>
    <mergeCell ref="V15:W15"/>
    <mergeCell ref="X15:Y15"/>
    <mergeCell ref="Z15:AA15"/>
    <mergeCell ref="AB15:AC15"/>
    <mergeCell ref="BB14:BC14"/>
    <mergeCell ref="BD14:BE14"/>
    <mergeCell ref="B15:C15"/>
    <mergeCell ref="D15:E15"/>
    <mergeCell ref="F15:G15"/>
    <mergeCell ref="H15:I15"/>
    <mergeCell ref="J15:K15"/>
    <mergeCell ref="L15:M15"/>
    <mergeCell ref="N15:O15"/>
    <mergeCell ref="P15:Q15"/>
    <mergeCell ref="AP14:AQ14"/>
    <mergeCell ref="AR14:AS14"/>
    <mergeCell ref="AT14:AU14"/>
    <mergeCell ref="AV14:AW14"/>
    <mergeCell ref="AX14:AY14"/>
    <mergeCell ref="AZ14:BA14"/>
    <mergeCell ref="AD14:AE14"/>
    <mergeCell ref="AF14:AG14"/>
    <mergeCell ref="AH14:AI14"/>
    <mergeCell ref="AJ14:AK14"/>
    <mergeCell ref="AL14:AM14"/>
    <mergeCell ref="AN14:AO14"/>
    <mergeCell ref="R14:S14"/>
    <mergeCell ref="T14:U14"/>
    <mergeCell ref="V14:W14"/>
    <mergeCell ref="X14:Y14"/>
    <mergeCell ref="Z14:AA14"/>
    <mergeCell ref="AB14:AC14"/>
    <mergeCell ref="BB13:BC13"/>
    <mergeCell ref="BD13:BE13"/>
    <mergeCell ref="B14:C14"/>
    <mergeCell ref="D14:E14"/>
    <mergeCell ref="F14:G14"/>
    <mergeCell ref="H14:I14"/>
    <mergeCell ref="J14:K14"/>
    <mergeCell ref="L14:M14"/>
    <mergeCell ref="N14:O14"/>
    <mergeCell ref="P14:Q14"/>
    <mergeCell ref="AP13:AQ13"/>
    <mergeCell ref="AR13:AS13"/>
    <mergeCell ref="AT13:AU13"/>
    <mergeCell ref="AV13:AW13"/>
    <mergeCell ref="AX13:AY13"/>
    <mergeCell ref="AZ13:BA13"/>
    <mergeCell ref="AD13:AE13"/>
    <mergeCell ref="AF13:AG13"/>
    <mergeCell ref="AH13:AI13"/>
    <mergeCell ref="AJ13:AK13"/>
    <mergeCell ref="AL13:AM13"/>
    <mergeCell ref="AN13:AO13"/>
    <mergeCell ref="R13:S13"/>
    <mergeCell ref="T13:U13"/>
    <mergeCell ref="V13:W13"/>
    <mergeCell ref="X13:Y13"/>
    <mergeCell ref="Z13:AA13"/>
    <mergeCell ref="AB13:AC13"/>
    <mergeCell ref="BB12:BC12"/>
    <mergeCell ref="BD12:BE12"/>
    <mergeCell ref="B13:C13"/>
    <mergeCell ref="D13:E13"/>
    <mergeCell ref="F13:G13"/>
    <mergeCell ref="H13:I13"/>
    <mergeCell ref="J13:K13"/>
    <mergeCell ref="L13:M13"/>
    <mergeCell ref="N13:O13"/>
    <mergeCell ref="P13:Q13"/>
    <mergeCell ref="AP12:AQ12"/>
    <mergeCell ref="AR12:AS12"/>
    <mergeCell ref="AT12:AU12"/>
    <mergeCell ref="AV12:AW12"/>
    <mergeCell ref="AX12:AY12"/>
    <mergeCell ref="AZ12:BA12"/>
    <mergeCell ref="AD12:AE12"/>
    <mergeCell ref="AF12:AG12"/>
    <mergeCell ref="AH12:AI12"/>
    <mergeCell ref="AJ12:AK12"/>
    <mergeCell ref="AL12:AM12"/>
    <mergeCell ref="AN12:AO12"/>
    <mergeCell ref="R12:S12"/>
    <mergeCell ref="T12:U12"/>
    <mergeCell ref="V12:W12"/>
    <mergeCell ref="X12:Y12"/>
    <mergeCell ref="Z12:AA12"/>
    <mergeCell ref="AB12:AC12"/>
    <mergeCell ref="BB11:BC11"/>
    <mergeCell ref="BD11:BE11"/>
    <mergeCell ref="B12:C12"/>
    <mergeCell ref="D12:E12"/>
    <mergeCell ref="F12:G12"/>
    <mergeCell ref="H12:I12"/>
    <mergeCell ref="J12:K12"/>
    <mergeCell ref="L12:M12"/>
    <mergeCell ref="N12:O12"/>
    <mergeCell ref="P12:Q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BB10:BC10"/>
    <mergeCell ref="BD10:BE10"/>
    <mergeCell ref="B11:C11"/>
    <mergeCell ref="D11:E11"/>
    <mergeCell ref="F11:G11"/>
    <mergeCell ref="H11:I11"/>
    <mergeCell ref="J11:K11"/>
    <mergeCell ref="L11:M11"/>
    <mergeCell ref="N11:O11"/>
    <mergeCell ref="P11:Q11"/>
    <mergeCell ref="AP10:AQ10"/>
    <mergeCell ref="AR10:AS10"/>
    <mergeCell ref="AT10:AU10"/>
    <mergeCell ref="AV10:AW10"/>
    <mergeCell ref="AX10:AY10"/>
    <mergeCell ref="AZ10:BA10"/>
    <mergeCell ref="AD10:AE10"/>
    <mergeCell ref="AF10:AG10"/>
    <mergeCell ref="AH10:AI10"/>
    <mergeCell ref="AJ10:AK10"/>
    <mergeCell ref="AL10:AM10"/>
    <mergeCell ref="AN10:AO10"/>
    <mergeCell ref="R10:S10"/>
    <mergeCell ref="T10:U10"/>
    <mergeCell ref="V10:W10"/>
    <mergeCell ref="X10:Y10"/>
    <mergeCell ref="Z10:AA10"/>
    <mergeCell ref="AB10:AC10"/>
    <mergeCell ref="BB9:BC9"/>
    <mergeCell ref="BD9:BE9"/>
    <mergeCell ref="B10:C10"/>
    <mergeCell ref="D10:E10"/>
    <mergeCell ref="F10:G10"/>
    <mergeCell ref="H10:I10"/>
    <mergeCell ref="J10:K10"/>
    <mergeCell ref="L10:M10"/>
    <mergeCell ref="N10:O10"/>
    <mergeCell ref="P10:Q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AB9:AC9"/>
    <mergeCell ref="BB8:BC8"/>
    <mergeCell ref="BD8:BE8"/>
    <mergeCell ref="B9:C9"/>
    <mergeCell ref="D9:E9"/>
    <mergeCell ref="F9:G9"/>
    <mergeCell ref="H9:I9"/>
    <mergeCell ref="J9:K9"/>
    <mergeCell ref="L9:M9"/>
    <mergeCell ref="N9:O9"/>
    <mergeCell ref="P9:Q9"/>
    <mergeCell ref="AP8:AQ8"/>
    <mergeCell ref="AR8:AS8"/>
    <mergeCell ref="AT8:AU8"/>
    <mergeCell ref="AV8:AW8"/>
    <mergeCell ref="AX8:AY8"/>
    <mergeCell ref="AZ8:BA8"/>
    <mergeCell ref="AD8:AE8"/>
    <mergeCell ref="AF8:AG8"/>
    <mergeCell ref="AH8:AI8"/>
    <mergeCell ref="AJ8:AK8"/>
    <mergeCell ref="AL8:AM8"/>
    <mergeCell ref="AN8:AO8"/>
    <mergeCell ref="R8:S8"/>
    <mergeCell ref="T8:U8"/>
    <mergeCell ref="V8:W8"/>
    <mergeCell ref="X8:Y8"/>
    <mergeCell ref="Z8:AA8"/>
    <mergeCell ref="AB8:AC8"/>
    <mergeCell ref="BB7:BC7"/>
    <mergeCell ref="BD7:BE7"/>
    <mergeCell ref="B8:C8"/>
    <mergeCell ref="D8:E8"/>
    <mergeCell ref="F8:G8"/>
    <mergeCell ref="H8:I8"/>
    <mergeCell ref="J8:K8"/>
    <mergeCell ref="L8:M8"/>
    <mergeCell ref="N8:O8"/>
    <mergeCell ref="P8:Q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B6:BC6"/>
    <mergeCell ref="BD6:BE6"/>
    <mergeCell ref="B7:C7"/>
    <mergeCell ref="D7:E7"/>
    <mergeCell ref="F7:G7"/>
    <mergeCell ref="H7:I7"/>
    <mergeCell ref="J7:K7"/>
    <mergeCell ref="L7:M7"/>
    <mergeCell ref="N7:O7"/>
    <mergeCell ref="P7:Q7"/>
    <mergeCell ref="AP6:AQ6"/>
    <mergeCell ref="AR6:AS6"/>
    <mergeCell ref="AT6:AU6"/>
    <mergeCell ref="AV6:AW6"/>
    <mergeCell ref="AX6:AY6"/>
    <mergeCell ref="AZ6:BA6"/>
    <mergeCell ref="AD6:AE6"/>
    <mergeCell ref="AF6:AG6"/>
    <mergeCell ref="AH6:AI6"/>
    <mergeCell ref="AJ6:AK6"/>
    <mergeCell ref="AL6:AM6"/>
    <mergeCell ref="AN6:AO6"/>
    <mergeCell ref="R6:S6"/>
    <mergeCell ref="T6:U6"/>
    <mergeCell ref="V6:W6"/>
    <mergeCell ref="X6:Y6"/>
    <mergeCell ref="Z6:AA6"/>
    <mergeCell ref="AB6:AC6"/>
    <mergeCell ref="AX5:BA5"/>
    <mergeCell ref="BB5:BE5"/>
    <mergeCell ref="B6:C6"/>
    <mergeCell ref="D6:E6"/>
    <mergeCell ref="F6:G6"/>
    <mergeCell ref="H6:I6"/>
    <mergeCell ref="J6:K6"/>
    <mergeCell ref="L6:M6"/>
    <mergeCell ref="N6:O6"/>
    <mergeCell ref="P6:Q6"/>
    <mergeCell ref="Z5:AC5"/>
    <mergeCell ref="AD5:AG5"/>
    <mergeCell ref="AH5:AK5"/>
    <mergeCell ref="AL5:AO5"/>
    <mergeCell ref="AP5:AS5"/>
    <mergeCell ref="AT5:AW5"/>
    <mergeCell ref="B5:E5"/>
    <mergeCell ref="F5:I5"/>
    <mergeCell ref="J5:M5"/>
    <mergeCell ref="N5:Q5"/>
    <mergeCell ref="R5:U5"/>
    <mergeCell ref="V5:Y5"/>
    <mergeCell ref="AX3:BA3"/>
    <mergeCell ref="BB3:BE3"/>
    <mergeCell ref="B4:I4"/>
    <mergeCell ref="J4:Q4"/>
    <mergeCell ref="R4:Y4"/>
    <mergeCell ref="Z4:AG4"/>
    <mergeCell ref="AH4:AO4"/>
    <mergeCell ref="AP4:AW4"/>
    <mergeCell ref="AX4:BE4"/>
    <mergeCell ref="Z3:AC3"/>
    <mergeCell ref="AD3:AG3"/>
    <mergeCell ref="AH3:AK3"/>
    <mergeCell ref="AL3:AO3"/>
    <mergeCell ref="AP3:AS3"/>
    <mergeCell ref="AT3:AW3"/>
    <mergeCell ref="B3:E3"/>
    <mergeCell ref="F3:I3"/>
    <mergeCell ref="J3:M3"/>
    <mergeCell ref="N3:Q3"/>
    <mergeCell ref="R3:U3"/>
    <mergeCell ref="V3:Y3"/>
    <mergeCell ref="AH2:AK2"/>
    <mergeCell ref="AL2:AO2"/>
    <mergeCell ref="AP2:AS2"/>
    <mergeCell ref="AT2:AW2"/>
    <mergeCell ref="AX2:BA2"/>
    <mergeCell ref="BB2:BE2"/>
    <mergeCell ref="A1:A2"/>
    <mergeCell ref="B1:BE1"/>
    <mergeCell ref="B2:E2"/>
    <mergeCell ref="F2:I2"/>
    <mergeCell ref="J2:M2"/>
    <mergeCell ref="N2:Q2"/>
    <mergeCell ref="R2:U2"/>
    <mergeCell ref="V2:Y2"/>
    <mergeCell ref="Z2:AC2"/>
    <mergeCell ref="AD2:AG2"/>
  </mergeCells>
  <pageMargins left="0.23622047244094502" right="0.23622047244094502" top="0.74803149606299213" bottom="0" header="0.31496062992126012" footer="0"/>
  <pageSetup paperSize="0" scale="61" fitToWidth="0" fitToHeight="0" orientation="landscape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/>
  </sheetViews>
  <sheetFormatPr baseColWidth="10" defaultRowHeight="15" x14ac:dyDescent="0.25"/>
  <cols>
    <col min="1" max="1" width="22.28515625" customWidth="1"/>
    <col min="2" max="2" width="33.140625" customWidth="1"/>
    <col min="3" max="3" width="11.42578125" customWidth="1"/>
  </cols>
  <sheetData>
    <row r="1" spans="1:5" ht="31.5" customHeight="1" thickBot="1" x14ac:dyDescent="0.3">
      <c r="A1" s="86" t="s">
        <v>39</v>
      </c>
      <c r="B1" s="86"/>
      <c r="C1" s="74" t="s">
        <v>40</v>
      </c>
      <c r="D1" s="74">
        <f>YEAR(Pointage!B5)</f>
        <v>2019</v>
      </c>
      <c r="E1" s="75"/>
    </row>
    <row r="2" spans="1:5" ht="24" customHeight="1" thickBot="1" x14ac:dyDescent="0.3">
      <c r="A2" s="76" t="s">
        <v>41</v>
      </c>
      <c r="B2" s="77">
        <f xml:space="preserve"> DATE($D$1,1,1)</f>
        <v>43466</v>
      </c>
    </row>
    <row r="3" spans="1:5" ht="24" customHeight="1" thickBot="1" x14ac:dyDescent="0.3">
      <c r="A3" s="78" t="s">
        <v>42</v>
      </c>
      <c r="B3" s="79">
        <f xml:space="preserve"> FLOOR(DAY(MINUTE($D$1/38)/2+56)&amp;"/5/"&amp;$D$1,7)-34</f>
        <v>43576</v>
      </c>
      <c r="C3" s="80"/>
    </row>
    <row r="4" spans="1:5" ht="24" customHeight="1" thickBot="1" x14ac:dyDescent="0.3">
      <c r="A4" s="81" t="s">
        <v>43</v>
      </c>
      <c r="B4" s="79">
        <f xml:space="preserve"> B3 + 1</f>
        <v>43577</v>
      </c>
    </row>
    <row r="5" spans="1:5" ht="24" customHeight="1" thickBot="1" x14ac:dyDescent="0.3">
      <c r="A5" s="78" t="s">
        <v>44</v>
      </c>
      <c r="B5" s="79">
        <f xml:space="preserve"> DATE($D$1,5,1)</f>
        <v>43586</v>
      </c>
    </row>
    <row r="6" spans="1:5" ht="24" customHeight="1" thickBot="1" x14ac:dyDescent="0.3">
      <c r="A6" s="81" t="s">
        <v>45</v>
      </c>
      <c r="B6" s="79">
        <f xml:space="preserve"> DATE($D$1,5,8)</f>
        <v>43593</v>
      </c>
    </row>
    <row r="7" spans="1:5" ht="24" customHeight="1" thickBot="1" x14ac:dyDescent="0.3">
      <c r="A7" s="78" t="s">
        <v>46</v>
      </c>
      <c r="B7" s="79">
        <f xml:space="preserve"> B3+ 39</f>
        <v>43615</v>
      </c>
    </row>
    <row r="8" spans="1:5" ht="24" customHeight="1" thickBot="1" x14ac:dyDescent="0.3">
      <c r="A8" s="81" t="s">
        <v>47</v>
      </c>
      <c r="B8" s="79">
        <f xml:space="preserve"> B3 + 49</f>
        <v>43625</v>
      </c>
    </row>
    <row r="9" spans="1:5" ht="24" customHeight="1" thickBot="1" x14ac:dyDescent="0.3">
      <c r="A9" s="78" t="s">
        <v>48</v>
      </c>
      <c r="B9" s="79">
        <f xml:space="preserve"> B3+ 50</f>
        <v>43626</v>
      </c>
    </row>
    <row r="10" spans="1:5" ht="24" customHeight="1" thickBot="1" x14ac:dyDescent="0.3">
      <c r="A10" s="81" t="s">
        <v>49</v>
      </c>
      <c r="B10" s="79">
        <f xml:space="preserve"> DATE($D$1,7,14)</f>
        <v>43660</v>
      </c>
    </row>
    <row r="11" spans="1:5" ht="24" customHeight="1" thickBot="1" x14ac:dyDescent="0.3">
      <c r="A11" s="78" t="s">
        <v>50</v>
      </c>
      <c r="B11" s="79">
        <f xml:space="preserve"> DATE($D$1,8,15)</f>
        <v>43692</v>
      </c>
    </row>
    <row r="12" spans="1:5" ht="24" customHeight="1" thickBot="1" x14ac:dyDescent="0.3">
      <c r="A12" s="81" t="s">
        <v>51</v>
      </c>
      <c r="B12" s="79">
        <f xml:space="preserve"> DATE($D$1,11,1)</f>
        <v>43770</v>
      </c>
    </row>
    <row r="13" spans="1:5" ht="24" customHeight="1" thickBot="1" x14ac:dyDescent="0.3">
      <c r="A13" s="82" t="s">
        <v>52</v>
      </c>
      <c r="B13" s="79">
        <f xml:space="preserve"> DATE($D$1,11,11)</f>
        <v>43780</v>
      </c>
    </row>
    <row r="14" spans="1:5" ht="24" customHeight="1" thickBot="1" x14ac:dyDescent="0.3">
      <c r="A14" s="83" t="s">
        <v>53</v>
      </c>
      <c r="B14" s="84">
        <f xml:space="preserve"> DATE($D$1,12,25)</f>
        <v>43824</v>
      </c>
    </row>
    <row r="15" spans="1:5" ht="15.75" customHeight="1" x14ac:dyDescent="0.25">
      <c r="B15" s="85"/>
    </row>
  </sheetData>
  <mergeCells count="1">
    <mergeCell ref="A1:B1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Pointage</vt:lpstr>
      <vt:lpstr>Jour_fériés</vt:lpstr>
      <vt:lpstr>Pointage!Druckbereich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 ROLLAND</dc:creator>
  <cp:lastModifiedBy>Vouardoux Yves, PFC-PAN</cp:lastModifiedBy>
  <cp:lastPrinted>2019-06-14T13:27:12Z</cp:lastPrinted>
  <dcterms:created xsi:type="dcterms:W3CDTF">2019-06-07T08:23:49Z</dcterms:created>
  <dcterms:modified xsi:type="dcterms:W3CDTF">2019-06-25T13:27:10Z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2019-06-17T11:22:52.3838144Z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