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11505" tabRatio="556" activeTab="1"/>
  </bookViews>
  <sheets>
    <sheet name="EMR" sheetId="4" r:id="rId1"/>
    <sheet name="Comm" sheetId="5" r:id="rId2"/>
  </sheets>
  <definedNames>
    <definedName name="AA_Mois_En_Cours">EMR!#REF!</definedName>
    <definedName name="Comm_Achevées">Comm!$A$13:$A$13</definedName>
    <definedName name="Comm_EnCours">Comm!$A$18:$A$18</definedName>
    <definedName name="Comm_Engagées">Comm!$A$26:$A$28</definedName>
    <definedName name="Comm_PréCom_Foncier_Engagé">Comm!#REF!</definedName>
    <definedName name="Comm_PréCom_Foncier_NEngagé">Comm!#REF!</definedName>
    <definedName name="date_reporting">EMR!$B$1</definedName>
    <definedName name="EMR_EnCours">EMR!$H$28:$H$39</definedName>
    <definedName name="EMR_EnDev">EMR!#REF!</definedName>
    <definedName name="EMR_EnMontage">EMR!#REF!</definedName>
    <definedName name="EMR_Livrés">EMR!$H$11:$H$25</definedName>
    <definedName name="EMR_PréCom">EMR!#REF!</definedName>
    <definedName name="wrn.Bilan." localSheetId="0" hidden="1">{"DONNEES",#N/A,FALSE,"Bilan";"BILAN",#N/A,FALSE,"Bilan"}</definedName>
    <definedName name="wrn.Bilan." hidden="1">{"DONNEES",#N/A,FALSE,"Bilan";"BILAN",#N/A,FALSE,"Bilan"}</definedName>
    <definedName name="wrn.Bilan_et_Tresorerie." localSheetId="0" hidden="1">{"DONNEES",#N/A,FALSE,"Bilan";"BILAN",#N/A,FALSE,"Bilan";"TRESORERIE",#N/A,FALSE,"Bilan"}</definedName>
    <definedName name="wrn.Bilan_et_Tresorerie." hidden="1">{"DONNEES",#N/A,FALSE,"Bilan";"BILAN",#N/A,FALSE,"Bilan";"TRESORERIE",#N/A,FALSE,"Bilan"}</definedName>
    <definedName name="wrn.Commercialisation." localSheetId="0" hidden="1">{"COMMERCIALISATION",#N/A,FALSE,"Bilan"}</definedName>
    <definedName name="wrn.Commercialisation." hidden="1">{"COMMERCIALISATION",#N/A,FALSE,"Bilan"}</definedName>
    <definedName name="wrn.Dation." localSheetId="0" hidden="1">{"DATION",#N/A,FALSE,"Bilan"}</definedName>
    <definedName name="wrn.Dation." hidden="1">{"DATION",#N/A,FALSE,"Bilan"}</definedName>
    <definedName name="wrn.Impression._.complète." localSheetId="0" hidden="1">{"DONNEES",#N/A,FALSE,"Bilan";"BILAN",#N/A,FALSE,"Bilan";"TRESORERIE",#N/A,FALSE,"Bilan";"COMMERCIALISATION",#N/A,FALSE,"Bilan";"TRESORERIE TRIMESTRIELLE",#N/A,FALSE,"Bilan"}</definedName>
    <definedName name="wrn.Impression._.complète." hidden="1">{"DONNEES",#N/A,FALSE,"Bilan";"BILAN",#N/A,FALSE,"Bilan";"TRESORERIE",#N/A,FALSE,"Bilan";"COMMERCIALISATION",#N/A,FALSE,"Bilan";"TRESORERIE TRIMESTRIELLE",#N/A,FALSE,"Bilan"}</definedName>
    <definedName name="wrn.Tresorerie." localSheetId="0" hidden="1">{"TRESORERIE",#N/A,FALSE,"Bilan"}</definedName>
    <definedName name="wrn.Tresorerie." hidden="1">{"TRESORERIE",#N/A,FALSE,"Bilan"}</definedName>
    <definedName name="wrn.Tresorerie._.trimestrielle." localSheetId="0" hidden="1">{"TRESORERIE TRIMESTRIELLE",#N/A,FALSE,"Bilan"}</definedName>
    <definedName name="wrn.Tresorerie._.trimestrielle." hidden="1">{"TRESORERIE TRIMESTRIELLE",#N/A,FALSE,"Bilan"}</definedName>
    <definedName name="_xlnm.Print_Area" localSheetId="1">Comm!$A$1:$E$32</definedName>
    <definedName name="_xlnm.Print_Area" localSheetId="0">EMR!$A$1:$S$69</definedName>
  </definedNames>
  <calcPr calcId="145621"/>
</workbook>
</file>

<file path=xl/calcChain.xml><?xml version="1.0" encoding="utf-8"?>
<calcChain xmlns="http://schemas.openxmlformats.org/spreadsheetml/2006/main">
  <c r="P40" i="4" l="1"/>
  <c r="P26" i="4"/>
  <c r="P42" i="4" s="1"/>
  <c r="E14" i="5"/>
  <c r="D14" i="5"/>
  <c r="C14" i="5"/>
  <c r="E19" i="5"/>
  <c r="E20" i="5"/>
  <c r="E21" i="5"/>
  <c r="E22" i="5"/>
  <c r="D19" i="5"/>
  <c r="D20" i="5"/>
  <c r="D21" i="5"/>
  <c r="D22" i="5"/>
  <c r="C19" i="5"/>
  <c r="C20" i="5"/>
  <c r="C21" i="5"/>
  <c r="C22" i="5"/>
  <c r="D18" i="5"/>
  <c r="D23" i="5" s="1"/>
  <c r="E27" i="5" l="1"/>
  <c r="D27" i="5"/>
  <c r="E26" i="5"/>
  <c r="D26" i="5"/>
  <c r="E18" i="5"/>
  <c r="E23" i="5" s="1"/>
  <c r="E13" i="5"/>
  <c r="E15" i="5" s="1"/>
  <c r="D13" i="5"/>
  <c r="D15" i="5" s="1"/>
  <c r="A4" i="5"/>
  <c r="A10" i="4" l="1"/>
  <c r="B6" i="4"/>
  <c r="C27" i="5" l="1"/>
  <c r="C13" i="5"/>
  <c r="C26" i="5"/>
  <c r="C18" i="5"/>
  <c r="E29" i="5" l="1"/>
  <c r="E31" i="5" s="1"/>
  <c r="D29" i="5"/>
  <c r="D31" i="5" s="1"/>
  <c r="C25" i="4" l="1"/>
</calcChain>
</file>

<file path=xl/sharedStrings.xml><?xml version="1.0" encoding="utf-8"?>
<sst xmlns="http://schemas.openxmlformats.org/spreadsheetml/2006/main" count="97" uniqueCount="87">
  <si>
    <t xml:space="preserve">Opérations de Logements </t>
  </si>
  <si>
    <t>Types de ventes</t>
  </si>
  <si>
    <t>Nbre de logts</t>
  </si>
  <si>
    <t>CA</t>
  </si>
  <si>
    <t>Opérations achevées</t>
  </si>
  <si>
    <t>Total I</t>
  </si>
  <si>
    <t>Total II</t>
  </si>
  <si>
    <t>Total III</t>
  </si>
  <si>
    <t>1\ TOTAL I + II + III</t>
  </si>
  <si>
    <t>Date lancement</t>
  </si>
  <si>
    <t>Département</t>
  </si>
  <si>
    <t>Nbre           Lgts         par         Op.</t>
  </si>
  <si>
    <t>Cumul</t>
  </si>
  <si>
    <t>Nbre</t>
  </si>
  <si>
    <t>Livrés</t>
  </si>
  <si>
    <t>Mois</t>
  </si>
  <si>
    <t>Ø</t>
  </si>
  <si>
    <t>Total Livrés</t>
  </si>
  <si>
    <t>En cours travaux</t>
  </si>
  <si>
    <t>Total</t>
  </si>
  <si>
    <t>Opérations en cours</t>
  </si>
  <si>
    <t>Quote-part</t>
  </si>
  <si>
    <t>Type de produits</t>
  </si>
  <si>
    <t>STD</t>
  </si>
  <si>
    <t>Types de clients</t>
  </si>
  <si>
    <t>Acc</t>
  </si>
  <si>
    <t>Int</t>
  </si>
  <si>
    <t>Op1</t>
  </si>
  <si>
    <t>Op2</t>
  </si>
  <si>
    <t>Op3</t>
  </si>
  <si>
    <t>Op4</t>
  </si>
  <si>
    <t>Op5</t>
  </si>
  <si>
    <t>Op6</t>
  </si>
  <si>
    <t>Op7</t>
  </si>
  <si>
    <t>Total En cours</t>
  </si>
  <si>
    <t>Total Op</t>
  </si>
  <si>
    <t>ETAT MENSUEL DES OP</t>
  </si>
  <si>
    <t>janv</t>
  </si>
  <si>
    <t>févr</t>
  </si>
  <si>
    <t>mars</t>
  </si>
  <si>
    <t>avr</t>
  </si>
  <si>
    <t>mai</t>
  </si>
  <si>
    <t>N° Entreprise</t>
  </si>
  <si>
    <t>Avancement</t>
  </si>
  <si>
    <t>Date :</t>
  </si>
  <si>
    <t>Suivi OP</t>
  </si>
  <si>
    <t>Région</t>
  </si>
  <si>
    <t>Date de lancement</t>
  </si>
  <si>
    <t>x</t>
  </si>
  <si>
    <t>Opérations au cours de l'exercice</t>
  </si>
  <si>
    <t>à fin mai, j'ai 2 opérations</t>
  </si>
  <si>
    <t>dans la catégorie : Livrés</t>
  </si>
  <si>
    <t>Le mois prochain, j'ai par</t>
  </si>
  <si>
    <t>exemple 2 nouvelles op</t>
  </si>
  <si>
    <t>Op8</t>
  </si>
  <si>
    <t>Op9</t>
  </si>
  <si>
    <t>(en rouge), et je veux</t>
  </si>
  <si>
    <t>recopier ces 4 opérations</t>
  </si>
  <si>
    <t>sur le tableau de l'onglet Comm</t>
  </si>
  <si>
    <t>Aujourd'hui le seul moyen que</t>
  </si>
  <si>
    <t>j'ai trouvé est de créer un nombre</t>
  </si>
  <si>
    <t>de lignes suffissants càd 10 lignes</t>
  </si>
  <si>
    <t>par catégorie mais demain, je</t>
  </si>
  <si>
    <t>peux avoir 15 opérations sur la</t>
  </si>
  <si>
    <t>catégorie 'Livrés' et du coup</t>
  </si>
  <si>
    <t>ça ne fonctionne plus.</t>
  </si>
  <si>
    <t>Idem pour l'autre catégorie 'En cours'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</si>
  <si>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</si>
  <si>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</si>
  <si>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</si>
  <si>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</si>
  <si>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</si>
  <si>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</si>
  <si>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</si>
  <si>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</si>
  <si>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</si>
  <si>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</si>
  <si>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</si>
  <si>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Op100</t>
  </si>
  <si>
    <t>Op101</t>
  </si>
  <si>
    <t>Op102</t>
  </si>
  <si>
    <t>Op103</t>
  </si>
  <si>
    <t>Op104</t>
  </si>
  <si>
    <t>Op105</t>
  </si>
  <si>
    <t>Op106</t>
  </si>
  <si>
    <t>Op107</t>
  </si>
  <si>
    <t>Op108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</si>
</sst>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40C]mmm\-yy;@"/>
    <numFmt numFmtId="167" formatCode="mmmm\ yyyy"/>
    <numFmt numFmtId="168" formatCode="0_)"/>
  </numFmts>
  <fonts count="36" x14ac:knownFonts="1">
    <font>
      <sz val="10"/>
      <name val="Arial"/>
      <family val="2"/>
    </font>
    <font>
      <sz val="10"/>
      <name val="Arial"/>
      <family val="2"/>
    </font>
    <font>
      <i/>
      <sz val="24"/>
      <name val="Arial Unicode MS"/>
      <family val="2"/>
    </font>
    <font>
      <sz val="10"/>
      <name val="Arial Unicode MS"/>
      <family val="2"/>
    </font>
    <font>
      <i/>
      <sz val="10"/>
      <name val="Arial Unicode MS"/>
      <family val="2"/>
    </font>
    <font>
      <b/>
      <sz val="12"/>
      <color indexed="9"/>
      <name val="Arial Unicode MS"/>
      <family val="2"/>
    </font>
    <font>
      <b/>
      <sz val="10"/>
      <name val="Arial Unicode MS"/>
      <family val="2"/>
    </font>
    <font>
      <b/>
      <i/>
      <sz val="12"/>
      <name val="Arial Unicode MS"/>
      <family val="2"/>
    </font>
    <font>
      <b/>
      <sz val="12"/>
      <name val="Arial Unicode MS"/>
      <family val="2"/>
    </font>
    <font>
      <i/>
      <sz val="8"/>
      <name val="Arial Unicode MS"/>
      <family val="2"/>
    </font>
    <font>
      <b/>
      <sz val="9"/>
      <name val="Arial Unicode MS"/>
      <family val="2"/>
    </font>
    <font>
      <b/>
      <sz val="8"/>
      <name val="Arial Unicode MS"/>
      <family val="2"/>
    </font>
    <font>
      <sz val="8"/>
      <name val="Arial Unicode MS"/>
      <family val="2"/>
    </font>
    <font>
      <i/>
      <sz val="9"/>
      <color indexed="12"/>
      <name val="Arial Unicode MS"/>
      <family val="2"/>
    </font>
    <font>
      <b/>
      <i/>
      <sz val="9"/>
      <name val="Arial Unicode MS"/>
      <family val="2"/>
    </font>
    <font>
      <b/>
      <i/>
      <sz val="8"/>
      <name val="Arial Unicode MS"/>
      <family val="2"/>
    </font>
    <font>
      <b/>
      <i/>
      <sz val="10"/>
      <name val="Arial Unicode MS"/>
      <family val="2"/>
    </font>
    <font>
      <sz val="9"/>
      <name val="Arial Unicode MS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indexed="39"/>
      <name val="Arial"/>
      <family val="2"/>
    </font>
    <font>
      <b/>
      <sz val="11"/>
      <name val="Arial"/>
      <family val="2"/>
    </font>
    <font>
      <b/>
      <sz val="11"/>
      <color indexed="39"/>
      <name val="Arial"/>
      <family val="2"/>
    </font>
    <font>
      <sz val="10"/>
      <color indexed="12"/>
      <name val="Arial"/>
      <family val="2"/>
    </font>
    <font>
      <sz val="10"/>
      <name val="MS Sans Serif"/>
      <family val="2"/>
    </font>
    <font>
      <b/>
      <sz val="14"/>
      <name val="Helv"/>
    </font>
    <font>
      <sz val="10"/>
      <name val="Times New Roman"/>
      <family val="1"/>
    </font>
    <font>
      <b/>
      <sz val="10"/>
      <name val="MS Sans Serif"/>
      <family val="2"/>
    </font>
    <font>
      <b/>
      <sz val="10"/>
      <name val="Times New Roman"/>
      <family val="1"/>
    </font>
    <font>
      <b/>
      <sz val="10"/>
      <color indexed="12"/>
      <name val="Times New Roman"/>
      <family val="1"/>
    </font>
    <font>
      <b/>
      <u/>
      <sz val="24"/>
      <name val="Arial"/>
      <family val="2"/>
    </font>
    <font>
      <b/>
      <sz val="24"/>
      <name val="Arial"/>
      <family val="2"/>
    </font>
    <font>
      <sz val="10"/>
      <color theme="0"/>
      <name val="Arial"/>
      <family val="2"/>
    </font>
    <font>
      <b/>
      <sz val="11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lightGray">
        <fgColor indexed="15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  <fill>
      <patternFill patternType="gray0625">
        <bgColor rgb="FFFFFFCC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22">
    <xf numFmtId="0" fontId="0" fillId="0" borderId="0"/>
    <xf numFmtId="168" fontId="25" fillId="0" borderId="0" applyNumberFormat="0" applyFill="0" applyBorder="0" applyAlignment="0">
      <protection locked="0"/>
    </xf>
    <xf numFmtId="168" fontId="1" fillId="0" borderId="0" applyNumberFormat="0" applyFill="0" applyBorder="0" applyAlignment="0"/>
    <xf numFmtId="3" fontId="26" fillId="0" borderId="1" applyNumberFormat="0" applyFont="0" applyBorder="0" applyAlignment="0" applyProtection="0"/>
    <xf numFmtId="0" fontId="26" fillId="2" borderId="1" applyNumberFormat="0" applyFont="0" applyBorder="0" applyAlignment="0" applyProtection="0">
      <alignment horizontal="center"/>
    </xf>
    <xf numFmtId="168" fontId="25" fillId="0" borderId="2" applyNumberFormat="0" applyFont="0" applyFill="0" applyBorder="0" applyAlignment="0">
      <protection locked="0"/>
    </xf>
    <xf numFmtId="164" fontId="1" fillId="0" borderId="0" applyFont="0" applyFill="0" applyBorder="0" applyAlignment="0" applyProtection="0"/>
    <xf numFmtId="168" fontId="27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3" fontId="28" fillId="0" borderId="3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/>
    <xf numFmtId="15" fontId="29" fillId="2" borderId="1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" fontId="1" fillId="0" borderId="4"/>
    <xf numFmtId="168" fontId="30" fillId="0" borderId="5" applyNumberFormat="0" applyFill="0" applyBorder="0" applyAlignment="0" applyProtection="0"/>
    <xf numFmtId="168" fontId="31" fillId="0" borderId="5" applyNumberFormat="0" applyFill="0" applyBorder="0" applyAlignment="0">
      <protection locked="0"/>
    </xf>
    <xf numFmtId="168" fontId="30" fillId="0" borderId="5" applyNumberFormat="0" applyFill="0" applyBorder="0" applyAlignment="0"/>
    <xf numFmtId="168" fontId="1" fillId="0" borderId="0" applyNumberFormat="0" applyFont="0" applyFill="0" applyBorder="0" applyAlignment="0"/>
  </cellStyleXfs>
  <cellXfs count="138">
    <xf numFmtId="0" fontId="0" fillId="0" borderId="0" xfId="0"/>
    <xf numFmtId="9" fontId="3" fillId="3" borderId="0" xfId="0" applyNumberFormat="1" applyFont="1" applyFill="1"/>
    <xf numFmtId="166" fontId="3" fillId="3" borderId="0" xfId="0" applyNumberFormat="1" applyFont="1" applyFill="1"/>
    <xf numFmtId="3" fontId="3" fillId="3" borderId="0" xfId="0" applyNumberFormat="1" applyFont="1" applyFill="1"/>
    <xf numFmtId="3" fontId="4" fillId="3" borderId="0" xfId="0" applyNumberFormat="1" applyFont="1" applyFill="1" applyBorder="1" applyAlignment="1">
      <alignment vertical="center"/>
    </xf>
    <xf numFmtId="3" fontId="5" fillId="4" borderId="1" xfId="0" applyNumberFormat="1" applyFont="1" applyFill="1" applyBorder="1"/>
    <xf numFmtId="167" fontId="7" fillId="3" borderId="0" xfId="0" applyNumberFormat="1" applyFont="1" applyFill="1" applyAlignment="1" applyProtection="1">
      <alignment vertical="center"/>
      <protection locked="0"/>
    </xf>
    <xf numFmtId="3" fontId="8" fillId="3" borderId="0" xfId="0" applyNumberFormat="1" applyFont="1" applyFill="1" applyAlignment="1">
      <alignment vertical="center"/>
    </xf>
    <xf numFmtId="3" fontId="3" fillId="3" borderId="0" xfId="0" applyNumberFormat="1" applyFont="1" applyFill="1" applyAlignment="1">
      <alignment vertical="center"/>
    </xf>
    <xf numFmtId="166" fontId="3" fillId="3" borderId="0" xfId="0" applyNumberFormat="1" applyFont="1" applyFill="1" applyAlignment="1">
      <alignment vertical="center"/>
    </xf>
    <xf numFmtId="3" fontId="9" fillId="3" borderId="0" xfId="0" applyNumberFormat="1" applyFont="1" applyFill="1"/>
    <xf numFmtId="3" fontId="13" fillId="3" borderId="7" xfId="0" applyNumberFormat="1" applyFont="1" applyFill="1" applyBorder="1" applyAlignment="1">
      <alignment vertical="center"/>
    </xf>
    <xf numFmtId="3" fontId="10" fillId="3" borderId="8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horizontal="right" vertical="center"/>
    </xf>
    <xf numFmtId="9" fontId="12" fillId="5" borderId="0" xfId="15" applyNumberFormat="1" applyFont="1" applyFill="1" applyBorder="1" applyAlignment="1">
      <alignment horizontal="center" vertical="center" wrapText="1"/>
    </xf>
    <xf numFmtId="166" fontId="12" fillId="5" borderId="0" xfId="0" applyNumberFormat="1" applyFont="1" applyFill="1" applyBorder="1" applyAlignment="1">
      <alignment horizontal="center" vertical="center" wrapText="1"/>
    </xf>
    <xf numFmtId="3" fontId="12" fillId="5" borderId="0" xfId="0" applyNumberFormat="1" applyFont="1" applyFill="1" applyBorder="1" applyAlignment="1">
      <alignment horizontal="center" vertical="center" wrapText="1"/>
    </xf>
    <xf numFmtId="3" fontId="10" fillId="3" borderId="11" xfId="0" quotePrefix="1" applyNumberFormat="1" applyFont="1" applyFill="1" applyBorder="1" applyAlignment="1">
      <alignment horizontal="left" vertical="center"/>
    </xf>
    <xf numFmtId="9" fontId="12" fillId="5" borderId="0" xfId="15" applyNumberFormat="1" applyFont="1" applyFill="1" applyBorder="1" applyAlignment="1">
      <alignment vertical="center"/>
    </xf>
    <xf numFmtId="166" fontId="3" fillId="3" borderId="12" xfId="0" applyNumberFormat="1" applyFont="1" applyFill="1" applyBorder="1" applyAlignment="1">
      <alignment vertical="center"/>
    </xf>
    <xf numFmtId="3" fontId="3" fillId="3" borderId="13" xfId="0" applyNumberFormat="1" applyFont="1" applyFill="1" applyBorder="1" applyAlignment="1">
      <alignment vertical="center"/>
    </xf>
    <xf numFmtId="3" fontId="3" fillId="3" borderId="3" xfId="0" applyNumberFormat="1" applyFont="1" applyFill="1" applyBorder="1" applyAlignment="1">
      <alignment vertical="center"/>
    </xf>
    <xf numFmtId="166" fontId="3" fillId="3" borderId="14" xfId="0" applyNumberFormat="1" applyFont="1" applyFill="1" applyBorder="1" applyAlignment="1">
      <alignment vertical="center"/>
    </xf>
    <xf numFmtId="3" fontId="3" fillId="3" borderId="6" xfId="0" applyNumberFormat="1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3" fontId="10" fillId="3" borderId="16" xfId="0" applyNumberFormat="1" applyFont="1" applyFill="1" applyBorder="1" applyAlignment="1">
      <alignment vertical="center"/>
    </xf>
    <xf numFmtId="9" fontId="11" fillId="5" borderId="0" xfId="15" applyNumberFormat="1" applyFont="1" applyFill="1" applyBorder="1" applyAlignment="1">
      <alignment vertical="center"/>
    </xf>
    <xf numFmtId="166" fontId="6" fillId="3" borderId="18" xfId="0" applyNumberFormat="1" applyFont="1" applyFill="1" applyBorder="1" applyAlignment="1">
      <alignment vertical="center"/>
    </xf>
    <xf numFmtId="3" fontId="6" fillId="3" borderId="19" xfId="0" applyNumberFormat="1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vertical="center"/>
    </xf>
    <xf numFmtId="3" fontId="10" fillId="5" borderId="9" xfId="0" applyNumberFormat="1" applyFont="1" applyFill="1" applyBorder="1" applyAlignment="1">
      <alignment vertical="center"/>
    </xf>
    <xf numFmtId="166" fontId="3" fillId="5" borderId="15" xfId="0" applyNumberFormat="1" applyFont="1" applyFill="1" applyBorder="1" applyAlignment="1">
      <alignment vertical="center"/>
    </xf>
    <xf numFmtId="3" fontId="3" fillId="5" borderId="0" xfId="0" applyNumberFormat="1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/>
    </xf>
    <xf numFmtId="166" fontId="6" fillId="3" borderId="20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9" fontId="15" fillId="5" borderId="0" xfId="15" applyNumberFormat="1" applyFont="1" applyFill="1" applyBorder="1" applyAlignment="1">
      <alignment vertical="center"/>
    </xf>
    <xf numFmtId="166" fontId="16" fillId="5" borderId="0" xfId="0" applyNumberFormat="1" applyFont="1" applyFill="1" applyBorder="1" applyAlignment="1">
      <alignment vertical="center"/>
    </xf>
    <xf numFmtId="3" fontId="16" fillId="5" borderId="0" xfId="0" applyNumberFormat="1" applyFont="1" applyFill="1" applyBorder="1" applyAlignment="1">
      <alignment vertical="center"/>
    </xf>
    <xf numFmtId="3" fontId="17" fillId="3" borderId="7" xfId="0" applyNumberFormat="1" applyFont="1" applyFill="1" applyBorder="1" applyAlignment="1">
      <alignment vertical="center"/>
    </xf>
    <xf numFmtId="3" fontId="17" fillId="5" borderId="9" xfId="0" applyNumberFormat="1" applyFont="1" applyFill="1" applyBorder="1"/>
    <xf numFmtId="9" fontId="12" fillId="5" borderId="0" xfId="0" applyNumberFormat="1" applyFont="1" applyFill="1" applyBorder="1"/>
    <xf numFmtId="166" fontId="3" fillId="5" borderId="0" xfId="0" applyNumberFormat="1" applyFont="1" applyFill="1" applyBorder="1"/>
    <xf numFmtId="3" fontId="3" fillId="5" borderId="0" xfId="0" applyNumberFormat="1" applyFont="1" applyFill="1" applyBorder="1"/>
    <xf numFmtId="3" fontId="14" fillId="7" borderId="16" xfId="0" applyNumberFormat="1" applyFont="1" applyFill="1" applyBorder="1" applyAlignment="1">
      <alignment vertical="center"/>
    </xf>
    <xf numFmtId="166" fontId="16" fillId="7" borderId="10" xfId="0" applyNumberFormat="1" applyFont="1" applyFill="1" applyBorder="1" applyAlignment="1">
      <alignment vertical="center"/>
    </xf>
    <xf numFmtId="3" fontId="16" fillId="7" borderId="21" xfId="0" applyNumberFormat="1" applyFont="1" applyFill="1" applyBorder="1" applyAlignment="1">
      <alignment vertical="center"/>
    </xf>
    <xf numFmtId="3" fontId="16" fillId="7" borderId="1" xfId="0" applyNumberFormat="1" applyFont="1" applyFill="1" applyBorder="1" applyAlignment="1">
      <alignment vertical="center"/>
    </xf>
    <xf numFmtId="3" fontId="4" fillId="3" borderId="0" xfId="0" applyNumberFormat="1" applyFont="1" applyFill="1"/>
    <xf numFmtId="3" fontId="17" fillId="5" borderId="9" xfId="0" applyNumberFormat="1" applyFont="1" applyFill="1" applyBorder="1" applyAlignment="1"/>
    <xf numFmtId="9" fontId="12" fillId="5" borderId="0" xfId="0" applyNumberFormat="1" applyFont="1" applyFill="1" applyBorder="1" applyAlignment="1"/>
    <xf numFmtId="166" fontId="3" fillId="5" borderId="0" xfId="0" applyNumberFormat="1" applyFont="1" applyFill="1" applyBorder="1" applyAlignment="1"/>
    <xf numFmtId="3" fontId="3" fillId="5" borderId="0" xfId="0" applyNumberFormat="1" applyFont="1" applyFill="1" applyBorder="1" applyAlignment="1"/>
    <xf numFmtId="3" fontId="12" fillId="3" borderId="0" xfId="0" applyNumberFormat="1" applyFont="1" applyFill="1" applyAlignment="1">
      <alignment vertical="center"/>
    </xf>
    <xf numFmtId="166" fontId="12" fillId="3" borderId="0" xfId="0" applyNumberFormat="1" applyFont="1" applyFill="1" applyAlignment="1">
      <alignment vertical="center"/>
    </xf>
    <xf numFmtId="9" fontId="12" fillId="3" borderId="0" xfId="0" applyNumberFormat="1" applyFont="1" applyFill="1" applyAlignment="1">
      <alignment vertical="center"/>
    </xf>
    <xf numFmtId="9" fontId="16" fillId="3" borderId="0" xfId="0" applyNumberFormat="1" applyFont="1" applyFill="1" applyAlignment="1">
      <alignment vertical="center"/>
    </xf>
    <xf numFmtId="166" fontId="3" fillId="3" borderId="0" xfId="0" quotePrefix="1" applyNumberFormat="1" applyFont="1" applyFill="1" applyAlignment="1">
      <alignment horizontal="left"/>
    </xf>
    <xf numFmtId="0" fontId="3" fillId="3" borderId="0" xfId="0" applyNumberFormat="1" applyFont="1" applyFill="1" applyAlignment="1">
      <alignment vertical="center"/>
    </xf>
    <xf numFmtId="3" fontId="3" fillId="3" borderId="0" xfId="0" quotePrefix="1" applyNumberFormat="1" applyFont="1" applyFill="1" applyAlignment="1">
      <alignment horizontal="left" vertical="center"/>
    </xf>
    <xf numFmtId="3" fontId="1" fillId="6" borderId="15" xfId="8" applyNumberFormat="1" applyFont="1" applyFill="1" applyBorder="1" applyAlignment="1" applyProtection="1">
      <alignment horizontal="right"/>
      <protection locked="0"/>
    </xf>
    <xf numFmtId="0" fontId="0" fillId="0" borderId="0" xfId="0" applyBorder="1"/>
    <xf numFmtId="0" fontId="1" fillId="13" borderId="22" xfId="0" applyFont="1" applyFill="1" applyBorder="1" applyAlignment="1">
      <alignment horizontal="center"/>
    </xf>
    <xf numFmtId="0" fontId="0" fillId="13" borderId="25" xfId="0" applyFill="1" applyBorder="1" applyAlignment="1">
      <alignment horizontal="left"/>
    </xf>
    <xf numFmtId="0" fontId="0" fillId="13" borderId="10" xfId="0" applyFill="1" applyBorder="1" applyAlignment="1">
      <alignment horizontal="centerContinuous" wrapText="1"/>
    </xf>
    <xf numFmtId="0" fontId="19" fillId="12" borderId="0" xfId="0" applyFont="1" applyFill="1" applyBorder="1" applyAlignment="1">
      <alignment vertical="center" wrapText="1"/>
    </xf>
    <xf numFmtId="0" fontId="20" fillId="13" borderId="4" xfId="0" applyFont="1" applyFill="1" applyBorder="1" applyAlignment="1">
      <alignment horizontal="center"/>
    </xf>
    <xf numFmtId="0" fontId="1" fillId="11" borderId="22" xfId="0" applyFont="1" applyFill="1" applyBorder="1" applyAlignment="1">
      <alignment horizontal="center"/>
    </xf>
    <xf numFmtId="0" fontId="0" fillId="11" borderId="10" xfId="0" applyFill="1" applyBorder="1" applyAlignment="1">
      <alignment horizontal="left"/>
    </xf>
    <xf numFmtId="0" fontId="0" fillId="0" borderId="0" xfId="0" applyAlignment="1">
      <alignment vertical="center"/>
    </xf>
    <xf numFmtId="0" fontId="22" fillId="14" borderId="17" xfId="0" applyFont="1" applyFill="1" applyBorder="1" applyAlignment="1" applyProtection="1">
      <alignment horizontal="centerContinuous" vertical="center"/>
      <protection locked="0"/>
    </xf>
    <xf numFmtId="0" fontId="22" fillId="14" borderId="10" xfId="0" applyFont="1" applyFill="1" applyBorder="1" applyAlignment="1" applyProtection="1">
      <alignment horizontal="centerContinuous" vertical="center"/>
      <protection locked="0"/>
    </xf>
    <xf numFmtId="0" fontId="0" fillId="11" borderId="17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/>
    </xf>
    <xf numFmtId="0" fontId="20" fillId="11" borderId="3" xfId="0" applyFont="1" applyFill="1" applyBorder="1" applyAlignment="1">
      <alignment horizontal="center"/>
    </xf>
    <xf numFmtId="0" fontId="23" fillId="6" borderId="0" xfId="0" applyFont="1" applyFill="1" applyBorder="1" applyAlignment="1" applyProtection="1">
      <alignment horizontal="left"/>
      <protection locked="0"/>
    </xf>
    <xf numFmtId="14" fontId="20" fillId="6" borderId="4" xfId="0" applyNumberFormat="1" applyFont="1" applyFill="1" applyBorder="1" applyAlignment="1" applyProtection="1">
      <alignment horizontal="center"/>
      <protection locked="0"/>
    </xf>
    <xf numFmtId="0" fontId="20" fillId="6" borderId="4" xfId="0" applyNumberFormat="1" applyFont="1" applyFill="1" applyBorder="1" applyAlignment="1" applyProtection="1">
      <alignment horizontal="center"/>
      <protection locked="0"/>
    </xf>
    <xf numFmtId="0" fontId="20" fillId="6" borderId="4" xfId="0" applyFont="1" applyFill="1" applyBorder="1" applyAlignment="1" applyProtection="1">
      <alignment horizontal="center"/>
      <protection locked="0"/>
    </xf>
    <xf numFmtId="0" fontId="19" fillId="15" borderId="4" xfId="0" applyFont="1" applyFill="1" applyBorder="1" applyProtection="1"/>
    <xf numFmtId="0" fontId="1" fillId="0" borderId="15" xfId="0" applyFont="1" applyBorder="1" applyAlignment="1" applyProtection="1">
      <alignment horizontal="left"/>
    </xf>
    <xf numFmtId="14" fontId="34" fillId="0" borderId="6" xfId="0" applyNumberFormat="1" applyFont="1" applyBorder="1" applyAlignment="1" applyProtection="1">
      <alignment horizontal="left"/>
    </xf>
    <xf numFmtId="3" fontId="19" fillId="11" borderId="6" xfId="0" applyNumberFormat="1" applyFont="1" applyFill="1" applyBorder="1" applyProtection="1"/>
    <xf numFmtId="0" fontId="19" fillId="0" borderId="6" xfId="0" applyFont="1" applyBorder="1" applyProtection="1"/>
    <xf numFmtId="0" fontId="20" fillId="11" borderId="4" xfId="0" applyFont="1" applyFill="1" applyBorder="1" applyAlignment="1">
      <alignment horizontal="center"/>
    </xf>
    <xf numFmtId="0" fontId="1" fillId="0" borderId="0" xfId="0" applyFont="1"/>
    <xf numFmtId="0" fontId="22" fillId="10" borderId="1" xfId="0" applyFont="1" applyFill="1" applyBorder="1" applyAlignment="1" applyProtection="1">
      <alignment horizontal="left" vertical="center"/>
      <protection locked="0"/>
    </xf>
    <xf numFmtId="0" fontId="22" fillId="10" borderId="1" xfId="0" applyFont="1" applyFill="1" applyBorder="1" applyAlignment="1" applyProtection="1">
      <alignment horizontal="center" vertical="center"/>
      <protection locked="0"/>
    </xf>
    <xf numFmtId="0" fontId="24" fillId="10" borderId="1" xfId="0" applyFont="1" applyFill="1" applyBorder="1" applyAlignment="1" applyProtection="1">
      <alignment horizontal="right" vertical="center"/>
      <protection locked="0"/>
    </xf>
    <xf numFmtId="0" fontId="24" fillId="16" borderId="1" xfId="0" applyFont="1" applyFill="1" applyBorder="1" applyAlignment="1" applyProtection="1">
      <alignment horizontal="right" vertical="center"/>
      <protection locked="0"/>
    </xf>
    <xf numFmtId="3" fontId="24" fillId="16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6" xfId="0" applyFont="1" applyBorder="1" applyAlignment="1" applyProtection="1">
      <alignment horizontal="left"/>
    </xf>
    <xf numFmtId="0" fontId="20" fillId="11" borderId="4" xfId="0" applyFont="1" applyFill="1" applyBorder="1" applyAlignment="1">
      <alignment horizontal="center" shrinkToFit="1"/>
    </xf>
    <xf numFmtId="0" fontId="23" fillId="11" borderId="17" xfId="0" applyFont="1" applyFill="1" applyBorder="1" applyAlignment="1" applyProtection="1">
      <alignment horizontal="left"/>
    </xf>
    <xf numFmtId="0" fontId="23" fillId="11" borderId="19" xfId="0" applyFont="1" applyFill="1" applyBorder="1" applyAlignment="1" applyProtection="1">
      <alignment horizontal="left"/>
    </xf>
    <xf numFmtId="3" fontId="23" fillId="11" borderId="1" xfId="0" applyNumberFormat="1" applyFont="1" applyFill="1" applyBorder="1" applyAlignment="1" applyProtection="1"/>
    <xf numFmtId="0" fontId="19" fillId="6" borderId="23" xfId="0" applyFont="1" applyFill="1" applyBorder="1" applyProtection="1"/>
    <xf numFmtId="0" fontId="20" fillId="11" borderId="6" xfId="0" applyFont="1" applyFill="1" applyBorder="1" applyAlignment="1">
      <alignment horizontal="center" shrinkToFit="1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22" fillId="10" borderId="1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1" fillId="0" borderId="0" xfId="0" applyFont="1" applyAlignment="1">
      <alignment horizontal="center"/>
    </xf>
    <xf numFmtId="9" fontId="20" fillId="6" borderId="4" xfId="0" applyNumberFormat="1" applyFont="1" applyFill="1" applyBorder="1" applyAlignment="1" applyProtection="1">
      <alignment horizontal="center"/>
      <protection locked="0"/>
    </xf>
    <xf numFmtId="0" fontId="21" fillId="6" borderId="4" xfId="0" applyFont="1" applyFill="1" applyBorder="1" applyAlignment="1" applyProtection="1">
      <alignment horizontal="center"/>
      <protection locked="0"/>
    </xf>
    <xf numFmtId="0" fontId="20" fillId="6" borderId="17" xfId="0" applyFont="1" applyFill="1" applyBorder="1" applyAlignment="1">
      <alignment horizontal="center" vertical="center" wrapText="1"/>
    </xf>
    <xf numFmtId="14" fontId="0" fillId="0" borderId="0" xfId="0" applyNumberFormat="1"/>
    <xf numFmtId="3" fontId="2" fillId="3" borderId="0" xfId="0" quotePrefix="1" applyNumberFormat="1" applyFont="1" applyFill="1" applyBorder="1" applyAlignment="1">
      <alignment horizontal="left"/>
    </xf>
    <xf numFmtId="0" fontId="35" fillId="6" borderId="0" xfId="0" applyFont="1" applyFill="1" applyBorder="1" applyAlignment="1" applyProtection="1">
      <alignment horizontal="left"/>
      <protection locked="0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0" fillId="11" borderId="17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0" fillId="11" borderId="19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left"/>
    </xf>
    <xf numFmtId="0" fontId="19" fillId="13" borderId="4" xfId="0" applyFont="1" applyFill="1" applyBorder="1" applyAlignment="1">
      <alignment horizontal="center" vertical="center" textRotation="90" shrinkToFit="1"/>
    </xf>
    <xf numFmtId="0" fontId="19" fillId="13" borderId="24" xfId="0" applyFont="1" applyFill="1" applyBorder="1" applyAlignment="1">
      <alignment horizontal="center" vertical="center" textRotation="90" shrinkToFit="1"/>
    </xf>
    <xf numFmtId="0" fontId="19" fillId="11" borderId="15" xfId="0" applyFont="1" applyFill="1" applyBorder="1" applyAlignment="1">
      <alignment horizontal="center" vertical="center" textRotation="90" shrinkToFit="1"/>
    </xf>
    <xf numFmtId="0" fontId="20" fillId="11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textRotation="90" wrapText="1"/>
    </xf>
    <xf numFmtId="0" fontId="0" fillId="8" borderId="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21" fillId="15" borderId="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textRotation="90" wrapText="1"/>
    </xf>
    <xf numFmtId="3" fontId="10" fillId="3" borderId="27" xfId="0" quotePrefix="1" applyNumberFormat="1" applyFont="1" applyFill="1" applyBorder="1" applyAlignment="1">
      <alignment horizontal="center" vertical="center"/>
    </xf>
    <xf numFmtId="3" fontId="10" fillId="3" borderId="7" xfId="0" quotePrefix="1" applyNumberFormat="1" applyFont="1" applyFill="1" applyBorder="1" applyAlignment="1">
      <alignment horizontal="center" vertical="center"/>
    </xf>
    <xf numFmtId="9" fontId="11" fillId="5" borderId="5" xfId="15" applyNumberFormat="1" applyFont="1" applyFill="1" applyBorder="1" applyAlignment="1">
      <alignment horizontal="center" vertical="center" wrapText="1"/>
    </xf>
    <xf numFmtId="9" fontId="11" fillId="5" borderId="0" xfId="15" applyNumberFormat="1" applyFont="1" applyFill="1" applyBorder="1" applyAlignment="1">
      <alignment horizontal="center" vertical="center" wrapText="1"/>
    </xf>
    <xf numFmtId="166" fontId="11" fillId="8" borderId="29" xfId="0" applyNumberFormat="1" applyFont="1" applyFill="1" applyBorder="1" applyAlignment="1">
      <alignment horizontal="center" vertical="center" wrapText="1"/>
    </xf>
    <xf numFmtId="166" fontId="11" fillId="8" borderId="20" xfId="0" applyNumberFormat="1" applyFont="1" applyFill="1" applyBorder="1" applyAlignment="1">
      <alignment horizontal="center" vertical="center" wrapText="1"/>
    </xf>
    <xf numFmtId="3" fontId="11" fillId="8" borderId="26" xfId="0" quotePrefix="1" applyNumberFormat="1" applyFont="1" applyFill="1" applyBorder="1" applyAlignment="1">
      <alignment horizontal="center" vertical="center" wrapText="1"/>
    </xf>
    <xf numFmtId="3" fontId="11" fillId="8" borderId="28" xfId="0" applyNumberFormat="1" applyFont="1" applyFill="1" applyBorder="1" applyAlignment="1">
      <alignment horizontal="center" vertical="center" wrapText="1"/>
    </xf>
    <xf numFmtId="3" fontId="11" fillId="8" borderId="19" xfId="0" applyNumberFormat="1" applyFont="1" applyFill="1" applyBorder="1" applyAlignment="1">
      <alignment horizontal="center" vertical="center" wrapText="1"/>
    </xf>
    <xf numFmtId="3" fontId="11" fillId="8" borderId="1" xfId="0" applyNumberFormat="1" applyFont="1" applyFill="1" applyBorder="1" applyAlignment="1">
      <alignment horizontal="center" vertical="center" wrapText="1"/>
    </xf>
    <xf numFmtId="3" fontId="11" fillId="3" borderId="19" xfId="0" quotePrefix="1" applyNumberFormat="1" applyFont="1" applyFill="1" applyBorder="1" applyAlignment="1">
      <alignment horizontal="center" vertical="center" wrapText="1"/>
    </xf>
    <xf numFmtId="3" fontId="11" fillId="3" borderId="19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</cellXfs>
  <cellStyles count="22">
    <cellStyle name="ARIAL10 Deprotégé" xfId="1"/>
    <cellStyle name="ARIAL10 Prot" xfId="2"/>
    <cellStyle name="BLANC" xfId="3"/>
    <cellStyle name="BLEU" xfId="4"/>
    <cellStyle name="Deverouillage" xfId="5"/>
    <cellStyle name="Euro" xfId="6"/>
    <cellStyle name="Hlv14g" xfId="7"/>
    <cellStyle name="Milliers 2" xfId="8"/>
    <cellStyle name="Monnaie 0" xfId="9"/>
    <cellStyle name="Normal" xfId="0" builtinId="0"/>
    <cellStyle name="Normal 2" xfId="10"/>
    <cellStyle name="Normal 2 2" xfId="11"/>
    <cellStyle name="Normal 3" xfId="12"/>
    <cellStyle name="Normal 4" xfId="13"/>
    <cellStyle name="NOTAIRE" xfId="14"/>
    <cellStyle name="Pourcentage" xfId="15" builtinId="5"/>
    <cellStyle name="Pourcentage 2" xfId="16"/>
    <cellStyle name="Style 1" xfId="17"/>
    <cellStyle name="TMS10G" xfId="18"/>
    <cellStyle name="TMS10GDeprotege" xfId="19"/>
    <cellStyle name="TMS10GProtege" xfId="20"/>
    <cellStyle name="Verrouillage" xfId="21"/>
  </cellStyles>
  <dxfs count="22">
    <dxf>
      <fill>
        <patternFill>
          <bgColor rgb="FF99CCFF"/>
        </patternFill>
      </fill>
    </dxf>
    <dxf>
      <fill>
        <patternFill>
          <bgColor rgb="FFCCFFFF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99CCFF"/>
        </patternFill>
      </fill>
    </dxf>
    <dxf>
      <fill>
        <patternFill>
          <bgColor rgb="FFCCFFFF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99CCFF"/>
        </patternFill>
      </fill>
    </dxf>
    <dxf>
      <fill>
        <patternFill>
          <bgColor rgb="FFCCFFFF"/>
        </patternFill>
      </fill>
    </dxf>
    <dxf>
      <fill>
        <patternFill>
          <bgColor rgb="FFFFCC99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89648</xdr:colOff>
      <xdr:row>1</xdr:row>
      <xdr:rowOff>123264</xdr:rowOff>
    </xdr:from>
    <xdr:to>
      <xdr:col>7</xdr:col>
      <xdr:colOff>571500</xdr:colOff>
      <xdr:row>2</xdr:row>
      <xdr:rowOff>113737</xdr:rowOff>
    </xdr:to>
    <xdr:sp macro="[0]!_xludf.Copy" textlink="">
      <xdr:nvSpPr>
        <xdr:cNvPr id="9" name="Plaque 8"/>
        <xdr:cNvSpPr/>
      </xdr:nvSpPr>
      <xdr:spPr>
        <a:xfrm>
          <a:off x="89648" y="504264"/>
          <a:ext cx="3283323" cy="371473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Recopier toutes</a:t>
          </a:r>
          <a:r>
            <a:rPr lang="fr-FR" sz="1100" baseline="0"/>
            <a:t> les opérations dans l'onglet  Comm</a:t>
          </a:r>
          <a:endParaRPr lang="fr-FR" sz="1100"/>
        </a:p>
      </xdr:txBody>
    </xdr:sp>
    <xdr:clientData/>
  </xdr:twoCellAnchor>
  <xdr:twoCellAnchor>
    <xdr:from>
      <xdr:col>16</xdr:col>
      <xdr:colOff>112059</xdr:colOff>
      <xdr:row>10</xdr:row>
      <xdr:rowOff>0</xdr:rowOff>
    </xdr:from>
    <xdr:to>
      <xdr:col>16</xdr:col>
      <xdr:colOff>313765</xdr:colOff>
      <xdr:row>12</xdr:row>
      <xdr:rowOff>22411</xdr:rowOff>
    </xdr:to>
    <xdr:sp macro="" textlink="">
      <xdr:nvSpPr>
        <xdr:cNvPr id="3" name="Accolade fermante 2"/>
        <xdr:cNvSpPr/>
      </xdr:nvSpPr>
      <xdr:spPr>
        <a:xfrm>
          <a:off x="10006853" y="2599765"/>
          <a:ext cx="201706" cy="40341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76"/>
  <sheetViews>
    <sheetView showGridLines="0" showZeros="0" view="pageBreakPreview" zoomScale="85" zoomScaleNormal="80" zoomScaleSheetLayoutView="85" workbookViewId="0">
      <pane xSplit="8" ySplit="9" topLeftCell="I10" activePane="bottomRight" state="frozen"/>
      <selection activeCell="AI12" sqref="AI12"/>
      <selection pane="topRight" activeCell="AI12" sqref="AI12"/>
      <selection pane="bottomLeft" activeCell="AI12" sqref="AI12"/>
      <selection pane="bottomRight" activeCell="C34" sqref="C34"/>
    </sheetView>
  </sheetViews>
  <sheetFormatPr baseColWidth="10" defaultRowHeight="12.75" x14ac:dyDescent="0.2"/>
  <cols>
    <col min="1" max="1" width="8" customWidth="1"/>
    <col min="2" max="2" width="10.28515625" bestFit="1" customWidth="1"/>
    <col min="3" max="4" width="7.42578125" customWidth="1"/>
    <col min="5" max="5" width="2.85546875" customWidth="1"/>
    <col min="6" max="6" width="2.85546875" style="103" customWidth="1"/>
    <col min="7" max="7" width="3.140625" customWidth="1"/>
    <col min="8" max="8" width="57.85546875" customWidth="1"/>
    <col min="9" max="9" width="11" customWidth="1"/>
    <col min="10" max="10" width="4" customWidth="1"/>
    <col min="11" max="12" width="3.42578125" customWidth="1"/>
    <col min="13" max="13" width="5.7109375" customWidth="1"/>
    <col min="14" max="14" width="6.28515625" customWidth="1"/>
    <col min="15" max="15" width="8.28515625" customWidth="1"/>
    <col min="16" max="16" width="6.7109375" customWidth="1"/>
    <col min="17" max="17" width="5.85546875" customWidth="1"/>
    <col min="19" max="19" width="15.7109375" customWidth="1"/>
  </cols>
  <sheetData>
    <row r="1" spans="1:18" ht="30" x14ac:dyDescent="0.4">
      <c r="A1" t="s">
        <v>44</v>
      </c>
      <c r="B1" s="107">
        <v>41760</v>
      </c>
      <c r="F1" s="110" t="s">
        <v>36</v>
      </c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8" ht="30" x14ac:dyDescent="0.4"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</row>
    <row r="4" spans="1:18" x14ac:dyDescent="0.2">
      <c r="A4" s="61"/>
      <c r="B4" s="61"/>
      <c r="C4" s="61"/>
      <c r="D4" s="61"/>
      <c r="E4" s="61"/>
      <c r="F4" s="62"/>
      <c r="G4" s="63"/>
      <c r="H4" s="115"/>
      <c r="I4" s="115"/>
      <c r="J4" s="115"/>
      <c r="K4" s="115"/>
      <c r="L4" s="115"/>
      <c r="M4" s="115"/>
      <c r="N4" s="115"/>
      <c r="O4" s="115"/>
      <c r="P4" s="64"/>
    </row>
    <row r="5" spans="1:18" ht="18.75" customHeight="1" x14ac:dyDescent="0.2">
      <c r="A5" s="65"/>
      <c r="B5" s="65"/>
      <c r="C5" s="65"/>
      <c r="D5" s="65"/>
      <c r="E5" s="65"/>
      <c r="F5" s="66"/>
      <c r="G5" s="67"/>
      <c r="H5" s="68"/>
      <c r="I5" s="68"/>
      <c r="J5" s="68"/>
      <c r="K5" s="68"/>
      <c r="L5" s="68"/>
      <c r="M5" s="68"/>
      <c r="N5" s="68"/>
      <c r="O5" s="68"/>
      <c r="P5" s="68"/>
    </row>
    <row r="6" spans="1:18" ht="31.5" customHeight="1" x14ac:dyDescent="0.2">
      <c r="A6" s="65"/>
      <c r="B6" s="65">
        <f>B7+B8</f>
        <v>0</v>
      </c>
      <c r="C6" s="65"/>
      <c r="D6" s="65"/>
      <c r="E6" s="65"/>
      <c r="F6" s="116" t="s">
        <v>42</v>
      </c>
      <c r="G6" s="118" t="s">
        <v>43</v>
      </c>
      <c r="H6" s="119"/>
      <c r="I6" s="120" t="s">
        <v>9</v>
      </c>
      <c r="J6" s="124" t="s">
        <v>22</v>
      </c>
      <c r="K6" s="124" t="s">
        <v>24</v>
      </c>
      <c r="L6" s="124" t="s">
        <v>1</v>
      </c>
      <c r="M6" s="124" t="s">
        <v>21</v>
      </c>
      <c r="N6" s="122" t="s">
        <v>10</v>
      </c>
      <c r="O6" s="124" t="s">
        <v>3</v>
      </c>
      <c r="P6" s="106"/>
    </row>
    <row r="7" spans="1:18" ht="18.75" customHeight="1" x14ac:dyDescent="0.2">
      <c r="A7" s="65"/>
      <c r="B7" s="65"/>
      <c r="C7" s="65"/>
      <c r="D7" s="65"/>
      <c r="E7" s="65"/>
      <c r="F7" s="116"/>
      <c r="G7" s="118"/>
      <c r="H7" s="119"/>
      <c r="I7" s="121"/>
      <c r="J7" s="124"/>
      <c r="K7" s="124"/>
      <c r="L7" s="124"/>
      <c r="M7" s="124"/>
      <c r="N7" s="122"/>
      <c r="O7" s="124"/>
      <c r="P7" s="123" t="s">
        <v>11</v>
      </c>
    </row>
    <row r="8" spans="1:18" ht="18.75" customHeight="1" x14ac:dyDescent="0.2">
      <c r="A8" s="65"/>
      <c r="B8" s="65"/>
      <c r="C8" s="65"/>
      <c r="D8" s="65"/>
      <c r="E8" s="65"/>
      <c r="F8" s="116"/>
      <c r="G8" s="118"/>
      <c r="H8" s="119"/>
      <c r="I8" s="121"/>
      <c r="J8" s="124"/>
      <c r="K8" s="124"/>
      <c r="L8" s="124"/>
      <c r="M8" s="124"/>
      <c r="N8" s="122"/>
      <c r="O8" s="124"/>
      <c r="P8" s="123"/>
    </row>
    <row r="9" spans="1:18" ht="14.25" x14ac:dyDescent="0.2">
      <c r="A9" s="65"/>
      <c r="B9" s="65"/>
      <c r="C9" s="65"/>
      <c r="D9" s="65"/>
      <c r="E9" s="65"/>
      <c r="F9" s="117"/>
      <c r="G9" s="118"/>
      <c r="H9" s="119"/>
      <c r="I9" s="121"/>
      <c r="J9" s="124"/>
      <c r="K9" s="124"/>
      <c r="L9" s="124"/>
      <c r="M9" s="124"/>
      <c r="N9" s="122"/>
      <c r="O9" s="124"/>
      <c r="P9" s="123"/>
    </row>
    <row r="10" spans="1:18" s="69" customFormat="1" ht="18.75" customHeight="1" x14ac:dyDescent="0.2">
      <c r="A10" s="112" t="str">
        <f>"Logements "&amp;TEXT(date_reporting,"aaaa")</f>
        <v>Logements 2014</v>
      </c>
      <c r="B10" s="113"/>
      <c r="C10" s="113"/>
      <c r="D10" s="114"/>
      <c r="F10" s="70" t="s">
        <v>14</v>
      </c>
      <c r="G10" s="71"/>
      <c r="H10" s="71"/>
      <c r="I10" s="71"/>
      <c r="J10" s="71"/>
      <c r="K10" s="71"/>
      <c r="L10" s="71"/>
      <c r="M10" s="71"/>
      <c r="N10" s="71"/>
      <c r="O10" s="71"/>
      <c r="P10" s="71"/>
    </row>
    <row r="11" spans="1:18" ht="15" x14ac:dyDescent="0.25">
      <c r="A11" s="72" t="s">
        <v>15</v>
      </c>
      <c r="B11" s="73"/>
      <c r="C11" s="74" t="s">
        <v>13</v>
      </c>
      <c r="D11" s="74" t="s">
        <v>12</v>
      </c>
      <c r="F11" s="75">
        <v>4</v>
      </c>
      <c r="G11" s="76" t="s">
        <v>16</v>
      </c>
      <c r="H11" s="77" t="s">
        <v>27</v>
      </c>
      <c r="I11" s="78">
        <v>40513</v>
      </c>
      <c r="J11" s="105" t="s">
        <v>23</v>
      </c>
      <c r="K11" s="80" t="s">
        <v>25</v>
      </c>
      <c r="L11" s="80" t="s">
        <v>26</v>
      </c>
      <c r="M11" s="104">
        <v>1</v>
      </c>
      <c r="N11" s="79">
        <v>73</v>
      </c>
      <c r="O11" s="60"/>
      <c r="P11" s="81">
        <v>106</v>
      </c>
      <c r="R11" t="s">
        <v>50</v>
      </c>
    </row>
    <row r="12" spans="1:18" s="69" customFormat="1" ht="15" x14ac:dyDescent="0.25">
      <c r="A12" s="82" t="s">
        <v>37</v>
      </c>
      <c r="B12" s="83">
        <v>41275</v>
      </c>
      <c r="C12" s="84">
        <v>5</v>
      </c>
      <c r="D12" s="85">
        <v>5</v>
      </c>
      <c r="F12" s="75">
        <v>3</v>
      </c>
      <c r="G12" s="86" t="s">
        <v>16</v>
      </c>
      <c r="H12" s="77" t="s">
        <v>28</v>
      </c>
      <c r="I12" s="78">
        <v>40725</v>
      </c>
      <c r="J12" s="105"/>
      <c r="K12" s="80"/>
      <c r="L12" s="80"/>
      <c r="M12" s="104">
        <v>1</v>
      </c>
      <c r="N12" s="79">
        <v>63</v>
      </c>
      <c r="O12" s="60"/>
      <c r="P12" s="81">
        <v>136</v>
      </c>
      <c r="R12" s="69" t="s">
        <v>51</v>
      </c>
    </row>
    <row r="13" spans="1:18" ht="15" x14ac:dyDescent="0.25">
      <c r="A13" s="82" t="s">
        <v>38</v>
      </c>
      <c r="B13" s="83">
        <v>41306</v>
      </c>
      <c r="C13" s="84">
        <v>1</v>
      </c>
      <c r="D13" s="85">
        <v>6</v>
      </c>
      <c r="E13" s="87"/>
      <c r="F13" s="75"/>
      <c r="G13" s="86"/>
      <c r="H13" s="109" t="s">
        <v>54</v>
      </c>
      <c r="I13" s="78">
        <v>40726</v>
      </c>
      <c r="J13" s="105"/>
      <c r="K13" s="80"/>
      <c r="L13" s="80"/>
      <c r="M13" s="104"/>
      <c r="N13" s="79"/>
      <c r="O13" s="60"/>
      <c r="P13" s="81">
        <v>1</v>
      </c>
      <c r="R13" t="s">
        <v>52</v>
      </c>
    </row>
    <row r="14" spans="1:18" ht="15" x14ac:dyDescent="0.25">
      <c r="A14" s="82" t="s">
        <v>39</v>
      </c>
      <c r="B14" s="83">
        <v>41334</v>
      </c>
      <c r="C14" s="84">
        <v>4</v>
      </c>
      <c r="D14" s="85">
        <v>10</v>
      </c>
      <c r="E14" s="87"/>
      <c r="F14" s="75"/>
      <c r="G14" s="86"/>
      <c r="H14" s="109" t="s">
        <v>55</v>
      </c>
      <c r="I14" s="78">
        <v>40727</v>
      </c>
      <c r="J14" s="105"/>
      <c r="K14" s="80"/>
      <c r="L14" s="80"/>
      <c r="M14" s="104"/>
      <c r="N14" s="79"/>
      <c r="O14" s="60"/>
      <c r="P14" s="81">
        <v>2</v>
      </c>
      <c r="R14" s="69" t="s">
        <v>53</v>
      </c>
    </row>
    <row r="15" spans="1:18" ht="15" x14ac:dyDescent="0.25">
      <c r="A15" s="82" t="s">
        <v>40</v>
      </c>
      <c r="B15" s="83">
        <v>41365</v>
      </c>
      <c r="C15" s="84">
        <v>-1</v>
      </c>
      <c r="D15" s="85">
        <v>9</v>
      </c>
      <c r="F15" s="75"/>
      <c r="G15" s="86"/>
      <c r="H15" s="109" t="s">
        <v>67</v>
      </c>
      <c r="I15" s="78">
        <v>40728</v>
      </c>
      <c r="J15" s="105"/>
      <c r="K15" s="80"/>
      <c r="L15" s="80"/>
      <c r="M15" s="104"/>
      <c r="N15" s="79"/>
      <c r="O15" s="60"/>
      <c r="P15" s="81">
        <v>3</v>
      </c>
      <c r="R15" t="s">
        <v>56</v>
      </c>
    </row>
    <row r="16" spans="1:18" ht="15" x14ac:dyDescent="0.25">
      <c r="A16" s="82" t="s">
        <v>41</v>
      </c>
      <c r="B16" s="83">
        <v>41395</v>
      </c>
      <c r="C16" s="84">
        <v>1</v>
      </c>
      <c r="D16" s="85">
        <v>10</v>
      </c>
      <c r="F16" s="75"/>
      <c r="G16" s="86"/>
      <c r="H16" s="109" t="s">
        <v>68</v>
      </c>
      <c r="I16" s="78">
        <v>40729</v>
      </c>
      <c r="J16" s="105"/>
      <c r="K16" s="80"/>
      <c r="L16" s="80"/>
      <c r="M16" s="80"/>
      <c r="N16" s="79"/>
      <c r="O16" s="60"/>
      <c r="P16" s="81">
        <v>4</v>
      </c>
      <c r="R16" s="69" t="s">
        <v>57</v>
      </c>
    </row>
    <row r="17" spans="1:18" ht="15" x14ac:dyDescent="0.25">
      <c r="A17" s="82"/>
      <c r="B17" s="83"/>
      <c r="C17" s="84"/>
      <c r="D17" s="85"/>
      <c r="F17" s="75"/>
      <c r="G17" s="86"/>
      <c r="H17" s="109" t="s">
        <v>69</v>
      </c>
      <c r="I17" s="78">
        <v>40730</v>
      </c>
      <c r="J17" s="105"/>
      <c r="K17" s="80"/>
      <c r="L17" s="80"/>
      <c r="M17" s="80"/>
      <c r="N17" s="79"/>
      <c r="O17" s="60"/>
      <c r="P17" s="81">
        <v>5</v>
      </c>
      <c r="R17" t="s">
        <v>58</v>
      </c>
    </row>
    <row r="18" spans="1:18" ht="15" x14ac:dyDescent="0.25">
      <c r="A18" s="82"/>
      <c r="B18" s="83"/>
      <c r="C18" s="84"/>
      <c r="D18" s="85"/>
      <c r="F18" s="75"/>
      <c r="G18" s="86"/>
      <c r="H18" s="109" t="s">
        <v>70</v>
      </c>
      <c r="I18" s="78">
        <v>40731</v>
      </c>
      <c r="J18" s="105"/>
      <c r="K18" s="80"/>
      <c r="L18" s="80"/>
      <c r="M18" s="80"/>
      <c r="N18" s="79"/>
      <c r="O18" s="60"/>
      <c r="P18" s="81">
        <v>6</v>
      </c>
      <c r="R18" s="69" t="s">
        <v>59</v>
      </c>
    </row>
    <row r="19" spans="1:18" ht="15" x14ac:dyDescent="0.25">
      <c r="A19" s="82"/>
      <c r="B19" s="83"/>
      <c r="C19" s="84"/>
      <c r="D19" s="85"/>
      <c r="F19" s="75"/>
      <c r="G19" s="86"/>
      <c r="H19" s="109" t="s">
        <v>71</v>
      </c>
      <c r="I19" s="78">
        <v>40732</v>
      </c>
      <c r="J19" s="105"/>
      <c r="K19" s="80"/>
      <c r="L19" s="80"/>
      <c r="M19" s="80"/>
      <c r="N19" s="79"/>
      <c r="O19" s="60"/>
      <c r="P19" s="81">
        <v>7</v>
      </c>
      <c r="R19" t="s">
        <v>60</v>
      </c>
    </row>
    <row r="20" spans="1:18" ht="15" x14ac:dyDescent="0.25">
      <c r="A20" s="82"/>
      <c r="B20" s="83"/>
      <c r="C20" s="84"/>
      <c r="D20" s="85"/>
      <c r="F20" s="75"/>
      <c r="G20" s="86"/>
      <c r="H20" s="109" t="s">
        <v>72</v>
      </c>
      <c r="I20" s="78">
        <v>40733</v>
      </c>
      <c r="J20" s="105"/>
      <c r="K20" s="80"/>
      <c r="L20" s="80"/>
      <c r="M20" s="80"/>
      <c r="N20" s="79"/>
      <c r="O20" s="60"/>
      <c r="P20" s="81">
        <v>8</v>
      </c>
      <c r="R20" s="69" t="s">
        <v>61</v>
      </c>
    </row>
    <row r="21" spans="1:18" ht="15" x14ac:dyDescent="0.25">
      <c r="A21" s="82"/>
      <c r="B21" s="83"/>
      <c r="C21" s="84"/>
      <c r="D21" s="85"/>
      <c r="F21" s="75"/>
      <c r="G21" s="86"/>
      <c r="H21" s="109" t="s">
        <v>73</v>
      </c>
      <c r="I21" s="78">
        <v>40734</v>
      </c>
      <c r="J21" s="105"/>
      <c r="K21" s="80"/>
      <c r="L21" s="80"/>
      <c r="M21" s="80"/>
      <c r="N21" s="79"/>
      <c r="O21" s="60"/>
      <c r="P21" s="81">
        <v>9</v>
      </c>
      <c r="R21" t="s">
        <v>62</v>
      </c>
    </row>
    <row r="22" spans="1:18" ht="15" x14ac:dyDescent="0.25">
      <c r="A22" s="82"/>
      <c r="B22" s="83"/>
      <c r="C22" s="84"/>
      <c r="D22" s="85"/>
      <c r="F22" s="75"/>
      <c r="G22" s="86"/>
      <c r="H22" s="109" t="s">
        <v>74</v>
      </c>
      <c r="I22" s="78">
        <v>40735</v>
      </c>
      <c r="J22" s="105"/>
      <c r="K22" s="80"/>
      <c r="L22" s="80"/>
      <c r="M22" s="80"/>
      <c r="N22" s="79"/>
      <c r="O22" s="60"/>
      <c r="P22" s="81">
        <v>10</v>
      </c>
      <c r="R22" s="69" t="s">
        <v>63</v>
      </c>
    </row>
    <row r="23" spans="1:18" ht="15" x14ac:dyDescent="0.25">
      <c r="A23" s="82"/>
      <c r="B23" s="83"/>
      <c r="C23" s="84"/>
      <c r="D23" s="85"/>
      <c r="F23" s="75"/>
      <c r="G23" s="86"/>
      <c r="H23" s="109" t="s">
        <v>75</v>
      </c>
      <c r="I23" s="78">
        <v>40736</v>
      </c>
      <c r="J23" s="105"/>
      <c r="K23" s="80"/>
      <c r="L23" s="80"/>
      <c r="M23" s="80"/>
      <c r="N23" s="79"/>
      <c r="O23" s="60"/>
      <c r="P23" s="81">
        <v>11</v>
      </c>
      <c r="R23" t="s">
        <v>64</v>
      </c>
    </row>
    <row r="24" spans="1:18" ht="15" x14ac:dyDescent="0.25">
      <c r="A24" s="82"/>
      <c r="B24" s="93"/>
      <c r="C24" s="84"/>
      <c r="D24" s="85"/>
      <c r="F24" s="75"/>
      <c r="G24" s="86"/>
      <c r="H24" s="109" t="s">
        <v>76</v>
      </c>
      <c r="I24" s="78">
        <v>40737</v>
      </c>
      <c r="J24" s="105"/>
      <c r="K24" s="80"/>
      <c r="L24" s="80"/>
      <c r="M24" s="80"/>
      <c r="N24" s="79"/>
      <c r="O24" s="60"/>
      <c r="P24" s="81">
        <v>12</v>
      </c>
      <c r="R24" s="69" t="s">
        <v>65</v>
      </c>
    </row>
    <row r="25" spans="1:18" ht="15" x14ac:dyDescent="0.25">
      <c r="A25" s="95" t="s">
        <v>19</v>
      </c>
      <c r="B25" s="96"/>
      <c r="C25" s="97">
        <f>SUM($C$12:C24)</f>
        <v>10</v>
      </c>
      <c r="D25" s="98"/>
      <c r="F25" s="75"/>
      <c r="G25" s="86"/>
      <c r="H25" s="109" t="s">
        <v>77</v>
      </c>
      <c r="I25" s="78">
        <v>40738</v>
      </c>
      <c r="J25" s="105"/>
      <c r="K25" s="80"/>
      <c r="L25" s="80"/>
      <c r="M25" s="80"/>
      <c r="N25" s="79"/>
      <c r="O25" s="60"/>
      <c r="P25" s="81">
        <v>13</v>
      </c>
      <c r="R25" t="s">
        <v>66</v>
      </c>
    </row>
    <row r="26" spans="1:18" ht="15.75" x14ac:dyDescent="0.2">
      <c r="F26" s="88" t="s">
        <v>17</v>
      </c>
      <c r="G26" s="88"/>
      <c r="H26" s="88"/>
      <c r="I26" s="89"/>
      <c r="J26" s="89"/>
      <c r="K26" s="89"/>
      <c r="L26" s="89"/>
      <c r="M26" s="89"/>
      <c r="N26" s="89"/>
      <c r="O26" s="90"/>
      <c r="P26" s="91">
        <f>SUM(P11:P25)</f>
        <v>333</v>
      </c>
    </row>
    <row r="27" spans="1:18" ht="15.75" x14ac:dyDescent="0.2">
      <c r="F27" s="70" t="s">
        <v>18</v>
      </c>
      <c r="G27" s="71"/>
      <c r="H27" s="71"/>
      <c r="I27" s="71"/>
      <c r="J27" s="71"/>
      <c r="K27" s="71"/>
      <c r="L27" s="71"/>
      <c r="M27" s="71"/>
      <c r="N27" s="71"/>
      <c r="O27" s="71"/>
      <c r="P27" s="71"/>
    </row>
    <row r="28" spans="1:18" ht="15" x14ac:dyDescent="0.25">
      <c r="F28" s="75">
        <v>4</v>
      </c>
      <c r="G28" s="86" t="s">
        <v>16</v>
      </c>
      <c r="H28" s="77" t="s">
        <v>29</v>
      </c>
      <c r="I28" s="78">
        <v>40452</v>
      </c>
      <c r="J28" s="105"/>
      <c r="K28" s="80"/>
      <c r="L28" s="80"/>
      <c r="M28" s="80"/>
      <c r="N28" s="79">
        <v>74</v>
      </c>
      <c r="O28" s="60"/>
      <c r="P28" s="81">
        <v>85</v>
      </c>
    </row>
    <row r="29" spans="1:18" ht="15" x14ac:dyDescent="0.25">
      <c r="F29" s="75">
        <v>4</v>
      </c>
      <c r="G29" s="86" t="s">
        <v>16</v>
      </c>
      <c r="H29" s="77" t="s">
        <v>30</v>
      </c>
      <c r="I29" s="78">
        <v>41640</v>
      </c>
      <c r="J29" s="105"/>
      <c r="K29" s="80"/>
      <c r="L29" s="80"/>
      <c r="M29" s="80"/>
      <c r="N29" s="79">
        <v>74</v>
      </c>
      <c r="O29" s="60"/>
      <c r="P29" s="81">
        <v>43</v>
      </c>
    </row>
    <row r="30" spans="1:18" ht="15" x14ac:dyDescent="0.25">
      <c r="F30" s="75">
        <v>1</v>
      </c>
      <c r="G30" s="99" t="s">
        <v>16</v>
      </c>
      <c r="H30" s="77" t="s">
        <v>31</v>
      </c>
      <c r="I30" s="78">
        <v>41334</v>
      </c>
      <c r="J30" s="105"/>
      <c r="K30" s="80"/>
      <c r="L30" s="80"/>
      <c r="M30" s="80"/>
      <c r="N30" s="79">
        <v>69</v>
      </c>
      <c r="O30" s="60"/>
      <c r="P30" s="81">
        <v>186</v>
      </c>
    </row>
    <row r="31" spans="1:18" ht="15" x14ac:dyDescent="0.25">
      <c r="F31" s="75"/>
      <c r="G31" s="94"/>
      <c r="H31" s="109" t="s">
        <v>78</v>
      </c>
      <c r="I31" s="78">
        <v>41062</v>
      </c>
      <c r="J31" s="105"/>
      <c r="K31" s="80"/>
      <c r="L31" s="80"/>
      <c r="M31" s="80"/>
      <c r="N31" s="79"/>
      <c r="O31" s="60"/>
      <c r="P31" s="81">
        <v>22</v>
      </c>
    </row>
    <row r="32" spans="1:18" ht="15" x14ac:dyDescent="0.25">
      <c r="F32" s="75"/>
      <c r="G32" s="94"/>
      <c r="H32" s="109" t="s">
        <v>79</v>
      </c>
      <c r="I32" s="78">
        <v>41063</v>
      </c>
      <c r="J32" s="105"/>
      <c r="K32" s="80"/>
      <c r="L32" s="80"/>
      <c r="M32" s="80"/>
      <c r="N32" s="79"/>
      <c r="O32" s="60"/>
      <c r="P32" s="81">
        <v>23</v>
      </c>
    </row>
    <row r="33" spans="6:16" ht="15" x14ac:dyDescent="0.25">
      <c r="F33" s="75"/>
      <c r="G33" s="94"/>
      <c r="H33" s="109" t="s">
        <v>80</v>
      </c>
      <c r="I33" s="78">
        <v>41064</v>
      </c>
      <c r="J33" s="105"/>
      <c r="K33" s="80"/>
      <c r="L33" s="80"/>
      <c r="M33" s="80"/>
      <c r="N33" s="79"/>
      <c r="O33" s="60"/>
      <c r="P33" s="81">
        <v>24</v>
      </c>
    </row>
    <row r="34" spans="6:16" ht="15" x14ac:dyDescent="0.25">
      <c r="F34" s="75"/>
      <c r="G34" s="94"/>
      <c r="H34" s="109" t="s">
        <v>81</v>
      </c>
      <c r="I34" s="78">
        <v>41065</v>
      </c>
      <c r="J34" s="105"/>
      <c r="K34" s="80"/>
      <c r="L34" s="80"/>
      <c r="M34" s="80"/>
      <c r="N34" s="79"/>
      <c r="O34" s="60"/>
      <c r="P34" s="81">
        <v>25</v>
      </c>
    </row>
    <row r="35" spans="6:16" ht="15" x14ac:dyDescent="0.25">
      <c r="F35" s="75"/>
      <c r="G35" s="94"/>
      <c r="H35" s="109" t="s">
        <v>82</v>
      </c>
      <c r="I35" s="78">
        <v>41066</v>
      </c>
      <c r="J35" s="105"/>
      <c r="K35" s="80"/>
      <c r="L35" s="80"/>
      <c r="M35" s="80"/>
      <c r="N35" s="79"/>
      <c r="O35" s="60"/>
      <c r="P35" s="81">
        <v>26</v>
      </c>
    </row>
    <row r="36" spans="6:16" ht="15" x14ac:dyDescent="0.25">
      <c r="F36" s="75"/>
      <c r="G36" s="86"/>
      <c r="H36" s="109" t="s">
        <v>83</v>
      </c>
      <c r="I36" s="78">
        <v>41067</v>
      </c>
      <c r="J36" s="105"/>
      <c r="K36" s="80"/>
      <c r="L36" s="80"/>
      <c r="M36" s="80"/>
      <c r="N36" s="79"/>
      <c r="O36" s="60"/>
      <c r="P36" s="81">
        <v>27</v>
      </c>
    </row>
    <row r="37" spans="6:16" ht="15" x14ac:dyDescent="0.25">
      <c r="F37" s="75"/>
      <c r="G37" s="86"/>
      <c r="H37" s="109" t="s">
        <v>84</v>
      </c>
      <c r="I37" s="78">
        <v>41068</v>
      </c>
      <c r="J37" s="105"/>
      <c r="K37" s="80"/>
      <c r="L37" s="80"/>
      <c r="M37" s="80"/>
      <c r="N37" s="79"/>
      <c r="O37" s="60"/>
      <c r="P37" s="81">
        <v>28</v>
      </c>
    </row>
    <row r="38" spans="6:16" ht="15" x14ac:dyDescent="0.25">
      <c r="F38" s="75"/>
      <c r="G38" s="86"/>
      <c r="H38" s="109" t="s">
        <v>85</v>
      </c>
      <c r="I38" s="78">
        <v>41069</v>
      </c>
      <c r="J38" s="105"/>
      <c r="K38" s="80"/>
      <c r="L38" s="80"/>
      <c r="M38" s="80"/>
      <c r="N38" s="79"/>
      <c r="O38" s="60"/>
      <c r="P38" s="81">
        <v>29</v>
      </c>
    </row>
    <row r="39" spans="6:16" ht="15" x14ac:dyDescent="0.25">
      <c r="F39" s="75"/>
      <c r="G39" s="86"/>
      <c r="H39" s="109" t="s">
        <v>86</v>
      </c>
      <c r="I39" s="78">
        <v>41070</v>
      </c>
      <c r="J39" s="105"/>
      <c r="K39" s="80"/>
      <c r="L39" s="80"/>
      <c r="M39" s="80"/>
      <c r="N39" s="79"/>
      <c r="O39" s="60"/>
      <c r="P39" s="81">
        <v>30</v>
      </c>
    </row>
    <row r="40" spans="6:16" ht="15.75" x14ac:dyDescent="0.2">
      <c r="F40" s="88" t="s">
        <v>34</v>
      </c>
      <c r="G40" s="88"/>
      <c r="H40" s="88"/>
      <c r="I40" s="89"/>
      <c r="J40" s="89"/>
      <c r="K40" s="89"/>
      <c r="L40" s="89"/>
      <c r="M40" s="89"/>
      <c r="N40" s="89"/>
      <c r="O40" s="90"/>
      <c r="P40" s="92">
        <f>SUM(P28:P39)</f>
        <v>548</v>
      </c>
    </row>
    <row r="41" spans="6:16" ht="15.75" x14ac:dyDescent="0.2">
      <c r="F41" s="70" t="s">
        <v>35</v>
      </c>
      <c r="G41" s="71"/>
      <c r="H41" s="71"/>
      <c r="I41" s="71"/>
      <c r="J41" s="71"/>
      <c r="K41" s="71"/>
      <c r="L41" s="71"/>
      <c r="M41" s="71"/>
      <c r="N41" s="71"/>
      <c r="O41" s="71"/>
      <c r="P41" s="71"/>
    </row>
    <row r="42" spans="6:16" ht="15.75" x14ac:dyDescent="0.2">
      <c r="F42" s="100"/>
      <c r="G42" s="101"/>
      <c r="H42" s="101"/>
      <c r="I42" s="101"/>
      <c r="J42" s="101"/>
      <c r="K42" s="101"/>
      <c r="L42" s="101"/>
      <c r="M42" s="101"/>
      <c r="N42" s="101"/>
      <c r="O42" s="101"/>
      <c r="P42" s="92">
        <f>P40+P26</f>
        <v>881</v>
      </c>
    </row>
    <row r="43" spans="6:16" x14ac:dyDescent="0.2">
      <c r="F43"/>
    </row>
    <row r="44" spans="6:16" x14ac:dyDescent="0.2">
      <c r="F44"/>
    </row>
    <row r="45" spans="6:16" x14ac:dyDescent="0.2">
      <c r="F45"/>
    </row>
    <row r="46" spans="6:16" ht="15" customHeight="1" x14ac:dyDescent="0.2">
      <c r="F46"/>
    </row>
    <row r="47" spans="6:16" ht="15" customHeight="1" x14ac:dyDescent="0.2">
      <c r="F47"/>
    </row>
    <row r="48" spans="6:16" x14ac:dyDescent="0.2">
      <c r="F48"/>
    </row>
    <row r="49" spans="6:6" x14ac:dyDescent="0.2">
      <c r="F49"/>
    </row>
    <row r="50" spans="6:6" x14ac:dyDescent="0.2">
      <c r="F50"/>
    </row>
    <row r="51" spans="6:6" x14ac:dyDescent="0.2">
      <c r="F51"/>
    </row>
    <row r="52" spans="6:6" x14ac:dyDescent="0.2">
      <c r="F52"/>
    </row>
    <row r="53" spans="6:6" x14ac:dyDescent="0.2">
      <c r="F53"/>
    </row>
    <row r="54" spans="6:6" x14ac:dyDescent="0.2">
      <c r="F54"/>
    </row>
    <row r="55" spans="6:6" ht="13.5" customHeight="1" x14ac:dyDescent="0.2">
      <c r="F55"/>
    </row>
    <row r="56" spans="6:6" ht="13.5" customHeight="1" x14ac:dyDescent="0.2"/>
    <row r="65" spans="1:4" ht="15" customHeight="1" x14ac:dyDescent="0.2"/>
    <row r="70" spans="1:4" ht="15" customHeight="1" x14ac:dyDescent="0.2">
      <c r="A70" s="102"/>
      <c r="B70" s="102"/>
      <c r="C70" s="102"/>
      <c r="D70" s="102"/>
    </row>
    <row r="71" spans="1:4" ht="13.5" customHeight="1" x14ac:dyDescent="0.2">
      <c r="A71" s="102"/>
      <c r="B71" s="102"/>
      <c r="C71" s="102"/>
      <c r="D71" s="102"/>
    </row>
    <row r="72" spans="1:4" x14ac:dyDescent="0.2">
      <c r="A72" s="102"/>
      <c r="B72" s="102"/>
      <c r="C72" s="102"/>
      <c r="D72" s="102"/>
    </row>
    <row r="73" spans="1:4" x14ac:dyDescent="0.2">
      <c r="A73" s="102"/>
      <c r="B73" s="102"/>
      <c r="C73" s="102"/>
      <c r="D73" s="102"/>
    </row>
    <row r="74" spans="1:4" x14ac:dyDescent="0.2">
      <c r="A74" s="102"/>
      <c r="B74" s="102"/>
      <c r="C74" s="102"/>
      <c r="D74" s="102"/>
    </row>
    <row r="75" spans="1:4" x14ac:dyDescent="0.2">
      <c r="A75" s="102"/>
      <c r="B75" s="102"/>
      <c r="C75" s="102"/>
      <c r="D75" s="102"/>
    </row>
    <row r="76" spans="1:4" x14ac:dyDescent="0.2">
      <c r="A76" s="102"/>
      <c r="B76" s="102"/>
      <c r="C76" s="102"/>
      <c r="D76" s="102"/>
    </row>
  </sheetData>
  <mergeCells count="15">
    <mergeCell ref="F1:P1"/>
    <mergeCell ref="F2:P2"/>
    <mergeCell ref="A10:D10"/>
    <mergeCell ref="H4:O4"/>
    <mergeCell ref="F6:F9"/>
    <mergeCell ref="G6:G9"/>
    <mergeCell ref="H6:H9"/>
    <mergeCell ref="I6:I9"/>
    <mergeCell ref="N6:N9"/>
    <mergeCell ref="P7:P9"/>
    <mergeCell ref="M6:M9"/>
    <mergeCell ref="J6:J9"/>
    <mergeCell ref="L6:L9"/>
    <mergeCell ref="K6:K9"/>
    <mergeCell ref="O6:O9"/>
  </mergeCells>
  <conditionalFormatting sqref="P11:P25">
    <cfRule type="expression" dxfId="21" priority="96">
      <formula>#REF!="VenB"</formula>
    </cfRule>
  </conditionalFormatting>
  <conditionalFormatting sqref="P11:P12">
    <cfRule type="expression" dxfId="20" priority="58">
      <formula>#REF!="VenB"</formula>
    </cfRule>
  </conditionalFormatting>
  <conditionalFormatting sqref="P28:P30">
    <cfRule type="expression" dxfId="19" priority="45">
      <formula>#REF!="VenB"</formula>
    </cfRule>
  </conditionalFormatting>
  <conditionalFormatting sqref="P31:P39">
    <cfRule type="expression" dxfId="18" priority="44">
      <formula>#REF!="VenB"</formula>
    </cfRule>
  </conditionalFormatting>
  <conditionalFormatting sqref="H11:H25 H28:H39">
    <cfRule type="expression" dxfId="17" priority="111">
      <formula>#REF!&lt;&gt;OR($A$63,$A$65,$A$64,$A$66,$A$67)</formula>
    </cfRule>
    <cfRule type="expression" dxfId="16" priority="112">
      <formula>#REF!=$A$66</formula>
    </cfRule>
    <cfRule type="expression" dxfId="15" priority="113">
      <formula>#REF!=$A$65</formula>
    </cfRule>
    <cfRule type="expression" dxfId="14" priority="114">
      <formula>#REF!=$A$64</formula>
    </cfRule>
    <cfRule type="expression" dxfId="13" priority="115">
      <formula>#REF!=$A$63</formula>
    </cfRule>
    <cfRule type="expression" dxfId="12" priority="116">
      <formula>#REF!=$A$67</formula>
    </cfRule>
  </conditionalFormatting>
  <dataValidations count="5">
    <dataValidation type="list" allowBlank="1" showInputMessage="1" showErrorMessage="1" sqref="G11:G25 G28:G39">
      <formula1>"°,O,Ø"</formula1>
    </dataValidation>
    <dataValidation type="list" allowBlank="1" showInputMessage="1" showErrorMessage="1" sqref="J11:J25 J28:J39">
      <formula1>"STD,TVA,SOCIAL,RS"</formula1>
    </dataValidation>
    <dataValidation type="list" allowBlank="1" showInputMessage="1" showErrorMessage="1" sqref="K11:K25 K28:K39">
      <formula1>"Acc,Inv"</formula1>
    </dataValidation>
    <dataValidation type="list" allowBlank="1" showInputMessage="1" showErrorMessage="1" sqref="L11:L25 L28:L39">
      <formula1>"Int,Ext,Réseau,EnBloc"</formula1>
    </dataValidation>
    <dataValidation allowBlank="1" showInputMessage="1" showErrorMessage="1" sqref="M28:M39"/>
  </dataValidations>
  <pageMargins left="3.937007874015748E-2" right="3.937007874015748E-2" top="0.19685039370078741" bottom="0.15748031496062992" header="0.11811023622047245" footer="0.11811023622047245"/>
  <pageSetup paperSize="9" scale="57" orientation="portrait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  <pageSetUpPr fitToPage="1"/>
  </sheetPr>
  <dimension ref="A1:E138"/>
  <sheetViews>
    <sheetView tabSelected="1" zoomScale="70" zoomScaleNormal="70" workbookViewId="0">
      <pane xSplit="1" topLeftCell="B1" activePane="topRight" state="frozen"/>
      <selection activeCell="D11" sqref="D11"/>
      <selection pane="topRight" activeCell="I12" sqref="I12"/>
    </sheetView>
  </sheetViews>
  <sheetFormatPr baseColWidth="10" defaultRowHeight="15" x14ac:dyDescent="0.3"/>
  <cols>
    <col min="1" max="1" width="56" style="3" customWidth="1"/>
    <col min="2" max="2" width="0.85546875" style="1" customWidth="1" collapsed="1"/>
    <col min="3" max="3" width="8.7109375" style="2" customWidth="1"/>
    <col min="4" max="4" width="8.7109375" style="3" customWidth="1"/>
    <col min="5" max="5" width="9.85546875" style="3" customWidth="1"/>
    <col min="6" max="16384" width="11.42578125" style="3"/>
  </cols>
  <sheetData>
    <row r="1" spans="1:5" ht="34.5" x14ac:dyDescent="0.6">
      <c r="A1" s="108" t="s">
        <v>45</v>
      </c>
    </row>
    <row r="2" spans="1:5" x14ac:dyDescent="0.3">
      <c r="A2" s="4"/>
      <c r="B2" s="3"/>
      <c r="C2" s="4"/>
    </row>
    <row r="3" spans="1:5" ht="17.25" x14ac:dyDescent="0.3">
      <c r="A3" s="5" t="s">
        <v>46</v>
      </c>
    </row>
    <row r="4" spans="1:5" s="8" customFormat="1" ht="28.5" customHeight="1" x14ac:dyDescent="0.2">
      <c r="A4" s="6">
        <f>date_reporting</f>
        <v>41760</v>
      </c>
      <c r="B4" s="7"/>
      <c r="D4" s="9"/>
    </row>
    <row r="5" spans="1:5" ht="15.75" thickBot="1" x14ac:dyDescent="0.35">
      <c r="A5" s="10"/>
    </row>
    <row r="6" spans="1:5" ht="20.100000000000001" customHeight="1" x14ac:dyDescent="0.3">
      <c r="A6" s="125" t="s">
        <v>0</v>
      </c>
      <c r="B6" s="127"/>
      <c r="C6" s="129" t="s">
        <v>47</v>
      </c>
      <c r="D6" s="131" t="s">
        <v>48</v>
      </c>
      <c r="E6" s="132"/>
    </row>
    <row r="7" spans="1:5" ht="15" customHeight="1" x14ac:dyDescent="0.3">
      <c r="A7" s="126"/>
      <c r="B7" s="128"/>
      <c r="C7" s="130"/>
      <c r="D7" s="133"/>
      <c r="E7" s="134"/>
    </row>
    <row r="8" spans="1:5" ht="20.100000000000001" customHeight="1" x14ac:dyDescent="0.3">
      <c r="A8" s="126"/>
      <c r="B8" s="128"/>
      <c r="C8" s="130"/>
      <c r="D8" s="135" t="s">
        <v>2</v>
      </c>
      <c r="E8" s="137" t="s">
        <v>3</v>
      </c>
    </row>
    <row r="9" spans="1:5" ht="15" customHeight="1" x14ac:dyDescent="0.3">
      <c r="A9" s="11"/>
      <c r="B9" s="128"/>
      <c r="C9" s="130"/>
      <c r="D9" s="136"/>
      <c r="E9" s="137"/>
    </row>
    <row r="10" spans="1:5" ht="20.100000000000001" customHeight="1" x14ac:dyDescent="0.3">
      <c r="A10" s="12"/>
      <c r="B10" s="128"/>
      <c r="C10" s="130"/>
      <c r="D10" s="136"/>
      <c r="E10" s="137"/>
    </row>
    <row r="11" spans="1:5" ht="5.0999999999999996" customHeight="1" x14ac:dyDescent="0.3">
      <c r="A11" s="13"/>
      <c r="B11" s="14"/>
      <c r="C11" s="15"/>
      <c r="D11" s="16"/>
      <c r="E11" s="16"/>
    </row>
    <row r="12" spans="1:5" ht="20.100000000000001" customHeight="1" x14ac:dyDescent="0.3">
      <c r="A12" s="17" t="s">
        <v>4</v>
      </c>
      <c r="B12" s="18"/>
      <c r="C12" s="19"/>
      <c r="D12" s="20"/>
      <c r="E12" s="21"/>
    </row>
    <row r="13" spans="1:5" ht="20.100000000000001" customHeight="1" x14ac:dyDescent="0.3">
      <c r="A13" s="77" t="s">
        <v>27</v>
      </c>
      <c r="B13" s="18"/>
      <c r="C13" s="22">
        <f>IF(ISERROR(VLOOKUP($A13,EMR!$H:$P,2,FALSE)),"",VLOOKUP($A13,EMR!$H:$P,2,FALSE))</f>
        <v>40513</v>
      </c>
      <c r="D13" s="23">
        <f>IF(ISERROR(VLOOKUP($A13,EMR!$H:$P,9,FALSE)),,VLOOKUP($A13,EMR!$H:$P,9,FALSE))</f>
        <v>106</v>
      </c>
      <c r="E13" s="24">
        <f>IF(ISERROR(VLOOKUP($A13,EMR!$H:$P,8,FALSE)),,VLOOKUP($A13,EMR!$H:$P,8,FALSE))</f>
        <v>0</v>
      </c>
    </row>
    <row r="14" spans="1:5" ht="20.100000000000001" customHeight="1" x14ac:dyDescent="0.3">
      <c r="A14" s="77" t="s">
        <v>28</v>
      </c>
      <c r="B14" s="18"/>
      <c r="C14" s="22">
        <f>IF(ISERROR(VLOOKUP($A14,EMR!$H:$P,2,FALSE)),"",VLOOKUP($A14,EMR!$H:$P,2,FALSE))</f>
        <v>40725</v>
      </c>
      <c r="D14" s="23">
        <f>IF(ISERROR(VLOOKUP($A14,EMR!$H:$P,9,FALSE)),,VLOOKUP($A14,EMR!$H:$P,9,FALSE))</f>
        <v>136</v>
      </c>
      <c r="E14" s="24">
        <f>IF(ISERROR(VLOOKUP($A14,EMR!$H:$P,8,FALSE)),,VLOOKUP($A14,EMR!$H:$P,8,FALSE))</f>
        <v>0</v>
      </c>
    </row>
    <row r="15" spans="1:5" ht="20.100000000000001" customHeight="1" x14ac:dyDescent="0.3">
      <c r="A15" s="25" t="s">
        <v>5</v>
      </c>
      <c r="B15" s="26"/>
      <c r="C15" s="27"/>
      <c r="D15" s="28">
        <f>SUM(D13:D14)</f>
        <v>242</v>
      </c>
      <c r="E15" s="29">
        <f>SUM(E13:E14)</f>
        <v>0</v>
      </c>
    </row>
    <row r="16" spans="1:5" ht="5.0999999999999996" customHeight="1" x14ac:dyDescent="0.3">
      <c r="A16" s="30"/>
      <c r="B16" s="18"/>
      <c r="C16" s="31"/>
      <c r="D16" s="32"/>
      <c r="E16" s="32"/>
    </row>
    <row r="17" spans="1:5" ht="20.100000000000001" customHeight="1" x14ac:dyDescent="0.3">
      <c r="A17" s="33" t="s">
        <v>20</v>
      </c>
      <c r="B17" s="18"/>
      <c r="C17" s="19"/>
      <c r="D17" s="20"/>
      <c r="E17" s="21"/>
    </row>
    <row r="18" spans="1:5" ht="20.100000000000001" customHeight="1" x14ac:dyDescent="0.3">
      <c r="A18" s="77" t="s">
        <v>29</v>
      </c>
      <c r="B18" s="18"/>
      <c r="C18" s="22">
        <f>IF(ISERROR(VLOOKUP($A18,EMR!$H:$P,2,FALSE)),"",VLOOKUP($A18,EMR!$H:$P,2,FALSE))</f>
        <v>40452</v>
      </c>
      <c r="D18" s="23">
        <f>IF(ISERROR(VLOOKUP($A18,EMR!$H:$P,9,FALSE)),,VLOOKUP($A18,EMR!$H:$P,9,FALSE))</f>
        <v>85</v>
      </c>
      <c r="E18" s="24">
        <f>IF(ISERROR(VLOOKUP($A18,EMR!$H:$P,8,FALSE)),,VLOOKUP($A18,EMR!$H:$P,8,FALSE))</f>
        <v>0</v>
      </c>
    </row>
    <row r="19" spans="1:5" ht="20.100000000000001" customHeight="1" x14ac:dyDescent="0.3">
      <c r="A19" s="77" t="s">
        <v>30</v>
      </c>
      <c r="B19" s="18"/>
      <c r="C19" s="22">
        <f>IF(ISERROR(VLOOKUP($A19,EMR!$H:$P,2,FALSE)),"",VLOOKUP($A19,EMR!$H:$P,2,FALSE))</f>
        <v>41640</v>
      </c>
      <c r="D19" s="23">
        <f>IF(ISERROR(VLOOKUP($A19,EMR!$H:$P,9,FALSE)),,VLOOKUP($A19,EMR!$H:$P,9,FALSE))</f>
        <v>43</v>
      </c>
      <c r="E19" s="24">
        <f>IF(ISERROR(VLOOKUP($A19,EMR!$H:$P,8,FALSE)),,VLOOKUP($A19,EMR!$H:$P,8,FALSE))</f>
        <v>0</v>
      </c>
    </row>
    <row r="20" spans="1:5" ht="20.100000000000001" customHeight="1" x14ac:dyDescent="0.3">
      <c r="A20" s="77" t="s">
        <v>31</v>
      </c>
      <c r="B20" s="18"/>
      <c r="C20" s="22">
        <f>IF(ISERROR(VLOOKUP($A20,EMR!$H:$P,2,FALSE)),"",VLOOKUP($A20,EMR!$H:$P,2,FALSE))</f>
        <v>41334</v>
      </c>
      <c r="D20" s="23">
        <f>IF(ISERROR(VLOOKUP($A20,EMR!$H:$P,9,FALSE)),,VLOOKUP($A20,EMR!$H:$P,9,FALSE))</f>
        <v>186</v>
      </c>
      <c r="E20" s="24">
        <f>IF(ISERROR(VLOOKUP($A20,EMR!$H:$P,8,FALSE)),,VLOOKUP($A20,EMR!$H:$P,8,FALSE))</f>
        <v>0</v>
      </c>
    </row>
    <row r="21" spans="1:5" ht="20.100000000000001" customHeight="1" x14ac:dyDescent="0.3">
      <c r="A21" s="77" t="s">
        <v>32</v>
      </c>
      <c r="B21" s="18"/>
      <c r="C21" s="22" t="str">
        <f>IF(ISERROR(VLOOKUP($A21,EMR!$H:$P,2,FALSE)),"",VLOOKUP($A21,EMR!$H:$P,2,FALSE))</f>
        <v/>
      </c>
      <c r="D21" s="23">
        <f>IF(ISERROR(VLOOKUP($A21,EMR!$H:$P,9,FALSE)),,VLOOKUP($A21,EMR!$H:$P,9,FALSE))</f>
        <v>0</v>
      </c>
      <c r="E21" s="24">
        <f>IF(ISERROR(VLOOKUP($A21,EMR!$H:$P,8,FALSE)),,VLOOKUP($A21,EMR!$H:$P,8,FALSE))</f>
        <v>0</v>
      </c>
    </row>
    <row r="22" spans="1:5" ht="20.100000000000001" customHeight="1" x14ac:dyDescent="0.3">
      <c r="A22" s="77" t="s">
        <v>33</v>
      </c>
      <c r="B22" s="18"/>
      <c r="C22" s="22" t="str">
        <f>IF(ISERROR(VLOOKUP($A22,EMR!$H:$P,2,FALSE)),"",VLOOKUP($A22,EMR!$H:$P,2,FALSE))</f>
        <v/>
      </c>
      <c r="D22" s="23">
        <f>IF(ISERROR(VLOOKUP($A22,EMR!$H:$P,9,FALSE)),,VLOOKUP($A22,EMR!$H:$P,9,FALSE))</f>
        <v>0</v>
      </c>
      <c r="E22" s="24">
        <f>IF(ISERROR(VLOOKUP($A22,EMR!$H:$P,8,FALSE)),,VLOOKUP($A22,EMR!$H:$P,8,FALSE))</f>
        <v>0</v>
      </c>
    </row>
    <row r="23" spans="1:5" ht="20.100000000000001" customHeight="1" x14ac:dyDescent="0.3">
      <c r="A23" s="25" t="s">
        <v>6</v>
      </c>
      <c r="B23" s="26"/>
      <c r="C23" s="34"/>
      <c r="D23" s="28">
        <f>SUM(D18:D22)</f>
        <v>314</v>
      </c>
      <c r="E23" s="29">
        <f>SUM(E18:E22)</f>
        <v>0</v>
      </c>
    </row>
    <row r="24" spans="1:5" ht="5.0999999999999996" customHeight="1" x14ac:dyDescent="0.3">
      <c r="A24" s="35"/>
      <c r="B24" s="36"/>
      <c r="C24" s="37"/>
      <c r="D24" s="38"/>
      <c r="E24" s="38"/>
    </row>
    <row r="25" spans="1:5" ht="20.100000000000001" customHeight="1" x14ac:dyDescent="0.3">
      <c r="A25" s="33" t="s">
        <v>49</v>
      </c>
      <c r="B25" s="18"/>
      <c r="C25" s="19"/>
      <c r="D25" s="20"/>
      <c r="E25" s="21"/>
    </row>
    <row r="26" spans="1:5" ht="20.100000000000001" customHeight="1" x14ac:dyDescent="0.3">
      <c r="A26" s="39"/>
      <c r="B26" s="18"/>
      <c r="C26" s="22" t="str">
        <f>IF(ISERROR(VLOOKUP($A26,EMR!$H:$P,2,FALSE)),"",VLOOKUP($A26,EMR!$H:$P,2,FALSE))</f>
        <v/>
      </c>
      <c r="D26" s="23">
        <f>IF(ISERROR(VLOOKUP($A26,EMR!$H:$P,9,FALSE)),,VLOOKUP($A26,EMR!$H:$P,9,FALSE))</f>
        <v>0</v>
      </c>
      <c r="E26" s="24">
        <f>IF(ISERROR(VLOOKUP($A26,EMR!$H:$P,8,FALSE)),,VLOOKUP($A26,EMR!$H:$P,8,FALSE))</f>
        <v>0</v>
      </c>
    </row>
    <row r="27" spans="1:5" ht="20.100000000000001" customHeight="1" x14ac:dyDescent="0.3">
      <c r="A27" s="39"/>
      <c r="B27" s="18"/>
      <c r="C27" s="22" t="str">
        <f>IF(ISERROR(VLOOKUP($A27,EMR!$H:$P,2,FALSE)),"",VLOOKUP($A27,EMR!$H:$P,2,FALSE))</f>
        <v/>
      </c>
      <c r="D27" s="23">
        <f>IF(ISERROR(VLOOKUP($A27,EMR!$H:$P,9,FALSE)),,VLOOKUP($A27,EMR!$H:$P,9,FALSE))</f>
        <v>0</v>
      </c>
      <c r="E27" s="24">
        <f>IF(ISERROR(VLOOKUP($A27,EMR!$H:$P,8,FALSE)),,VLOOKUP($A27,EMR!$H:$P,8,FALSE))</f>
        <v>0</v>
      </c>
    </row>
    <row r="28" spans="1:5" ht="20.100000000000001" customHeight="1" x14ac:dyDescent="0.3">
      <c r="A28" s="39"/>
      <c r="B28" s="18"/>
      <c r="C28" s="22"/>
      <c r="D28" s="23"/>
      <c r="E28" s="24"/>
    </row>
    <row r="29" spans="1:5" ht="20.100000000000001" customHeight="1" x14ac:dyDescent="0.3">
      <c r="A29" s="25" t="s">
        <v>7</v>
      </c>
      <c r="B29" s="26"/>
      <c r="C29" s="27"/>
      <c r="D29" s="28">
        <f t="shared" ref="D29:E29" si="0">SUM(D25:D28)</f>
        <v>0</v>
      </c>
      <c r="E29" s="29">
        <f t="shared" si="0"/>
        <v>0</v>
      </c>
    </row>
    <row r="30" spans="1:5" ht="5.0999999999999996" customHeight="1" x14ac:dyDescent="0.3">
      <c r="A30" s="40"/>
      <c r="B30" s="41"/>
      <c r="C30" s="42"/>
      <c r="D30" s="43"/>
      <c r="E30" s="43"/>
    </row>
    <row r="31" spans="1:5" s="48" customFormat="1" ht="24.95" customHeight="1" x14ac:dyDescent="0.3">
      <c r="A31" s="44" t="s">
        <v>8</v>
      </c>
      <c r="B31" s="36"/>
      <c r="C31" s="45"/>
      <c r="D31" s="46">
        <f>D15+D23+D29</f>
        <v>556</v>
      </c>
      <c r="E31" s="47">
        <f>E15+E23+E29</f>
        <v>0</v>
      </c>
    </row>
    <row r="32" spans="1:5" ht="5.0999999999999996" customHeight="1" x14ac:dyDescent="0.3">
      <c r="A32" s="49"/>
      <c r="B32" s="50"/>
      <c r="C32" s="51"/>
      <c r="D32" s="52"/>
      <c r="E32" s="52"/>
    </row>
    <row r="33" spans="1:5" s="8" customFormat="1" ht="20.100000000000001" customHeight="1" x14ac:dyDescent="0.2">
      <c r="A33" s="53"/>
      <c r="B33" s="55"/>
      <c r="C33" s="53"/>
      <c r="D33" s="53"/>
      <c r="E33" s="53"/>
    </row>
    <row r="34" spans="1:5" s="8" customFormat="1" ht="20.100000000000001" customHeight="1" x14ac:dyDescent="0.2">
      <c r="A34" s="53"/>
      <c r="B34" s="55"/>
      <c r="C34" s="53"/>
      <c r="D34" s="53"/>
      <c r="E34" s="53"/>
    </row>
    <row r="35" spans="1:5" s="8" customFormat="1" ht="21.75" customHeight="1" x14ac:dyDescent="0.2">
      <c r="A35" s="53"/>
      <c r="B35" s="55"/>
      <c r="C35" s="53"/>
      <c r="D35" s="53"/>
      <c r="E35" s="53"/>
    </row>
    <row r="36" spans="1:5" s="8" customFormat="1" ht="20.100000000000001" customHeight="1" x14ac:dyDescent="0.2">
      <c r="A36" s="53"/>
      <c r="B36" s="55"/>
      <c r="C36" s="53"/>
      <c r="D36" s="53"/>
      <c r="E36" s="53"/>
    </row>
    <row r="37" spans="1:5" s="8" customFormat="1" ht="20.100000000000001" customHeight="1" x14ac:dyDescent="0.2">
      <c r="B37" s="55"/>
      <c r="C37" s="53"/>
      <c r="D37" s="53"/>
      <c r="E37" s="53"/>
    </row>
    <row r="38" spans="1:5" s="8" customFormat="1" ht="20.100000000000001" customHeight="1" x14ac:dyDescent="0.2">
      <c r="A38" s="53"/>
      <c r="B38" s="55"/>
      <c r="C38" s="53"/>
      <c r="D38" s="53"/>
      <c r="E38" s="53"/>
    </row>
    <row r="39" spans="1:5" s="8" customFormat="1" ht="20.100000000000001" customHeight="1" x14ac:dyDescent="0.2">
      <c r="A39" s="53"/>
      <c r="B39" s="55"/>
      <c r="C39" s="53"/>
      <c r="D39" s="53"/>
      <c r="E39" s="53"/>
    </row>
    <row r="40" spans="1:5" s="8" customFormat="1" ht="20.100000000000001" customHeight="1" x14ac:dyDescent="0.2">
      <c r="A40" s="53"/>
      <c r="B40" s="55"/>
      <c r="C40" s="53"/>
      <c r="D40" s="53"/>
      <c r="E40" s="53"/>
    </row>
    <row r="41" spans="1:5" s="8" customFormat="1" ht="20.100000000000001" customHeight="1" x14ac:dyDescent="0.2">
      <c r="A41" s="53"/>
      <c r="B41" s="55"/>
      <c r="C41" s="53"/>
      <c r="D41" s="53"/>
      <c r="E41" s="53"/>
    </row>
    <row r="42" spans="1:5" s="8" customFormat="1" ht="20.100000000000001" customHeight="1" x14ac:dyDescent="0.2">
      <c r="A42" s="53"/>
      <c r="B42" s="55"/>
      <c r="C42" s="54"/>
      <c r="D42" s="53"/>
      <c r="E42" s="53"/>
    </row>
    <row r="43" spans="1:5" s="8" customFormat="1" ht="20.100000000000001" customHeight="1" x14ac:dyDescent="0.2">
      <c r="A43" s="53"/>
      <c r="B43" s="53"/>
      <c r="C43" s="53"/>
      <c r="D43" s="53"/>
      <c r="E43" s="53"/>
    </row>
    <row r="44" spans="1:5" s="8" customFormat="1" ht="20.100000000000001" customHeight="1" x14ac:dyDescent="0.2">
      <c r="A44" s="53"/>
      <c r="B44" s="53"/>
      <c r="C44" s="53"/>
      <c r="D44" s="53"/>
      <c r="E44" s="53"/>
    </row>
    <row r="45" spans="1:5" s="8" customFormat="1" ht="20.100000000000001" customHeight="1" x14ac:dyDescent="0.2">
      <c r="A45" s="53"/>
      <c r="B45" s="53"/>
      <c r="C45" s="53"/>
      <c r="D45" s="53"/>
      <c r="E45" s="53"/>
    </row>
    <row r="46" spans="1:5" s="8" customFormat="1" ht="20.100000000000001" customHeight="1" x14ac:dyDescent="0.2">
      <c r="A46" s="53"/>
      <c r="B46" s="53"/>
      <c r="C46" s="53"/>
      <c r="D46" s="53"/>
      <c r="E46" s="53"/>
    </row>
    <row r="47" spans="1:5" s="8" customFormat="1" ht="20.100000000000001" customHeight="1" x14ac:dyDescent="0.2">
      <c r="A47" s="53"/>
      <c r="B47" s="53"/>
      <c r="C47" s="53"/>
      <c r="D47" s="53"/>
      <c r="E47" s="53"/>
    </row>
    <row r="48" spans="1:5" s="8" customFormat="1" ht="20.100000000000001" customHeight="1" x14ac:dyDescent="0.2">
      <c r="A48" s="53"/>
      <c r="B48" s="53"/>
      <c r="C48" s="53"/>
      <c r="D48" s="53"/>
      <c r="E48" s="53"/>
    </row>
    <row r="49" spans="1:5" s="8" customFormat="1" ht="20.100000000000001" customHeight="1" x14ac:dyDescent="0.2">
      <c r="A49" s="53"/>
      <c r="B49" s="53"/>
      <c r="C49" s="53"/>
      <c r="D49" s="53"/>
      <c r="E49" s="53"/>
    </row>
    <row r="50" spans="1:5" s="8" customFormat="1" ht="20.100000000000001" customHeight="1" x14ac:dyDescent="0.2">
      <c r="A50" s="53"/>
      <c r="B50" s="53"/>
      <c r="C50" s="53"/>
      <c r="D50" s="53"/>
      <c r="E50" s="53"/>
    </row>
    <row r="51" spans="1:5" s="8" customFormat="1" ht="20.100000000000001" customHeight="1" x14ac:dyDescent="0.2">
      <c r="A51" s="53"/>
      <c r="B51" s="53"/>
      <c r="C51" s="53"/>
      <c r="D51" s="53"/>
      <c r="E51" s="53"/>
    </row>
    <row r="52" spans="1:5" s="8" customFormat="1" ht="20.100000000000001" customHeight="1" x14ac:dyDescent="0.2">
      <c r="A52" s="53"/>
      <c r="B52" s="53"/>
      <c r="C52" s="53"/>
      <c r="D52" s="53"/>
      <c r="E52" s="53"/>
    </row>
    <row r="53" spans="1:5" s="8" customFormat="1" ht="24.95" customHeight="1" x14ac:dyDescent="0.2">
      <c r="A53" s="53"/>
      <c r="B53" s="53"/>
      <c r="C53" s="53"/>
      <c r="D53" s="53"/>
      <c r="E53" s="53"/>
    </row>
    <row r="54" spans="1:5" s="8" customFormat="1" ht="7.5" customHeight="1" x14ac:dyDescent="0.2">
      <c r="A54" s="53"/>
      <c r="B54" s="55"/>
      <c r="C54" s="54"/>
      <c r="D54" s="53"/>
      <c r="E54" s="53"/>
    </row>
    <row r="55" spans="1:5" s="8" customFormat="1" ht="24.95" customHeight="1" x14ac:dyDescent="0.2">
      <c r="A55" s="53"/>
      <c r="B55" s="55"/>
      <c r="C55" s="54"/>
      <c r="D55" s="53"/>
      <c r="E55" s="53"/>
    </row>
    <row r="69" spans="1:3" x14ac:dyDescent="0.3">
      <c r="A69" s="56"/>
      <c r="B69" s="9"/>
      <c r="C69" s="3"/>
    </row>
    <row r="94" spans="3:4" x14ac:dyDescent="0.3">
      <c r="C94" s="3"/>
    </row>
    <row r="95" spans="3:4" x14ac:dyDescent="0.3">
      <c r="C95" s="3"/>
    </row>
    <row r="96" spans="3:4" x14ac:dyDescent="0.3">
      <c r="C96" s="3"/>
      <c r="D96" s="57"/>
    </row>
    <row r="97" spans="3:4" x14ac:dyDescent="0.3">
      <c r="C97" s="3"/>
      <c r="D97" s="57"/>
    </row>
    <row r="98" spans="3:4" x14ac:dyDescent="0.3">
      <c r="C98" s="3"/>
      <c r="D98" s="57"/>
    </row>
    <row r="99" spans="3:4" x14ac:dyDescent="0.3">
      <c r="C99" s="3"/>
      <c r="D99" s="57"/>
    </row>
    <row r="100" spans="3:4" x14ac:dyDescent="0.3">
      <c r="C100" s="3"/>
      <c r="D100" s="57"/>
    </row>
    <row r="101" spans="3:4" x14ac:dyDescent="0.3">
      <c r="C101" s="3"/>
      <c r="D101" s="57"/>
    </row>
    <row r="102" spans="3:4" x14ac:dyDescent="0.3">
      <c r="C102" s="3"/>
      <c r="D102" s="57"/>
    </row>
    <row r="103" spans="3:4" x14ac:dyDescent="0.3">
      <c r="C103" s="3"/>
      <c r="D103" s="57"/>
    </row>
    <row r="104" spans="3:4" x14ac:dyDescent="0.3">
      <c r="C104" s="3"/>
      <c r="D104" s="57"/>
    </row>
    <row r="105" spans="3:4" x14ac:dyDescent="0.3">
      <c r="C105" s="3"/>
      <c r="D105" s="57"/>
    </row>
    <row r="106" spans="3:4" x14ac:dyDescent="0.3">
      <c r="C106" s="3"/>
      <c r="D106" s="57"/>
    </row>
    <row r="107" spans="3:4" x14ac:dyDescent="0.3">
      <c r="C107" s="3"/>
    </row>
    <row r="108" spans="3:4" x14ac:dyDescent="0.3">
      <c r="C108" s="3"/>
    </row>
    <row r="127" spans="1:4" x14ac:dyDescent="0.3">
      <c r="A127" s="58"/>
      <c r="B127" s="8"/>
      <c r="C127" s="8"/>
      <c r="D127" s="8"/>
    </row>
    <row r="128" spans="1:4" x14ac:dyDescent="0.3">
      <c r="A128" s="58"/>
      <c r="B128" s="59"/>
      <c r="C128" s="8"/>
      <c r="D128" s="8"/>
    </row>
    <row r="129" spans="1:4" x14ac:dyDescent="0.3">
      <c r="A129" s="58"/>
      <c r="B129" s="59"/>
      <c r="C129" s="8"/>
      <c r="D129" s="8"/>
    </row>
    <row r="130" spans="1:4" x14ac:dyDescent="0.3">
      <c r="A130" s="58"/>
      <c r="B130" s="59"/>
      <c r="C130" s="8"/>
      <c r="D130" s="8"/>
    </row>
    <row r="131" spans="1:4" x14ac:dyDescent="0.3">
      <c r="A131" s="58"/>
      <c r="B131" s="59"/>
      <c r="C131" s="8"/>
      <c r="D131" s="8"/>
    </row>
    <row r="132" spans="1:4" x14ac:dyDescent="0.3">
      <c r="A132" s="58"/>
      <c r="B132" s="59"/>
      <c r="C132" s="8"/>
      <c r="D132" s="8"/>
    </row>
    <row r="133" spans="1:4" x14ac:dyDescent="0.3">
      <c r="A133" s="58"/>
      <c r="B133" s="59"/>
      <c r="C133" s="8"/>
      <c r="D133" s="8"/>
    </row>
    <row r="134" spans="1:4" x14ac:dyDescent="0.3">
      <c r="A134" s="58"/>
      <c r="B134" s="59"/>
      <c r="C134" s="8"/>
      <c r="D134" s="8"/>
    </row>
    <row r="135" spans="1:4" x14ac:dyDescent="0.3">
      <c r="A135" s="58"/>
      <c r="B135" s="59"/>
      <c r="C135" s="8"/>
      <c r="D135" s="8"/>
    </row>
    <row r="136" spans="1:4" x14ac:dyDescent="0.3">
      <c r="A136" s="58"/>
      <c r="B136" s="59"/>
      <c r="C136" s="8"/>
      <c r="D136" s="8"/>
    </row>
    <row r="137" spans="1:4" x14ac:dyDescent="0.3">
      <c r="A137" s="58"/>
      <c r="B137" s="59"/>
      <c r="C137" s="8"/>
      <c r="D137" s="8"/>
    </row>
    <row r="138" spans="1:4" x14ac:dyDescent="0.3">
      <c r="A138" s="58"/>
      <c r="B138" s="59"/>
      <c r="C138" s="8"/>
      <c r="D138" s="8"/>
    </row>
  </sheetData>
  <mergeCells count="6">
    <mergeCell ref="A6:A8"/>
    <mergeCell ref="B6:B10"/>
    <mergeCell ref="C6:C10"/>
    <mergeCell ref="D6:E7"/>
    <mergeCell ref="D8:D10"/>
    <mergeCell ref="E8:E10"/>
  </mergeCells>
  <conditionalFormatting sqref="A18:A22">
    <cfRule type="expression" dxfId="11" priority="7">
      <formula>#REF!&lt;&gt;OR($A$42,$A$44,$A$43,$A$45,$A$46)</formula>
    </cfRule>
    <cfRule type="expression" dxfId="10" priority="8">
      <formula>#REF!=$A$45</formula>
    </cfRule>
    <cfRule type="expression" dxfId="9" priority="9">
      <formula>#REF!=$A$44</formula>
    </cfRule>
    <cfRule type="expression" dxfId="8" priority="10">
      <formula>#REF!=$A$43</formula>
    </cfRule>
    <cfRule type="expression" dxfId="7" priority="11">
      <formula>#REF!=$A$42</formula>
    </cfRule>
    <cfRule type="expression" dxfId="6" priority="12">
      <formula>#REF!=$A$46</formula>
    </cfRule>
  </conditionalFormatting>
  <conditionalFormatting sqref="A13:A14">
    <cfRule type="expression" dxfId="5" priority="1">
      <formula>#REF!&lt;&gt;OR($A$42,$A$44,$A$43,$A$45,$A$46)</formula>
    </cfRule>
    <cfRule type="expression" dxfId="4" priority="2">
      <formula>#REF!=$A$45</formula>
    </cfRule>
    <cfRule type="expression" dxfId="3" priority="3">
      <formula>#REF!=$A$44</formula>
    </cfRule>
    <cfRule type="expression" dxfId="2" priority="4">
      <formula>#REF!=$A$43</formula>
    </cfRule>
    <cfRule type="expression" dxfId="1" priority="5">
      <formula>#REF!=$A$42</formula>
    </cfRule>
    <cfRule type="expression" dxfId="0" priority="6">
      <formula>#REF!=$A$46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EMR</vt:lpstr>
      <vt:lpstr>Comm</vt:lpstr>
      <vt:lpstr>Comm_Achevées</vt:lpstr>
      <vt:lpstr>Comm_EnCours</vt:lpstr>
      <vt:lpstr>Comm_Engagées</vt:lpstr>
      <vt:lpstr>date_reporting</vt:lpstr>
      <vt:lpstr>EMR_EnCours</vt:lpstr>
      <vt:lpstr>EMR_Livrés</vt:lpstr>
      <vt:lpstr>Comm!Zone_d_impression</vt:lpstr>
      <vt:lpstr>EMR!Zone_d_impression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cp:lastPrinted>2014-06-20T10:15:32Z</cp:lastPrinted>
  <dcterms:created xsi:type="dcterms:W3CDTF">2014-01-29T13:55:17Z</dcterms:created>
  <dcterms:modified xsi:type="dcterms:W3CDTF">2014-06-22T08:38:15Z</dcterms:modified>
</cp:coreProperties>
</file>