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600" yWindow="135" windowWidth="15780" windowHeight="13740" tabRatio="717"/>
  </bookViews>
  <sheets>
    <sheet name="Sheet" sheetId="2" r:id="rId1"/>
    <sheet name="Sales Target " sheetId="4" r:id="rId2"/>
    <sheet name="Personal Bonus" sheetId="8" r:id="rId3"/>
    <sheet name="Wine Prices " sheetId="10" r:id="rId4"/>
  </sheets>
  <definedNames>
    <definedName name="_xlnm._FilterDatabase" localSheetId="3" hidden="1">'Wine Prices '!$B$2:$D$2</definedName>
    <definedName name="Liste">'Wine Prices '!$B$3:$B$44</definedName>
    <definedName name="Liste2">'Wine Prices '!$C$3:$C$44</definedName>
    <definedName name="wine">'Wine Prices '!$B$3:$D$44</definedName>
    <definedName name="wine2">'Wine Prices '!$C$3:$D$44</definedName>
    <definedName name="wines">'Wine Prices '!#REF!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2" i="2" l="1"/>
  <c r="D23" i="2"/>
  <c r="D32" i="2" l="1"/>
  <c r="C27" i="2" l="1"/>
  <c r="C29" i="2" s="1"/>
  <c r="C31" i="2" s="1"/>
  <c r="C32" i="2" s="1"/>
  <c r="C62" i="2"/>
  <c r="C64" i="2" s="1"/>
  <c r="C66" i="2"/>
  <c r="C67" i="2" s="1"/>
  <c r="AG62" i="2"/>
  <c r="AG64" i="2" s="1"/>
  <c r="AG66" i="2" s="1"/>
  <c r="AG67" i="2" s="1"/>
  <c r="AF62" i="2"/>
  <c r="AF64" i="2" s="1"/>
  <c r="AF66" i="2" s="1"/>
  <c r="AF67" i="2" s="1"/>
  <c r="AE62" i="2"/>
  <c r="AE64" i="2" s="1"/>
  <c r="AE66" i="2" s="1"/>
  <c r="AE67" i="2" s="1"/>
  <c r="AD62" i="2"/>
  <c r="AD64" i="2" s="1"/>
  <c r="AD66" i="2" s="1"/>
  <c r="AD67" i="2" s="1"/>
  <c r="AC62" i="2"/>
  <c r="AC64" i="2" s="1"/>
  <c r="AC66" i="2" s="1"/>
  <c r="AC67" i="2" s="1"/>
  <c r="AB62" i="2"/>
  <c r="AB64" i="2"/>
  <c r="AB66" i="2" s="1"/>
  <c r="AB67" i="2" s="1"/>
  <c r="AA62" i="2"/>
  <c r="AA64" i="2" s="1"/>
  <c r="AA66" i="2" s="1"/>
  <c r="AA67" i="2" s="1"/>
  <c r="Z62" i="2"/>
  <c r="Z64" i="2" s="1"/>
  <c r="Z66" i="2"/>
  <c r="Z67" i="2" s="1"/>
  <c r="Y62" i="2"/>
  <c r="Y64" i="2" s="1"/>
  <c r="Y66" i="2" s="1"/>
  <c r="Y67" i="2" s="1"/>
  <c r="X62" i="2"/>
  <c r="X64" i="2" s="1"/>
  <c r="X66" i="2" s="1"/>
  <c r="X67" i="2" s="1"/>
  <c r="W62" i="2"/>
  <c r="W64" i="2"/>
  <c r="W66" i="2" s="1"/>
  <c r="W67" i="2" s="1"/>
  <c r="V62" i="2"/>
  <c r="V64" i="2" s="1"/>
  <c r="V66" i="2" s="1"/>
  <c r="V67" i="2" s="1"/>
  <c r="U62" i="2"/>
  <c r="U64" i="2" s="1"/>
  <c r="U66" i="2" s="1"/>
  <c r="U67" i="2" s="1"/>
  <c r="T62" i="2"/>
  <c r="T64" i="2"/>
  <c r="T66" i="2" s="1"/>
  <c r="T67" i="2" s="1"/>
  <c r="S62" i="2"/>
  <c r="S64" i="2" s="1"/>
  <c r="S66" i="2" s="1"/>
  <c r="S67" i="2" s="1"/>
  <c r="R62" i="2"/>
  <c r="R64" i="2" s="1"/>
  <c r="R66" i="2"/>
  <c r="R67" i="2" s="1"/>
  <c r="Q62" i="2"/>
  <c r="Q64" i="2" s="1"/>
  <c r="Q66" i="2" s="1"/>
  <c r="Q67" i="2" s="1"/>
  <c r="P62" i="2"/>
  <c r="P64" i="2" s="1"/>
  <c r="P66" i="2" s="1"/>
  <c r="P67" i="2" s="1"/>
  <c r="O62" i="2"/>
  <c r="O64" i="2"/>
  <c r="O66" i="2" s="1"/>
  <c r="O67" i="2" s="1"/>
  <c r="N62" i="2"/>
  <c r="N64" i="2" s="1"/>
  <c r="N66" i="2" s="1"/>
  <c r="N67" i="2" s="1"/>
  <c r="M62" i="2"/>
  <c r="M64" i="2" s="1"/>
  <c r="M66" i="2" s="1"/>
  <c r="M67" i="2" s="1"/>
  <c r="L62" i="2"/>
  <c r="L64" i="2" s="1"/>
  <c r="L66" i="2" s="1"/>
  <c r="L67" i="2" s="1"/>
  <c r="K62" i="2"/>
  <c r="K64" i="2" s="1"/>
  <c r="K66" i="2" s="1"/>
  <c r="K67" i="2" s="1"/>
  <c r="J62" i="2"/>
  <c r="J64" i="2" s="1"/>
  <c r="J66" i="2" s="1"/>
  <c r="J67" i="2" s="1"/>
  <c r="I62" i="2"/>
  <c r="I64" i="2" s="1"/>
  <c r="I66" i="2" s="1"/>
  <c r="I67" i="2" s="1"/>
  <c r="H62" i="2"/>
  <c r="H64" i="2" s="1"/>
  <c r="H66" i="2" s="1"/>
  <c r="H67" i="2" s="1"/>
  <c r="G62" i="2"/>
  <c r="G64" i="2"/>
  <c r="G66" i="2" s="1"/>
  <c r="G67" i="2" s="1"/>
  <c r="F62" i="2"/>
  <c r="F64" i="2" s="1"/>
  <c r="F66" i="2" s="1"/>
  <c r="F67" i="2" s="1"/>
  <c r="E62" i="2"/>
  <c r="E64" i="2" s="1"/>
  <c r="E66" i="2" s="1"/>
  <c r="E67" i="2" s="1"/>
  <c r="D62" i="2"/>
  <c r="D64" i="2"/>
  <c r="D66" i="2" s="1"/>
  <c r="D67" i="2" s="1"/>
  <c r="AG55" i="2"/>
  <c r="AG57" i="2" s="1"/>
  <c r="AG59" i="2" s="1"/>
  <c r="AG60" i="2" s="1"/>
  <c r="AF55" i="2"/>
  <c r="AF57" i="2" s="1"/>
  <c r="AF59" i="2"/>
  <c r="AF60" i="2" s="1"/>
  <c r="AE55" i="2"/>
  <c r="AE57" i="2" s="1"/>
  <c r="AE59" i="2" s="1"/>
  <c r="AE60" i="2" s="1"/>
  <c r="AD55" i="2"/>
  <c r="AD57" i="2" s="1"/>
  <c r="AD59" i="2" s="1"/>
  <c r="AD60" i="2" s="1"/>
  <c r="AC55" i="2"/>
  <c r="AC57" i="2"/>
  <c r="AC59" i="2" s="1"/>
  <c r="AC60" i="2" s="1"/>
  <c r="AB55" i="2"/>
  <c r="AB57" i="2" s="1"/>
  <c r="AB59" i="2" s="1"/>
  <c r="AB60" i="2" s="1"/>
  <c r="AA55" i="2"/>
  <c r="AA57" i="2" s="1"/>
  <c r="AA59" i="2" s="1"/>
  <c r="AA60" i="2" s="1"/>
  <c r="Z55" i="2"/>
  <c r="Z57" i="2"/>
  <c r="Z59" i="2" s="1"/>
  <c r="Z60" i="2" s="1"/>
  <c r="Y55" i="2"/>
  <c r="Y57" i="2" s="1"/>
  <c r="Y59" i="2" s="1"/>
  <c r="Y60" i="2" s="1"/>
  <c r="X55" i="2"/>
  <c r="X57" i="2" s="1"/>
  <c r="X59" i="2"/>
  <c r="X60" i="2" s="1"/>
  <c r="W55" i="2"/>
  <c r="W57" i="2" s="1"/>
  <c r="W59" i="2" s="1"/>
  <c r="W60" i="2" s="1"/>
  <c r="V55" i="2"/>
  <c r="V57" i="2"/>
  <c r="V59" i="2" s="1"/>
  <c r="V60" i="2" s="1"/>
  <c r="U55" i="2"/>
  <c r="U57" i="2" s="1"/>
  <c r="U59" i="2" s="1"/>
  <c r="U60" i="2" s="1"/>
  <c r="T55" i="2"/>
  <c r="T57" i="2" s="1"/>
  <c r="T59" i="2" s="1"/>
  <c r="T60" i="2" s="1"/>
  <c r="S55" i="2"/>
  <c r="S57" i="2" s="1"/>
  <c r="S59" i="2" s="1"/>
  <c r="S60" i="2" s="1"/>
  <c r="R55" i="2"/>
  <c r="R57" i="2" s="1"/>
  <c r="R59" i="2" s="1"/>
  <c r="R60" i="2" s="1"/>
  <c r="Q55" i="2"/>
  <c r="Q57" i="2" s="1"/>
  <c r="Q59" i="2" s="1"/>
  <c r="Q60" i="2" s="1"/>
  <c r="P55" i="2"/>
  <c r="P57" i="2" s="1"/>
  <c r="P59" i="2" s="1"/>
  <c r="P60" i="2" s="1"/>
  <c r="O55" i="2"/>
  <c r="O57" i="2" s="1"/>
  <c r="O59" i="2" s="1"/>
  <c r="O60" i="2" s="1"/>
  <c r="N55" i="2"/>
  <c r="N57" i="2" s="1"/>
  <c r="N59" i="2" s="1"/>
  <c r="N60" i="2" s="1"/>
  <c r="M55" i="2"/>
  <c r="M57" i="2"/>
  <c r="M59" i="2" s="1"/>
  <c r="M60" i="2" s="1"/>
  <c r="L55" i="2"/>
  <c r="L57" i="2" s="1"/>
  <c r="L59" i="2" s="1"/>
  <c r="L60" i="2" s="1"/>
  <c r="K55" i="2"/>
  <c r="K57" i="2" s="1"/>
  <c r="K59" i="2" s="1"/>
  <c r="K60" i="2" s="1"/>
  <c r="J55" i="2"/>
  <c r="J57" i="2"/>
  <c r="J59" i="2" s="1"/>
  <c r="J60" i="2" s="1"/>
  <c r="I55" i="2"/>
  <c r="I57" i="2" s="1"/>
  <c r="I59" i="2" s="1"/>
  <c r="I60" i="2" s="1"/>
  <c r="H55" i="2"/>
  <c r="H57" i="2" s="1"/>
  <c r="H59" i="2"/>
  <c r="H60" i="2" s="1"/>
  <c r="G55" i="2"/>
  <c r="G57" i="2" s="1"/>
  <c r="G59" i="2" s="1"/>
  <c r="G60" i="2" s="1"/>
  <c r="F55" i="2"/>
  <c r="F57" i="2" s="1"/>
  <c r="F59" i="2" s="1"/>
  <c r="F60" i="2" s="1"/>
  <c r="E55" i="2"/>
  <c r="E57" i="2"/>
  <c r="E59" i="2" s="1"/>
  <c r="E60" i="2" s="1"/>
  <c r="D55" i="2"/>
  <c r="D57" i="2" s="1"/>
  <c r="D59" i="2" s="1"/>
  <c r="C55" i="2"/>
  <c r="C57" i="2" s="1"/>
  <c r="C59" i="2" s="1"/>
  <c r="C60" i="2" s="1"/>
  <c r="AG48" i="2"/>
  <c r="AG50" i="2"/>
  <c r="AG52" i="2" s="1"/>
  <c r="AG53" i="2" s="1"/>
  <c r="AF48" i="2"/>
  <c r="AF50" i="2" s="1"/>
  <c r="AF52" i="2" s="1"/>
  <c r="AF53" i="2" s="1"/>
  <c r="AE48" i="2"/>
  <c r="AE50" i="2" s="1"/>
  <c r="AE52" i="2"/>
  <c r="AE53" i="2" s="1"/>
  <c r="AD48" i="2"/>
  <c r="AD50" i="2" s="1"/>
  <c r="AD52" i="2" s="1"/>
  <c r="AD53" i="2" s="1"/>
  <c r="AC48" i="2"/>
  <c r="AC50" i="2"/>
  <c r="AC52" i="2" s="1"/>
  <c r="AC53" i="2" s="1"/>
  <c r="AB48" i="2"/>
  <c r="AB50" i="2" s="1"/>
  <c r="AB52" i="2" s="1"/>
  <c r="AB53" i="2" s="1"/>
  <c r="AA48" i="2"/>
  <c r="AA50" i="2" s="1"/>
  <c r="AA52" i="2" s="1"/>
  <c r="AA53" i="2" s="1"/>
  <c r="Z48" i="2"/>
  <c r="Z50" i="2" s="1"/>
  <c r="Z52" i="2" s="1"/>
  <c r="Z53" i="2" s="1"/>
  <c r="Y48" i="2"/>
  <c r="Y50" i="2" s="1"/>
  <c r="Y52" i="2" s="1"/>
  <c r="Y53" i="2" s="1"/>
  <c r="X48" i="2"/>
  <c r="X50" i="2"/>
  <c r="X52" i="2" s="1"/>
  <c r="X53" i="2" s="1"/>
  <c r="W48" i="2"/>
  <c r="W50" i="2" s="1"/>
  <c r="W52" i="2" s="1"/>
  <c r="W53" i="2" s="1"/>
  <c r="V48" i="2"/>
  <c r="V50" i="2" s="1"/>
  <c r="V52" i="2" s="1"/>
  <c r="V53" i="2" s="1"/>
  <c r="U48" i="2"/>
  <c r="U50" i="2" s="1"/>
  <c r="U52" i="2" s="1"/>
  <c r="U53" i="2" s="1"/>
  <c r="T48" i="2"/>
  <c r="T50" i="2" s="1"/>
  <c r="T52" i="2" s="1"/>
  <c r="T53" i="2" s="1"/>
  <c r="S48" i="2"/>
  <c r="S50" i="2" s="1"/>
  <c r="S52" i="2" s="1"/>
  <c r="S53" i="2" s="1"/>
  <c r="R48" i="2"/>
  <c r="R50" i="2" s="1"/>
  <c r="R52" i="2" s="1"/>
  <c r="R53" i="2" s="1"/>
  <c r="Q48" i="2"/>
  <c r="Q50" i="2" s="1"/>
  <c r="Q52" i="2" s="1"/>
  <c r="Q53" i="2" s="1"/>
  <c r="P48" i="2"/>
  <c r="P50" i="2" s="1"/>
  <c r="P52" i="2" s="1"/>
  <c r="P53" i="2" s="1"/>
  <c r="O48" i="2"/>
  <c r="O50" i="2" s="1"/>
  <c r="O52" i="2"/>
  <c r="O53" i="2" s="1"/>
  <c r="N48" i="2"/>
  <c r="N50" i="2" s="1"/>
  <c r="N52" i="2" s="1"/>
  <c r="N53" i="2" s="1"/>
  <c r="M48" i="2"/>
  <c r="M50" i="2"/>
  <c r="M52" i="2" s="1"/>
  <c r="M53" i="2" s="1"/>
  <c r="L48" i="2"/>
  <c r="L50" i="2" s="1"/>
  <c r="L52" i="2" s="1"/>
  <c r="L53" i="2" s="1"/>
  <c r="K48" i="2"/>
  <c r="K50" i="2" s="1"/>
  <c r="K52" i="2"/>
  <c r="K53" i="2"/>
  <c r="J48" i="2"/>
  <c r="J50" i="2" s="1"/>
  <c r="J52" i="2" s="1"/>
  <c r="J53" i="2" s="1"/>
  <c r="I48" i="2"/>
  <c r="I50" i="2" s="1"/>
  <c r="I52" i="2" s="1"/>
  <c r="I53" i="2" s="1"/>
  <c r="H48" i="2"/>
  <c r="H50" i="2" s="1"/>
  <c r="H52" i="2" s="1"/>
  <c r="H53" i="2" s="1"/>
  <c r="G48" i="2"/>
  <c r="G50" i="2" s="1"/>
  <c r="G52" i="2" s="1"/>
  <c r="G53" i="2" s="1"/>
  <c r="F48" i="2"/>
  <c r="F50" i="2" s="1"/>
  <c r="F52" i="2" s="1"/>
  <c r="F53" i="2" s="1"/>
  <c r="E48" i="2"/>
  <c r="E50" i="2" s="1"/>
  <c r="E52" i="2" s="1"/>
  <c r="E53" i="2"/>
  <c r="D48" i="2"/>
  <c r="D50" i="2" s="1"/>
  <c r="D52" i="2" s="1"/>
  <c r="D53" i="2" s="1"/>
  <c r="C48" i="2"/>
  <c r="C50" i="2" s="1"/>
  <c r="C52" i="2" s="1"/>
  <c r="AG41" i="2"/>
  <c r="AG43" i="2" s="1"/>
  <c r="AG45" i="2"/>
  <c r="AG46" i="2" s="1"/>
  <c r="AF41" i="2"/>
  <c r="AF43" i="2" s="1"/>
  <c r="AF45" i="2" s="1"/>
  <c r="AF46" i="2" s="1"/>
  <c r="AE41" i="2"/>
  <c r="AE43" i="2" s="1"/>
  <c r="AE45" i="2"/>
  <c r="AE46" i="2" s="1"/>
  <c r="AD41" i="2"/>
  <c r="AD43" i="2" s="1"/>
  <c r="AD45" i="2" s="1"/>
  <c r="AD46" i="2" s="1"/>
  <c r="AC41" i="2"/>
  <c r="AC43" i="2" s="1"/>
  <c r="AC45" i="2" s="1"/>
  <c r="AC46" i="2" s="1"/>
  <c r="AB41" i="2"/>
  <c r="AB43" i="2" s="1"/>
  <c r="AB45" i="2" s="1"/>
  <c r="AB46" i="2" s="1"/>
  <c r="AA41" i="2"/>
  <c r="AA43" i="2" s="1"/>
  <c r="AA45" i="2" s="1"/>
  <c r="AA46" i="2" s="1"/>
  <c r="Z41" i="2"/>
  <c r="Z43" i="2" s="1"/>
  <c r="Z45" i="2" s="1"/>
  <c r="Z46" i="2" s="1"/>
  <c r="Y41" i="2"/>
  <c r="Y43" i="2" s="1"/>
  <c r="Y45" i="2"/>
  <c r="Y46" i="2" s="1"/>
  <c r="X41" i="2"/>
  <c r="X43" i="2" s="1"/>
  <c r="X45" i="2" s="1"/>
  <c r="X46" i="2" s="1"/>
  <c r="W41" i="2"/>
  <c r="W43" i="2" s="1"/>
  <c r="W45" i="2"/>
  <c r="W46" i="2" s="1"/>
  <c r="V41" i="2"/>
  <c r="V43" i="2" s="1"/>
  <c r="V45" i="2" s="1"/>
  <c r="V46" i="2" s="1"/>
  <c r="U41" i="2"/>
  <c r="U43" i="2" s="1"/>
  <c r="U45" i="2"/>
  <c r="U46" i="2" s="1"/>
  <c r="T41" i="2"/>
  <c r="T43" i="2" s="1"/>
  <c r="T45" i="2" s="1"/>
  <c r="T46" i="2" s="1"/>
  <c r="S41" i="2"/>
  <c r="S43" i="2" s="1"/>
  <c r="S45" i="2" s="1"/>
  <c r="S46" i="2" s="1"/>
  <c r="R41" i="2"/>
  <c r="R43" i="2" s="1"/>
  <c r="R45" i="2"/>
  <c r="R46" i="2" s="1"/>
  <c r="Q41" i="2"/>
  <c r="Q43" i="2" s="1"/>
  <c r="Q45" i="2"/>
  <c r="Q46" i="2"/>
  <c r="P41" i="2"/>
  <c r="P43" i="2" s="1"/>
  <c r="P45" i="2" s="1"/>
  <c r="P46" i="2" s="1"/>
  <c r="O41" i="2"/>
  <c r="O43" i="2" s="1"/>
  <c r="O45" i="2"/>
  <c r="O46" i="2" s="1"/>
  <c r="N41" i="2"/>
  <c r="N43" i="2" s="1"/>
  <c r="N45" i="2" s="1"/>
  <c r="N46" i="2" s="1"/>
  <c r="M41" i="2"/>
  <c r="M43" i="2" s="1"/>
  <c r="M45" i="2" s="1"/>
  <c r="M46" i="2" s="1"/>
  <c r="L41" i="2"/>
  <c r="L43" i="2" s="1"/>
  <c r="L45" i="2" s="1"/>
  <c r="L46" i="2"/>
  <c r="K41" i="2"/>
  <c r="K43" i="2" s="1"/>
  <c r="K45" i="2" s="1"/>
  <c r="K46" i="2" s="1"/>
  <c r="J41" i="2"/>
  <c r="J43" i="2" s="1"/>
  <c r="J45" i="2" s="1"/>
  <c r="J46" i="2" s="1"/>
  <c r="I41" i="2"/>
  <c r="I43" i="2" s="1"/>
  <c r="I45" i="2" s="1"/>
  <c r="I46" i="2" s="1"/>
  <c r="H41" i="2"/>
  <c r="H43" i="2" s="1"/>
  <c r="H45" i="2" s="1"/>
  <c r="H46" i="2" s="1"/>
  <c r="G41" i="2"/>
  <c r="G43" i="2" s="1"/>
  <c r="G45" i="2" s="1"/>
  <c r="G46" i="2" s="1"/>
  <c r="F41" i="2"/>
  <c r="F43" i="2" s="1"/>
  <c r="F45" i="2" s="1"/>
  <c r="F46" i="2" s="1"/>
  <c r="E41" i="2"/>
  <c r="E43" i="2" s="1"/>
  <c r="E45" i="2" s="1"/>
  <c r="E46" i="2" s="1"/>
  <c r="D41" i="2"/>
  <c r="D43" i="2" s="1"/>
  <c r="D45" i="2" s="1"/>
  <c r="D46" i="2"/>
  <c r="C41" i="2"/>
  <c r="C43" i="2" s="1"/>
  <c r="C45" i="2" s="1"/>
  <c r="AG34" i="2"/>
  <c r="AG36" i="2" s="1"/>
  <c r="AG38" i="2" s="1"/>
  <c r="AG39" i="2" s="1"/>
  <c r="AF34" i="2"/>
  <c r="AF36" i="2" s="1"/>
  <c r="AF38" i="2"/>
  <c r="AF39" i="2" s="1"/>
  <c r="AE34" i="2"/>
  <c r="AE36" i="2" s="1"/>
  <c r="AE38" i="2" s="1"/>
  <c r="AE39" i="2" s="1"/>
  <c r="AD34" i="2"/>
  <c r="AD36" i="2" s="1"/>
  <c r="AD38" i="2" s="1"/>
  <c r="AD39" i="2" s="1"/>
  <c r="AC34" i="2"/>
  <c r="AC36" i="2" s="1"/>
  <c r="AC38" i="2"/>
  <c r="AC39" i="2" s="1"/>
  <c r="AB34" i="2"/>
  <c r="AB36" i="2" s="1"/>
  <c r="AB38" i="2" s="1"/>
  <c r="AB39" i="2" s="1"/>
  <c r="AA34" i="2"/>
  <c r="AA36" i="2" s="1"/>
  <c r="AA38" i="2" s="1"/>
  <c r="AA39" i="2" s="1"/>
  <c r="Z34" i="2"/>
  <c r="Z36" i="2" s="1"/>
  <c r="Z38" i="2" s="1"/>
  <c r="Z39" i="2" s="1"/>
  <c r="Y34" i="2"/>
  <c r="Y36" i="2" s="1"/>
  <c r="Y38" i="2" s="1"/>
  <c r="Y39" i="2" s="1"/>
  <c r="X34" i="2"/>
  <c r="X36" i="2" s="1"/>
  <c r="X38" i="2" s="1"/>
  <c r="X39" i="2" s="1"/>
  <c r="W34" i="2"/>
  <c r="W36" i="2" s="1"/>
  <c r="W38" i="2" s="1"/>
  <c r="W39" i="2" s="1"/>
  <c r="V34" i="2"/>
  <c r="V36" i="2" s="1"/>
  <c r="V38" i="2" s="1"/>
  <c r="V39" i="2" s="1"/>
  <c r="U34" i="2"/>
  <c r="U36" i="2" s="1"/>
  <c r="U38" i="2"/>
  <c r="U39" i="2" s="1"/>
  <c r="T34" i="2"/>
  <c r="T36" i="2" s="1"/>
  <c r="T38" i="2" s="1"/>
  <c r="T39" i="2" s="1"/>
  <c r="S34" i="2"/>
  <c r="S36" i="2" s="1"/>
  <c r="S38" i="2" s="1"/>
  <c r="S39" i="2" s="1"/>
  <c r="R34" i="2"/>
  <c r="R36" i="2" s="1"/>
  <c r="R38" i="2" s="1"/>
  <c r="R39" i="2" s="1"/>
  <c r="Q34" i="2"/>
  <c r="Q36" i="2" s="1"/>
  <c r="Q38" i="2" s="1"/>
  <c r="Q39" i="2" s="1"/>
  <c r="P34" i="2"/>
  <c r="P36" i="2" s="1"/>
  <c r="P38" i="2"/>
  <c r="P39" i="2" s="1"/>
  <c r="O34" i="2"/>
  <c r="O36" i="2" s="1"/>
  <c r="O38" i="2" s="1"/>
  <c r="O39" i="2" s="1"/>
  <c r="N34" i="2"/>
  <c r="N36" i="2" s="1"/>
  <c r="N38" i="2"/>
  <c r="N39" i="2" s="1"/>
  <c r="M34" i="2"/>
  <c r="M36" i="2" s="1"/>
  <c r="M38" i="2" s="1"/>
  <c r="M39" i="2" s="1"/>
  <c r="L34" i="2"/>
  <c r="L36" i="2" s="1"/>
  <c r="L38" i="2" s="1"/>
  <c r="L39" i="2" s="1"/>
  <c r="K34" i="2"/>
  <c r="K36" i="2" s="1"/>
  <c r="K38" i="2" s="1"/>
  <c r="K39" i="2" s="1"/>
  <c r="J34" i="2"/>
  <c r="J36" i="2" s="1"/>
  <c r="J38" i="2" s="1"/>
  <c r="J39" i="2" s="1"/>
  <c r="I34" i="2"/>
  <c r="I36" i="2" s="1"/>
  <c r="I38" i="2"/>
  <c r="I39" i="2"/>
  <c r="H34" i="2"/>
  <c r="H36" i="2" s="1"/>
  <c r="H38" i="2" s="1"/>
  <c r="H39" i="2" s="1"/>
  <c r="G34" i="2"/>
  <c r="G36" i="2" s="1"/>
  <c r="G38" i="2" s="1"/>
  <c r="G39" i="2" s="1"/>
  <c r="F34" i="2"/>
  <c r="F36" i="2" s="1"/>
  <c r="F38" i="2" s="1"/>
  <c r="F39" i="2" s="1"/>
  <c r="E34" i="2"/>
  <c r="E36" i="2" s="1"/>
  <c r="E38" i="2"/>
  <c r="E39" i="2" s="1"/>
  <c r="D34" i="2"/>
  <c r="D36" i="2" s="1"/>
  <c r="D38" i="2" s="1"/>
  <c r="D39" i="2" s="1"/>
  <c r="C34" i="2"/>
  <c r="C36" i="2" s="1"/>
  <c r="C38" i="2" s="1"/>
  <c r="E27" i="2"/>
  <c r="E29" i="2" s="1"/>
  <c r="E31" i="2" s="1"/>
  <c r="E32" i="2" s="1"/>
  <c r="F27" i="2"/>
  <c r="F29" i="2" s="1"/>
  <c r="F31" i="2" s="1"/>
  <c r="F32" i="2" s="1"/>
  <c r="G27" i="2"/>
  <c r="G29" i="2" s="1"/>
  <c r="G31" i="2" s="1"/>
  <c r="G32" i="2" s="1"/>
  <c r="H27" i="2"/>
  <c r="H29" i="2" s="1"/>
  <c r="H31" i="2" s="1"/>
  <c r="H32" i="2" s="1"/>
  <c r="I27" i="2"/>
  <c r="I29" i="2" s="1"/>
  <c r="I31" i="2" s="1"/>
  <c r="I32" i="2" s="1"/>
  <c r="J27" i="2"/>
  <c r="J29" i="2" s="1"/>
  <c r="J31" i="2" s="1"/>
  <c r="J32" i="2" s="1"/>
  <c r="K27" i="2"/>
  <c r="K29" i="2" s="1"/>
  <c r="K31" i="2"/>
  <c r="K32" i="2" s="1"/>
  <c r="L27" i="2"/>
  <c r="L29" i="2" s="1"/>
  <c r="L31" i="2" s="1"/>
  <c r="L32" i="2" s="1"/>
  <c r="M27" i="2"/>
  <c r="M29" i="2" s="1"/>
  <c r="M31" i="2"/>
  <c r="M32" i="2" s="1"/>
  <c r="N27" i="2"/>
  <c r="N29" i="2" s="1"/>
  <c r="N31" i="2" s="1"/>
  <c r="N32" i="2" s="1"/>
  <c r="O27" i="2"/>
  <c r="O29" i="2" s="1"/>
  <c r="O31" i="2" s="1"/>
  <c r="O32" i="2" s="1"/>
  <c r="P27" i="2"/>
  <c r="P29" i="2" s="1"/>
  <c r="P31" i="2" s="1"/>
  <c r="P32" i="2" s="1"/>
  <c r="Q27" i="2"/>
  <c r="Q29" i="2" s="1"/>
  <c r="Q31" i="2" s="1"/>
  <c r="Q32" i="2" s="1"/>
  <c r="R27" i="2"/>
  <c r="R29" i="2" s="1"/>
  <c r="R31" i="2"/>
  <c r="R32" i="2"/>
  <c r="S27" i="2"/>
  <c r="S29" i="2" s="1"/>
  <c r="S31" i="2" s="1"/>
  <c r="S32" i="2" s="1"/>
  <c r="T27" i="2"/>
  <c r="T29" i="2" s="1"/>
  <c r="T31" i="2" s="1"/>
  <c r="T32" i="2" s="1"/>
  <c r="U27" i="2"/>
  <c r="U29" i="2" s="1"/>
  <c r="U31" i="2" s="1"/>
  <c r="U32" i="2" s="1"/>
  <c r="V27" i="2"/>
  <c r="V29" i="2" s="1"/>
  <c r="V31" i="2" s="1"/>
  <c r="V32" i="2" s="1"/>
  <c r="W27" i="2"/>
  <c r="W29" i="2" s="1"/>
  <c r="W31" i="2" s="1"/>
  <c r="W32" i="2" s="1"/>
  <c r="X27" i="2"/>
  <c r="X29" i="2" s="1"/>
  <c r="X31" i="2" s="1"/>
  <c r="X32" i="2" s="1"/>
  <c r="Y27" i="2"/>
  <c r="Y29" i="2" s="1"/>
  <c r="Y31" i="2" s="1"/>
  <c r="Y32" i="2" s="1"/>
  <c r="Z27" i="2"/>
  <c r="Z29" i="2" s="1"/>
  <c r="Z31" i="2" s="1"/>
  <c r="Z32" i="2" s="1"/>
  <c r="AA27" i="2"/>
  <c r="AA29" i="2" s="1"/>
  <c r="AA31" i="2" s="1"/>
  <c r="AA32" i="2" s="1"/>
  <c r="AB27" i="2"/>
  <c r="AB29" i="2" s="1"/>
  <c r="AB31" i="2" s="1"/>
  <c r="AB32" i="2" s="1"/>
  <c r="AC27" i="2"/>
  <c r="AC29" i="2" s="1"/>
  <c r="AC31" i="2" s="1"/>
  <c r="AC32" i="2" s="1"/>
  <c r="AD27" i="2"/>
  <c r="AD29" i="2" s="1"/>
  <c r="AD31" i="2" s="1"/>
  <c r="AD32" i="2" s="1"/>
  <c r="AE27" i="2"/>
  <c r="AE29" i="2" s="1"/>
  <c r="AE31" i="2" s="1"/>
  <c r="AE32" i="2" s="1"/>
  <c r="AF27" i="2"/>
  <c r="AF29" i="2" s="1"/>
  <c r="AF31" i="2" s="1"/>
  <c r="AF32" i="2" s="1"/>
  <c r="AG27" i="2"/>
  <c r="AG29" i="2" s="1"/>
  <c r="AG31" i="2" s="1"/>
  <c r="AG32" i="2" s="1"/>
  <c r="D27" i="2"/>
  <c r="D29" i="2" s="1"/>
  <c r="AH9" i="2"/>
  <c r="AI9" i="2" s="1"/>
  <c r="AH8" i="2"/>
  <c r="AH10" i="2" s="1"/>
  <c r="AI8" i="2"/>
  <c r="AH11" i="2"/>
  <c r="AI11" i="2" s="1"/>
  <c r="AH2" i="2"/>
  <c r="AH4" i="2" s="1"/>
  <c r="AI2" i="2"/>
  <c r="AH3" i="2"/>
  <c r="AI3" i="2" s="1"/>
  <c r="AH6" i="2"/>
  <c r="AI6" i="2" s="1"/>
  <c r="AH5" i="2"/>
  <c r="AI5" i="2" s="1"/>
  <c r="AI7" i="2" s="1"/>
  <c r="AH12" i="2"/>
  <c r="AH13" i="2" s="1"/>
  <c r="AH14" i="2"/>
  <c r="AJ14" i="2" s="1"/>
  <c r="AH15" i="2"/>
  <c r="AJ15" i="2" s="1"/>
  <c r="AI15" i="2"/>
  <c r="AH17" i="2"/>
  <c r="AJ17" i="2" s="1"/>
  <c r="AJ19" i="2" s="1"/>
  <c r="AH18" i="2"/>
  <c r="AI18" i="2"/>
  <c r="AJ3" i="2"/>
  <c r="AJ9" i="2"/>
  <c r="AJ18" i="2"/>
  <c r="AJ2" i="2"/>
  <c r="AJ8" i="2"/>
  <c r="AJ10" i="2" s="1"/>
  <c r="AJ11" i="2"/>
  <c r="AI4" i="2" l="1"/>
  <c r="AI10" i="2"/>
  <c r="AJ4" i="2"/>
  <c r="AH52" i="2"/>
  <c r="AO5" i="2" s="1"/>
  <c r="C53" i="2"/>
  <c r="AH53" i="2" s="1"/>
  <c r="AO13" i="2" s="1"/>
  <c r="AH19" i="2"/>
  <c r="AI14" i="2"/>
  <c r="AI16" i="2" s="1"/>
  <c r="AJ16" i="2"/>
  <c r="AH32" i="2"/>
  <c r="AO10" i="2" s="1"/>
  <c r="C39" i="2"/>
  <c r="AH39" i="2" s="1"/>
  <c r="AO11" i="2" s="1"/>
  <c r="AH38" i="2"/>
  <c r="AO3" i="2" s="1"/>
  <c r="D60" i="2"/>
  <c r="AH60" i="2" s="1"/>
  <c r="AO14" i="2" s="1"/>
  <c r="AH59" i="2"/>
  <c r="AH31" i="2"/>
  <c r="AO2" i="2" s="1"/>
  <c r="AH67" i="2"/>
  <c r="AO15" i="2" s="1"/>
  <c r="C46" i="2"/>
  <c r="AH46" i="2" s="1"/>
  <c r="AO12" i="2" s="1"/>
  <c r="AH45" i="2"/>
  <c r="AO4" i="2"/>
  <c r="AG22" i="2"/>
  <c r="AG21" i="2"/>
  <c r="AJ6" i="2"/>
  <c r="AH66" i="2"/>
  <c r="AH16" i="2"/>
  <c r="AJ5" i="2"/>
  <c r="AJ12" i="2"/>
  <c r="AJ13" i="2" s="1"/>
  <c r="AI17" i="2"/>
  <c r="AI19" i="2" s="1"/>
  <c r="AI12" i="2"/>
  <c r="AI13" i="2" s="1"/>
  <c r="AH7" i="2"/>
  <c r="AH20" i="2" l="1"/>
  <c r="AH21" i="2"/>
  <c r="AO16" i="2"/>
  <c r="AH22" i="2"/>
  <c r="AO7" i="2"/>
  <c r="AG20" i="2"/>
  <c r="AO6" i="2"/>
  <c r="AI21" i="2"/>
  <c r="AJ7" i="2"/>
  <c r="AI20" i="2" s="1"/>
  <c r="AI22" i="2"/>
</calcChain>
</file>

<file path=xl/sharedStrings.xml><?xml version="1.0" encoding="utf-8"?>
<sst xmlns="http://schemas.openxmlformats.org/spreadsheetml/2006/main" count="396" uniqueCount="96">
  <si>
    <t>自己的客户</t>
  </si>
  <si>
    <t>公司的客户</t>
  </si>
  <si>
    <t>客户名称</t>
  </si>
  <si>
    <t>下越</t>
  </si>
  <si>
    <t>安图</t>
  </si>
  <si>
    <t>国亚运</t>
  </si>
  <si>
    <t>辽婷婷</t>
  </si>
  <si>
    <t>芜菁</t>
  </si>
  <si>
    <t>良学</t>
  </si>
  <si>
    <t>总共</t>
  </si>
  <si>
    <t>提陈</t>
  </si>
  <si>
    <t>团队提陈</t>
  </si>
  <si>
    <t>销售</t>
  </si>
  <si>
    <t>目标</t>
  </si>
  <si>
    <t>Wine Name</t>
  </si>
  <si>
    <t>桃丝</t>
  </si>
  <si>
    <t>甘泉起泡酒</t>
  </si>
  <si>
    <t>纳瓦乐 白葡萄酒</t>
  </si>
  <si>
    <t>拉路比亚(雪莉酒）</t>
  </si>
  <si>
    <t>维亚白（雪莉酒）</t>
  </si>
  <si>
    <t>瑞碧起泡酒</t>
  </si>
  <si>
    <t>白雪 白葡萄酒</t>
  </si>
  <si>
    <t>赛默勒</t>
  </si>
  <si>
    <t>迪克 白葡萄酒</t>
  </si>
  <si>
    <t>克里斯蒂娜</t>
  </si>
  <si>
    <t>阿塔拉亚斯</t>
  </si>
  <si>
    <t>贝那伯</t>
  </si>
  <si>
    <t>艾克赛丝</t>
  </si>
  <si>
    <t>蒙特巴歌</t>
  </si>
  <si>
    <t>阿尔巴</t>
  </si>
  <si>
    <t>海勒塔 限量版</t>
  </si>
  <si>
    <t>MR</t>
  </si>
  <si>
    <t>诺亚拉米兰</t>
  </si>
  <si>
    <t>阿塔乌塔</t>
  </si>
  <si>
    <t>乌彻多</t>
  </si>
  <si>
    <t>巴古斯</t>
  </si>
  <si>
    <t>帕歌</t>
  </si>
  <si>
    <t>米多</t>
  </si>
  <si>
    <t>帕歌古塔堡</t>
  </si>
  <si>
    <t>平古斯 (副牌）</t>
  </si>
  <si>
    <t>维加 西西里亚</t>
  </si>
  <si>
    <t>贝颂</t>
  </si>
  <si>
    <t>宝蔻</t>
  </si>
  <si>
    <t>大帕歌古塔堡</t>
  </si>
  <si>
    <t>平古斯03</t>
  </si>
  <si>
    <t>平古斯06</t>
  </si>
  <si>
    <t>Palandri</t>
  </si>
  <si>
    <t>Pintia</t>
  </si>
  <si>
    <t>Valbuena 5°</t>
  </si>
  <si>
    <t>维加 西西里亚99</t>
  </si>
  <si>
    <t>大帕歌07</t>
  </si>
  <si>
    <t>大帕歌05</t>
  </si>
  <si>
    <t>price</t>
  </si>
  <si>
    <t>西斯卡亚</t>
  </si>
  <si>
    <t>阿隆索</t>
  </si>
  <si>
    <t>阿里昂</t>
  </si>
  <si>
    <t>贝加西西利亚- 瓦拿堡</t>
  </si>
  <si>
    <t>Taus</t>
  </si>
  <si>
    <t>Fontallada (cava)</t>
  </si>
  <si>
    <t>Los Navales</t>
  </si>
  <si>
    <t>La Rubia (Sherry)</t>
  </si>
  <si>
    <t>Valdivia (sherry)</t>
  </si>
  <si>
    <t>Terra Prima (cava)</t>
  </si>
  <si>
    <t>Blanco Nieva</t>
  </si>
  <si>
    <t>Semele</t>
  </si>
  <si>
    <t>Trico</t>
  </si>
  <si>
    <t>Dulce Cristina</t>
  </si>
  <si>
    <t>Atalayas</t>
  </si>
  <si>
    <t>Dulce Blanco</t>
  </si>
  <si>
    <t>Xestal</t>
  </si>
  <si>
    <t>Montebaco
Crianza</t>
  </si>
  <si>
    <t>Cruz de Alba</t>
  </si>
  <si>
    <t>Heretat Vall - Vents (cava)</t>
  </si>
  <si>
    <t>Montebaco
Reserva</t>
  </si>
  <si>
    <t>La Milana</t>
  </si>
  <si>
    <t>Dominio de Atuata</t>
  </si>
  <si>
    <t>Ucedo</t>
  </si>
  <si>
    <t>Bagus</t>
  </si>
  <si>
    <t>Pago de Carraovejas
Crianza</t>
  </si>
  <si>
    <t>Mirto</t>
  </si>
  <si>
    <t>Pago de Carraovejas 
Reserva</t>
  </si>
  <si>
    <t>Pago de Carraovejas
Venida Seleccionada</t>
  </si>
  <si>
    <t xml:space="preserve">Flor de Pingus </t>
  </si>
  <si>
    <t>Vega Sicilia</t>
  </si>
  <si>
    <t>Pago de Carraovejas
Crianza Magnum</t>
  </si>
  <si>
    <t>Pago de Carraovejas 
Reserva Magnum</t>
  </si>
  <si>
    <t>Pago de Carraovejas
Venida Seleccionada Magnum</t>
  </si>
  <si>
    <t>Vega Sicilia 99</t>
  </si>
  <si>
    <t>Pingus 03</t>
  </si>
  <si>
    <t>Pingus 06</t>
  </si>
  <si>
    <t>酒的名字</t>
  </si>
  <si>
    <t>零售价</t>
  </si>
  <si>
    <t>素量</t>
  </si>
  <si>
    <t>总价</t>
  </si>
  <si>
    <t>折扣</t>
  </si>
  <si>
    <t>打折后的价格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</si>
</sst>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¥-804]#,##0"/>
    <numFmt numFmtId="165" formatCode="[$¥-804]#,##0.0"/>
  </numFmts>
  <fonts count="13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rgb="FF000000"/>
      <name val="Hiragino Sans GB W3"/>
      <charset val="134"/>
    </font>
    <font>
      <sz val="12"/>
      <color theme="1"/>
      <name val="Hiragino Sans GB W3"/>
      <charset val="134"/>
    </font>
    <font>
      <b/>
      <sz val="12"/>
      <color theme="1"/>
      <name val="Hiragino Sans GB W3"/>
      <charset val="134"/>
    </font>
    <font>
      <b/>
      <sz val="12"/>
      <color rgb="FFFF0000"/>
      <name val="Hiragino Sans GB W3"/>
      <charset val="134"/>
    </font>
    <font>
      <b/>
      <sz val="11"/>
      <name val="Hiragino Sans GB W3"/>
      <charset val="134"/>
    </font>
    <font>
      <b/>
      <sz val="11"/>
      <color rgb="FF000000"/>
      <name val="Hiragino Sans GB W3"/>
      <charset val="134"/>
    </font>
    <font>
      <sz val="12"/>
      <color theme="1"/>
      <name val="宋体"/>
      <family val="2"/>
      <charset val="134"/>
    </font>
    <font>
      <b/>
      <sz val="14"/>
      <color theme="1"/>
      <name val="宋体"/>
      <charset val="134"/>
    </font>
    <font>
      <sz val="14"/>
      <color theme="1"/>
      <name val="Hiragino Sans GB W3"/>
      <charset val="134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12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26">
    <xf numFmtId="0" fontId="0" fillId="0" borderId="0" xfId="0"/>
    <xf numFmtId="164" fontId="6" fillId="0" borderId="17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6" fillId="0" borderId="4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3" fontId="5" fillId="2" borderId="0" xfId="0" applyNumberFormat="1" applyFont="1" applyFill="1" applyAlignment="1">
      <alignment horizontal="center" vertical="center"/>
    </xf>
    <xf numFmtId="3" fontId="5" fillId="0" borderId="22" xfId="0" applyNumberFormat="1" applyFont="1" applyBorder="1" applyAlignment="1">
      <alignment horizontal="center" vertical="center"/>
    </xf>
    <xf numFmtId="3" fontId="5" fillId="0" borderId="23" xfId="0" applyNumberFormat="1" applyFont="1" applyBorder="1" applyAlignment="1">
      <alignment horizontal="center" vertical="center"/>
    </xf>
    <xf numFmtId="3" fontId="5" fillId="0" borderId="24" xfId="0" applyNumberFormat="1" applyFont="1" applyBorder="1" applyAlignment="1">
      <alignment horizontal="center" vertical="center"/>
    </xf>
    <xf numFmtId="3" fontId="5" fillId="0" borderId="19" xfId="0" applyNumberFormat="1" applyFont="1" applyBorder="1" applyAlignment="1">
      <alignment horizontal="center" vertical="center"/>
    </xf>
    <xf numFmtId="3" fontId="5" fillId="0" borderId="14" xfId="0" applyNumberFormat="1" applyFont="1" applyBorder="1" applyAlignment="1">
      <alignment horizontal="center" vertical="center"/>
    </xf>
    <xf numFmtId="3" fontId="5" fillId="0" borderId="18" xfId="0" applyNumberFormat="1" applyFont="1" applyBorder="1" applyAlignment="1">
      <alignment horizontal="center" vertical="center"/>
    </xf>
    <xf numFmtId="3" fontId="5" fillId="2" borderId="14" xfId="0" applyNumberFormat="1" applyFont="1" applyFill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2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39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  <xf numFmtId="164" fontId="4" fillId="0" borderId="40" xfId="0" applyNumberFormat="1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45" xfId="0" applyNumberFormat="1" applyFont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5" fillId="0" borderId="42" xfId="0" applyNumberFormat="1" applyFont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164" fontId="5" fillId="0" borderId="31" xfId="0" applyNumberFormat="1" applyFont="1" applyBorder="1" applyAlignment="1">
      <alignment horizontal="center" vertical="center"/>
    </xf>
    <xf numFmtId="164" fontId="4" fillId="2" borderId="32" xfId="0" applyNumberFormat="1" applyFont="1" applyFill="1" applyBorder="1" applyAlignment="1">
      <alignment horizontal="center" vertical="center"/>
    </xf>
    <xf numFmtId="164" fontId="5" fillId="0" borderId="43" xfId="0" applyNumberFormat="1" applyFont="1" applyBorder="1" applyAlignment="1">
      <alignment horizontal="center" vertical="center"/>
    </xf>
    <xf numFmtId="164" fontId="5" fillId="0" borderId="28" xfId="0" applyNumberFormat="1" applyFont="1" applyBorder="1" applyAlignment="1">
      <alignment horizontal="center" vertical="center"/>
    </xf>
    <xf numFmtId="164" fontId="5" fillId="0" borderId="44" xfId="0" applyNumberFormat="1" applyFont="1" applyBorder="1" applyAlignment="1">
      <alignment horizontal="center" vertical="center"/>
    </xf>
    <xf numFmtId="164" fontId="5" fillId="0" borderId="27" xfId="0" applyNumberFormat="1" applyFont="1" applyBorder="1" applyAlignment="1">
      <alignment horizontal="center" vertical="center"/>
    </xf>
    <xf numFmtId="164" fontId="4" fillId="2" borderId="33" xfId="0" applyNumberFormat="1" applyFont="1" applyFill="1" applyBorder="1" applyAlignment="1">
      <alignment horizontal="center" vertical="center"/>
    </xf>
    <xf numFmtId="164" fontId="5" fillId="0" borderId="20" xfId="0" applyNumberFormat="1" applyFont="1" applyBorder="1" applyAlignment="1">
      <alignment horizontal="center" vertical="center"/>
    </xf>
    <xf numFmtId="164" fontId="5" fillId="0" borderId="25" xfId="0" applyNumberFormat="1" applyFont="1" applyBorder="1" applyAlignment="1">
      <alignment horizontal="center" vertical="center"/>
    </xf>
    <xf numFmtId="164" fontId="5" fillId="0" borderId="2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64" fontId="5" fillId="0" borderId="34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164" fontId="5" fillId="0" borderId="36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64" fontId="5" fillId="0" borderId="38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4" fillId="0" borderId="35" xfId="0" applyNumberFormat="1" applyFont="1" applyBorder="1" applyAlignment="1">
      <alignment horizontal="center" vertical="center"/>
    </xf>
    <xf numFmtId="164" fontId="4" fillId="0" borderId="37" xfId="0" applyNumberFormat="1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33" xfId="0" applyNumberFormat="1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164" fontId="5" fillId="0" borderId="51" xfId="0" applyNumberFormat="1" applyFont="1" applyBorder="1" applyAlignment="1">
      <alignment horizontal="center" vertical="center"/>
    </xf>
    <xf numFmtId="164" fontId="4" fillId="0" borderId="49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9" fontId="4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0" fillId="0" borderId="36" xfId="0" applyBorder="1" applyAlignment="1">
      <alignment horizontal="center" vertical="center"/>
    </xf>
    <xf numFmtId="165" fontId="3" fillId="0" borderId="37" xfId="0" applyNumberFormat="1" applyFont="1" applyBorder="1" applyAlignment="1">
      <alignment horizontal="center" vertical="center" wrapText="1" shrinkToFit="1"/>
    </xf>
    <xf numFmtId="0" fontId="0" fillId="0" borderId="36" xfId="0" applyBorder="1" applyAlignment="1">
      <alignment horizontal="center" vertical="center" wrapText="1"/>
    </xf>
    <xf numFmtId="165" fontId="3" fillId="0" borderId="49" xfId="0" applyNumberFormat="1" applyFont="1" applyBorder="1" applyAlignment="1">
      <alignment horizontal="center" vertical="center" wrapText="1" shrinkToFit="1"/>
    </xf>
    <xf numFmtId="0" fontId="0" fillId="0" borderId="36" xfId="0" applyBorder="1" applyAlignment="1">
      <alignment horizontal="center"/>
    </xf>
    <xf numFmtId="0" fontId="0" fillId="0" borderId="36" xfId="0" applyBorder="1" applyAlignment="1">
      <alignment horizontal="center" wrapText="1"/>
    </xf>
    <xf numFmtId="0" fontId="0" fillId="0" borderId="53" xfId="0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 shrinkToFit="1"/>
    </xf>
    <xf numFmtId="165" fontId="3" fillId="0" borderId="55" xfId="0" applyNumberFormat="1" applyFont="1" applyBorder="1" applyAlignment="1">
      <alignment horizontal="center" vertical="center" wrapText="1" shrinkToFit="1"/>
    </xf>
    <xf numFmtId="0" fontId="0" fillId="0" borderId="47" xfId="0" applyBorder="1" applyAlignment="1">
      <alignment horizontal="center"/>
    </xf>
    <xf numFmtId="0" fontId="9" fillId="0" borderId="52" xfId="0" applyFont="1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38" xfId="0" applyBorder="1" applyAlignment="1">
      <alignment horizontal="center"/>
    </xf>
    <xf numFmtId="0" fontId="7" fillId="0" borderId="4" xfId="0" applyFont="1" applyBorder="1" applyAlignment="1">
      <alignment horizontal="center" vertical="center" wrapText="1" shrinkToFit="1"/>
    </xf>
    <xf numFmtId="0" fontId="4" fillId="3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9" fontId="4" fillId="0" borderId="37" xfId="0" applyNumberFormat="1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10" fillId="0" borderId="8" xfId="0" applyFont="1" applyBorder="1" applyAlignment="1">
      <alignment horizontal="left"/>
    </xf>
    <xf numFmtId="164" fontId="10" fillId="0" borderId="9" xfId="0" applyNumberFormat="1" applyFont="1" applyBorder="1" applyAlignment="1">
      <alignment horizontal="left"/>
    </xf>
    <xf numFmtId="0" fontId="10" fillId="0" borderId="9" xfId="0" applyFont="1" applyBorder="1" applyAlignment="1">
      <alignment horizontal="left"/>
    </xf>
    <xf numFmtId="9" fontId="10" fillId="0" borderId="9" xfId="0" applyNumberFormat="1" applyFont="1" applyBorder="1" applyAlignment="1">
      <alignment horizontal="left"/>
    </xf>
    <xf numFmtId="164" fontId="10" fillId="0" borderId="9" xfId="0" applyNumberFormat="1" applyFont="1" applyBorder="1" applyAlignment="1">
      <alignment horizontal="left" vertical="center"/>
    </xf>
    <xf numFmtId="164" fontId="10" fillId="0" borderId="10" xfId="0" applyNumberFormat="1" applyFont="1" applyBorder="1" applyAlignment="1">
      <alignment horizontal="left" vertical="center"/>
    </xf>
    <xf numFmtId="164" fontId="10" fillId="0" borderId="35" xfId="0" applyNumberFormat="1" applyFont="1" applyBorder="1" applyAlignment="1">
      <alignment horizontal="left" vertical="center"/>
    </xf>
    <xf numFmtId="0" fontId="11" fillId="0" borderId="49" xfId="0" applyFont="1" applyBorder="1" applyAlignment="1">
      <alignment horizontal="center" vertical="center"/>
    </xf>
    <xf numFmtId="164" fontId="6" fillId="0" borderId="34" xfId="0" applyNumberFormat="1" applyFont="1" applyBorder="1" applyAlignment="1">
      <alignment horizontal="center" vertical="center"/>
    </xf>
    <xf numFmtId="164" fontId="6" fillId="0" borderId="38" xfId="0" applyNumberFormat="1" applyFont="1" applyBorder="1" applyAlignment="1">
      <alignment horizontal="center" vertical="center"/>
    </xf>
    <xf numFmtId="0" fontId="12" fillId="0" borderId="0" xfId="0" applyFont="1"/>
    <xf numFmtId="0" fontId="12" fillId="4" borderId="0" xfId="0" applyFont="1" applyFill="1"/>
    <xf numFmtId="9" fontId="4" fillId="4" borderId="1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64" fontId="5" fillId="0" borderId="34" xfId="0" applyNumberFormat="1" applyFont="1" applyBorder="1" applyAlignment="1">
      <alignment horizontal="center" vertical="center"/>
    </xf>
    <xf numFmtId="164" fontId="5" fillId="0" borderId="36" xfId="0" applyNumberFormat="1" applyFont="1" applyBorder="1" applyAlignment="1">
      <alignment horizontal="center" vertical="center"/>
    </xf>
    <xf numFmtId="164" fontId="5" fillId="0" borderId="56" xfId="0" applyNumberFormat="1" applyFont="1" applyBorder="1" applyAlignment="1">
      <alignment horizontal="center" vertical="center"/>
    </xf>
    <xf numFmtId="164" fontId="5" fillId="0" borderId="38" xfId="0" applyNumberFormat="1" applyFont="1" applyBorder="1" applyAlignment="1">
      <alignment horizontal="center" vertical="center"/>
    </xf>
    <xf numFmtId="164" fontId="5" fillId="0" borderId="53" xfId="0" applyNumberFormat="1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164" fontId="5" fillId="0" borderId="20" xfId="0" applyNumberFormat="1" applyFont="1" applyBorder="1" applyAlignment="1">
      <alignment horizontal="center" vertical="center"/>
    </xf>
    <xf numFmtId="164" fontId="5" fillId="0" borderId="25" xfId="0" applyNumberFormat="1" applyFont="1" applyBorder="1" applyAlignment="1">
      <alignment horizontal="center" vertical="center"/>
    </xf>
    <xf numFmtId="164" fontId="5" fillId="0" borderId="21" xfId="0" applyNumberFormat="1" applyFont="1" applyBorder="1" applyAlignment="1">
      <alignment horizontal="center" vertical="center"/>
    </xf>
    <xf numFmtId="164" fontId="5" fillId="0" borderId="30" xfId="0" applyNumberFormat="1" applyFont="1" applyBorder="1" applyAlignment="1">
      <alignment horizontal="center" vertical="center"/>
    </xf>
    <xf numFmtId="0" fontId="12" fillId="5" borderId="0" xfId="0" applyFont="1" applyFill="1"/>
  </cellXfs>
  <cellStyles count="121">
    <cellStyle name="Besuchter Hyperlink" xfId="2" builtinId="9" hidden="1"/>
    <cellStyle name="Besuchter Hyperlink" xfId="4" builtinId="9" hidden="1"/>
    <cellStyle name="Besuchter Hyperlink" xfId="6" builtinId="9" hidden="1"/>
    <cellStyle name="Besuchter Hyperlink" xfId="8" builtinId="9" hidden="1"/>
    <cellStyle name="Besuchter Hyperlink" xfId="10" builtinId="9" hidden="1"/>
    <cellStyle name="Besuchter Hyperlink" xfId="12" builtinId="9" hidden="1"/>
    <cellStyle name="Besuchter Hyperlink" xfId="14" builtinId="9" hidden="1"/>
    <cellStyle name="Besuchter Hyperlink" xfId="16" builtinId="9" hidden="1"/>
    <cellStyle name="Besuchter Hyperlink" xfId="18" builtinId="9" hidden="1"/>
    <cellStyle name="Besuchter Hyperlink" xfId="20" builtinId="9" hidden="1"/>
    <cellStyle name="Besuchter Hyperlink" xfId="22" builtinId="9" hidden="1"/>
    <cellStyle name="Besuchter Hyperlink" xfId="24" builtinId="9" hidden="1"/>
    <cellStyle name="Besuchter Hyperlink" xfId="26" builtinId="9" hidden="1"/>
    <cellStyle name="Besuchter Hyperlink" xfId="28" builtinId="9" hidden="1"/>
    <cellStyle name="Besuchter Hyperlink" xfId="30" builtinId="9" hidden="1"/>
    <cellStyle name="Besuchter Hyperlink" xfId="32" builtinId="9" hidden="1"/>
    <cellStyle name="Besuchter Hyperlink" xfId="34" builtinId="9" hidden="1"/>
    <cellStyle name="Besuchter Hyperlink" xfId="36" builtinId="9" hidden="1"/>
    <cellStyle name="Besuchter Hyperlink" xfId="38" builtinId="9" hidden="1"/>
    <cellStyle name="Besuchter Hyperlink" xfId="40" builtinId="9" hidden="1"/>
    <cellStyle name="Besuchter Hyperlink" xfId="42" builtinId="9" hidden="1"/>
    <cellStyle name="Besuchter Hyperlink" xfId="44" builtinId="9" hidden="1"/>
    <cellStyle name="Besuchter Hyperlink" xfId="46" builtinId="9" hidden="1"/>
    <cellStyle name="Besuchter Hyperlink" xfId="48" builtinId="9" hidden="1"/>
    <cellStyle name="Besuchter Hyperlink" xfId="50" builtinId="9" hidden="1"/>
    <cellStyle name="Besuchter Hyperlink" xfId="52" builtinId="9" hidden="1"/>
    <cellStyle name="Besuchter Hyperlink" xfId="54" builtinId="9" hidden="1"/>
    <cellStyle name="Besuchter Hyperlink" xfId="56" builtinId="9" hidden="1"/>
    <cellStyle name="Besuchter Hyperlink" xfId="58" builtinId="9" hidden="1"/>
    <cellStyle name="Besuchter Hyperlink" xfId="60" builtinId="9" hidden="1"/>
    <cellStyle name="Besuchter Hyperlink" xfId="62" builtinId="9" hidden="1"/>
    <cellStyle name="Besuchter Hyperlink" xfId="64" builtinId="9" hidden="1"/>
    <cellStyle name="Besuchter Hyperlink" xfId="66" builtinId="9" hidden="1"/>
    <cellStyle name="Besuchter Hyperlink" xfId="68" builtinId="9" hidden="1"/>
    <cellStyle name="Besuchter Hyperlink" xfId="70" builtinId="9" hidden="1"/>
    <cellStyle name="Besuchter Hyperlink" xfId="72" builtinId="9" hidden="1"/>
    <cellStyle name="Besuchter Hyperlink" xfId="74" builtinId="9" hidden="1"/>
    <cellStyle name="Besuchter Hyperlink" xfId="76" builtinId="9" hidden="1"/>
    <cellStyle name="Besuchter Hyperlink" xfId="78" builtinId="9" hidden="1"/>
    <cellStyle name="Besuchter Hyperlink" xfId="80" builtinId="9" hidden="1"/>
    <cellStyle name="Besuchter Hyperlink" xfId="82" builtinId="9" hidden="1"/>
    <cellStyle name="Besuchter Hyperlink" xfId="84" builtinId="9" hidden="1"/>
    <cellStyle name="Besuchter Hyperlink" xfId="86" builtinId="9" hidden="1"/>
    <cellStyle name="Besuchter Hyperlink" xfId="88" builtinId="9" hidden="1"/>
    <cellStyle name="Besuchter Hyperlink" xfId="90" builtinId="9" hidden="1"/>
    <cellStyle name="Besuchter Hyperlink" xfId="92" builtinId="9" hidden="1"/>
    <cellStyle name="Besuchter Hyperlink" xfId="94" builtinId="9" hidden="1"/>
    <cellStyle name="Besuchter Hyperlink" xfId="96" builtinId="9" hidden="1"/>
    <cellStyle name="Besuchter Hyperlink" xfId="98" builtinId="9" hidden="1"/>
    <cellStyle name="Besuchter Hyperlink" xfId="100" builtinId="9" hidden="1"/>
    <cellStyle name="Besuchter Hyperlink" xfId="102" builtinId="9" hidden="1"/>
    <cellStyle name="Besuchter Hyperlink" xfId="104" builtinId="9" hidden="1"/>
    <cellStyle name="Besuchter Hyperlink" xfId="106" builtinId="9" hidden="1"/>
    <cellStyle name="Besuchter Hyperlink" xfId="108" builtinId="9" hidden="1"/>
    <cellStyle name="Besuchter Hyperlink" xfId="110" builtinId="9" hidden="1"/>
    <cellStyle name="Besuchter Hyperlink" xfId="112" builtinId="9" hidden="1"/>
    <cellStyle name="Besuchter Hyperlink" xfId="114" builtinId="9" hidden="1"/>
    <cellStyle name="Besuchter Hyperlink" xfId="116" builtinId="9" hidden="1"/>
    <cellStyle name="Besuchter Hyperlink" xfId="118" builtinId="9" hidden="1"/>
    <cellStyle name="Besuchter Hyperlink" xfId="1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Standard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Sheet!$AO$1</c:f>
              <c:strCache>
                <c:ptCount val="1"/>
                <c:pt idx="0">
                  <c:v>销售</c:v>
                </c:pt>
              </c:strCache>
            </c:strRef>
          </c:tx>
          <c:invertIfNegative val="0"/>
          <c:cat>
            <c:strRef>
              <c:f>Sheet!$AN$2:$AN$7</c:f>
              <c:strCache>
                <c:ptCount val="6"/>
                <c:pt idx="0">
                  <c:v>下越</c:v>
                </c:pt>
                <c:pt idx="1">
                  <c:v>安图</c:v>
                </c:pt>
                <c:pt idx="2">
                  <c:v>国亚运</c:v>
                </c:pt>
                <c:pt idx="3">
                  <c:v>辽婷婷</c:v>
                </c:pt>
                <c:pt idx="4">
                  <c:v>芜菁</c:v>
                </c:pt>
                <c:pt idx="5">
                  <c:v>良学</c:v>
                </c:pt>
              </c:strCache>
            </c:strRef>
          </c:cat>
          <c:val>
            <c:numRef>
              <c:f>Sheet!$AO$2:$AO$7</c:f>
              <c:numCache>
                <c:formatCode>[$¥-804]#,##0</c:formatCode>
                <c:ptCount val="6"/>
                <c:pt idx="0">
                  <c:v>1590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Sheet!$AP$1</c:f>
              <c:strCache>
                <c:ptCount val="1"/>
                <c:pt idx="0">
                  <c:v>目标</c:v>
                </c:pt>
              </c:strCache>
            </c:strRef>
          </c:tx>
          <c:invertIfNegative val="0"/>
          <c:cat>
            <c:strRef>
              <c:f>Sheet!$AN$2:$AN$7</c:f>
              <c:strCache>
                <c:ptCount val="6"/>
                <c:pt idx="0">
                  <c:v>下越</c:v>
                </c:pt>
                <c:pt idx="1">
                  <c:v>安图</c:v>
                </c:pt>
                <c:pt idx="2">
                  <c:v>国亚运</c:v>
                </c:pt>
                <c:pt idx="3">
                  <c:v>辽婷婷</c:v>
                </c:pt>
                <c:pt idx="4">
                  <c:v>芜菁</c:v>
                </c:pt>
                <c:pt idx="5">
                  <c:v>良学</c:v>
                </c:pt>
              </c:strCache>
            </c:strRef>
          </c:cat>
          <c:val>
            <c:numRef>
              <c:f>Sheet!$AP$2:$AP$7</c:f>
              <c:numCache>
                <c:formatCode>General</c:formatCode>
                <c:ptCount val="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1101696"/>
        <c:axId val="120325248"/>
      </c:barChart>
      <c:catAx>
        <c:axId val="121101696"/>
        <c:scaling>
          <c:orientation val="minMax"/>
        </c:scaling>
        <c:delete val="0"/>
        <c:axPos val="b"/>
        <c:majorTickMark val="out"/>
        <c:minorTickMark val="none"/>
        <c:tickLblPos val="nextTo"/>
        <c:crossAx val="120325248"/>
        <c:crosses val="autoZero"/>
        <c:auto val="1"/>
        <c:lblAlgn val="ctr"/>
        <c:lblOffset val="100"/>
        <c:noMultiLvlLbl val="0"/>
      </c:catAx>
      <c:valAx>
        <c:axId val="120325248"/>
        <c:scaling>
          <c:orientation val="minMax"/>
        </c:scaling>
        <c:delete val="0"/>
        <c:axPos val="l"/>
        <c:majorGridlines/>
        <c:numFmt formatCode="[$¥-804]#,##0" sourceLinked="1"/>
        <c:majorTickMark val="out"/>
        <c:minorTickMark val="none"/>
        <c:tickLblPos val="nextTo"/>
        <c:crossAx val="1211016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CH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pieChart>
        <c:varyColors val="1"/>
        <c:ser>
          <c:idx val="1"/>
          <c:order val="1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Sheet!$AN$10:$AN$15</c:f>
              <c:strCache>
                <c:ptCount val="6"/>
                <c:pt idx="0">
                  <c:v>下越</c:v>
                </c:pt>
                <c:pt idx="1">
                  <c:v>安图</c:v>
                </c:pt>
                <c:pt idx="2">
                  <c:v>国亚运</c:v>
                </c:pt>
                <c:pt idx="3">
                  <c:v>辽婷婷</c:v>
                </c:pt>
                <c:pt idx="4">
                  <c:v>芜菁</c:v>
                </c:pt>
                <c:pt idx="5">
                  <c:v>良学</c:v>
                </c:pt>
              </c:strCache>
            </c:strRef>
          </c:cat>
          <c:val>
            <c:numRef>
              <c:f>Sheet!$AO$10:$AO$15</c:f>
              <c:numCache>
                <c:formatCode>[$¥-804]#,##0</c:formatCode>
                <c:ptCount val="6"/>
                <c:pt idx="0">
                  <c:v>159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Sheet!$AN$10:$AN$15</c:f>
              <c:strCache>
                <c:ptCount val="6"/>
                <c:pt idx="0">
                  <c:v>下越</c:v>
                </c:pt>
                <c:pt idx="1">
                  <c:v>安图</c:v>
                </c:pt>
                <c:pt idx="2">
                  <c:v>国亚运</c:v>
                </c:pt>
                <c:pt idx="3">
                  <c:v>辽婷婷</c:v>
                </c:pt>
                <c:pt idx="4">
                  <c:v>芜菁</c:v>
                </c:pt>
                <c:pt idx="5">
                  <c:v>良学</c:v>
                </c:pt>
              </c:strCache>
            </c:strRef>
          </c:cat>
          <c:val>
            <c:numRef>
              <c:f>Sheet!$AO$10:$AO$15</c:f>
              <c:numCache>
                <c:formatCode>[$¥-804]#,##0</c:formatCode>
                <c:ptCount val="6"/>
                <c:pt idx="0">
                  <c:v>159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5" workbookViewId="0" zoomToFit="1"/>
  </sheetViews>
  <pageMargins left="0.75" right="0.75" top="1" bottom="1" header="0.5" footer="0.5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05" workbookViewId="0" zoomToFit="1"/>
  </sheetViews>
  <pageMargins left="0.75" right="0.75" top="1" bottom="1" header="0.5" footer="0.5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16571" cy="56242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16571" cy="56242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0"/>
  <sheetViews>
    <sheetView tabSelected="1" topLeftCell="A6" zoomScale="85" zoomScaleNormal="85" zoomScalePageLayoutView="85" workbookViewId="0">
      <selection activeCell="G23" sqref="G23"/>
    </sheetView>
  </sheetViews>
  <sheetFormatPr baseColWidth="10" defaultColWidth="16.5" defaultRowHeight="14.25"/>
  <cols>
    <col min="1" max="16384" width="16.5" style="4"/>
  </cols>
  <sheetData>
    <row r="1" spans="1:42" ht="15" thickBot="1">
      <c r="A1" s="7"/>
      <c r="B1" s="7"/>
      <c r="C1" s="8">
        <v>1</v>
      </c>
      <c r="D1" s="9">
        <v>2</v>
      </c>
      <c r="E1" s="9">
        <v>3</v>
      </c>
      <c r="F1" s="9">
        <v>4</v>
      </c>
      <c r="G1" s="9">
        <v>5</v>
      </c>
      <c r="H1" s="9">
        <v>6</v>
      </c>
      <c r="I1" s="9">
        <v>7</v>
      </c>
      <c r="J1" s="9">
        <v>8</v>
      </c>
      <c r="K1" s="9">
        <v>9</v>
      </c>
      <c r="L1" s="9">
        <v>10</v>
      </c>
      <c r="M1" s="9">
        <v>11</v>
      </c>
      <c r="N1" s="9">
        <v>12</v>
      </c>
      <c r="O1" s="9">
        <v>13</v>
      </c>
      <c r="P1" s="9">
        <v>14</v>
      </c>
      <c r="Q1" s="9">
        <v>15</v>
      </c>
      <c r="R1" s="9">
        <v>16</v>
      </c>
      <c r="S1" s="9">
        <v>17</v>
      </c>
      <c r="T1" s="9">
        <v>18</v>
      </c>
      <c r="U1" s="9">
        <v>19</v>
      </c>
      <c r="V1" s="9">
        <v>20</v>
      </c>
      <c r="W1" s="9">
        <v>21</v>
      </c>
      <c r="X1" s="9">
        <v>22</v>
      </c>
      <c r="Y1" s="9">
        <v>23</v>
      </c>
      <c r="Z1" s="9">
        <v>24</v>
      </c>
      <c r="AA1" s="9">
        <v>25</v>
      </c>
      <c r="AB1" s="9">
        <v>26</v>
      </c>
      <c r="AC1" s="9">
        <v>27</v>
      </c>
      <c r="AD1" s="9">
        <v>28</v>
      </c>
      <c r="AE1" s="9">
        <v>29</v>
      </c>
      <c r="AF1" s="9">
        <v>30</v>
      </c>
      <c r="AG1" s="10">
        <v>31</v>
      </c>
      <c r="AH1" s="11" t="s">
        <v>9</v>
      </c>
      <c r="AI1" s="12" t="s">
        <v>10</v>
      </c>
      <c r="AJ1" s="13" t="s">
        <v>11</v>
      </c>
      <c r="AK1" s="14"/>
      <c r="AO1" s="49" t="s">
        <v>12</v>
      </c>
      <c r="AP1" s="61" t="s">
        <v>13</v>
      </c>
    </row>
    <row r="2" spans="1:42">
      <c r="A2" s="121" t="s">
        <v>3</v>
      </c>
      <c r="B2" s="15" t="s">
        <v>0</v>
      </c>
      <c r="C2" s="16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8"/>
      <c r="AH2" s="19">
        <f>SUM(C2:AG2)</f>
        <v>0</v>
      </c>
      <c r="AI2" s="20">
        <f>(AH2/100)*5*0.7</f>
        <v>0</v>
      </c>
      <c r="AJ2" s="21">
        <f>(AH2/100)*5*0.3</f>
        <v>0</v>
      </c>
      <c r="AK2" s="49" t="s">
        <v>0</v>
      </c>
      <c r="AN2" s="46" t="s">
        <v>3</v>
      </c>
      <c r="AO2" s="65">
        <f>AH2+AH3+AH31</f>
        <v>1590</v>
      </c>
      <c r="AP2" s="62"/>
    </row>
    <row r="3" spans="1:42" ht="15" thickBot="1">
      <c r="A3" s="122"/>
      <c r="B3" s="22" t="s">
        <v>1</v>
      </c>
      <c r="C3" s="23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6"/>
      <c r="AH3" s="24">
        <f>SUM(C3:AG3)</f>
        <v>0</v>
      </c>
      <c r="AI3" s="25">
        <f>(AH3/100)*2*0.7</f>
        <v>0</v>
      </c>
      <c r="AJ3" s="26">
        <f>(AH3/100)*2*0.3</f>
        <v>0</v>
      </c>
      <c r="AK3" s="52" t="s">
        <v>1</v>
      </c>
      <c r="AN3" s="47" t="s">
        <v>4</v>
      </c>
      <c r="AO3" s="65">
        <f>AH3+AH4+AH38</f>
        <v>0</v>
      </c>
      <c r="AP3" s="63"/>
    </row>
    <row r="4" spans="1:42" ht="15" thickBot="1">
      <c r="A4" s="123"/>
      <c r="B4" s="27" t="s">
        <v>2</v>
      </c>
      <c r="C4" s="28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30"/>
      <c r="AH4" s="1">
        <f>AH2+AH3</f>
        <v>0</v>
      </c>
      <c r="AI4" s="2">
        <f>AI2+AI3</f>
        <v>0</v>
      </c>
      <c r="AJ4" s="3">
        <f>AJ2+AJ3</f>
        <v>0</v>
      </c>
      <c r="AK4" s="31" t="s">
        <v>9</v>
      </c>
      <c r="AN4" s="47" t="s">
        <v>5</v>
      </c>
      <c r="AO4" s="65">
        <f>AH4+AH5+AH45</f>
        <v>0</v>
      </c>
      <c r="AP4" s="63"/>
    </row>
    <row r="5" spans="1:42">
      <c r="A5" s="124" t="s">
        <v>4</v>
      </c>
      <c r="B5" s="15" t="s">
        <v>2</v>
      </c>
      <c r="C5" s="16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8"/>
      <c r="AH5" s="19">
        <f>SUM(C5:AG5)</f>
        <v>0</v>
      </c>
      <c r="AI5" s="20">
        <f>(AH5/100)*5*0.7</f>
        <v>0</v>
      </c>
      <c r="AJ5" s="21">
        <f>(AH5/100)*5*0.3</f>
        <v>0</v>
      </c>
      <c r="AK5" s="51" t="s">
        <v>0</v>
      </c>
      <c r="AN5" s="47" t="s">
        <v>6</v>
      </c>
      <c r="AO5" s="65">
        <f>AH5+AH6+AH52</f>
        <v>0</v>
      </c>
      <c r="AP5" s="63"/>
    </row>
    <row r="6" spans="1:42" ht="15" thickBot="1">
      <c r="A6" s="122"/>
      <c r="B6" s="22" t="s">
        <v>0</v>
      </c>
      <c r="C6" s="23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6"/>
      <c r="AH6" s="24">
        <f>SUM(C6:AG6)</f>
        <v>0</v>
      </c>
      <c r="AI6" s="25">
        <f>(AH6/100)*2*0.7</f>
        <v>0</v>
      </c>
      <c r="AJ6" s="26">
        <f>(AH6/100)*2*0.3</f>
        <v>0</v>
      </c>
      <c r="AK6" s="52" t="s">
        <v>1</v>
      </c>
      <c r="AN6" s="47" t="s">
        <v>7</v>
      </c>
      <c r="AO6" s="65">
        <f>AH6+AH7+AH59</f>
        <v>0</v>
      </c>
      <c r="AP6" s="63"/>
    </row>
    <row r="7" spans="1:42" ht="15" thickBot="1">
      <c r="A7" s="123"/>
      <c r="B7" s="27" t="s">
        <v>1</v>
      </c>
      <c r="C7" s="28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30"/>
      <c r="AH7" s="1">
        <f>AH5+AH6</f>
        <v>0</v>
      </c>
      <c r="AI7" s="2">
        <f>AI5+AI6</f>
        <v>0</v>
      </c>
      <c r="AJ7" s="3">
        <f>AJ5+AJ6</f>
        <v>0</v>
      </c>
      <c r="AK7" s="32" t="s">
        <v>9</v>
      </c>
      <c r="AN7" s="48" t="s">
        <v>8</v>
      </c>
      <c r="AO7" s="66">
        <f>AH7+AH8+AH66</f>
        <v>0</v>
      </c>
      <c r="AP7" s="64"/>
    </row>
    <row r="8" spans="1:42">
      <c r="A8" s="121" t="s">
        <v>5</v>
      </c>
      <c r="B8" s="15" t="s">
        <v>2</v>
      </c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8"/>
      <c r="AH8" s="19">
        <f>SUM(C8:AG8)</f>
        <v>0</v>
      </c>
      <c r="AI8" s="20">
        <f>(AH8/100)*5*0.7</f>
        <v>0</v>
      </c>
      <c r="AJ8" s="21">
        <f>(AH8/100)*5*0.3</f>
        <v>0</v>
      </c>
      <c r="AK8" s="51" t="s">
        <v>0</v>
      </c>
    </row>
    <row r="9" spans="1:42" ht="15" thickBot="1">
      <c r="A9" s="122"/>
      <c r="B9" s="22" t="s">
        <v>0</v>
      </c>
      <c r="C9" s="23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6"/>
      <c r="AH9" s="24">
        <f>SUM(C9:AG9)</f>
        <v>0</v>
      </c>
      <c r="AI9" s="25">
        <f>(AH9/100)*2*0.7</f>
        <v>0</v>
      </c>
      <c r="AJ9" s="26">
        <f>(AH9/100)*2*0.3</f>
        <v>0</v>
      </c>
      <c r="AK9" s="52" t="s">
        <v>1</v>
      </c>
    </row>
    <row r="10" spans="1:42" ht="15" thickBot="1">
      <c r="A10" s="123"/>
      <c r="B10" s="27" t="s">
        <v>1</v>
      </c>
      <c r="C10" s="28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30"/>
      <c r="AH10" s="1">
        <f>AH8+AH9</f>
        <v>0</v>
      </c>
      <c r="AI10" s="2">
        <f>AI8+AI9</f>
        <v>0</v>
      </c>
      <c r="AJ10" s="3">
        <f>AJ8+AJ9</f>
        <v>0</v>
      </c>
      <c r="AK10" s="31" t="s">
        <v>9</v>
      </c>
      <c r="AN10" s="50" t="s">
        <v>3</v>
      </c>
      <c r="AO10" s="57">
        <f>AI4+AH32</f>
        <v>159</v>
      </c>
    </row>
    <row r="11" spans="1:42">
      <c r="A11" s="121" t="s">
        <v>6</v>
      </c>
      <c r="B11" s="15" t="s">
        <v>2</v>
      </c>
      <c r="C11" s="16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8"/>
      <c r="AH11" s="19">
        <f>SUM(C11:AG11)</f>
        <v>0</v>
      </c>
      <c r="AI11" s="20">
        <f>(AH11/100)*5*0.7</f>
        <v>0</v>
      </c>
      <c r="AJ11" s="21">
        <f>(AH11/100)*5*0.3</f>
        <v>0</v>
      </c>
      <c r="AK11" s="51" t="s">
        <v>0</v>
      </c>
      <c r="AN11" s="53" t="s">
        <v>4</v>
      </c>
      <c r="AO11" s="58">
        <f>AI7+AH39</f>
        <v>0</v>
      </c>
    </row>
    <row r="12" spans="1:42" ht="15" thickBot="1">
      <c r="A12" s="122"/>
      <c r="B12" s="22" t="s">
        <v>0</v>
      </c>
      <c r="C12" s="23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6"/>
      <c r="AH12" s="24">
        <f>SUM(C12:AG12)</f>
        <v>0</v>
      </c>
      <c r="AI12" s="25">
        <f>(AH12/100)*2*0.7</f>
        <v>0</v>
      </c>
      <c r="AJ12" s="26">
        <f>(AH12/100)*2*0.3</f>
        <v>0</v>
      </c>
      <c r="AK12" s="52" t="s">
        <v>1</v>
      </c>
      <c r="AN12" s="53" t="s">
        <v>5</v>
      </c>
      <c r="AO12" s="58">
        <f>AI6+AH46</f>
        <v>0</v>
      </c>
    </row>
    <row r="13" spans="1:42" ht="15" thickBot="1">
      <c r="A13" s="123"/>
      <c r="B13" s="27" t="s">
        <v>1</v>
      </c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30"/>
      <c r="AH13" s="1">
        <f>AH11+AH12</f>
        <v>0</v>
      </c>
      <c r="AI13" s="2">
        <f>AI11+AI12</f>
        <v>0</v>
      </c>
      <c r="AJ13" s="3">
        <f>AJ11+AJ12</f>
        <v>0</v>
      </c>
      <c r="AK13" s="31" t="s">
        <v>9</v>
      </c>
      <c r="AN13" s="53" t="s">
        <v>6</v>
      </c>
      <c r="AO13" s="58">
        <f>AI9+AH53</f>
        <v>0</v>
      </c>
    </row>
    <row r="14" spans="1:42">
      <c r="A14" s="121" t="s">
        <v>7</v>
      </c>
      <c r="B14" s="15" t="s">
        <v>2</v>
      </c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8"/>
      <c r="AH14" s="19">
        <f>SUM(C14:AG14)</f>
        <v>0</v>
      </c>
      <c r="AI14" s="20">
        <f>(AH14/100)*5*0.7</f>
        <v>0</v>
      </c>
      <c r="AJ14" s="21">
        <f>(AH14/100)*5*0.3</f>
        <v>0</v>
      </c>
      <c r="AK14" s="51" t="s">
        <v>0</v>
      </c>
      <c r="AN14" s="53" t="s">
        <v>7</v>
      </c>
      <c r="AO14" s="58">
        <f>AI8+AH60</f>
        <v>0</v>
      </c>
    </row>
    <row r="15" spans="1:42" ht="15" thickBot="1">
      <c r="A15" s="122"/>
      <c r="B15" s="22" t="s">
        <v>0</v>
      </c>
      <c r="C15" s="23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6"/>
      <c r="AH15" s="24">
        <f>SUM(C15:AG15)</f>
        <v>0</v>
      </c>
      <c r="AI15" s="25">
        <f>(AH15/100)*2*0.7</f>
        <v>0</v>
      </c>
      <c r="AJ15" s="26">
        <f>(AH15/100)*2*0.3</f>
        <v>0</v>
      </c>
      <c r="AK15" s="52" t="s">
        <v>1</v>
      </c>
      <c r="AN15" s="55" t="s">
        <v>8</v>
      </c>
      <c r="AO15" s="69">
        <f>AI11+AH67</f>
        <v>0</v>
      </c>
    </row>
    <row r="16" spans="1:42" ht="15" thickBot="1">
      <c r="A16" s="123"/>
      <c r="B16" s="27" t="s">
        <v>1</v>
      </c>
      <c r="C16" s="28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30"/>
      <c r="AH16" s="1">
        <f>AH14+AH15</f>
        <v>0</v>
      </c>
      <c r="AI16" s="2">
        <f>AI14+AI15</f>
        <v>0</v>
      </c>
      <c r="AJ16" s="3">
        <f>AJ14+AJ15</f>
        <v>0</v>
      </c>
      <c r="AK16" s="31" t="s">
        <v>9</v>
      </c>
      <c r="AN16" s="67" t="s">
        <v>9</v>
      </c>
      <c r="AO16" s="68">
        <f>SUM(AO10:AO15)</f>
        <v>159</v>
      </c>
    </row>
    <row r="17" spans="1:43" ht="15" thickBot="1">
      <c r="A17" s="121" t="s">
        <v>8</v>
      </c>
      <c r="B17" s="15" t="s">
        <v>2</v>
      </c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8"/>
      <c r="AH17" s="19">
        <f>SUM(C17:AG17)</f>
        <v>0</v>
      </c>
      <c r="AI17" s="20">
        <f>(AH17/100)*5*0.7</f>
        <v>0</v>
      </c>
      <c r="AJ17" s="21">
        <f>(AH17/100)*5*0.3</f>
        <v>0</v>
      </c>
      <c r="AK17" s="51" t="s">
        <v>0</v>
      </c>
    </row>
    <row r="18" spans="1:43" ht="15.75" thickTop="1" thickBot="1">
      <c r="A18" s="122"/>
      <c r="B18" s="22" t="s">
        <v>0</v>
      </c>
      <c r="C18" s="23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6"/>
      <c r="AH18" s="24">
        <f>SUM(C18:AG18)</f>
        <v>0</v>
      </c>
      <c r="AI18" s="25">
        <f>(AH18/100)*2*0.7</f>
        <v>0</v>
      </c>
      <c r="AJ18" s="26">
        <f>(AH18/100)*2*0.3</f>
        <v>0</v>
      </c>
      <c r="AK18" s="52" t="s">
        <v>1</v>
      </c>
      <c r="AQ18" s="59"/>
    </row>
    <row r="19" spans="1:43" ht="15" thickBot="1">
      <c r="A19" s="123"/>
      <c r="B19" s="27" t="s">
        <v>1</v>
      </c>
      <c r="C19" s="28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33"/>
      <c r="AH19" s="1">
        <f>AH17+AH18</f>
        <v>0</v>
      </c>
      <c r="AI19" s="2">
        <f>AI17+AI18</f>
        <v>0</v>
      </c>
      <c r="AJ19" s="3">
        <f>AJ17+AJ18</f>
        <v>0</v>
      </c>
      <c r="AK19" s="34" t="s">
        <v>9</v>
      </c>
    </row>
    <row r="20" spans="1:43">
      <c r="A20" s="35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15" t="s">
        <v>9</v>
      </c>
      <c r="AG20" s="37">
        <f>AH4+AH7+AH10+AH13+AH16+AH19</f>
        <v>0</v>
      </c>
      <c r="AH20" s="38">
        <f>AI4+AI7+AI10+AI13+AI16+AI19</f>
        <v>0</v>
      </c>
      <c r="AI20" s="39">
        <f>AJ4+AJ7+AJ10+AJ13+AJ16+AJ19</f>
        <v>0</v>
      </c>
      <c r="AJ20" s="40"/>
    </row>
    <row r="21" spans="1:43" ht="15">
      <c r="A21" s="35"/>
      <c r="B21" s="73" t="s">
        <v>36</v>
      </c>
      <c r="C21" s="36"/>
      <c r="D21" s="108"/>
      <c r="E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54" t="s">
        <v>0</v>
      </c>
      <c r="AG21" s="41">
        <f t="shared" ref="AG21:AI22" si="0">AH2+AH5+AH8+AH11+AH14+AH17</f>
        <v>0</v>
      </c>
      <c r="AH21" s="22">
        <f t="shared" si="0"/>
        <v>0</v>
      </c>
      <c r="AI21" s="42">
        <f t="shared" si="0"/>
        <v>0</v>
      </c>
      <c r="AJ21" s="40"/>
    </row>
    <row r="22" spans="1:43" ht="15.75" thickBot="1">
      <c r="A22" s="35"/>
      <c r="B22" s="74" t="s">
        <v>50</v>
      </c>
      <c r="C22" s="36"/>
      <c r="D22" s="109">
        <f>IF(OR(D26=B21,D26=B22,D26=B23,D26=B24,D26=B25),0.5,1)*CHOOSE(MATCH(D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D31)</f>
        <v>1</v>
      </c>
      <c r="E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56" t="s">
        <v>1</v>
      </c>
      <c r="AG22" s="43">
        <f t="shared" si="0"/>
        <v>0</v>
      </c>
      <c r="AH22" s="27">
        <f t="shared" si="0"/>
        <v>0</v>
      </c>
      <c r="AI22" s="44">
        <f t="shared" si="0"/>
        <v>0</v>
      </c>
      <c r="AJ22" s="45"/>
    </row>
    <row r="23" spans="1:43" ht="15">
      <c r="B23" s="74" t="s">
        <v>51</v>
      </c>
      <c r="D23" s="125">
        <f>IF(OR(D26=B21,D26=B22,D26=B23,D26=B24,D26=B25),CHOOSE(MATCH(D30,{0.2;0.21;0.22;0.23;0.24;0.25;0.26;0.27;0.28;0.29;0.3;0.31;0.32;0.33;0.34;0.35;0.36;0.37;0.38;0.39;0.4}),10%,9.5%,9%,8.5%,8%,7.5%,7%,6.5%,6%,5.5%,5%,4.5%,4%,3.5%,3%,2.5%,2%,1.5%,1%,0.5%,0%)*(D31),CHOOSE(MATCH(D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D31))</f>
        <v>1</v>
      </c>
    </row>
    <row r="24" spans="1:43">
      <c r="B24" s="73" t="s">
        <v>38</v>
      </c>
    </row>
    <row r="25" spans="1:43" ht="15" thickBot="1">
      <c r="A25" s="89"/>
      <c r="B25" s="74" t="s">
        <v>43</v>
      </c>
    </row>
    <row r="26" spans="1:43" ht="18.75">
      <c r="A26" s="118" t="s">
        <v>3</v>
      </c>
      <c r="B26" s="98" t="s">
        <v>90</v>
      </c>
      <c r="C26" s="92" t="s">
        <v>50</v>
      </c>
      <c r="D26" s="112" t="s">
        <v>41</v>
      </c>
      <c r="E26" s="92" t="s">
        <v>50</v>
      </c>
      <c r="F26" s="92" t="s">
        <v>50</v>
      </c>
      <c r="G26" s="92" t="s">
        <v>50</v>
      </c>
      <c r="H26" s="92" t="s">
        <v>50</v>
      </c>
      <c r="I26" s="92" t="s">
        <v>50</v>
      </c>
      <c r="J26" s="92" t="s">
        <v>50</v>
      </c>
      <c r="K26" s="92" t="s">
        <v>50</v>
      </c>
      <c r="L26" s="92" t="s">
        <v>50</v>
      </c>
      <c r="M26" s="92" t="s">
        <v>50</v>
      </c>
      <c r="N26" s="92" t="s">
        <v>50</v>
      </c>
      <c r="O26" s="92" t="s">
        <v>50</v>
      </c>
      <c r="P26" s="92" t="s">
        <v>50</v>
      </c>
      <c r="Q26" s="92" t="s">
        <v>50</v>
      </c>
      <c r="R26" s="92" t="s">
        <v>50</v>
      </c>
      <c r="S26" s="92" t="s">
        <v>50</v>
      </c>
      <c r="T26" s="92" t="s">
        <v>50</v>
      </c>
      <c r="U26" s="92" t="s">
        <v>50</v>
      </c>
      <c r="V26" s="92" t="s">
        <v>50</v>
      </c>
      <c r="W26" s="92" t="s">
        <v>50</v>
      </c>
      <c r="X26" s="92" t="s">
        <v>50</v>
      </c>
      <c r="Y26" s="92" t="s">
        <v>50</v>
      </c>
      <c r="Z26" s="92" t="s">
        <v>50</v>
      </c>
      <c r="AA26" s="92" t="s">
        <v>50</v>
      </c>
      <c r="AB26" s="92" t="s">
        <v>50</v>
      </c>
      <c r="AC26" s="92" t="s">
        <v>50</v>
      </c>
      <c r="AD26" s="92" t="s">
        <v>50</v>
      </c>
      <c r="AE26" s="92" t="s">
        <v>50</v>
      </c>
      <c r="AF26" s="92" t="s">
        <v>50</v>
      </c>
      <c r="AG26" s="93" t="s">
        <v>50</v>
      </c>
    </row>
    <row r="27" spans="1:43" ht="18.75">
      <c r="A27" s="119"/>
      <c r="B27" s="99" t="s">
        <v>91</v>
      </c>
      <c r="C27" s="5">
        <f t="shared" ref="C27:AG27" si="1">VLOOKUP(C26,wine2,2,FALSE)</f>
        <v>1580</v>
      </c>
      <c r="D27" s="5">
        <f t="shared" si="1"/>
        <v>2880</v>
      </c>
      <c r="E27" s="5">
        <f t="shared" si="1"/>
        <v>1580</v>
      </c>
      <c r="F27" s="5">
        <f t="shared" si="1"/>
        <v>1580</v>
      </c>
      <c r="G27" s="5">
        <f t="shared" si="1"/>
        <v>1580</v>
      </c>
      <c r="H27" s="5">
        <f t="shared" si="1"/>
        <v>1580</v>
      </c>
      <c r="I27" s="5">
        <f t="shared" si="1"/>
        <v>1580</v>
      </c>
      <c r="J27" s="5">
        <f t="shared" si="1"/>
        <v>1580</v>
      </c>
      <c r="K27" s="5">
        <f t="shared" si="1"/>
        <v>1580</v>
      </c>
      <c r="L27" s="5">
        <f t="shared" si="1"/>
        <v>1580</v>
      </c>
      <c r="M27" s="5">
        <f t="shared" si="1"/>
        <v>1580</v>
      </c>
      <c r="N27" s="5">
        <f t="shared" si="1"/>
        <v>1580</v>
      </c>
      <c r="O27" s="5">
        <f t="shared" si="1"/>
        <v>1580</v>
      </c>
      <c r="P27" s="5">
        <f t="shared" si="1"/>
        <v>1580</v>
      </c>
      <c r="Q27" s="5">
        <f t="shared" si="1"/>
        <v>1580</v>
      </c>
      <c r="R27" s="5">
        <f t="shared" si="1"/>
        <v>1580</v>
      </c>
      <c r="S27" s="5">
        <f t="shared" si="1"/>
        <v>1580</v>
      </c>
      <c r="T27" s="5">
        <f t="shared" si="1"/>
        <v>1580</v>
      </c>
      <c r="U27" s="5">
        <f t="shared" si="1"/>
        <v>1580</v>
      </c>
      <c r="V27" s="5">
        <f t="shared" si="1"/>
        <v>1580</v>
      </c>
      <c r="W27" s="5">
        <f t="shared" si="1"/>
        <v>1580</v>
      </c>
      <c r="X27" s="5">
        <f t="shared" si="1"/>
        <v>1580</v>
      </c>
      <c r="Y27" s="5">
        <f t="shared" si="1"/>
        <v>1580</v>
      </c>
      <c r="Z27" s="5">
        <f t="shared" si="1"/>
        <v>1580</v>
      </c>
      <c r="AA27" s="5">
        <f t="shared" si="1"/>
        <v>1580</v>
      </c>
      <c r="AB27" s="5">
        <f t="shared" si="1"/>
        <v>1580</v>
      </c>
      <c r="AC27" s="5">
        <f t="shared" si="1"/>
        <v>1580</v>
      </c>
      <c r="AD27" s="5">
        <f t="shared" si="1"/>
        <v>1580</v>
      </c>
      <c r="AE27" s="5">
        <f t="shared" si="1"/>
        <v>1580</v>
      </c>
      <c r="AF27" s="5">
        <f t="shared" si="1"/>
        <v>1580</v>
      </c>
      <c r="AG27" s="58">
        <f t="shared" si="1"/>
        <v>1580</v>
      </c>
      <c r="AH27" s="36"/>
      <c r="AI27" s="36"/>
      <c r="AJ27" s="36"/>
      <c r="AK27" s="36"/>
    </row>
    <row r="28" spans="1:43" ht="18.75">
      <c r="A28" s="119"/>
      <c r="B28" s="100" t="s">
        <v>92</v>
      </c>
      <c r="C28" s="90">
        <v>1</v>
      </c>
      <c r="D28" s="90"/>
      <c r="E28" s="90">
        <v>0</v>
      </c>
      <c r="F28" s="90">
        <v>0</v>
      </c>
      <c r="G28" s="90">
        <v>0</v>
      </c>
      <c r="H28" s="90">
        <v>0</v>
      </c>
      <c r="I28" s="90">
        <v>0</v>
      </c>
      <c r="J28" s="90">
        <v>0</v>
      </c>
      <c r="K28" s="90">
        <v>0</v>
      </c>
      <c r="L28" s="90">
        <v>0</v>
      </c>
      <c r="M28" s="90">
        <v>0</v>
      </c>
      <c r="N28" s="90">
        <v>0</v>
      </c>
      <c r="O28" s="90">
        <v>0</v>
      </c>
      <c r="P28" s="90">
        <v>0</v>
      </c>
      <c r="Q28" s="90">
        <v>0</v>
      </c>
      <c r="R28" s="90">
        <v>0</v>
      </c>
      <c r="S28" s="90">
        <v>0</v>
      </c>
      <c r="T28" s="90">
        <v>0</v>
      </c>
      <c r="U28" s="90">
        <v>0</v>
      </c>
      <c r="V28" s="90">
        <v>0</v>
      </c>
      <c r="W28" s="90">
        <v>0</v>
      </c>
      <c r="X28" s="90">
        <v>0</v>
      </c>
      <c r="Y28" s="90">
        <v>0</v>
      </c>
      <c r="Z28" s="90">
        <v>0</v>
      </c>
      <c r="AA28" s="90">
        <v>0</v>
      </c>
      <c r="AB28" s="90">
        <v>0</v>
      </c>
      <c r="AC28" s="90">
        <v>0</v>
      </c>
      <c r="AD28" s="90">
        <v>0</v>
      </c>
      <c r="AE28" s="90">
        <v>0</v>
      </c>
      <c r="AF28" s="90">
        <v>0</v>
      </c>
      <c r="AG28" s="94">
        <v>0</v>
      </c>
    </row>
    <row r="29" spans="1:43" ht="18.75">
      <c r="A29" s="119"/>
      <c r="B29" s="99" t="s">
        <v>93</v>
      </c>
      <c r="C29" s="5">
        <f t="shared" ref="C29:AG29" si="2">C27*C28</f>
        <v>1580</v>
      </c>
      <c r="D29" s="5">
        <f t="shared" si="2"/>
        <v>0</v>
      </c>
      <c r="E29" s="5">
        <f t="shared" si="2"/>
        <v>0</v>
      </c>
      <c r="F29" s="5">
        <f t="shared" si="2"/>
        <v>0</v>
      </c>
      <c r="G29" s="5">
        <f t="shared" si="2"/>
        <v>0</v>
      </c>
      <c r="H29" s="5">
        <f t="shared" si="2"/>
        <v>0</v>
      </c>
      <c r="I29" s="5">
        <f t="shared" si="2"/>
        <v>0</v>
      </c>
      <c r="J29" s="5">
        <f t="shared" si="2"/>
        <v>0</v>
      </c>
      <c r="K29" s="5">
        <f t="shared" si="2"/>
        <v>0</v>
      </c>
      <c r="L29" s="5">
        <f t="shared" si="2"/>
        <v>0</v>
      </c>
      <c r="M29" s="5">
        <f t="shared" si="2"/>
        <v>0</v>
      </c>
      <c r="N29" s="5">
        <f t="shared" si="2"/>
        <v>0</v>
      </c>
      <c r="O29" s="5">
        <f t="shared" si="2"/>
        <v>0</v>
      </c>
      <c r="P29" s="5">
        <f t="shared" si="2"/>
        <v>0</v>
      </c>
      <c r="Q29" s="5">
        <f t="shared" si="2"/>
        <v>0</v>
      </c>
      <c r="R29" s="5">
        <f t="shared" si="2"/>
        <v>0</v>
      </c>
      <c r="S29" s="5">
        <f t="shared" si="2"/>
        <v>0</v>
      </c>
      <c r="T29" s="5">
        <f t="shared" si="2"/>
        <v>0</v>
      </c>
      <c r="U29" s="5">
        <f t="shared" si="2"/>
        <v>0</v>
      </c>
      <c r="V29" s="5">
        <f t="shared" si="2"/>
        <v>0</v>
      </c>
      <c r="W29" s="5">
        <f t="shared" si="2"/>
        <v>0</v>
      </c>
      <c r="X29" s="5">
        <f t="shared" si="2"/>
        <v>0</v>
      </c>
      <c r="Y29" s="5">
        <f t="shared" si="2"/>
        <v>0</v>
      </c>
      <c r="Z29" s="5">
        <f t="shared" si="2"/>
        <v>0</v>
      </c>
      <c r="AA29" s="5">
        <f t="shared" si="2"/>
        <v>0</v>
      </c>
      <c r="AB29" s="5">
        <f t="shared" si="2"/>
        <v>0</v>
      </c>
      <c r="AC29" s="5">
        <f t="shared" si="2"/>
        <v>0</v>
      </c>
      <c r="AD29" s="5">
        <f t="shared" si="2"/>
        <v>0</v>
      </c>
      <c r="AE29" s="5">
        <f t="shared" si="2"/>
        <v>0</v>
      </c>
      <c r="AF29" s="5">
        <f t="shared" si="2"/>
        <v>0</v>
      </c>
      <c r="AG29" s="58">
        <f t="shared" si="2"/>
        <v>0</v>
      </c>
      <c r="AH29" s="36"/>
      <c r="AI29" s="36"/>
      <c r="AJ29" s="36"/>
      <c r="AK29" s="36"/>
    </row>
    <row r="30" spans="1:43" ht="19.5" thickBot="1">
      <c r="A30" s="119"/>
      <c r="B30" s="101" t="s">
        <v>94</v>
      </c>
      <c r="C30" s="91">
        <v>0</v>
      </c>
      <c r="D30" s="110">
        <v>0</v>
      </c>
      <c r="E30" s="91">
        <v>0</v>
      </c>
      <c r="F30" s="91">
        <v>0</v>
      </c>
      <c r="G30" s="91">
        <v>0</v>
      </c>
      <c r="H30" s="91">
        <v>0</v>
      </c>
      <c r="I30" s="91">
        <v>0</v>
      </c>
      <c r="J30" s="91">
        <v>0</v>
      </c>
      <c r="K30" s="91">
        <v>0</v>
      </c>
      <c r="L30" s="91">
        <v>0</v>
      </c>
      <c r="M30" s="91">
        <v>0</v>
      </c>
      <c r="N30" s="91">
        <v>0</v>
      </c>
      <c r="O30" s="91">
        <v>0</v>
      </c>
      <c r="P30" s="91">
        <v>0</v>
      </c>
      <c r="Q30" s="91">
        <v>0</v>
      </c>
      <c r="R30" s="91">
        <v>0</v>
      </c>
      <c r="S30" s="91">
        <v>0</v>
      </c>
      <c r="T30" s="91">
        <v>0</v>
      </c>
      <c r="U30" s="91">
        <v>0</v>
      </c>
      <c r="V30" s="91">
        <v>0</v>
      </c>
      <c r="W30" s="91">
        <v>0</v>
      </c>
      <c r="X30" s="91">
        <v>0</v>
      </c>
      <c r="Y30" s="91">
        <v>0</v>
      </c>
      <c r="Z30" s="91">
        <v>0</v>
      </c>
      <c r="AA30" s="91">
        <v>0</v>
      </c>
      <c r="AB30" s="91">
        <v>0</v>
      </c>
      <c r="AC30" s="91">
        <v>0</v>
      </c>
      <c r="AD30" s="91">
        <v>0</v>
      </c>
      <c r="AE30" s="91">
        <v>0</v>
      </c>
      <c r="AF30" s="91">
        <v>0</v>
      </c>
      <c r="AG30" s="95">
        <v>0</v>
      </c>
      <c r="AH30" s="71"/>
      <c r="AI30" s="71"/>
      <c r="AJ30" s="71"/>
      <c r="AK30" s="71"/>
    </row>
    <row r="31" spans="1:43" ht="18.75">
      <c r="A31" s="119"/>
      <c r="B31" s="102" t="s">
        <v>95</v>
      </c>
      <c r="C31" s="5">
        <f t="shared" ref="C31:AG31" si="3">C29*(1-C30)</f>
        <v>1580</v>
      </c>
      <c r="D31" s="111">
        <v>10</v>
      </c>
      <c r="E31" s="5">
        <f t="shared" si="3"/>
        <v>0</v>
      </c>
      <c r="F31" s="5">
        <f t="shared" si="3"/>
        <v>0</v>
      </c>
      <c r="G31" s="5">
        <f t="shared" si="3"/>
        <v>0</v>
      </c>
      <c r="H31" s="5">
        <f t="shared" si="3"/>
        <v>0</v>
      </c>
      <c r="I31" s="5">
        <f t="shared" si="3"/>
        <v>0</v>
      </c>
      <c r="J31" s="5">
        <f t="shared" si="3"/>
        <v>0</v>
      </c>
      <c r="K31" s="5">
        <f t="shared" si="3"/>
        <v>0</v>
      </c>
      <c r="L31" s="5">
        <f t="shared" si="3"/>
        <v>0</v>
      </c>
      <c r="M31" s="5">
        <f t="shared" si="3"/>
        <v>0</v>
      </c>
      <c r="N31" s="5">
        <f t="shared" si="3"/>
        <v>0</v>
      </c>
      <c r="O31" s="5">
        <f t="shared" si="3"/>
        <v>0</v>
      </c>
      <c r="P31" s="5">
        <f t="shared" si="3"/>
        <v>0</v>
      </c>
      <c r="Q31" s="5">
        <f t="shared" si="3"/>
        <v>0</v>
      </c>
      <c r="R31" s="5">
        <f t="shared" si="3"/>
        <v>0</v>
      </c>
      <c r="S31" s="5">
        <f t="shared" si="3"/>
        <v>0</v>
      </c>
      <c r="T31" s="5">
        <f t="shared" si="3"/>
        <v>0</v>
      </c>
      <c r="U31" s="5">
        <f t="shared" si="3"/>
        <v>0</v>
      </c>
      <c r="V31" s="5">
        <f t="shared" si="3"/>
        <v>0</v>
      </c>
      <c r="W31" s="5">
        <f t="shared" si="3"/>
        <v>0</v>
      </c>
      <c r="X31" s="5">
        <f t="shared" si="3"/>
        <v>0</v>
      </c>
      <c r="Y31" s="5">
        <f t="shared" si="3"/>
        <v>0</v>
      </c>
      <c r="Z31" s="5">
        <f t="shared" si="3"/>
        <v>0</v>
      </c>
      <c r="AA31" s="5">
        <f t="shared" si="3"/>
        <v>0</v>
      </c>
      <c r="AB31" s="5">
        <f t="shared" si="3"/>
        <v>0</v>
      </c>
      <c r="AC31" s="5">
        <f t="shared" si="3"/>
        <v>0</v>
      </c>
      <c r="AD31" s="5">
        <f t="shared" si="3"/>
        <v>0</v>
      </c>
      <c r="AE31" s="5">
        <f t="shared" si="3"/>
        <v>0</v>
      </c>
      <c r="AF31" s="5">
        <f t="shared" si="3"/>
        <v>0</v>
      </c>
      <c r="AG31" s="58">
        <f t="shared" si="3"/>
        <v>0</v>
      </c>
      <c r="AH31" s="106">
        <f>SUM(C31:AG31)</f>
        <v>1590</v>
      </c>
      <c r="AI31" s="104" t="s">
        <v>95</v>
      </c>
      <c r="AJ31" s="36"/>
      <c r="AK31" s="36"/>
    </row>
    <row r="32" spans="1:43" ht="19.5" thickBot="1">
      <c r="A32" s="120"/>
      <c r="B32" s="103" t="s">
        <v>10</v>
      </c>
      <c r="C32" s="29">
        <f>CHOOSE(MATCH(C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C31)</f>
        <v>158</v>
      </c>
      <c r="D32" s="29">
        <f>CHOOSE(MATCH(D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D31)</f>
        <v>1</v>
      </c>
      <c r="E32" s="29">
        <f>CHOOSE(MATCH(E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E31)</f>
        <v>0</v>
      </c>
      <c r="F32" s="29">
        <f>CHOOSE(MATCH(F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F31)</f>
        <v>0</v>
      </c>
      <c r="G32" s="29">
        <f>CHOOSE(MATCH(G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G31)</f>
        <v>0</v>
      </c>
      <c r="H32" s="29">
        <f>CHOOSE(MATCH(H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H31)</f>
        <v>0</v>
      </c>
      <c r="I32" s="29">
        <f>CHOOSE(MATCH(I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I31)</f>
        <v>0</v>
      </c>
      <c r="J32" s="29">
        <f>CHOOSE(MATCH(J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J31)</f>
        <v>0</v>
      </c>
      <c r="K32" s="29">
        <f>CHOOSE(MATCH(K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K31)</f>
        <v>0</v>
      </c>
      <c r="L32" s="29">
        <f>CHOOSE(MATCH(L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L31)</f>
        <v>0</v>
      </c>
      <c r="M32" s="29">
        <f>CHOOSE(MATCH(M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M31)</f>
        <v>0</v>
      </c>
      <c r="N32" s="29">
        <f>CHOOSE(MATCH(N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N31)</f>
        <v>0</v>
      </c>
      <c r="O32" s="29">
        <f>CHOOSE(MATCH(O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O31)</f>
        <v>0</v>
      </c>
      <c r="P32" s="29">
        <f>CHOOSE(MATCH(P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P31)</f>
        <v>0</v>
      </c>
      <c r="Q32" s="29">
        <f>CHOOSE(MATCH(Q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Q31)</f>
        <v>0</v>
      </c>
      <c r="R32" s="29">
        <f>CHOOSE(MATCH(R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R31)</f>
        <v>0</v>
      </c>
      <c r="S32" s="29">
        <f>CHOOSE(MATCH(S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S31)</f>
        <v>0</v>
      </c>
      <c r="T32" s="29">
        <f>CHOOSE(MATCH(T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T31)</f>
        <v>0</v>
      </c>
      <c r="U32" s="29">
        <f>CHOOSE(MATCH(U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U31)</f>
        <v>0</v>
      </c>
      <c r="V32" s="29">
        <f>CHOOSE(MATCH(V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V31)</f>
        <v>0</v>
      </c>
      <c r="W32" s="29">
        <f>CHOOSE(MATCH(W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W31)</f>
        <v>0</v>
      </c>
      <c r="X32" s="29">
        <f>CHOOSE(MATCH(X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X31)</f>
        <v>0</v>
      </c>
      <c r="Y32" s="29">
        <f>CHOOSE(MATCH(Y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Y31)</f>
        <v>0</v>
      </c>
      <c r="Z32" s="29">
        <f>CHOOSE(MATCH(Z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Z31)</f>
        <v>0</v>
      </c>
      <c r="AA32" s="29">
        <f>CHOOSE(MATCH(AA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A31)</f>
        <v>0</v>
      </c>
      <c r="AB32" s="29">
        <f>CHOOSE(MATCH(AB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B31)</f>
        <v>0</v>
      </c>
      <c r="AC32" s="29">
        <f>CHOOSE(MATCH(AC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C31)</f>
        <v>0</v>
      </c>
      <c r="AD32" s="29">
        <f>CHOOSE(MATCH(AD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D31)</f>
        <v>0</v>
      </c>
      <c r="AE32" s="29">
        <f>CHOOSE(MATCH(AE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E31)</f>
        <v>0</v>
      </c>
      <c r="AF32" s="29">
        <f>CHOOSE(MATCH(AF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F31)</f>
        <v>0</v>
      </c>
      <c r="AG32" s="29">
        <f>CHOOSE(MATCH(AG30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G31)</f>
        <v>0</v>
      </c>
      <c r="AH32" s="107">
        <f>SUM(C32:AG32)</f>
        <v>159</v>
      </c>
      <c r="AI32" s="105" t="s">
        <v>10</v>
      </c>
      <c r="AJ32" s="36"/>
      <c r="AK32" s="36"/>
    </row>
    <row r="33" spans="1:46" ht="18.75">
      <c r="A33" s="113" t="s">
        <v>4</v>
      </c>
      <c r="B33" s="98" t="s">
        <v>90</v>
      </c>
      <c r="C33" s="92" t="s">
        <v>50</v>
      </c>
      <c r="D33" s="92" t="s">
        <v>50</v>
      </c>
      <c r="E33" s="92" t="s">
        <v>50</v>
      </c>
      <c r="F33" s="92" t="s">
        <v>50</v>
      </c>
      <c r="G33" s="92" t="s">
        <v>50</v>
      </c>
      <c r="H33" s="92" t="s">
        <v>50</v>
      </c>
      <c r="I33" s="92" t="s">
        <v>50</v>
      </c>
      <c r="J33" s="92" t="s">
        <v>50</v>
      </c>
      <c r="K33" s="92" t="s">
        <v>50</v>
      </c>
      <c r="L33" s="92" t="s">
        <v>50</v>
      </c>
      <c r="M33" s="92" t="s">
        <v>50</v>
      </c>
      <c r="N33" s="92" t="s">
        <v>50</v>
      </c>
      <c r="O33" s="92" t="s">
        <v>50</v>
      </c>
      <c r="P33" s="92" t="s">
        <v>50</v>
      </c>
      <c r="Q33" s="92" t="s">
        <v>50</v>
      </c>
      <c r="R33" s="92" t="s">
        <v>50</v>
      </c>
      <c r="S33" s="92" t="s">
        <v>50</v>
      </c>
      <c r="T33" s="92" t="s">
        <v>50</v>
      </c>
      <c r="U33" s="92" t="s">
        <v>50</v>
      </c>
      <c r="V33" s="92" t="s">
        <v>50</v>
      </c>
      <c r="W33" s="92" t="s">
        <v>50</v>
      </c>
      <c r="X33" s="92" t="s">
        <v>50</v>
      </c>
      <c r="Y33" s="92" t="s">
        <v>50</v>
      </c>
      <c r="Z33" s="92" t="s">
        <v>50</v>
      </c>
      <c r="AA33" s="92" t="s">
        <v>50</v>
      </c>
      <c r="AB33" s="92" t="s">
        <v>50</v>
      </c>
      <c r="AC33" s="92" t="s">
        <v>50</v>
      </c>
      <c r="AD33" s="92" t="s">
        <v>50</v>
      </c>
      <c r="AE33" s="92" t="s">
        <v>50</v>
      </c>
      <c r="AF33" s="92" t="s">
        <v>50</v>
      </c>
      <c r="AG33" s="93" t="s">
        <v>50</v>
      </c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</row>
    <row r="34" spans="1:46" ht="18.75">
      <c r="A34" s="114"/>
      <c r="B34" s="99" t="s">
        <v>91</v>
      </c>
      <c r="C34" s="5">
        <f t="shared" ref="C34:AG34" si="4">VLOOKUP(C33,wine2,2,FALSE)</f>
        <v>1580</v>
      </c>
      <c r="D34" s="5">
        <f t="shared" si="4"/>
        <v>1580</v>
      </c>
      <c r="E34" s="5">
        <f t="shared" si="4"/>
        <v>1580</v>
      </c>
      <c r="F34" s="5">
        <f t="shared" si="4"/>
        <v>1580</v>
      </c>
      <c r="G34" s="5">
        <f t="shared" si="4"/>
        <v>1580</v>
      </c>
      <c r="H34" s="5">
        <f t="shared" si="4"/>
        <v>1580</v>
      </c>
      <c r="I34" s="5">
        <f t="shared" si="4"/>
        <v>1580</v>
      </c>
      <c r="J34" s="5">
        <f t="shared" si="4"/>
        <v>1580</v>
      </c>
      <c r="K34" s="5">
        <f t="shared" si="4"/>
        <v>1580</v>
      </c>
      <c r="L34" s="5">
        <f t="shared" si="4"/>
        <v>1580</v>
      </c>
      <c r="M34" s="5">
        <f t="shared" si="4"/>
        <v>1580</v>
      </c>
      <c r="N34" s="5">
        <f t="shared" si="4"/>
        <v>1580</v>
      </c>
      <c r="O34" s="5">
        <f t="shared" si="4"/>
        <v>1580</v>
      </c>
      <c r="P34" s="5">
        <f t="shared" si="4"/>
        <v>1580</v>
      </c>
      <c r="Q34" s="5">
        <f t="shared" si="4"/>
        <v>1580</v>
      </c>
      <c r="R34" s="5">
        <f t="shared" si="4"/>
        <v>1580</v>
      </c>
      <c r="S34" s="5">
        <f t="shared" si="4"/>
        <v>1580</v>
      </c>
      <c r="T34" s="5">
        <f t="shared" si="4"/>
        <v>1580</v>
      </c>
      <c r="U34" s="5">
        <f t="shared" si="4"/>
        <v>1580</v>
      </c>
      <c r="V34" s="5">
        <f t="shared" si="4"/>
        <v>1580</v>
      </c>
      <c r="W34" s="5">
        <f t="shared" si="4"/>
        <v>1580</v>
      </c>
      <c r="X34" s="5">
        <f t="shared" si="4"/>
        <v>1580</v>
      </c>
      <c r="Y34" s="5">
        <f t="shared" si="4"/>
        <v>1580</v>
      </c>
      <c r="Z34" s="5">
        <f t="shared" si="4"/>
        <v>1580</v>
      </c>
      <c r="AA34" s="5">
        <f t="shared" si="4"/>
        <v>1580</v>
      </c>
      <c r="AB34" s="5">
        <f t="shared" si="4"/>
        <v>1580</v>
      </c>
      <c r="AC34" s="5">
        <f t="shared" si="4"/>
        <v>1580</v>
      </c>
      <c r="AD34" s="5">
        <f t="shared" si="4"/>
        <v>1580</v>
      </c>
      <c r="AE34" s="5">
        <f t="shared" si="4"/>
        <v>1580</v>
      </c>
      <c r="AF34" s="5">
        <f t="shared" si="4"/>
        <v>1580</v>
      </c>
      <c r="AG34" s="58">
        <f t="shared" si="4"/>
        <v>1580</v>
      </c>
    </row>
    <row r="35" spans="1:46" ht="18.75">
      <c r="A35" s="114"/>
      <c r="B35" s="100" t="s">
        <v>92</v>
      </c>
      <c r="C35" s="90">
        <v>0</v>
      </c>
      <c r="D35" s="90">
        <v>0</v>
      </c>
      <c r="E35" s="90">
        <v>0</v>
      </c>
      <c r="F35" s="90">
        <v>0</v>
      </c>
      <c r="G35" s="90">
        <v>0</v>
      </c>
      <c r="H35" s="90">
        <v>0</v>
      </c>
      <c r="I35" s="90">
        <v>0</v>
      </c>
      <c r="J35" s="90">
        <v>0</v>
      </c>
      <c r="K35" s="90">
        <v>0</v>
      </c>
      <c r="L35" s="90">
        <v>0</v>
      </c>
      <c r="M35" s="90">
        <v>0</v>
      </c>
      <c r="N35" s="90">
        <v>0</v>
      </c>
      <c r="O35" s="90">
        <v>0</v>
      </c>
      <c r="P35" s="90">
        <v>0</v>
      </c>
      <c r="Q35" s="90">
        <v>0</v>
      </c>
      <c r="R35" s="90">
        <v>0</v>
      </c>
      <c r="S35" s="90">
        <v>0</v>
      </c>
      <c r="T35" s="90">
        <v>0</v>
      </c>
      <c r="U35" s="90">
        <v>0</v>
      </c>
      <c r="V35" s="90">
        <v>0</v>
      </c>
      <c r="W35" s="90">
        <v>0</v>
      </c>
      <c r="X35" s="90">
        <v>0</v>
      </c>
      <c r="Y35" s="90">
        <v>0</v>
      </c>
      <c r="Z35" s="90">
        <v>0</v>
      </c>
      <c r="AA35" s="90">
        <v>0</v>
      </c>
      <c r="AB35" s="90">
        <v>0</v>
      </c>
      <c r="AC35" s="90">
        <v>0</v>
      </c>
      <c r="AD35" s="90">
        <v>0</v>
      </c>
      <c r="AE35" s="90">
        <v>0</v>
      </c>
      <c r="AF35" s="90">
        <v>0</v>
      </c>
      <c r="AG35" s="94">
        <v>0</v>
      </c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</row>
    <row r="36" spans="1:46" ht="18.75">
      <c r="A36" s="114"/>
      <c r="B36" s="99" t="s">
        <v>93</v>
      </c>
      <c r="C36" s="5">
        <f t="shared" ref="C36:AG36" si="5">C34*C35</f>
        <v>0</v>
      </c>
      <c r="D36" s="5">
        <f t="shared" si="5"/>
        <v>0</v>
      </c>
      <c r="E36" s="5">
        <f t="shared" si="5"/>
        <v>0</v>
      </c>
      <c r="F36" s="5">
        <f t="shared" si="5"/>
        <v>0</v>
      </c>
      <c r="G36" s="5">
        <f t="shared" si="5"/>
        <v>0</v>
      </c>
      <c r="H36" s="5">
        <f t="shared" si="5"/>
        <v>0</v>
      </c>
      <c r="I36" s="5">
        <f t="shared" si="5"/>
        <v>0</v>
      </c>
      <c r="J36" s="5">
        <f t="shared" si="5"/>
        <v>0</v>
      </c>
      <c r="K36" s="5">
        <f t="shared" si="5"/>
        <v>0</v>
      </c>
      <c r="L36" s="5">
        <f t="shared" si="5"/>
        <v>0</v>
      </c>
      <c r="M36" s="5">
        <f t="shared" si="5"/>
        <v>0</v>
      </c>
      <c r="N36" s="5">
        <f t="shared" si="5"/>
        <v>0</v>
      </c>
      <c r="O36" s="5">
        <f t="shared" si="5"/>
        <v>0</v>
      </c>
      <c r="P36" s="5">
        <f t="shared" si="5"/>
        <v>0</v>
      </c>
      <c r="Q36" s="5">
        <f t="shared" si="5"/>
        <v>0</v>
      </c>
      <c r="R36" s="5">
        <f t="shared" si="5"/>
        <v>0</v>
      </c>
      <c r="S36" s="5">
        <f t="shared" si="5"/>
        <v>0</v>
      </c>
      <c r="T36" s="5">
        <f t="shared" si="5"/>
        <v>0</v>
      </c>
      <c r="U36" s="5">
        <f t="shared" si="5"/>
        <v>0</v>
      </c>
      <c r="V36" s="5">
        <f t="shared" si="5"/>
        <v>0</v>
      </c>
      <c r="W36" s="5">
        <f t="shared" si="5"/>
        <v>0</v>
      </c>
      <c r="X36" s="5">
        <f t="shared" si="5"/>
        <v>0</v>
      </c>
      <c r="Y36" s="5">
        <f t="shared" si="5"/>
        <v>0</v>
      </c>
      <c r="Z36" s="5">
        <f t="shared" si="5"/>
        <v>0</v>
      </c>
      <c r="AA36" s="5">
        <f t="shared" si="5"/>
        <v>0</v>
      </c>
      <c r="AB36" s="5">
        <f t="shared" si="5"/>
        <v>0</v>
      </c>
      <c r="AC36" s="5">
        <f t="shared" si="5"/>
        <v>0</v>
      </c>
      <c r="AD36" s="5">
        <f t="shared" si="5"/>
        <v>0</v>
      </c>
      <c r="AE36" s="5">
        <f t="shared" si="5"/>
        <v>0</v>
      </c>
      <c r="AF36" s="5">
        <f t="shared" si="5"/>
        <v>0</v>
      </c>
      <c r="AG36" s="58">
        <f t="shared" si="5"/>
        <v>0</v>
      </c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</row>
    <row r="37" spans="1:46" ht="19.5" thickBot="1">
      <c r="A37" s="114"/>
      <c r="B37" s="101" t="s">
        <v>94</v>
      </c>
      <c r="C37" s="91">
        <v>0</v>
      </c>
      <c r="D37" s="91">
        <v>0</v>
      </c>
      <c r="E37" s="91">
        <v>0</v>
      </c>
      <c r="F37" s="91">
        <v>0</v>
      </c>
      <c r="G37" s="91">
        <v>0</v>
      </c>
      <c r="H37" s="91">
        <v>0</v>
      </c>
      <c r="I37" s="91">
        <v>0</v>
      </c>
      <c r="J37" s="91">
        <v>0</v>
      </c>
      <c r="K37" s="91">
        <v>0</v>
      </c>
      <c r="L37" s="91">
        <v>0</v>
      </c>
      <c r="M37" s="91">
        <v>0</v>
      </c>
      <c r="N37" s="91">
        <v>0</v>
      </c>
      <c r="O37" s="91">
        <v>0</v>
      </c>
      <c r="P37" s="91">
        <v>0</v>
      </c>
      <c r="Q37" s="91">
        <v>0</v>
      </c>
      <c r="R37" s="91">
        <v>0</v>
      </c>
      <c r="S37" s="91">
        <v>0</v>
      </c>
      <c r="T37" s="91">
        <v>0</v>
      </c>
      <c r="U37" s="91">
        <v>0</v>
      </c>
      <c r="V37" s="91">
        <v>0</v>
      </c>
      <c r="W37" s="91">
        <v>0</v>
      </c>
      <c r="X37" s="91">
        <v>0</v>
      </c>
      <c r="Y37" s="91">
        <v>0</v>
      </c>
      <c r="Z37" s="91">
        <v>0</v>
      </c>
      <c r="AA37" s="91">
        <v>0</v>
      </c>
      <c r="AB37" s="91">
        <v>0</v>
      </c>
      <c r="AC37" s="91">
        <v>0</v>
      </c>
      <c r="AD37" s="91">
        <v>0</v>
      </c>
      <c r="AE37" s="91">
        <v>0</v>
      </c>
      <c r="AF37" s="91">
        <v>0</v>
      </c>
      <c r="AG37" s="95">
        <v>0</v>
      </c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</row>
    <row r="38" spans="1:46" ht="18.75">
      <c r="A38" s="114"/>
      <c r="B38" s="102" t="s">
        <v>95</v>
      </c>
      <c r="C38" s="5">
        <f t="shared" ref="C38:AG38" si="6">C36*(1-C37)</f>
        <v>0</v>
      </c>
      <c r="D38" s="5">
        <f t="shared" si="6"/>
        <v>0</v>
      </c>
      <c r="E38" s="5">
        <f t="shared" si="6"/>
        <v>0</v>
      </c>
      <c r="F38" s="5">
        <f t="shared" si="6"/>
        <v>0</v>
      </c>
      <c r="G38" s="5">
        <f t="shared" si="6"/>
        <v>0</v>
      </c>
      <c r="H38" s="5">
        <f t="shared" si="6"/>
        <v>0</v>
      </c>
      <c r="I38" s="5">
        <f t="shared" si="6"/>
        <v>0</v>
      </c>
      <c r="J38" s="5">
        <f t="shared" si="6"/>
        <v>0</v>
      </c>
      <c r="K38" s="5">
        <f t="shared" si="6"/>
        <v>0</v>
      </c>
      <c r="L38" s="5">
        <f t="shared" si="6"/>
        <v>0</v>
      </c>
      <c r="M38" s="5">
        <f t="shared" si="6"/>
        <v>0</v>
      </c>
      <c r="N38" s="5">
        <f t="shared" si="6"/>
        <v>0</v>
      </c>
      <c r="O38" s="5">
        <f t="shared" si="6"/>
        <v>0</v>
      </c>
      <c r="P38" s="5">
        <f t="shared" si="6"/>
        <v>0</v>
      </c>
      <c r="Q38" s="5">
        <f t="shared" si="6"/>
        <v>0</v>
      </c>
      <c r="R38" s="5">
        <f t="shared" si="6"/>
        <v>0</v>
      </c>
      <c r="S38" s="5">
        <f t="shared" si="6"/>
        <v>0</v>
      </c>
      <c r="T38" s="5">
        <f t="shared" si="6"/>
        <v>0</v>
      </c>
      <c r="U38" s="5">
        <f t="shared" si="6"/>
        <v>0</v>
      </c>
      <c r="V38" s="5">
        <f t="shared" si="6"/>
        <v>0</v>
      </c>
      <c r="W38" s="5">
        <f t="shared" si="6"/>
        <v>0</v>
      </c>
      <c r="X38" s="5">
        <f t="shared" si="6"/>
        <v>0</v>
      </c>
      <c r="Y38" s="5">
        <f t="shared" si="6"/>
        <v>0</v>
      </c>
      <c r="Z38" s="5">
        <f t="shared" si="6"/>
        <v>0</v>
      </c>
      <c r="AA38" s="5">
        <f t="shared" si="6"/>
        <v>0</v>
      </c>
      <c r="AB38" s="5">
        <f t="shared" si="6"/>
        <v>0</v>
      </c>
      <c r="AC38" s="5">
        <f t="shared" si="6"/>
        <v>0</v>
      </c>
      <c r="AD38" s="5">
        <f t="shared" si="6"/>
        <v>0</v>
      </c>
      <c r="AE38" s="5">
        <f t="shared" si="6"/>
        <v>0</v>
      </c>
      <c r="AF38" s="5">
        <f t="shared" si="6"/>
        <v>0</v>
      </c>
      <c r="AG38" s="58">
        <f t="shared" si="6"/>
        <v>0</v>
      </c>
      <c r="AH38" s="106">
        <f>SUM(C38:AG38)</f>
        <v>0</v>
      </c>
      <c r="AI38" s="104" t="s">
        <v>95</v>
      </c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</row>
    <row r="39" spans="1:46" ht="19.5" thickBot="1">
      <c r="A39" s="116"/>
      <c r="B39" s="103" t="s">
        <v>10</v>
      </c>
      <c r="C39" s="29">
        <f>CHOOSE(MATCH(C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C38)</f>
        <v>0</v>
      </c>
      <c r="D39" s="29">
        <f>CHOOSE(MATCH(D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D38)</f>
        <v>0</v>
      </c>
      <c r="E39" s="29">
        <f>CHOOSE(MATCH(E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E38)</f>
        <v>0</v>
      </c>
      <c r="F39" s="29">
        <f>CHOOSE(MATCH(F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F38)</f>
        <v>0</v>
      </c>
      <c r="G39" s="29">
        <f>CHOOSE(MATCH(G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G38)</f>
        <v>0</v>
      </c>
      <c r="H39" s="29">
        <f>CHOOSE(MATCH(H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H38)</f>
        <v>0</v>
      </c>
      <c r="I39" s="29">
        <f>CHOOSE(MATCH(I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I38)</f>
        <v>0</v>
      </c>
      <c r="J39" s="29">
        <f>CHOOSE(MATCH(J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J38)</f>
        <v>0</v>
      </c>
      <c r="K39" s="29">
        <f>CHOOSE(MATCH(K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K38)</f>
        <v>0</v>
      </c>
      <c r="L39" s="29">
        <f>CHOOSE(MATCH(L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L38)</f>
        <v>0</v>
      </c>
      <c r="M39" s="29">
        <f>CHOOSE(MATCH(M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M38)</f>
        <v>0</v>
      </c>
      <c r="N39" s="29">
        <f>CHOOSE(MATCH(N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N38)</f>
        <v>0</v>
      </c>
      <c r="O39" s="29">
        <f>CHOOSE(MATCH(O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O38)</f>
        <v>0</v>
      </c>
      <c r="P39" s="29">
        <f>CHOOSE(MATCH(P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P38)</f>
        <v>0</v>
      </c>
      <c r="Q39" s="29">
        <f>CHOOSE(MATCH(Q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Q38)</f>
        <v>0</v>
      </c>
      <c r="R39" s="29">
        <f>CHOOSE(MATCH(R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R38)</f>
        <v>0</v>
      </c>
      <c r="S39" s="29">
        <f>CHOOSE(MATCH(S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S38)</f>
        <v>0</v>
      </c>
      <c r="T39" s="29">
        <f>CHOOSE(MATCH(T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T38)</f>
        <v>0</v>
      </c>
      <c r="U39" s="29">
        <f>CHOOSE(MATCH(U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U38)</f>
        <v>0</v>
      </c>
      <c r="V39" s="29">
        <f>CHOOSE(MATCH(V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V38)</f>
        <v>0</v>
      </c>
      <c r="W39" s="29">
        <f>CHOOSE(MATCH(W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W38)</f>
        <v>0</v>
      </c>
      <c r="X39" s="29">
        <f>CHOOSE(MATCH(X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X38)</f>
        <v>0</v>
      </c>
      <c r="Y39" s="29">
        <f>CHOOSE(MATCH(Y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Y38)</f>
        <v>0</v>
      </c>
      <c r="Z39" s="29">
        <f>CHOOSE(MATCH(Z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Z38)</f>
        <v>0</v>
      </c>
      <c r="AA39" s="29">
        <f>CHOOSE(MATCH(AA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A38)</f>
        <v>0</v>
      </c>
      <c r="AB39" s="29">
        <f>CHOOSE(MATCH(AB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B38)</f>
        <v>0</v>
      </c>
      <c r="AC39" s="29">
        <f>CHOOSE(MATCH(AC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C38)</f>
        <v>0</v>
      </c>
      <c r="AD39" s="29">
        <f>CHOOSE(MATCH(AD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D38)</f>
        <v>0</v>
      </c>
      <c r="AE39" s="29">
        <f>CHOOSE(MATCH(AE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E38)</f>
        <v>0</v>
      </c>
      <c r="AF39" s="29">
        <f>CHOOSE(MATCH(AF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F38)</f>
        <v>0</v>
      </c>
      <c r="AG39" s="29">
        <f>CHOOSE(MATCH(AG37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G38)</f>
        <v>0</v>
      </c>
      <c r="AH39" s="107">
        <f>SUM(C39:AG39)</f>
        <v>0</v>
      </c>
      <c r="AI39" s="105" t="s">
        <v>10</v>
      </c>
    </row>
    <row r="40" spans="1:46" ht="18.75">
      <c r="A40" s="113" t="s">
        <v>5</v>
      </c>
      <c r="B40" s="98" t="s">
        <v>90</v>
      </c>
      <c r="C40" s="92" t="s">
        <v>50</v>
      </c>
      <c r="D40" s="92" t="s">
        <v>50</v>
      </c>
      <c r="E40" s="92" t="s">
        <v>50</v>
      </c>
      <c r="F40" s="92" t="s">
        <v>50</v>
      </c>
      <c r="G40" s="92" t="s">
        <v>50</v>
      </c>
      <c r="H40" s="92" t="s">
        <v>50</v>
      </c>
      <c r="I40" s="92" t="s">
        <v>50</v>
      </c>
      <c r="J40" s="92" t="s">
        <v>50</v>
      </c>
      <c r="K40" s="92" t="s">
        <v>50</v>
      </c>
      <c r="L40" s="92" t="s">
        <v>50</v>
      </c>
      <c r="M40" s="92" t="s">
        <v>50</v>
      </c>
      <c r="N40" s="92" t="s">
        <v>50</v>
      </c>
      <c r="O40" s="92" t="s">
        <v>50</v>
      </c>
      <c r="P40" s="92" t="s">
        <v>50</v>
      </c>
      <c r="Q40" s="92" t="s">
        <v>50</v>
      </c>
      <c r="R40" s="92" t="s">
        <v>50</v>
      </c>
      <c r="S40" s="92" t="s">
        <v>50</v>
      </c>
      <c r="T40" s="92" t="s">
        <v>50</v>
      </c>
      <c r="U40" s="92" t="s">
        <v>50</v>
      </c>
      <c r="V40" s="92" t="s">
        <v>50</v>
      </c>
      <c r="W40" s="92" t="s">
        <v>50</v>
      </c>
      <c r="X40" s="92" t="s">
        <v>50</v>
      </c>
      <c r="Y40" s="92" t="s">
        <v>50</v>
      </c>
      <c r="Z40" s="92" t="s">
        <v>50</v>
      </c>
      <c r="AA40" s="92" t="s">
        <v>50</v>
      </c>
      <c r="AB40" s="92" t="s">
        <v>50</v>
      </c>
      <c r="AC40" s="92" t="s">
        <v>50</v>
      </c>
      <c r="AD40" s="92" t="s">
        <v>50</v>
      </c>
      <c r="AE40" s="92" t="s">
        <v>50</v>
      </c>
      <c r="AF40" s="92" t="s">
        <v>50</v>
      </c>
      <c r="AG40" s="93" t="s">
        <v>50</v>
      </c>
    </row>
    <row r="41" spans="1:46" ht="18.75">
      <c r="A41" s="114"/>
      <c r="B41" s="99" t="s">
        <v>91</v>
      </c>
      <c r="C41" s="5">
        <f t="shared" ref="C41:AG41" si="7">VLOOKUP(C40,wine2,2,FALSE)</f>
        <v>1580</v>
      </c>
      <c r="D41" s="5">
        <f t="shared" si="7"/>
        <v>1580</v>
      </c>
      <c r="E41" s="5">
        <f t="shared" si="7"/>
        <v>1580</v>
      </c>
      <c r="F41" s="5">
        <f t="shared" si="7"/>
        <v>1580</v>
      </c>
      <c r="G41" s="5">
        <f t="shared" si="7"/>
        <v>1580</v>
      </c>
      <c r="H41" s="5">
        <f t="shared" si="7"/>
        <v>1580</v>
      </c>
      <c r="I41" s="5">
        <f t="shared" si="7"/>
        <v>1580</v>
      </c>
      <c r="J41" s="5">
        <f t="shared" si="7"/>
        <v>1580</v>
      </c>
      <c r="K41" s="5">
        <f t="shared" si="7"/>
        <v>1580</v>
      </c>
      <c r="L41" s="5">
        <f t="shared" si="7"/>
        <v>1580</v>
      </c>
      <c r="M41" s="5">
        <f t="shared" si="7"/>
        <v>1580</v>
      </c>
      <c r="N41" s="5">
        <f t="shared" si="7"/>
        <v>1580</v>
      </c>
      <c r="O41" s="5">
        <f t="shared" si="7"/>
        <v>1580</v>
      </c>
      <c r="P41" s="5">
        <f t="shared" si="7"/>
        <v>1580</v>
      </c>
      <c r="Q41" s="5">
        <f t="shared" si="7"/>
        <v>1580</v>
      </c>
      <c r="R41" s="5">
        <f t="shared" si="7"/>
        <v>1580</v>
      </c>
      <c r="S41" s="5">
        <f t="shared" si="7"/>
        <v>1580</v>
      </c>
      <c r="T41" s="5">
        <f t="shared" si="7"/>
        <v>1580</v>
      </c>
      <c r="U41" s="5">
        <f t="shared" si="7"/>
        <v>1580</v>
      </c>
      <c r="V41" s="5">
        <f t="shared" si="7"/>
        <v>1580</v>
      </c>
      <c r="W41" s="5">
        <f t="shared" si="7"/>
        <v>1580</v>
      </c>
      <c r="X41" s="5">
        <f t="shared" si="7"/>
        <v>1580</v>
      </c>
      <c r="Y41" s="5">
        <f t="shared" si="7"/>
        <v>1580</v>
      </c>
      <c r="Z41" s="5">
        <f t="shared" si="7"/>
        <v>1580</v>
      </c>
      <c r="AA41" s="5">
        <f t="shared" si="7"/>
        <v>1580</v>
      </c>
      <c r="AB41" s="5">
        <f t="shared" si="7"/>
        <v>1580</v>
      </c>
      <c r="AC41" s="5">
        <f t="shared" si="7"/>
        <v>1580</v>
      </c>
      <c r="AD41" s="5">
        <f t="shared" si="7"/>
        <v>1580</v>
      </c>
      <c r="AE41" s="5">
        <f t="shared" si="7"/>
        <v>1580</v>
      </c>
      <c r="AF41" s="5">
        <f t="shared" si="7"/>
        <v>1580</v>
      </c>
      <c r="AG41" s="58">
        <f t="shared" si="7"/>
        <v>1580</v>
      </c>
    </row>
    <row r="42" spans="1:46" ht="18.75">
      <c r="A42" s="114"/>
      <c r="B42" s="100" t="s">
        <v>92</v>
      </c>
      <c r="C42" s="90">
        <v>0</v>
      </c>
      <c r="D42" s="90">
        <v>0</v>
      </c>
      <c r="E42" s="90">
        <v>0</v>
      </c>
      <c r="F42" s="90">
        <v>0</v>
      </c>
      <c r="G42" s="90">
        <v>0</v>
      </c>
      <c r="H42" s="90">
        <v>0</v>
      </c>
      <c r="I42" s="90">
        <v>0</v>
      </c>
      <c r="J42" s="90">
        <v>0</v>
      </c>
      <c r="K42" s="90">
        <v>0</v>
      </c>
      <c r="L42" s="90">
        <v>0</v>
      </c>
      <c r="M42" s="90">
        <v>0</v>
      </c>
      <c r="N42" s="90">
        <v>0</v>
      </c>
      <c r="O42" s="90">
        <v>0</v>
      </c>
      <c r="P42" s="90">
        <v>0</v>
      </c>
      <c r="Q42" s="90">
        <v>0</v>
      </c>
      <c r="R42" s="90">
        <v>0</v>
      </c>
      <c r="S42" s="90">
        <v>0</v>
      </c>
      <c r="T42" s="90">
        <v>0</v>
      </c>
      <c r="U42" s="90">
        <v>0</v>
      </c>
      <c r="V42" s="90">
        <v>0</v>
      </c>
      <c r="W42" s="90">
        <v>0</v>
      </c>
      <c r="X42" s="90">
        <v>0</v>
      </c>
      <c r="Y42" s="90">
        <v>0</v>
      </c>
      <c r="Z42" s="90">
        <v>0</v>
      </c>
      <c r="AA42" s="90">
        <v>0</v>
      </c>
      <c r="AB42" s="90">
        <v>0</v>
      </c>
      <c r="AC42" s="90">
        <v>0</v>
      </c>
      <c r="AD42" s="90">
        <v>0</v>
      </c>
      <c r="AE42" s="90">
        <v>0</v>
      </c>
      <c r="AF42" s="90">
        <v>0</v>
      </c>
      <c r="AG42" s="94">
        <v>0</v>
      </c>
    </row>
    <row r="43" spans="1:46" ht="18.75">
      <c r="A43" s="114"/>
      <c r="B43" s="99" t="s">
        <v>93</v>
      </c>
      <c r="C43" s="5">
        <f t="shared" ref="C43:AG43" si="8">C41*C42</f>
        <v>0</v>
      </c>
      <c r="D43" s="5">
        <f t="shared" si="8"/>
        <v>0</v>
      </c>
      <c r="E43" s="5">
        <f t="shared" si="8"/>
        <v>0</v>
      </c>
      <c r="F43" s="5">
        <f t="shared" si="8"/>
        <v>0</v>
      </c>
      <c r="G43" s="5">
        <f t="shared" si="8"/>
        <v>0</v>
      </c>
      <c r="H43" s="5">
        <f t="shared" si="8"/>
        <v>0</v>
      </c>
      <c r="I43" s="5">
        <f t="shared" si="8"/>
        <v>0</v>
      </c>
      <c r="J43" s="5">
        <f t="shared" si="8"/>
        <v>0</v>
      </c>
      <c r="K43" s="5">
        <f t="shared" si="8"/>
        <v>0</v>
      </c>
      <c r="L43" s="5">
        <f t="shared" si="8"/>
        <v>0</v>
      </c>
      <c r="M43" s="5">
        <f t="shared" si="8"/>
        <v>0</v>
      </c>
      <c r="N43" s="5">
        <f t="shared" si="8"/>
        <v>0</v>
      </c>
      <c r="O43" s="5">
        <f t="shared" si="8"/>
        <v>0</v>
      </c>
      <c r="P43" s="5">
        <f t="shared" si="8"/>
        <v>0</v>
      </c>
      <c r="Q43" s="5">
        <f t="shared" si="8"/>
        <v>0</v>
      </c>
      <c r="R43" s="5">
        <f t="shared" si="8"/>
        <v>0</v>
      </c>
      <c r="S43" s="5">
        <f t="shared" si="8"/>
        <v>0</v>
      </c>
      <c r="T43" s="5">
        <f t="shared" si="8"/>
        <v>0</v>
      </c>
      <c r="U43" s="5">
        <f t="shared" si="8"/>
        <v>0</v>
      </c>
      <c r="V43" s="5">
        <f t="shared" si="8"/>
        <v>0</v>
      </c>
      <c r="W43" s="5">
        <f t="shared" si="8"/>
        <v>0</v>
      </c>
      <c r="X43" s="5">
        <f t="shared" si="8"/>
        <v>0</v>
      </c>
      <c r="Y43" s="5">
        <f t="shared" si="8"/>
        <v>0</v>
      </c>
      <c r="Z43" s="5">
        <f t="shared" si="8"/>
        <v>0</v>
      </c>
      <c r="AA43" s="5">
        <f t="shared" si="8"/>
        <v>0</v>
      </c>
      <c r="AB43" s="5">
        <f t="shared" si="8"/>
        <v>0</v>
      </c>
      <c r="AC43" s="5">
        <f t="shared" si="8"/>
        <v>0</v>
      </c>
      <c r="AD43" s="5">
        <f t="shared" si="8"/>
        <v>0</v>
      </c>
      <c r="AE43" s="5">
        <f t="shared" si="8"/>
        <v>0</v>
      </c>
      <c r="AF43" s="5">
        <f t="shared" si="8"/>
        <v>0</v>
      </c>
      <c r="AG43" s="58">
        <f t="shared" si="8"/>
        <v>0</v>
      </c>
    </row>
    <row r="44" spans="1:46" ht="19.5" thickBot="1">
      <c r="A44" s="114"/>
      <c r="B44" s="101" t="s">
        <v>94</v>
      </c>
      <c r="C44" s="91">
        <v>0</v>
      </c>
      <c r="D44" s="91">
        <v>0</v>
      </c>
      <c r="E44" s="91">
        <v>0</v>
      </c>
      <c r="F44" s="91">
        <v>0</v>
      </c>
      <c r="G44" s="91">
        <v>0</v>
      </c>
      <c r="H44" s="91">
        <v>0</v>
      </c>
      <c r="I44" s="91">
        <v>0</v>
      </c>
      <c r="J44" s="91">
        <v>0</v>
      </c>
      <c r="K44" s="91">
        <v>0</v>
      </c>
      <c r="L44" s="91">
        <v>0</v>
      </c>
      <c r="M44" s="91">
        <v>0</v>
      </c>
      <c r="N44" s="91">
        <v>0</v>
      </c>
      <c r="O44" s="91">
        <v>0</v>
      </c>
      <c r="P44" s="91">
        <v>0</v>
      </c>
      <c r="Q44" s="91">
        <v>0</v>
      </c>
      <c r="R44" s="91">
        <v>0</v>
      </c>
      <c r="S44" s="91">
        <v>0</v>
      </c>
      <c r="T44" s="91">
        <v>0</v>
      </c>
      <c r="U44" s="91">
        <v>0</v>
      </c>
      <c r="V44" s="91">
        <v>0</v>
      </c>
      <c r="W44" s="91">
        <v>0</v>
      </c>
      <c r="X44" s="91">
        <v>0</v>
      </c>
      <c r="Y44" s="91">
        <v>0</v>
      </c>
      <c r="Z44" s="91">
        <v>0</v>
      </c>
      <c r="AA44" s="91">
        <v>0</v>
      </c>
      <c r="AB44" s="91">
        <v>0</v>
      </c>
      <c r="AC44" s="91">
        <v>0</v>
      </c>
      <c r="AD44" s="91">
        <v>0</v>
      </c>
      <c r="AE44" s="91">
        <v>0</v>
      </c>
      <c r="AF44" s="91">
        <v>0</v>
      </c>
      <c r="AG44" s="95">
        <v>0</v>
      </c>
    </row>
    <row r="45" spans="1:46" ht="18.75">
      <c r="A45" s="114"/>
      <c r="B45" s="102" t="s">
        <v>95</v>
      </c>
      <c r="C45" s="5">
        <f t="shared" ref="C45:AG45" si="9">C43*(1-C44)</f>
        <v>0</v>
      </c>
      <c r="D45" s="5">
        <f t="shared" si="9"/>
        <v>0</v>
      </c>
      <c r="E45" s="5">
        <f t="shared" si="9"/>
        <v>0</v>
      </c>
      <c r="F45" s="5">
        <f t="shared" si="9"/>
        <v>0</v>
      </c>
      <c r="G45" s="5">
        <f t="shared" si="9"/>
        <v>0</v>
      </c>
      <c r="H45" s="5">
        <f t="shared" si="9"/>
        <v>0</v>
      </c>
      <c r="I45" s="5">
        <f t="shared" si="9"/>
        <v>0</v>
      </c>
      <c r="J45" s="5">
        <f t="shared" si="9"/>
        <v>0</v>
      </c>
      <c r="K45" s="5">
        <f t="shared" si="9"/>
        <v>0</v>
      </c>
      <c r="L45" s="5">
        <f t="shared" si="9"/>
        <v>0</v>
      </c>
      <c r="M45" s="5">
        <f t="shared" si="9"/>
        <v>0</v>
      </c>
      <c r="N45" s="5">
        <f t="shared" si="9"/>
        <v>0</v>
      </c>
      <c r="O45" s="5">
        <f t="shared" si="9"/>
        <v>0</v>
      </c>
      <c r="P45" s="5">
        <f t="shared" si="9"/>
        <v>0</v>
      </c>
      <c r="Q45" s="5">
        <f t="shared" si="9"/>
        <v>0</v>
      </c>
      <c r="R45" s="5">
        <f t="shared" si="9"/>
        <v>0</v>
      </c>
      <c r="S45" s="5">
        <f t="shared" si="9"/>
        <v>0</v>
      </c>
      <c r="T45" s="5">
        <f t="shared" si="9"/>
        <v>0</v>
      </c>
      <c r="U45" s="5">
        <f t="shared" si="9"/>
        <v>0</v>
      </c>
      <c r="V45" s="5">
        <f t="shared" si="9"/>
        <v>0</v>
      </c>
      <c r="W45" s="5">
        <f t="shared" si="9"/>
        <v>0</v>
      </c>
      <c r="X45" s="5">
        <f t="shared" si="9"/>
        <v>0</v>
      </c>
      <c r="Y45" s="5">
        <f t="shared" si="9"/>
        <v>0</v>
      </c>
      <c r="Z45" s="5">
        <f t="shared" si="9"/>
        <v>0</v>
      </c>
      <c r="AA45" s="5">
        <f t="shared" si="9"/>
        <v>0</v>
      </c>
      <c r="AB45" s="5">
        <f t="shared" si="9"/>
        <v>0</v>
      </c>
      <c r="AC45" s="5">
        <f t="shared" si="9"/>
        <v>0</v>
      </c>
      <c r="AD45" s="5">
        <f t="shared" si="9"/>
        <v>0</v>
      </c>
      <c r="AE45" s="5">
        <f t="shared" si="9"/>
        <v>0</v>
      </c>
      <c r="AF45" s="5">
        <f t="shared" si="9"/>
        <v>0</v>
      </c>
      <c r="AG45" s="6">
        <f t="shared" si="9"/>
        <v>0</v>
      </c>
      <c r="AH45" s="106">
        <f>SUM(C45:AG45)</f>
        <v>0</v>
      </c>
      <c r="AI45" s="104" t="s">
        <v>95</v>
      </c>
    </row>
    <row r="46" spans="1:46" ht="19.5" thickBot="1">
      <c r="A46" s="115"/>
      <c r="B46" s="103" t="s">
        <v>10</v>
      </c>
      <c r="C46" s="29">
        <f>CHOOSE(MATCH(C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C45)</f>
        <v>0</v>
      </c>
      <c r="D46" s="29">
        <f>CHOOSE(MATCH(D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D45)</f>
        <v>0</v>
      </c>
      <c r="E46" s="29">
        <f>CHOOSE(MATCH(E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E45)</f>
        <v>0</v>
      </c>
      <c r="F46" s="29">
        <f>CHOOSE(MATCH(F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F45)</f>
        <v>0</v>
      </c>
      <c r="G46" s="29">
        <f>CHOOSE(MATCH(G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G45)</f>
        <v>0</v>
      </c>
      <c r="H46" s="29">
        <f>CHOOSE(MATCH(H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H45)</f>
        <v>0</v>
      </c>
      <c r="I46" s="29">
        <f>CHOOSE(MATCH(I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I45)</f>
        <v>0</v>
      </c>
      <c r="J46" s="29">
        <f>CHOOSE(MATCH(J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J45)</f>
        <v>0</v>
      </c>
      <c r="K46" s="29">
        <f>CHOOSE(MATCH(K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K45)</f>
        <v>0</v>
      </c>
      <c r="L46" s="29">
        <f>CHOOSE(MATCH(L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L45)</f>
        <v>0</v>
      </c>
      <c r="M46" s="29">
        <f>CHOOSE(MATCH(M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M45)</f>
        <v>0</v>
      </c>
      <c r="N46" s="29">
        <f>CHOOSE(MATCH(N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N45)</f>
        <v>0</v>
      </c>
      <c r="O46" s="29">
        <f>CHOOSE(MATCH(O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O45)</f>
        <v>0</v>
      </c>
      <c r="P46" s="29">
        <f>CHOOSE(MATCH(P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P45)</f>
        <v>0</v>
      </c>
      <c r="Q46" s="29">
        <f>CHOOSE(MATCH(Q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Q45)</f>
        <v>0</v>
      </c>
      <c r="R46" s="29">
        <f>CHOOSE(MATCH(R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R45)</f>
        <v>0</v>
      </c>
      <c r="S46" s="29">
        <f>CHOOSE(MATCH(S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S45)</f>
        <v>0</v>
      </c>
      <c r="T46" s="29">
        <f>CHOOSE(MATCH(T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T45)</f>
        <v>0</v>
      </c>
      <c r="U46" s="29">
        <f>CHOOSE(MATCH(U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U45)</f>
        <v>0</v>
      </c>
      <c r="V46" s="29">
        <f>CHOOSE(MATCH(V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V45)</f>
        <v>0</v>
      </c>
      <c r="W46" s="29">
        <f>CHOOSE(MATCH(W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W45)</f>
        <v>0</v>
      </c>
      <c r="X46" s="29">
        <f>CHOOSE(MATCH(X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X45)</f>
        <v>0</v>
      </c>
      <c r="Y46" s="29">
        <f>CHOOSE(MATCH(Y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Y45)</f>
        <v>0</v>
      </c>
      <c r="Z46" s="29">
        <f>CHOOSE(MATCH(Z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Z45)</f>
        <v>0</v>
      </c>
      <c r="AA46" s="29">
        <f>CHOOSE(MATCH(AA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A45)</f>
        <v>0</v>
      </c>
      <c r="AB46" s="29">
        <f>CHOOSE(MATCH(AB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B45)</f>
        <v>0</v>
      </c>
      <c r="AC46" s="29">
        <f>CHOOSE(MATCH(AC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C45)</f>
        <v>0</v>
      </c>
      <c r="AD46" s="29">
        <f>CHOOSE(MATCH(AD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D45)</f>
        <v>0</v>
      </c>
      <c r="AE46" s="29">
        <f>CHOOSE(MATCH(AE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E45)</f>
        <v>0</v>
      </c>
      <c r="AF46" s="29">
        <f>CHOOSE(MATCH(AF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F45)</f>
        <v>0</v>
      </c>
      <c r="AG46" s="29">
        <f>CHOOSE(MATCH(AG44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G45)</f>
        <v>0</v>
      </c>
      <c r="AH46" s="107">
        <f>SUM(C46:AG46)</f>
        <v>0</v>
      </c>
      <c r="AI46" s="105" t="s">
        <v>10</v>
      </c>
    </row>
    <row r="47" spans="1:46" ht="18.75">
      <c r="A47" s="113" t="s">
        <v>6</v>
      </c>
      <c r="B47" s="98" t="s">
        <v>90</v>
      </c>
      <c r="C47" s="92" t="s">
        <v>50</v>
      </c>
      <c r="D47" s="92" t="s">
        <v>50</v>
      </c>
      <c r="E47" s="92" t="s">
        <v>50</v>
      </c>
      <c r="F47" s="92" t="s">
        <v>50</v>
      </c>
      <c r="G47" s="92" t="s">
        <v>50</v>
      </c>
      <c r="H47" s="92" t="s">
        <v>50</v>
      </c>
      <c r="I47" s="92" t="s">
        <v>50</v>
      </c>
      <c r="J47" s="92" t="s">
        <v>50</v>
      </c>
      <c r="K47" s="92" t="s">
        <v>50</v>
      </c>
      <c r="L47" s="92" t="s">
        <v>50</v>
      </c>
      <c r="M47" s="92" t="s">
        <v>50</v>
      </c>
      <c r="N47" s="92" t="s">
        <v>50</v>
      </c>
      <c r="O47" s="92" t="s">
        <v>50</v>
      </c>
      <c r="P47" s="92" t="s">
        <v>50</v>
      </c>
      <c r="Q47" s="92" t="s">
        <v>50</v>
      </c>
      <c r="R47" s="92" t="s">
        <v>50</v>
      </c>
      <c r="S47" s="92" t="s">
        <v>50</v>
      </c>
      <c r="T47" s="92" t="s">
        <v>50</v>
      </c>
      <c r="U47" s="92" t="s">
        <v>50</v>
      </c>
      <c r="V47" s="92" t="s">
        <v>50</v>
      </c>
      <c r="W47" s="92" t="s">
        <v>50</v>
      </c>
      <c r="X47" s="92" t="s">
        <v>50</v>
      </c>
      <c r="Y47" s="92" t="s">
        <v>50</v>
      </c>
      <c r="Z47" s="92" t="s">
        <v>50</v>
      </c>
      <c r="AA47" s="92" t="s">
        <v>50</v>
      </c>
      <c r="AB47" s="92" t="s">
        <v>50</v>
      </c>
      <c r="AC47" s="92" t="s">
        <v>50</v>
      </c>
      <c r="AD47" s="92" t="s">
        <v>50</v>
      </c>
      <c r="AE47" s="92" t="s">
        <v>50</v>
      </c>
      <c r="AF47" s="92" t="s">
        <v>50</v>
      </c>
      <c r="AG47" s="93" t="s">
        <v>50</v>
      </c>
    </row>
    <row r="48" spans="1:46" ht="18.75">
      <c r="A48" s="114"/>
      <c r="B48" s="99" t="s">
        <v>91</v>
      </c>
      <c r="C48" s="5">
        <f t="shared" ref="C48:AG48" si="10">VLOOKUP(C47,wine2,2,FALSE)</f>
        <v>1580</v>
      </c>
      <c r="D48" s="5">
        <f t="shared" si="10"/>
        <v>1580</v>
      </c>
      <c r="E48" s="5">
        <f t="shared" si="10"/>
        <v>1580</v>
      </c>
      <c r="F48" s="5">
        <f t="shared" si="10"/>
        <v>1580</v>
      </c>
      <c r="G48" s="5">
        <f t="shared" si="10"/>
        <v>1580</v>
      </c>
      <c r="H48" s="5">
        <f t="shared" si="10"/>
        <v>1580</v>
      </c>
      <c r="I48" s="5">
        <f t="shared" si="10"/>
        <v>1580</v>
      </c>
      <c r="J48" s="5">
        <f t="shared" si="10"/>
        <v>1580</v>
      </c>
      <c r="K48" s="5">
        <f t="shared" si="10"/>
        <v>1580</v>
      </c>
      <c r="L48" s="5">
        <f t="shared" si="10"/>
        <v>1580</v>
      </c>
      <c r="M48" s="5">
        <f t="shared" si="10"/>
        <v>1580</v>
      </c>
      <c r="N48" s="5">
        <f t="shared" si="10"/>
        <v>1580</v>
      </c>
      <c r="O48" s="5">
        <f t="shared" si="10"/>
        <v>1580</v>
      </c>
      <c r="P48" s="5">
        <f t="shared" si="10"/>
        <v>1580</v>
      </c>
      <c r="Q48" s="5">
        <f t="shared" si="10"/>
        <v>1580</v>
      </c>
      <c r="R48" s="5">
        <f t="shared" si="10"/>
        <v>1580</v>
      </c>
      <c r="S48" s="5">
        <f t="shared" si="10"/>
        <v>1580</v>
      </c>
      <c r="T48" s="5">
        <f t="shared" si="10"/>
        <v>1580</v>
      </c>
      <c r="U48" s="5">
        <f t="shared" si="10"/>
        <v>1580</v>
      </c>
      <c r="V48" s="5">
        <f t="shared" si="10"/>
        <v>1580</v>
      </c>
      <c r="W48" s="5">
        <f t="shared" si="10"/>
        <v>1580</v>
      </c>
      <c r="X48" s="5">
        <f t="shared" si="10"/>
        <v>1580</v>
      </c>
      <c r="Y48" s="5">
        <f t="shared" si="10"/>
        <v>1580</v>
      </c>
      <c r="Z48" s="5">
        <f t="shared" si="10"/>
        <v>1580</v>
      </c>
      <c r="AA48" s="5">
        <f t="shared" si="10"/>
        <v>1580</v>
      </c>
      <c r="AB48" s="5">
        <f t="shared" si="10"/>
        <v>1580</v>
      </c>
      <c r="AC48" s="5">
        <f t="shared" si="10"/>
        <v>1580</v>
      </c>
      <c r="AD48" s="5">
        <f t="shared" si="10"/>
        <v>1580</v>
      </c>
      <c r="AE48" s="5">
        <f t="shared" si="10"/>
        <v>1580</v>
      </c>
      <c r="AF48" s="5">
        <f t="shared" si="10"/>
        <v>1580</v>
      </c>
      <c r="AG48" s="58">
        <f t="shared" si="10"/>
        <v>1580</v>
      </c>
    </row>
    <row r="49" spans="1:35" ht="18.75">
      <c r="A49" s="114"/>
      <c r="B49" s="100" t="s">
        <v>92</v>
      </c>
      <c r="C49" s="90">
        <v>0</v>
      </c>
      <c r="D49" s="90">
        <v>0</v>
      </c>
      <c r="E49" s="90">
        <v>0</v>
      </c>
      <c r="F49" s="90">
        <v>0</v>
      </c>
      <c r="G49" s="90">
        <v>0</v>
      </c>
      <c r="H49" s="90">
        <v>0</v>
      </c>
      <c r="I49" s="90">
        <v>0</v>
      </c>
      <c r="J49" s="90">
        <v>0</v>
      </c>
      <c r="K49" s="90">
        <v>0</v>
      </c>
      <c r="L49" s="90">
        <v>0</v>
      </c>
      <c r="M49" s="90">
        <v>0</v>
      </c>
      <c r="N49" s="90">
        <v>0</v>
      </c>
      <c r="O49" s="90">
        <v>0</v>
      </c>
      <c r="P49" s="90">
        <v>0</v>
      </c>
      <c r="Q49" s="90">
        <v>0</v>
      </c>
      <c r="R49" s="90">
        <v>0</v>
      </c>
      <c r="S49" s="90">
        <v>0</v>
      </c>
      <c r="T49" s="90">
        <v>0</v>
      </c>
      <c r="U49" s="90">
        <v>0</v>
      </c>
      <c r="V49" s="90">
        <v>0</v>
      </c>
      <c r="W49" s="90">
        <v>0</v>
      </c>
      <c r="X49" s="90">
        <v>0</v>
      </c>
      <c r="Y49" s="90">
        <v>0</v>
      </c>
      <c r="Z49" s="90">
        <v>0</v>
      </c>
      <c r="AA49" s="90">
        <v>0</v>
      </c>
      <c r="AB49" s="90">
        <v>0</v>
      </c>
      <c r="AC49" s="90">
        <v>0</v>
      </c>
      <c r="AD49" s="90">
        <v>0</v>
      </c>
      <c r="AE49" s="90">
        <v>0</v>
      </c>
      <c r="AF49" s="90">
        <v>0</v>
      </c>
      <c r="AG49" s="94">
        <v>0</v>
      </c>
    </row>
    <row r="50" spans="1:35" ht="18.75">
      <c r="A50" s="114"/>
      <c r="B50" s="99" t="s">
        <v>93</v>
      </c>
      <c r="C50" s="5">
        <f t="shared" ref="C50:AG50" si="11">C48*C49</f>
        <v>0</v>
      </c>
      <c r="D50" s="5">
        <f t="shared" si="11"/>
        <v>0</v>
      </c>
      <c r="E50" s="5">
        <f t="shared" si="11"/>
        <v>0</v>
      </c>
      <c r="F50" s="5">
        <f t="shared" si="11"/>
        <v>0</v>
      </c>
      <c r="G50" s="5">
        <f t="shared" si="11"/>
        <v>0</v>
      </c>
      <c r="H50" s="5">
        <f t="shared" si="11"/>
        <v>0</v>
      </c>
      <c r="I50" s="5">
        <f t="shared" si="11"/>
        <v>0</v>
      </c>
      <c r="J50" s="5">
        <f t="shared" si="11"/>
        <v>0</v>
      </c>
      <c r="K50" s="5">
        <f t="shared" si="11"/>
        <v>0</v>
      </c>
      <c r="L50" s="5">
        <f t="shared" si="11"/>
        <v>0</v>
      </c>
      <c r="M50" s="5">
        <f t="shared" si="11"/>
        <v>0</v>
      </c>
      <c r="N50" s="5">
        <f t="shared" si="11"/>
        <v>0</v>
      </c>
      <c r="O50" s="5">
        <f t="shared" si="11"/>
        <v>0</v>
      </c>
      <c r="P50" s="5">
        <f t="shared" si="11"/>
        <v>0</v>
      </c>
      <c r="Q50" s="5">
        <f t="shared" si="11"/>
        <v>0</v>
      </c>
      <c r="R50" s="5">
        <f t="shared" si="11"/>
        <v>0</v>
      </c>
      <c r="S50" s="5">
        <f t="shared" si="11"/>
        <v>0</v>
      </c>
      <c r="T50" s="5">
        <f t="shared" si="11"/>
        <v>0</v>
      </c>
      <c r="U50" s="5">
        <f t="shared" si="11"/>
        <v>0</v>
      </c>
      <c r="V50" s="5">
        <f t="shared" si="11"/>
        <v>0</v>
      </c>
      <c r="W50" s="5">
        <f t="shared" si="11"/>
        <v>0</v>
      </c>
      <c r="X50" s="5">
        <f t="shared" si="11"/>
        <v>0</v>
      </c>
      <c r="Y50" s="5">
        <f t="shared" si="11"/>
        <v>0</v>
      </c>
      <c r="Z50" s="5">
        <f t="shared" si="11"/>
        <v>0</v>
      </c>
      <c r="AA50" s="5">
        <f t="shared" si="11"/>
        <v>0</v>
      </c>
      <c r="AB50" s="5">
        <f t="shared" si="11"/>
        <v>0</v>
      </c>
      <c r="AC50" s="5">
        <f t="shared" si="11"/>
        <v>0</v>
      </c>
      <c r="AD50" s="5">
        <f t="shared" si="11"/>
        <v>0</v>
      </c>
      <c r="AE50" s="5">
        <f t="shared" si="11"/>
        <v>0</v>
      </c>
      <c r="AF50" s="5">
        <f t="shared" si="11"/>
        <v>0</v>
      </c>
      <c r="AG50" s="58">
        <f t="shared" si="11"/>
        <v>0</v>
      </c>
    </row>
    <row r="51" spans="1:35" ht="19.5" thickBot="1">
      <c r="A51" s="114"/>
      <c r="B51" s="101" t="s">
        <v>94</v>
      </c>
      <c r="C51" s="91">
        <v>0</v>
      </c>
      <c r="D51" s="91">
        <v>0</v>
      </c>
      <c r="E51" s="91">
        <v>0</v>
      </c>
      <c r="F51" s="91">
        <v>0</v>
      </c>
      <c r="G51" s="91">
        <v>0</v>
      </c>
      <c r="H51" s="91">
        <v>0</v>
      </c>
      <c r="I51" s="91">
        <v>0</v>
      </c>
      <c r="J51" s="91">
        <v>0</v>
      </c>
      <c r="K51" s="91">
        <v>0</v>
      </c>
      <c r="L51" s="91">
        <v>0</v>
      </c>
      <c r="M51" s="91">
        <v>0</v>
      </c>
      <c r="N51" s="91">
        <v>0</v>
      </c>
      <c r="O51" s="91">
        <v>0</v>
      </c>
      <c r="P51" s="91">
        <v>0</v>
      </c>
      <c r="Q51" s="91">
        <v>0</v>
      </c>
      <c r="R51" s="91">
        <v>0</v>
      </c>
      <c r="S51" s="91">
        <v>0</v>
      </c>
      <c r="T51" s="91">
        <v>0</v>
      </c>
      <c r="U51" s="91">
        <v>0</v>
      </c>
      <c r="V51" s="91">
        <v>0</v>
      </c>
      <c r="W51" s="91">
        <v>0</v>
      </c>
      <c r="X51" s="91">
        <v>0</v>
      </c>
      <c r="Y51" s="91">
        <v>0</v>
      </c>
      <c r="Z51" s="91">
        <v>0</v>
      </c>
      <c r="AA51" s="91">
        <v>0</v>
      </c>
      <c r="AB51" s="91">
        <v>0</v>
      </c>
      <c r="AC51" s="91">
        <v>0</v>
      </c>
      <c r="AD51" s="91">
        <v>0</v>
      </c>
      <c r="AE51" s="91">
        <v>0</v>
      </c>
      <c r="AF51" s="91">
        <v>0</v>
      </c>
      <c r="AG51" s="95">
        <v>0</v>
      </c>
    </row>
    <row r="52" spans="1:35" ht="18.75">
      <c r="A52" s="114"/>
      <c r="B52" s="102" t="s">
        <v>95</v>
      </c>
      <c r="C52" s="5">
        <f t="shared" ref="C52:AG52" si="12">C50*(1-C51)</f>
        <v>0</v>
      </c>
      <c r="D52" s="5">
        <f t="shared" si="12"/>
        <v>0</v>
      </c>
      <c r="E52" s="5">
        <f t="shared" si="12"/>
        <v>0</v>
      </c>
      <c r="F52" s="5">
        <f t="shared" si="12"/>
        <v>0</v>
      </c>
      <c r="G52" s="5">
        <f t="shared" si="12"/>
        <v>0</v>
      </c>
      <c r="H52" s="5">
        <f t="shared" si="12"/>
        <v>0</v>
      </c>
      <c r="I52" s="5">
        <f t="shared" si="12"/>
        <v>0</v>
      </c>
      <c r="J52" s="5">
        <f t="shared" si="12"/>
        <v>0</v>
      </c>
      <c r="K52" s="5">
        <f t="shared" si="12"/>
        <v>0</v>
      </c>
      <c r="L52" s="5">
        <f t="shared" si="12"/>
        <v>0</v>
      </c>
      <c r="M52" s="5">
        <f t="shared" si="12"/>
        <v>0</v>
      </c>
      <c r="N52" s="5">
        <f t="shared" si="12"/>
        <v>0</v>
      </c>
      <c r="O52" s="5">
        <f t="shared" si="12"/>
        <v>0</v>
      </c>
      <c r="P52" s="5">
        <f t="shared" si="12"/>
        <v>0</v>
      </c>
      <c r="Q52" s="5">
        <f t="shared" si="12"/>
        <v>0</v>
      </c>
      <c r="R52" s="5">
        <f t="shared" si="12"/>
        <v>0</v>
      </c>
      <c r="S52" s="5">
        <f t="shared" si="12"/>
        <v>0</v>
      </c>
      <c r="T52" s="5">
        <f t="shared" si="12"/>
        <v>0</v>
      </c>
      <c r="U52" s="5">
        <f t="shared" si="12"/>
        <v>0</v>
      </c>
      <c r="V52" s="5">
        <f t="shared" si="12"/>
        <v>0</v>
      </c>
      <c r="W52" s="5">
        <f t="shared" si="12"/>
        <v>0</v>
      </c>
      <c r="X52" s="5">
        <f t="shared" si="12"/>
        <v>0</v>
      </c>
      <c r="Y52" s="5">
        <f t="shared" si="12"/>
        <v>0</v>
      </c>
      <c r="Z52" s="5">
        <f t="shared" si="12"/>
        <v>0</v>
      </c>
      <c r="AA52" s="5">
        <f t="shared" si="12"/>
        <v>0</v>
      </c>
      <c r="AB52" s="5">
        <f t="shared" si="12"/>
        <v>0</v>
      </c>
      <c r="AC52" s="5">
        <f t="shared" si="12"/>
        <v>0</v>
      </c>
      <c r="AD52" s="5">
        <f t="shared" si="12"/>
        <v>0</v>
      </c>
      <c r="AE52" s="5">
        <f t="shared" si="12"/>
        <v>0</v>
      </c>
      <c r="AF52" s="5">
        <f t="shared" si="12"/>
        <v>0</v>
      </c>
      <c r="AG52" s="58">
        <f t="shared" si="12"/>
        <v>0</v>
      </c>
      <c r="AH52" s="106">
        <f>SUM(C52:AG52)</f>
        <v>0</v>
      </c>
      <c r="AI52" s="104" t="s">
        <v>95</v>
      </c>
    </row>
    <row r="53" spans="1:35" ht="19.5" thickBot="1">
      <c r="A53" s="116"/>
      <c r="B53" s="103" t="s">
        <v>10</v>
      </c>
      <c r="C53" s="29">
        <f>CHOOSE(MATCH(C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C52)</f>
        <v>0</v>
      </c>
      <c r="D53" s="29">
        <f>CHOOSE(MATCH(D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D52)</f>
        <v>0</v>
      </c>
      <c r="E53" s="29">
        <f>CHOOSE(MATCH(E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E52)</f>
        <v>0</v>
      </c>
      <c r="F53" s="29">
        <f>CHOOSE(MATCH(F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F52)</f>
        <v>0</v>
      </c>
      <c r="G53" s="29">
        <f>CHOOSE(MATCH(G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G52)</f>
        <v>0</v>
      </c>
      <c r="H53" s="29">
        <f>CHOOSE(MATCH(H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H52)</f>
        <v>0</v>
      </c>
      <c r="I53" s="29">
        <f>CHOOSE(MATCH(I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I52)</f>
        <v>0</v>
      </c>
      <c r="J53" s="29">
        <f>CHOOSE(MATCH(J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J52)</f>
        <v>0</v>
      </c>
      <c r="K53" s="29">
        <f>CHOOSE(MATCH(K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K52)</f>
        <v>0</v>
      </c>
      <c r="L53" s="29">
        <f>CHOOSE(MATCH(L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L52)</f>
        <v>0</v>
      </c>
      <c r="M53" s="29">
        <f>CHOOSE(MATCH(M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M52)</f>
        <v>0</v>
      </c>
      <c r="N53" s="29">
        <f>CHOOSE(MATCH(N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N52)</f>
        <v>0</v>
      </c>
      <c r="O53" s="29">
        <f>CHOOSE(MATCH(O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O52)</f>
        <v>0</v>
      </c>
      <c r="P53" s="29">
        <f>CHOOSE(MATCH(P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P52)</f>
        <v>0</v>
      </c>
      <c r="Q53" s="29">
        <f>CHOOSE(MATCH(Q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Q52)</f>
        <v>0</v>
      </c>
      <c r="R53" s="29">
        <f>CHOOSE(MATCH(R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R52)</f>
        <v>0</v>
      </c>
      <c r="S53" s="29">
        <f>CHOOSE(MATCH(S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S52)</f>
        <v>0</v>
      </c>
      <c r="T53" s="29">
        <f>CHOOSE(MATCH(T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T52)</f>
        <v>0</v>
      </c>
      <c r="U53" s="29">
        <f>CHOOSE(MATCH(U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U52)</f>
        <v>0</v>
      </c>
      <c r="V53" s="29">
        <f>CHOOSE(MATCH(V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V52)</f>
        <v>0</v>
      </c>
      <c r="W53" s="29">
        <f>CHOOSE(MATCH(W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W52)</f>
        <v>0</v>
      </c>
      <c r="X53" s="29">
        <f>CHOOSE(MATCH(X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X52)</f>
        <v>0</v>
      </c>
      <c r="Y53" s="29">
        <f>CHOOSE(MATCH(Y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Y52)</f>
        <v>0</v>
      </c>
      <c r="Z53" s="29">
        <f>CHOOSE(MATCH(Z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Z52)</f>
        <v>0</v>
      </c>
      <c r="AA53" s="29">
        <f>CHOOSE(MATCH(AA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A52)</f>
        <v>0</v>
      </c>
      <c r="AB53" s="29">
        <f>CHOOSE(MATCH(AB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B52)</f>
        <v>0</v>
      </c>
      <c r="AC53" s="29">
        <f>CHOOSE(MATCH(AC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C52)</f>
        <v>0</v>
      </c>
      <c r="AD53" s="29">
        <f>CHOOSE(MATCH(AD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D52)</f>
        <v>0</v>
      </c>
      <c r="AE53" s="29">
        <f>CHOOSE(MATCH(AE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E52)</f>
        <v>0</v>
      </c>
      <c r="AF53" s="29">
        <f>CHOOSE(MATCH(AF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F52)</f>
        <v>0</v>
      </c>
      <c r="AG53" s="29">
        <f>CHOOSE(MATCH(AG51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G52)</f>
        <v>0</v>
      </c>
      <c r="AH53" s="107">
        <f>SUM(C53:AG53)</f>
        <v>0</v>
      </c>
      <c r="AI53" s="105" t="s">
        <v>10</v>
      </c>
    </row>
    <row r="54" spans="1:35" ht="18.75">
      <c r="A54" s="117" t="s">
        <v>7</v>
      </c>
      <c r="B54" s="98" t="s">
        <v>90</v>
      </c>
      <c r="C54" s="96" t="s">
        <v>50</v>
      </c>
      <c r="D54" s="96" t="s">
        <v>50</v>
      </c>
      <c r="E54" s="96" t="s">
        <v>50</v>
      </c>
      <c r="F54" s="96" t="s">
        <v>50</v>
      </c>
      <c r="G54" s="96" t="s">
        <v>50</v>
      </c>
      <c r="H54" s="96" t="s">
        <v>50</v>
      </c>
      <c r="I54" s="96" t="s">
        <v>50</v>
      </c>
      <c r="J54" s="96" t="s">
        <v>50</v>
      </c>
      <c r="K54" s="96" t="s">
        <v>50</v>
      </c>
      <c r="L54" s="96" t="s">
        <v>50</v>
      </c>
      <c r="M54" s="96" t="s">
        <v>50</v>
      </c>
      <c r="N54" s="96" t="s">
        <v>50</v>
      </c>
      <c r="O54" s="96" t="s">
        <v>50</v>
      </c>
      <c r="P54" s="96" t="s">
        <v>50</v>
      </c>
      <c r="Q54" s="96" t="s">
        <v>50</v>
      </c>
      <c r="R54" s="96" t="s">
        <v>50</v>
      </c>
      <c r="S54" s="96" t="s">
        <v>50</v>
      </c>
      <c r="T54" s="96" t="s">
        <v>50</v>
      </c>
      <c r="U54" s="96" t="s">
        <v>50</v>
      </c>
      <c r="V54" s="96" t="s">
        <v>50</v>
      </c>
      <c r="W54" s="96" t="s">
        <v>50</v>
      </c>
      <c r="X54" s="96" t="s">
        <v>50</v>
      </c>
      <c r="Y54" s="96" t="s">
        <v>50</v>
      </c>
      <c r="Z54" s="96" t="s">
        <v>50</v>
      </c>
      <c r="AA54" s="96" t="s">
        <v>50</v>
      </c>
      <c r="AB54" s="96" t="s">
        <v>50</v>
      </c>
      <c r="AC54" s="96" t="s">
        <v>50</v>
      </c>
      <c r="AD54" s="96" t="s">
        <v>50</v>
      </c>
      <c r="AE54" s="96" t="s">
        <v>50</v>
      </c>
      <c r="AF54" s="96" t="s">
        <v>50</v>
      </c>
      <c r="AG54" s="97" t="s">
        <v>50</v>
      </c>
    </row>
    <row r="55" spans="1:35" ht="18.75">
      <c r="A55" s="114"/>
      <c r="B55" s="99" t="s">
        <v>91</v>
      </c>
      <c r="C55" s="5">
        <f t="shared" ref="C55:AG55" si="13">VLOOKUP(C54,wine2,2,FALSE)</f>
        <v>1580</v>
      </c>
      <c r="D55" s="5">
        <f t="shared" si="13"/>
        <v>1580</v>
      </c>
      <c r="E55" s="5">
        <f t="shared" si="13"/>
        <v>1580</v>
      </c>
      <c r="F55" s="5">
        <f t="shared" si="13"/>
        <v>1580</v>
      </c>
      <c r="G55" s="5">
        <f t="shared" si="13"/>
        <v>1580</v>
      </c>
      <c r="H55" s="5">
        <f t="shared" si="13"/>
        <v>1580</v>
      </c>
      <c r="I55" s="5">
        <f t="shared" si="13"/>
        <v>1580</v>
      </c>
      <c r="J55" s="5">
        <f t="shared" si="13"/>
        <v>1580</v>
      </c>
      <c r="K55" s="5">
        <f t="shared" si="13"/>
        <v>1580</v>
      </c>
      <c r="L55" s="5">
        <f t="shared" si="13"/>
        <v>1580</v>
      </c>
      <c r="M55" s="5">
        <f t="shared" si="13"/>
        <v>1580</v>
      </c>
      <c r="N55" s="5">
        <f t="shared" si="13"/>
        <v>1580</v>
      </c>
      <c r="O55" s="5">
        <f t="shared" si="13"/>
        <v>1580</v>
      </c>
      <c r="P55" s="5">
        <f t="shared" si="13"/>
        <v>1580</v>
      </c>
      <c r="Q55" s="5">
        <f t="shared" si="13"/>
        <v>1580</v>
      </c>
      <c r="R55" s="5">
        <f t="shared" si="13"/>
        <v>1580</v>
      </c>
      <c r="S55" s="5">
        <f t="shared" si="13"/>
        <v>1580</v>
      </c>
      <c r="T55" s="5">
        <f t="shared" si="13"/>
        <v>1580</v>
      </c>
      <c r="U55" s="5">
        <f t="shared" si="13"/>
        <v>1580</v>
      </c>
      <c r="V55" s="5">
        <f t="shared" si="13"/>
        <v>1580</v>
      </c>
      <c r="W55" s="5">
        <f t="shared" si="13"/>
        <v>1580</v>
      </c>
      <c r="X55" s="5">
        <f t="shared" si="13"/>
        <v>1580</v>
      </c>
      <c r="Y55" s="5">
        <f t="shared" si="13"/>
        <v>1580</v>
      </c>
      <c r="Z55" s="5">
        <f t="shared" si="13"/>
        <v>1580</v>
      </c>
      <c r="AA55" s="5">
        <f t="shared" si="13"/>
        <v>1580</v>
      </c>
      <c r="AB55" s="5">
        <f t="shared" si="13"/>
        <v>1580</v>
      </c>
      <c r="AC55" s="5">
        <f t="shared" si="13"/>
        <v>1580</v>
      </c>
      <c r="AD55" s="5">
        <f t="shared" si="13"/>
        <v>1580</v>
      </c>
      <c r="AE55" s="5">
        <f t="shared" si="13"/>
        <v>1580</v>
      </c>
      <c r="AF55" s="5">
        <f t="shared" si="13"/>
        <v>1580</v>
      </c>
      <c r="AG55" s="58">
        <f t="shared" si="13"/>
        <v>1580</v>
      </c>
    </row>
    <row r="56" spans="1:35" ht="18.75">
      <c r="A56" s="114"/>
      <c r="B56" s="100" t="s">
        <v>92</v>
      </c>
      <c r="C56" s="90">
        <v>0</v>
      </c>
      <c r="D56" s="90">
        <v>0</v>
      </c>
      <c r="E56" s="90">
        <v>0</v>
      </c>
      <c r="F56" s="90">
        <v>0</v>
      </c>
      <c r="G56" s="90">
        <v>0</v>
      </c>
      <c r="H56" s="90">
        <v>0</v>
      </c>
      <c r="I56" s="90">
        <v>0</v>
      </c>
      <c r="J56" s="90">
        <v>0</v>
      </c>
      <c r="K56" s="90">
        <v>0</v>
      </c>
      <c r="L56" s="90">
        <v>0</v>
      </c>
      <c r="M56" s="90">
        <v>0</v>
      </c>
      <c r="N56" s="90">
        <v>0</v>
      </c>
      <c r="O56" s="90">
        <v>0</v>
      </c>
      <c r="P56" s="90">
        <v>0</v>
      </c>
      <c r="Q56" s="90">
        <v>0</v>
      </c>
      <c r="R56" s="90">
        <v>0</v>
      </c>
      <c r="S56" s="90">
        <v>0</v>
      </c>
      <c r="T56" s="90">
        <v>0</v>
      </c>
      <c r="U56" s="90">
        <v>0</v>
      </c>
      <c r="V56" s="90">
        <v>0</v>
      </c>
      <c r="W56" s="90">
        <v>0</v>
      </c>
      <c r="X56" s="90">
        <v>0</v>
      </c>
      <c r="Y56" s="90">
        <v>0</v>
      </c>
      <c r="Z56" s="90">
        <v>0</v>
      </c>
      <c r="AA56" s="90">
        <v>0</v>
      </c>
      <c r="AB56" s="90">
        <v>0</v>
      </c>
      <c r="AC56" s="90">
        <v>0</v>
      </c>
      <c r="AD56" s="90">
        <v>0</v>
      </c>
      <c r="AE56" s="90">
        <v>0</v>
      </c>
      <c r="AF56" s="90">
        <v>0</v>
      </c>
      <c r="AG56" s="94">
        <v>0</v>
      </c>
    </row>
    <row r="57" spans="1:35" ht="18.75">
      <c r="A57" s="114"/>
      <c r="B57" s="99" t="s">
        <v>93</v>
      </c>
      <c r="C57" s="5">
        <f t="shared" ref="C57:AG57" si="14">C55*C56</f>
        <v>0</v>
      </c>
      <c r="D57" s="5">
        <f t="shared" si="14"/>
        <v>0</v>
      </c>
      <c r="E57" s="5">
        <f t="shared" si="14"/>
        <v>0</v>
      </c>
      <c r="F57" s="5">
        <f t="shared" si="14"/>
        <v>0</v>
      </c>
      <c r="G57" s="5">
        <f t="shared" si="14"/>
        <v>0</v>
      </c>
      <c r="H57" s="5">
        <f t="shared" si="14"/>
        <v>0</v>
      </c>
      <c r="I57" s="5">
        <f t="shared" si="14"/>
        <v>0</v>
      </c>
      <c r="J57" s="5">
        <f t="shared" si="14"/>
        <v>0</v>
      </c>
      <c r="K57" s="5">
        <f t="shared" si="14"/>
        <v>0</v>
      </c>
      <c r="L57" s="5">
        <f t="shared" si="14"/>
        <v>0</v>
      </c>
      <c r="M57" s="5">
        <f t="shared" si="14"/>
        <v>0</v>
      </c>
      <c r="N57" s="5">
        <f t="shared" si="14"/>
        <v>0</v>
      </c>
      <c r="O57" s="5">
        <f t="shared" si="14"/>
        <v>0</v>
      </c>
      <c r="P57" s="5">
        <f t="shared" si="14"/>
        <v>0</v>
      </c>
      <c r="Q57" s="5">
        <f t="shared" si="14"/>
        <v>0</v>
      </c>
      <c r="R57" s="5">
        <f t="shared" si="14"/>
        <v>0</v>
      </c>
      <c r="S57" s="5">
        <f t="shared" si="14"/>
        <v>0</v>
      </c>
      <c r="T57" s="5">
        <f t="shared" si="14"/>
        <v>0</v>
      </c>
      <c r="U57" s="5">
        <f t="shared" si="14"/>
        <v>0</v>
      </c>
      <c r="V57" s="5">
        <f t="shared" si="14"/>
        <v>0</v>
      </c>
      <c r="W57" s="5">
        <f t="shared" si="14"/>
        <v>0</v>
      </c>
      <c r="X57" s="5">
        <f t="shared" si="14"/>
        <v>0</v>
      </c>
      <c r="Y57" s="5">
        <f t="shared" si="14"/>
        <v>0</v>
      </c>
      <c r="Z57" s="5">
        <f t="shared" si="14"/>
        <v>0</v>
      </c>
      <c r="AA57" s="5">
        <f t="shared" si="14"/>
        <v>0</v>
      </c>
      <c r="AB57" s="5">
        <f t="shared" si="14"/>
        <v>0</v>
      </c>
      <c r="AC57" s="5">
        <f t="shared" si="14"/>
        <v>0</v>
      </c>
      <c r="AD57" s="5">
        <f t="shared" si="14"/>
        <v>0</v>
      </c>
      <c r="AE57" s="5">
        <f t="shared" si="14"/>
        <v>0</v>
      </c>
      <c r="AF57" s="5">
        <f t="shared" si="14"/>
        <v>0</v>
      </c>
      <c r="AG57" s="58">
        <f t="shared" si="14"/>
        <v>0</v>
      </c>
    </row>
    <row r="58" spans="1:35" ht="19.5" thickBot="1">
      <c r="A58" s="114"/>
      <c r="B58" s="101" t="s">
        <v>94</v>
      </c>
      <c r="C58" s="91">
        <v>0</v>
      </c>
      <c r="D58" s="91">
        <v>0</v>
      </c>
      <c r="E58" s="91">
        <v>0</v>
      </c>
      <c r="F58" s="91">
        <v>0</v>
      </c>
      <c r="G58" s="91">
        <v>0</v>
      </c>
      <c r="H58" s="91">
        <v>0</v>
      </c>
      <c r="I58" s="91">
        <v>0</v>
      </c>
      <c r="J58" s="91">
        <v>0</v>
      </c>
      <c r="K58" s="91">
        <v>0</v>
      </c>
      <c r="L58" s="91">
        <v>0</v>
      </c>
      <c r="M58" s="91">
        <v>0</v>
      </c>
      <c r="N58" s="91">
        <v>0</v>
      </c>
      <c r="O58" s="91">
        <v>0</v>
      </c>
      <c r="P58" s="91">
        <v>0</v>
      </c>
      <c r="Q58" s="91">
        <v>0</v>
      </c>
      <c r="R58" s="91">
        <v>0</v>
      </c>
      <c r="S58" s="91">
        <v>0</v>
      </c>
      <c r="T58" s="91">
        <v>0</v>
      </c>
      <c r="U58" s="91">
        <v>0</v>
      </c>
      <c r="V58" s="91">
        <v>0</v>
      </c>
      <c r="W58" s="91">
        <v>0</v>
      </c>
      <c r="X58" s="91">
        <v>0</v>
      </c>
      <c r="Y58" s="91">
        <v>0</v>
      </c>
      <c r="Z58" s="91">
        <v>0</v>
      </c>
      <c r="AA58" s="91">
        <v>0</v>
      </c>
      <c r="AB58" s="91">
        <v>0</v>
      </c>
      <c r="AC58" s="91">
        <v>0</v>
      </c>
      <c r="AD58" s="91">
        <v>0</v>
      </c>
      <c r="AE58" s="91">
        <v>0</v>
      </c>
      <c r="AF58" s="91">
        <v>0</v>
      </c>
      <c r="AG58" s="95">
        <v>0</v>
      </c>
    </row>
    <row r="59" spans="1:35" ht="18.75">
      <c r="A59" s="114"/>
      <c r="B59" s="102" t="s">
        <v>95</v>
      </c>
      <c r="C59" s="5">
        <f t="shared" ref="C59:AG59" si="15">C57*(1-C58)</f>
        <v>0</v>
      </c>
      <c r="D59" s="5">
        <f t="shared" si="15"/>
        <v>0</v>
      </c>
      <c r="E59" s="5">
        <f t="shared" si="15"/>
        <v>0</v>
      </c>
      <c r="F59" s="5">
        <f t="shared" si="15"/>
        <v>0</v>
      </c>
      <c r="G59" s="5">
        <f t="shared" si="15"/>
        <v>0</v>
      </c>
      <c r="H59" s="5">
        <f t="shared" si="15"/>
        <v>0</v>
      </c>
      <c r="I59" s="5">
        <f t="shared" si="15"/>
        <v>0</v>
      </c>
      <c r="J59" s="5">
        <f t="shared" si="15"/>
        <v>0</v>
      </c>
      <c r="K59" s="5">
        <f t="shared" si="15"/>
        <v>0</v>
      </c>
      <c r="L59" s="5">
        <f t="shared" si="15"/>
        <v>0</v>
      </c>
      <c r="M59" s="5">
        <f t="shared" si="15"/>
        <v>0</v>
      </c>
      <c r="N59" s="5">
        <f t="shared" si="15"/>
        <v>0</v>
      </c>
      <c r="O59" s="5">
        <f t="shared" si="15"/>
        <v>0</v>
      </c>
      <c r="P59" s="5">
        <f t="shared" si="15"/>
        <v>0</v>
      </c>
      <c r="Q59" s="5">
        <f t="shared" si="15"/>
        <v>0</v>
      </c>
      <c r="R59" s="5">
        <f t="shared" si="15"/>
        <v>0</v>
      </c>
      <c r="S59" s="5">
        <f t="shared" si="15"/>
        <v>0</v>
      </c>
      <c r="T59" s="5">
        <f t="shared" si="15"/>
        <v>0</v>
      </c>
      <c r="U59" s="5">
        <f t="shared" si="15"/>
        <v>0</v>
      </c>
      <c r="V59" s="5">
        <f t="shared" si="15"/>
        <v>0</v>
      </c>
      <c r="W59" s="5">
        <f t="shared" si="15"/>
        <v>0</v>
      </c>
      <c r="X59" s="5">
        <f t="shared" si="15"/>
        <v>0</v>
      </c>
      <c r="Y59" s="5">
        <f t="shared" si="15"/>
        <v>0</v>
      </c>
      <c r="Z59" s="5">
        <f t="shared" si="15"/>
        <v>0</v>
      </c>
      <c r="AA59" s="5">
        <f t="shared" si="15"/>
        <v>0</v>
      </c>
      <c r="AB59" s="5">
        <f t="shared" si="15"/>
        <v>0</v>
      </c>
      <c r="AC59" s="5">
        <f t="shared" si="15"/>
        <v>0</v>
      </c>
      <c r="AD59" s="5">
        <f t="shared" si="15"/>
        <v>0</v>
      </c>
      <c r="AE59" s="5">
        <f t="shared" si="15"/>
        <v>0</v>
      </c>
      <c r="AF59" s="5">
        <f t="shared" si="15"/>
        <v>0</v>
      </c>
      <c r="AG59" s="58">
        <f t="shared" si="15"/>
        <v>0</v>
      </c>
      <c r="AH59" s="106">
        <f>SUM(C59:AG59)</f>
        <v>0</v>
      </c>
      <c r="AI59" s="104" t="s">
        <v>95</v>
      </c>
    </row>
    <row r="60" spans="1:35" ht="19.5" thickBot="1">
      <c r="A60" s="116"/>
      <c r="B60" s="103" t="s">
        <v>10</v>
      </c>
      <c r="C60" s="29">
        <f>CHOOSE(MATCH(C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C59)</f>
        <v>0</v>
      </c>
      <c r="D60" s="29">
        <f>CHOOSE(MATCH(D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D59)</f>
        <v>0</v>
      </c>
      <c r="E60" s="29">
        <f>CHOOSE(MATCH(E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E59)</f>
        <v>0</v>
      </c>
      <c r="F60" s="29">
        <f>CHOOSE(MATCH(F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F59)</f>
        <v>0</v>
      </c>
      <c r="G60" s="29">
        <f>CHOOSE(MATCH(G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G59)</f>
        <v>0</v>
      </c>
      <c r="H60" s="29">
        <f>CHOOSE(MATCH(H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H59)</f>
        <v>0</v>
      </c>
      <c r="I60" s="29">
        <f>CHOOSE(MATCH(I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I59)</f>
        <v>0</v>
      </c>
      <c r="J60" s="29">
        <f>CHOOSE(MATCH(J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J59)</f>
        <v>0</v>
      </c>
      <c r="K60" s="29">
        <f>CHOOSE(MATCH(K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K59)</f>
        <v>0</v>
      </c>
      <c r="L60" s="29">
        <f>CHOOSE(MATCH(L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L59)</f>
        <v>0</v>
      </c>
      <c r="M60" s="29">
        <f>CHOOSE(MATCH(M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M59)</f>
        <v>0</v>
      </c>
      <c r="N60" s="29">
        <f>CHOOSE(MATCH(N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N59)</f>
        <v>0</v>
      </c>
      <c r="O60" s="29">
        <f>CHOOSE(MATCH(O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O59)</f>
        <v>0</v>
      </c>
      <c r="P60" s="29">
        <f>CHOOSE(MATCH(P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P59)</f>
        <v>0</v>
      </c>
      <c r="Q60" s="29">
        <f>CHOOSE(MATCH(Q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Q59)</f>
        <v>0</v>
      </c>
      <c r="R60" s="29">
        <f>CHOOSE(MATCH(R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R59)</f>
        <v>0</v>
      </c>
      <c r="S60" s="29">
        <f>CHOOSE(MATCH(S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S59)</f>
        <v>0</v>
      </c>
      <c r="T60" s="29">
        <f>CHOOSE(MATCH(T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T59)</f>
        <v>0</v>
      </c>
      <c r="U60" s="29">
        <f>CHOOSE(MATCH(U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U59)</f>
        <v>0</v>
      </c>
      <c r="V60" s="29">
        <f>CHOOSE(MATCH(V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V59)</f>
        <v>0</v>
      </c>
      <c r="W60" s="29">
        <f>CHOOSE(MATCH(W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W59)</f>
        <v>0</v>
      </c>
      <c r="X60" s="29">
        <f>CHOOSE(MATCH(X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X59)</f>
        <v>0</v>
      </c>
      <c r="Y60" s="29">
        <f>CHOOSE(MATCH(Y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Y59)</f>
        <v>0</v>
      </c>
      <c r="Z60" s="29">
        <f>CHOOSE(MATCH(Z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Z59)</f>
        <v>0</v>
      </c>
      <c r="AA60" s="29">
        <f>CHOOSE(MATCH(AA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A59)</f>
        <v>0</v>
      </c>
      <c r="AB60" s="29">
        <f>CHOOSE(MATCH(AB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B59)</f>
        <v>0</v>
      </c>
      <c r="AC60" s="29">
        <f>CHOOSE(MATCH(AC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C59)</f>
        <v>0</v>
      </c>
      <c r="AD60" s="29">
        <f>CHOOSE(MATCH(AD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D59)</f>
        <v>0</v>
      </c>
      <c r="AE60" s="29">
        <f>CHOOSE(MATCH(AE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E59)</f>
        <v>0</v>
      </c>
      <c r="AF60" s="29">
        <f>CHOOSE(MATCH(AF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F59)</f>
        <v>0</v>
      </c>
      <c r="AG60" s="29">
        <f>CHOOSE(MATCH(AG58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G59)</f>
        <v>0</v>
      </c>
      <c r="AH60" s="107">
        <f>SUM(C60:AG60)</f>
        <v>0</v>
      </c>
      <c r="AI60" s="105" t="s">
        <v>10</v>
      </c>
    </row>
    <row r="61" spans="1:35" ht="18.75">
      <c r="A61" s="117" t="s">
        <v>8</v>
      </c>
      <c r="B61" s="98" t="s">
        <v>90</v>
      </c>
      <c r="C61" s="96" t="s">
        <v>50</v>
      </c>
      <c r="D61" s="96" t="s">
        <v>50</v>
      </c>
      <c r="E61" s="96" t="s">
        <v>50</v>
      </c>
      <c r="F61" s="96" t="s">
        <v>50</v>
      </c>
      <c r="G61" s="96" t="s">
        <v>50</v>
      </c>
      <c r="H61" s="96" t="s">
        <v>50</v>
      </c>
      <c r="I61" s="96" t="s">
        <v>50</v>
      </c>
      <c r="J61" s="96" t="s">
        <v>50</v>
      </c>
      <c r="K61" s="96" t="s">
        <v>50</v>
      </c>
      <c r="L61" s="96" t="s">
        <v>50</v>
      </c>
      <c r="M61" s="96" t="s">
        <v>50</v>
      </c>
      <c r="N61" s="96" t="s">
        <v>50</v>
      </c>
      <c r="O61" s="96" t="s">
        <v>50</v>
      </c>
      <c r="P61" s="96" t="s">
        <v>50</v>
      </c>
      <c r="Q61" s="96" t="s">
        <v>50</v>
      </c>
      <c r="R61" s="96" t="s">
        <v>50</v>
      </c>
      <c r="S61" s="96" t="s">
        <v>50</v>
      </c>
      <c r="T61" s="96" t="s">
        <v>50</v>
      </c>
      <c r="U61" s="96" t="s">
        <v>50</v>
      </c>
      <c r="V61" s="96" t="s">
        <v>50</v>
      </c>
      <c r="W61" s="96" t="s">
        <v>50</v>
      </c>
      <c r="X61" s="96" t="s">
        <v>50</v>
      </c>
      <c r="Y61" s="96" t="s">
        <v>50</v>
      </c>
      <c r="Z61" s="96" t="s">
        <v>50</v>
      </c>
      <c r="AA61" s="96" t="s">
        <v>50</v>
      </c>
      <c r="AB61" s="96" t="s">
        <v>50</v>
      </c>
      <c r="AC61" s="96" t="s">
        <v>50</v>
      </c>
      <c r="AD61" s="96" t="s">
        <v>50</v>
      </c>
      <c r="AE61" s="96" t="s">
        <v>50</v>
      </c>
      <c r="AF61" s="96" t="s">
        <v>50</v>
      </c>
      <c r="AG61" s="97" t="s">
        <v>50</v>
      </c>
    </row>
    <row r="62" spans="1:35" ht="18.75">
      <c r="A62" s="114"/>
      <c r="B62" s="99" t="s">
        <v>91</v>
      </c>
      <c r="C62" s="5">
        <f t="shared" ref="C62:AG62" si="16">VLOOKUP(C61,wine2,2,FALSE)</f>
        <v>1580</v>
      </c>
      <c r="D62" s="5">
        <f t="shared" si="16"/>
        <v>1580</v>
      </c>
      <c r="E62" s="5">
        <f t="shared" si="16"/>
        <v>1580</v>
      </c>
      <c r="F62" s="5">
        <f t="shared" si="16"/>
        <v>1580</v>
      </c>
      <c r="G62" s="5">
        <f t="shared" si="16"/>
        <v>1580</v>
      </c>
      <c r="H62" s="5">
        <f t="shared" si="16"/>
        <v>1580</v>
      </c>
      <c r="I62" s="5">
        <f t="shared" si="16"/>
        <v>1580</v>
      </c>
      <c r="J62" s="5">
        <f t="shared" si="16"/>
        <v>1580</v>
      </c>
      <c r="K62" s="5">
        <f t="shared" si="16"/>
        <v>1580</v>
      </c>
      <c r="L62" s="5">
        <f t="shared" si="16"/>
        <v>1580</v>
      </c>
      <c r="M62" s="5">
        <f t="shared" si="16"/>
        <v>1580</v>
      </c>
      <c r="N62" s="5">
        <f t="shared" si="16"/>
        <v>1580</v>
      </c>
      <c r="O62" s="5">
        <f t="shared" si="16"/>
        <v>1580</v>
      </c>
      <c r="P62" s="5">
        <f t="shared" si="16"/>
        <v>1580</v>
      </c>
      <c r="Q62" s="5">
        <f t="shared" si="16"/>
        <v>1580</v>
      </c>
      <c r="R62" s="5">
        <f t="shared" si="16"/>
        <v>1580</v>
      </c>
      <c r="S62" s="5">
        <f t="shared" si="16"/>
        <v>1580</v>
      </c>
      <c r="T62" s="5">
        <f t="shared" si="16"/>
        <v>1580</v>
      </c>
      <c r="U62" s="5">
        <f t="shared" si="16"/>
        <v>1580</v>
      </c>
      <c r="V62" s="5">
        <f t="shared" si="16"/>
        <v>1580</v>
      </c>
      <c r="W62" s="5">
        <f t="shared" si="16"/>
        <v>1580</v>
      </c>
      <c r="X62" s="5">
        <f t="shared" si="16"/>
        <v>1580</v>
      </c>
      <c r="Y62" s="5">
        <f t="shared" si="16"/>
        <v>1580</v>
      </c>
      <c r="Z62" s="5">
        <f t="shared" si="16"/>
        <v>1580</v>
      </c>
      <c r="AA62" s="5">
        <f t="shared" si="16"/>
        <v>1580</v>
      </c>
      <c r="AB62" s="5">
        <f t="shared" si="16"/>
        <v>1580</v>
      </c>
      <c r="AC62" s="5">
        <f t="shared" si="16"/>
        <v>1580</v>
      </c>
      <c r="AD62" s="5">
        <f t="shared" si="16"/>
        <v>1580</v>
      </c>
      <c r="AE62" s="5">
        <f t="shared" si="16"/>
        <v>1580</v>
      </c>
      <c r="AF62" s="5">
        <f t="shared" si="16"/>
        <v>1580</v>
      </c>
      <c r="AG62" s="58">
        <f t="shared" si="16"/>
        <v>1580</v>
      </c>
    </row>
    <row r="63" spans="1:35" ht="18.75">
      <c r="A63" s="114"/>
      <c r="B63" s="100" t="s">
        <v>92</v>
      </c>
      <c r="C63" s="90">
        <v>0</v>
      </c>
      <c r="D63" s="90">
        <v>0</v>
      </c>
      <c r="E63" s="90">
        <v>0</v>
      </c>
      <c r="F63" s="90">
        <v>0</v>
      </c>
      <c r="G63" s="90">
        <v>0</v>
      </c>
      <c r="H63" s="90">
        <v>0</v>
      </c>
      <c r="I63" s="90">
        <v>0</v>
      </c>
      <c r="J63" s="90">
        <v>0</v>
      </c>
      <c r="K63" s="90">
        <v>0</v>
      </c>
      <c r="L63" s="90">
        <v>0</v>
      </c>
      <c r="M63" s="90">
        <v>0</v>
      </c>
      <c r="N63" s="90">
        <v>0</v>
      </c>
      <c r="O63" s="90">
        <v>0</v>
      </c>
      <c r="P63" s="90">
        <v>0</v>
      </c>
      <c r="Q63" s="90">
        <v>0</v>
      </c>
      <c r="R63" s="90">
        <v>0</v>
      </c>
      <c r="S63" s="90">
        <v>0</v>
      </c>
      <c r="T63" s="90">
        <v>0</v>
      </c>
      <c r="U63" s="90">
        <v>0</v>
      </c>
      <c r="V63" s="90">
        <v>0</v>
      </c>
      <c r="W63" s="90">
        <v>0</v>
      </c>
      <c r="X63" s="90">
        <v>0</v>
      </c>
      <c r="Y63" s="90">
        <v>0</v>
      </c>
      <c r="Z63" s="90">
        <v>0</v>
      </c>
      <c r="AA63" s="90">
        <v>0</v>
      </c>
      <c r="AB63" s="90">
        <v>0</v>
      </c>
      <c r="AC63" s="90">
        <v>0</v>
      </c>
      <c r="AD63" s="90">
        <v>0</v>
      </c>
      <c r="AE63" s="90">
        <v>0</v>
      </c>
      <c r="AF63" s="90">
        <v>0</v>
      </c>
      <c r="AG63" s="94">
        <v>0</v>
      </c>
    </row>
    <row r="64" spans="1:35" ht="18.75">
      <c r="A64" s="114"/>
      <c r="B64" s="99" t="s">
        <v>93</v>
      </c>
      <c r="C64" s="5">
        <f t="shared" ref="C64:AG64" si="17">C62*C63</f>
        <v>0</v>
      </c>
      <c r="D64" s="5">
        <f t="shared" si="17"/>
        <v>0</v>
      </c>
      <c r="E64" s="5">
        <f t="shared" si="17"/>
        <v>0</v>
      </c>
      <c r="F64" s="5">
        <f t="shared" si="17"/>
        <v>0</v>
      </c>
      <c r="G64" s="5">
        <f t="shared" si="17"/>
        <v>0</v>
      </c>
      <c r="H64" s="5">
        <f t="shared" si="17"/>
        <v>0</v>
      </c>
      <c r="I64" s="5">
        <f t="shared" si="17"/>
        <v>0</v>
      </c>
      <c r="J64" s="5">
        <f t="shared" si="17"/>
        <v>0</v>
      </c>
      <c r="K64" s="5">
        <f t="shared" si="17"/>
        <v>0</v>
      </c>
      <c r="L64" s="5">
        <f t="shared" si="17"/>
        <v>0</v>
      </c>
      <c r="M64" s="5">
        <f t="shared" si="17"/>
        <v>0</v>
      </c>
      <c r="N64" s="5">
        <f t="shared" si="17"/>
        <v>0</v>
      </c>
      <c r="O64" s="5">
        <f t="shared" si="17"/>
        <v>0</v>
      </c>
      <c r="P64" s="5">
        <f t="shared" si="17"/>
        <v>0</v>
      </c>
      <c r="Q64" s="5">
        <f t="shared" si="17"/>
        <v>0</v>
      </c>
      <c r="R64" s="5">
        <f t="shared" si="17"/>
        <v>0</v>
      </c>
      <c r="S64" s="5">
        <f t="shared" si="17"/>
        <v>0</v>
      </c>
      <c r="T64" s="5">
        <f t="shared" si="17"/>
        <v>0</v>
      </c>
      <c r="U64" s="5">
        <f t="shared" si="17"/>
        <v>0</v>
      </c>
      <c r="V64" s="5">
        <f t="shared" si="17"/>
        <v>0</v>
      </c>
      <c r="W64" s="5">
        <f t="shared" si="17"/>
        <v>0</v>
      </c>
      <c r="X64" s="5">
        <f t="shared" si="17"/>
        <v>0</v>
      </c>
      <c r="Y64" s="5">
        <f t="shared" si="17"/>
        <v>0</v>
      </c>
      <c r="Z64" s="5">
        <f t="shared" si="17"/>
        <v>0</v>
      </c>
      <c r="AA64" s="5">
        <f t="shared" si="17"/>
        <v>0</v>
      </c>
      <c r="AB64" s="5">
        <f t="shared" si="17"/>
        <v>0</v>
      </c>
      <c r="AC64" s="5">
        <f t="shared" si="17"/>
        <v>0</v>
      </c>
      <c r="AD64" s="5">
        <f t="shared" si="17"/>
        <v>0</v>
      </c>
      <c r="AE64" s="5">
        <f t="shared" si="17"/>
        <v>0</v>
      </c>
      <c r="AF64" s="5">
        <f t="shared" si="17"/>
        <v>0</v>
      </c>
      <c r="AG64" s="58">
        <f t="shared" si="17"/>
        <v>0</v>
      </c>
    </row>
    <row r="65" spans="1:46" s="60" customFormat="1" ht="19.5" thickBot="1">
      <c r="A65" s="114"/>
      <c r="B65" s="101" t="s">
        <v>94</v>
      </c>
      <c r="C65" s="91">
        <v>0</v>
      </c>
      <c r="D65" s="91">
        <v>0</v>
      </c>
      <c r="E65" s="91">
        <v>0</v>
      </c>
      <c r="F65" s="91">
        <v>0</v>
      </c>
      <c r="G65" s="91">
        <v>0</v>
      </c>
      <c r="H65" s="91">
        <v>0</v>
      </c>
      <c r="I65" s="91">
        <v>0</v>
      </c>
      <c r="J65" s="91">
        <v>0</v>
      </c>
      <c r="K65" s="91">
        <v>0</v>
      </c>
      <c r="L65" s="91">
        <v>0</v>
      </c>
      <c r="M65" s="91">
        <v>0</v>
      </c>
      <c r="N65" s="91">
        <v>0</v>
      </c>
      <c r="O65" s="91">
        <v>0</v>
      </c>
      <c r="P65" s="91">
        <v>0</v>
      </c>
      <c r="Q65" s="91">
        <v>0</v>
      </c>
      <c r="R65" s="91">
        <v>0</v>
      </c>
      <c r="S65" s="91">
        <v>0</v>
      </c>
      <c r="T65" s="91">
        <v>0</v>
      </c>
      <c r="U65" s="91">
        <v>0</v>
      </c>
      <c r="V65" s="91">
        <v>0</v>
      </c>
      <c r="W65" s="91">
        <v>0</v>
      </c>
      <c r="X65" s="91">
        <v>0</v>
      </c>
      <c r="Y65" s="91">
        <v>0</v>
      </c>
      <c r="Z65" s="91">
        <v>0</v>
      </c>
      <c r="AA65" s="91">
        <v>0</v>
      </c>
      <c r="AB65" s="91">
        <v>0</v>
      </c>
      <c r="AC65" s="91">
        <v>0</v>
      </c>
      <c r="AD65" s="91">
        <v>0</v>
      </c>
      <c r="AE65" s="91">
        <v>0</v>
      </c>
      <c r="AF65" s="91">
        <v>0</v>
      </c>
      <c r="AG65" s="95">
        <v>0</v>
      </c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</row>
    <row r="66" spans="1:46" ht="18.75">
      <c r="A66" s="114"/>
      <c r="B66" s="102" t="s">
        <v>95</v>
      </c>
      <c r="C66" s="5">
        <f t="shared" ref="C66:AG66" si="18">C64*(1-C65)</f>
        <v>0</v>
      </c>
      <c r="D66" s="5">
        <f t="shared" si="18"/>
        <v>0</v>
      </c>
      <c r="E66" s="5">
        <f t="shared" si="18"/>
        <v>0</v>
      </c>
      <c r="F66" s="5">
        <f t="shared" si="18"/>
        <v>0</v>
      </c>
      <c r="G66" s="5">
        <f t="shared" si="18"/>
        <v>0</v>
      </c>
      <c r="H66" s="5">
        <f t="shared" si="18"/>
        <v>0</v>
      </c>
      <c r="I66" s="5">
        <f t="shared" si="18"/>
        <v>0</v>
      </c>
      <c r="J66" s="5">
        <f t="shared" si="18"/>
        <v>0</v>
      </c>
      <c r="K66" s="5">
        <f t="shared" si="18"/>
        <v>0</v>
      </c>
      <c r="L66" s="5">
        <f t="shared" si="18"/>
        <v>0</v>
      </c>
      <c r="M66" s="5">
        <f t="shared" si="18"/>
        <v>0</v>
      </c>
      <c r="N66" s="5">
        <f t="shared" si="18"/>
        <v>0</v>
      </c>
      <c r="O66" s="5">
        <f t="shared" si="18"/>
        <v>0</v>
      </c>
      <c r="P66" s="5">
        <f t="shared" si="18"/>
        <v>0</v>
      </c>
      <c r="Q66" s="5">
        <f t="shared" si="18"/>
        <v>0</v>
      </c>
      <c r="R66" s="5">
        <f t="shared" si="18"/>
        <v>0</v>
      </c>
      <c r="S66" s="5">
        <f t="shared" si="18"/>
        <v>0</v>
      </c>
      <c r="T66" s="5">
        <f t="shared" si="18"/>
        <v>0</v>
      </c>
      <c r="U66" s="5">
        <f t="shared" si="18"/>
        <v>0</v>
      </c>
      <c r="V66" s="5">
        <f t="shared" si="18"/>
        <v>0</v>
      </c>
      <c r="W66" s="5">
        <f t="shared" si="18"/>
        <v>0</v>
      </c>
      <c r="X66" s="5">
        <f t="shared" si="18"/>
        <v>0</v>
      </c>
      <c r="Y66" s="5">
        <f t="shared" si="18"/>
        <v>0</v>
      </c>
      <c r="Z66" s="5">
        <f t="shared" si="18"/>
        <v>0</v>
      </c>
      <c r="AA66" s="5">
        <f t="shared" si="18"/>
        <v>0</v>
      </c>
      <c r="AB66" s="5">
        <f t="shared" si="18"/>
        <v>0</v>
      </c>
      <c r="AC66" s="5">
        <f t="shared" si="18"/>
        <v>0</v>
      </c>
      <c r="AD66" s="5">
        <f t="shared" si="18"/>
        <v>0</v>
      </c>
      <c r="AE66" s="5">
        <f t="shared" si="18"/>
        <v>0</v>
      </c>
      <c r="AF66" s="5">
        <f t="shared" si="18"/>
        <v>0</v>
      </c>
      <c r="AG66" s="58">
        <f t="shared" si="18"/>
        <v>0</v>
      </c>
      <c r="AH66" s="106">
        <f>SUM(C66:AG66)</f>
        <v>0</v>
      </c>
      <c r="AI66" s="104" t="s">
        <v>95</v>
      </c>
    </row>
    <row r="67" spans="1:46" ht="19.5" thickBot="1">
      <c r="A67" s="116"/>
      <c r="B67" s="103" t="s">
        <v>10</v>
      </c>
      <c r="C67" s="29">
        <f>CHOOSE(MATCH(C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C66)</f>
        <v>0</v>
      </c>
      <c r="D67" s="29">
        <f>CHOOSE(MATCH(D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D66)</f>
        <v>0</v>
      </c>
      <c r="E67" s="29">
        <f>CHOOSE(MATCH(E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E66)</f>
        <v>0</v>
      </c>
      <c r="F67" s="29">
        <f>CHOOSE(MATCH(F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F66)</f>
        <v>0</v>
      </c>
      <c r="G67" s="29">
        <f>CHOOSE(MATCH(G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G66)</f>
        <v>0</v>
      </c>
      <c r="H67" s="29">
        <f>CHOOSE(MATCH(H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H66)</f>
        <v>0</v>
      </c>
      <c r="I67" s="29">
        <f>CHOOSE(MATCH(I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I66)</f>
        <v>0</v>
      </c>
      <c r="J67" s="29">
        <f>CHOOSE(MATCH(J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J66)</f>
        <v>0</v>
      </c>
      <c r="K67" s="29">
        <f>CHOOSE(MATCH(K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K66)</f>
        <v>0</v>
      </c>
      <c r="L67" s="29">
        <f>CHOOSE(MATCH(L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L66)</f>
        <v>0</v>
      </c>
      <c r="M67" s="29">
        <f>CHOOSE(MATCH(M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M66)</f>
        <v>0</v>
      </c>
      <c r="N67" s="29">
        <f>CHOOSE(MATCH(N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N66)</f>
        <v>0</v>
      </c>
      <c r="O67" s="29">
        <f>CHOOSE(MATCH(O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O66)</f>
        <v>0</v>
      </c>
      <c r="P67" s="29">
        <f>CHOOSE(MATCH(P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P66)</f>
        <v>0</v>
      </c>
      <c r="Q67" s="29">
        <f>CHOOSE(MATCH(Q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Q66)</f>
        <v>0</v>
      </c>
      <c r="R67" s="29">
        <f>CHOOSE(MATCH(R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R66)</f>
        <v>0</v>
      </c>
      <c r="S67" s="29">
        <f>CHOOSE(MATCH(S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S66)</f>
        <v>0</v>
      </c>
      <c r="T67" s="29">
        <f>CHOOSE(MATCH(T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T66)</f>
        <v>0</v>
      </c>
      <c r="U67" s="29">
        <f>CHOOSE(MATCH(U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U66)</f>
        <v>0</v>
      </c>
      <c r="V67" s="29">
        <f>CHOOSE(MATCH(V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V66)</f>
        <v>0</v>
      </c>
      <c r="W67" s="29">
        <f>CHOOSE(MATCH(W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W66)</f>
        <v>0</v>
      </c>
      <c r="X67" s="29">
        <f>CHOOSE(MATCH(X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X66)</f>
        <v>0</v>
      </c>
      <c r="Y67" s="29">
        <f>CHOOSE(MATCH(Y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Y66)</f>
        <v>0</v>
      </c>
      <c r="Z67" s="29">
        <f>CHOOSE(MATCH(Z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Z66)</f>
        <v>0</v>
      </c>
      <c r="AA67" s="29">
        <f>CHOOSE(MATCH(AA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A66)</f>
        <v>0</v>
      </c>
      <c r="AB67" s="29">
        <f>CHOOSE(MATCH(AB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B66)</f>
        <v>0</v>
      </c>
      <c r="AC67" s="29">
        <f>CHOOSE(MATCH(AC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C66)</f>
        <v>0</v>
      </c>
      <c r="AD67" s="29">
        <f>CHOOSE(MATCH(AD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D66)</f>
        <v>0</v>
      </c>
      <c r="AE67" s="29">
        <f>CHOOSE(MATCH(AE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E66)</f>
        <v>0</v>
      </c>
      <c r="AF67" s="29">
        <f>CHOOSE(MATCH(AF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F66)</f>
        <v>0</v>
      </c>
      <c r="AG67" s="29">
        <f>CHOOSE(MATCH(AG65,{0;0.01;0.02;0.03;0.04;0.05;0.06;0.07;0.08;0.09;0.1;0.11;0.12;0.13;0.14;0.15;0.16;0.17;0.18;0.19;0.2;0.21;0.22;0.23;0.24;0.25;0.26;0.27;0.28;0.29;0.3;0.31;0.32;0.33;0.34;0.35;0.36;0.37;0.38;0.39;0.4}),10%,9.75%,9.5%,9.25%,9%,8.75%,8.5%,8.25%,8%,7.75%,7.5%,7.25%,7%,6.75%,6.5%,6.25%,6%,5.75%,5.5%,5.25%,5%,4.75%,4.5%,4.25%,4%,3.75%,3.5%,3.25%,3%,2.75%,2.5%,2.25%,2%,1.75%,1.5%,1.25%,1%,0.75%,0.5%,0.25%,0%)*(AG66)</f>
        <v>0</v>
      </c>
      <c r="AH67" s="107">
        <f>SUM(C67:AG67)</f>
        <v>0</v>
      </c>
      <c r="AI67" s="105" t="s">
        <v>10</v>
      </c>
    </row>
    <row r="75" spans="1:46" s="36" customFormat="1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</row>
    <row r="77" spans="1:46" s="36" customFormat="1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</row>
    <row r="78" spans="1:46" s="71" customFormat="1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</row>
    <row r="79" spans="1:46" s="36" customFormat="1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</row>
    <row r="80" spans="1:46" s="36" customFormat="1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</row>
  </sheetData>
  <mergeCells count="12">
    <mergeCell ref="A17:A19"/>
    <mergeCell ref="A2:A4"/>
    <mergeCell ref="A5:A7"/>
    <mergeCell ref="A8:A10"/>
    <mergeCell ref="A11:A13"/>
    <mergeCell ref="A14:A16"/>
    <mergeCell ref="A40:A46"/>
    <mergeCell ref="A47:A53"/>
    <mergeCell ref="A54:A60"/>
    <mergeCell ref="A61:A67"/>
    <mergeCell ref="A26:A32"/>
    <mergeCell ref="A33:A39"/>
  </mergeCells>
  <dataValidations count="1">
    <dataValidation type="list" allowBlank="1" showInputMessage="1" showErrorMessage="1" sqref="C26:AK26 C33:AG33 C40:AG40 C47:AG47 C54:AG54 C61:AG61">
      <formula1>Liste2</formula1>
    </dataValidation>
  </dataValidation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44"/>
  <sheetViews>
    <sheetView topLeftCell="A14" workbookViewId="0">
      <selection activeCell="C37" activeCellId="4" sqref="C21 C31 C32 C34 C37"/>
    </sheetView>
  </sheetViews>
  <sheetFormatPr baseColWidth="10" defaultRowHeight="15.75"/>
  <cols>
    <col min="2" max="4" width="23.625" style="70" customWidth="1"/>
    <col min="5" max="44" width="23.625" customWidth="1"/>
  </cols>
  <sheetData>
    <row r="1" spans="2:4" ht="16.5" thickBot="1"/>
    <row r="2" spans="2:4" ht="16.5" thickBot="1">
      <c r="B2" s="84" t="s">
        <v>14</v>
      </c>
      <c r="C2" s="85" t="s">
        <v>90</v>
      </c>
      <c r="D2" s="86" t="s">
        <v>52</v>
      </c>
    </row>
    <row r="3" spans="2:4">
      <c r="B3" s="81" t="s">
        <v>57</v>
      </c>
      <c r="C3" s="82" t="s">
        <v>15</v>
      </c>
      <c r="D3" s="83">
        <v>198</v>
      </c>
    </row>
    <row r="4" spans="2:4">
      <c r="B4" s="75" t="s">
        <v>58</v>
      </c>
      <c r="C4" s="72" t="s">
        <v>16</v>
      </c>
      <c r="D4" s="76">
        <v>198</v>
      </c>
    </row>
    <row r="5" spans="2:4">
      <c r="B5" s="75" t="s">
        <v>59</v>
      </c>
      <c r="C5" s="73" t="s">
        <v>17</v>
      </c>
      <c r="D5" s="76">
        <v>198</v>
      </c>
    </row>
    <row r="6" spans="2:4">
      <c r="B6" s="75" t="s">
        <v>60</v>
      </c>
      <c r="C6" s="73" t="s">
        <v>18</v>
      </c>
      <c r="D6" s="76">
        <v>230</v>
      </c>
    </row>
    <row r="7" spans="2:4">
      <c r="B7" s="75" t="s">
        <v>61</v>
      </c>
      <c r="C7" s="73" t="s">
        <v>19</v>
      </c>
      <c r="D7" s="76">
        <v>238</v>
      </c>
    </row>
    <row r="8" spans="2:4">
      <c r="B8" s="75" t="s">
        <v>63</v>
      </c>
      <c r="C8" s="73" t="s">
        <v>21</v>
      </c>
      <c r="D8" s="76">
        <v>258</v>
      </c>
    </row>
    <row r="9" spans="2:4">
      <c r="B9" s="75" t="s">
        <v>62</v>
      </c>
      <c r="C9" s="73" t="s">
        <v>20</v>
      </c>
      <c r="D9" s="76">
        <v>258</v>
      </c>
    </row>
    <row r="10" spans="2:4">
      <c r="B10" s="75" t="s">
        <v>64</v>
      </c>
      <c r="C10" s="73" t="s">
        <v>22</v>
      </c>
      <c r="D10" s="76">
        <v>390</v>
      </c>
    </row>
    <row r="11" spans="2:4">
      <c r="B11" s="75" t="s">
        <v>66</v>
      </c>
      <c r="C11" s="73" t="s">
        <v>24</v>
      </c>
      <c r="D11" s="76">
        <v>450</v>
      </c>
    </row>
    <row r="12" spans="2:4">
      <c r="B12" s="75" t="s">
        <v>65</v>
      </c>
      <c r="C12" s="73" t="s">
        <v>23</v>
      </c>
      <c r="D12" s="76">
        <v>450</v>
      </c>
    </row>
    <row r="13" spans="2:4">
      <c r="B13" s="75" t="s">
        <v>67</v>
      </c>
      <c r="C13" s="73" t="s">
        <v>25</v>
      </c>
      <c r="D13" s="76">
        <v>476</v>
      </c>
    </row>
    <row r="14" spans="2:4">
      <c r="B14" s="75" t="s">
        <v>68</v>
      </c>
      <c r="C14" s="73" t="s">
        <v>26</v>
      </c>
      <c r="D14" s="76">
        <v>538</v>
      </c>
    </row>
    <row r="15" spans="2:4" ht="31.5">
      <c r="B15" s="77" t="s">
        <v>70</v>
      </c>
      <c r="C15" s="73" t="s">
        <v>28</v>
      </c>
      <c r="D15" s="76">
        <v>580</v>
      </c>
    </row>
    <row r="16" spans="2:4">
      <c r="B16" s="75" t="s">
        <v>69</v>
      </c>
      <c r="C16" s="73" t="s">
        <v>27</v>
      </c>
      <c r="D16" s="76">
        <v>580</v>
      </c>
    </row>
    <row r="17" spans="2:4">
      <c r="B17" s="75" t="s">
        <v>71</v>
      </c>
      <c r="C17" s="73" t="s">
        <v>29</v>
      </c>
      <c r="D17" s="76">
        <v>590</v>
      </c>
    </row>
    <row r="18" spans="2:4">
      <c r="B18" s="77" t="s">
        <v>72</v>
      </c>
      <c r="C18" s="73" t="s">
        <v>30</v>
      </c>
      <c r="D18" s="76">
        <v>660</v>
      </c>
    </row>
    <row r="19" spans="2:4">
      <c r="B19" s="75" t="s">
        <v>31</v>
      </c>
      <c r="C19" s="73" t="s">
        <v>31</v>
      </c>
      <c r="D19" s="76">
        <v>670</v>
      </c>
    </row>
    <row r="20" spans="2:4">
      <c r="B20" s="75" t="s">
        <v>74</v>
      </c>
      <c r="C20" s="73" t="s">
        <v>32</v>
      </c>
      <c r="D20" s="76">
        <v>858</v>
      </c>
    </row>
    <row r="21" spans="2:4" ht="31.5">
      <c r="B21" s="77" t="s">
        <v>78</v>
      </c>
      <c r="C21" s="73" t="s">
        <v>36</v>
      </c>
      <c r="D21" s="76">
        <v>890</v>
      </c>
    </row>
    <row r="22" spans="2:4" ht="31.5">
      <c r="B22" s="77" t="s">
        <v>73</v>
      </c>
      <c r="C22" s="73" t="s">
        <v>28</v>
      </c>
      <c r="D22" s="76">
        <v>978</v>
      </c>
    </row>
    <row r="23" spans="2:4">
      <c r="B23" s="79" t="s">
        <v>47</v>
      </c>
      <c r="C23" s="72" t="s">
        <v>47</v>
      </c>
      <c r="D23" s="76">
        <v>980</v>
      </c>
    </row>
    <row r="24" spans="2:4">
      <c r="B24" s="75" t="s">
        <v>79</v>
      </c>
      <c r="C24" s="73" t="s">
        <v>37</v>
      </c>
      <c r="D24" s="76">
        <v>1080</v>
      </c>
    </row>
    <row r="25" spans="2:4">
      <c r="B25" s="75" t="s">
        <v>75</v>
      </c>
      <c r="C25" s="73" t="s">
        <v>33</v>
      </c>
      <c r="D25" s="76">
        <v>1138</v>
      </c>
    </row>
    <row r="26" spans="2:4">
      <c r="B26" s="75" t="s">
        <v>76</v>
      </c>
      <c r="C26" s="73" t="s">
        <v>34</v>
      </c>
      <c r="D26" s="76">
        <v>1188</v>
      </c>
    </row>
    <row r="27" spans="2:4">
      <c r="B27" s="75" t="s">
        <v>77</v>
      </c>
      <c r="C27" s="73" t="s">
        <v>35</v>
      </c>
      <c r="D27" s="76">
        <v>1200</v>
      </c>
    </row>
    <row r="28" spans="2:4" ht="31.5">
      <c r="B28" s="77" t="s">
        <v>80</v>
      </c>
      <c r="C28" s="73" t="s">
        <v>36</v>
      </c>
      <c r="D28" s="76">
        <v>1380</v>
      </c>
    </row>
    <row r="29" spans="2:4">
      <c r="B29" s="79"/>
      <c r="C29" s="72" t="s">
        <v>54</v>
      </c>
      <c r="D29" s="76">
        <v>1380</v>
      </c>
    </row>
    <row r="30" spans="2:4">
      <c r="B30" s="79"/>
      <c r="C30" s="72" t="s">
        <v>55</v>
      </c>
      <c r="D30" s="76">
        <v>1380</v>
      </c>
    </row>
    <row r="31" spans="2:4" ht="31.5">
      <c r="B31" s="80" t="s">
        <v>84</v>
      </c>
      <c r="C31" s="74" t="s">
        <v>50</v>
      </c>
      <c r="D31" s="76">
        <v>1580</v>
      </c>
    </row>
    <row r="32" spans="2:4" ht="31.5">
      <c r="B32" s="80" t="s">
        <v>85</v>
      </c>
      <c r="C32" s="74" t="s">
        <v>51</v>
      </c>
      <c r="D32" s="76">
        <v>2580</v>
      </c>
    </row>
    <row r="33" spans="2:4">
      <c r="B33" s="79"/>
      <c r="C33" s="74" t="s">
        <v>41</v>
      </c>
      <c r="D33" s="76">
        <v>2880</v>
      </c>
    </row>
    <row r="34" spans="2:4" ht="31.5">
      <c r="B34" s="77" t="s">
        <v>81</v>
      </c>
      <c r="C34" s="73" t="s">
        <v>38</v>
      </c>
      <c r="D34" s="76">
        <v>3280</v>
      </c>
    </row>
    <row r="35" spans="2:4">
      <c r="B35" s="75" t="s">
        <v>82</v>
      </c>
      <c r="C35" s="73" t="s">
        <v>39</v>
      </c>
      <c r="D35" s="76">
        <v>3880</v>
      </c>
    </row>
    <row r="36" spans="2:4">
      <c r="B36" s="79" t="s">
        <v>87</v>
      </c>
      <c r="C36" s="74" t="s">
        <v>49</v>
      </c>
      <c r="D36" s="76">
        <v>4800</v>
      </c>
    </row>
    <row r="37" spans="2:4" ht="47.25">
      <c r="B37" s="80" t="s">
        <v>86</v>
      </c>
      <c r="C37" s="74" t="s">
        <v>43</v>
      </c>
      <c r="D37" s="76">
        <v>5500</v>
      </c>
    </row>
    <row r="38" spans="2:4">
      <c r="B38" s="75" t="s">
        <v>83</v>
      </c>
      <c r="C38" s="74" t="s">
        <v>40</v>
      </c>
      <c r="D38" s="76">
        <v>5800</v>
      </c>
    </row>
    <row r="39" spans="2:4">
      <c r="B39" s="79" t="s">
        <v>88</v>
      </c>
      <c r="C39" s="74" t="s">
        <v>44</v>
      </c>
      <c r="D39" s="76">
        <v>10000</v>
      </c>
    </row>
    <row r="40" spans="2:4">
      <c r="B40" s="79" t="s">
        <v>89</v>
      </c>
      <c r="C40" s="74" t="s">
        <v>45</v>
      </c>
      <c r="D40" s="76">
        <v>13800</v>
      </c>
    </row>
    <row r="41" spans="2:4">
      <c r="B41" s="79" t="s">
        <v>46</v>
      </c>
      <c r="C41" s="72" t="s">
        <v>46</v>
      </c>
      <c r="D41" s="76"/>
    </row>
    <row r="42" spans="2:4">
      <c r="B42" s="79" t="s">
        <v>48</v>
      </c>
      <c r="C42" s="72" t="s">
        <v>56</v>
      </c>
      <c r="D42" s="76"/>
    </row>
    <row r="43" spans="2:4">
      <c r="B43" s="79"/>
      <c r="C43" s="72" t="s">
        <v>53</v>
      </c>
      <c r="D43" s="76"/>
    </row>
    <row r="44" spans="2:4" ht="16.5" thickBot="1">
      <c r="B44" s="87"/>
      <c r="C44" s="88" t="s">
        <v>42</v>
      </c>
      <c r="D44" s="78"/>
    </row>
  </sheetData>
  <autoFilter ref="B2:D2"/>
  <sortState ref="B5:D44">
    <sortCondition ref="D5:D44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Arbeitsblätter</vt:lpstr>
      </vt:variant>
      <vt:variant>
        <vt:i4>2</vt:i4>
      </vt:variant>
      <vt:variant>
        <vt:lpstr>Diagramme</vt:lpstr>
      </vt:variant>
      <vt:variant>
        <vt:i4>2</vt:i4>
      </vt:variant>
      <vt:variant>
        <vt:lpstr>Benannte Bereiche</vt:lpstr>
      </vt:variant>
      <vt:variant>
        <vt:i4>4</vt:i4>
      </vt:variant>
    </vt:vector>
  </HeadingPairs>
  <TitlesOfParts>
    <vt:vector size="8" baseType="lpstr">
      <vt:lpstr>Sheet</vt:lpstr>
      <vt:lpstr>Wine Prices </vt:lpstr>
      <vt:lpstr>Sales Target </vt:lpstr>
      <vt:lpstr>Personal Bonus</vt:lpstr>
      <vt:lpstr>Liste</vt:lpstr>
      <vt:lpstr>Liste2</vt:lpstr>
      <vt:lpstr>wine</vt:lpstr>
      <vt:lpstr>wine2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</dc:creator>
  <cp:lastModifiedBy>yves.vouardoux@swisscom.com</cp:lastModifiedBy>
  <dcterms:created xsi:type="dcterms:W3CDTF">2012-05-26T01:29:35Z</dcterms:created>
  <dcterms:modified xsi:type="dcterms:W3CDTF">2012-06-05T08:21:27Z</dcterms:modified>
</cp:coreProperties>
</file>