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13_ncr:1_{8869C4DD-7409-4F57-A85C-99023C91039D}" xr6:coauthVersionLast="37" xr6:coauthVersionMax="37" xr10:uidLastSave="{00000000-0000-0000-0000-000000000000}"/>
  <bookViews>
    <workbookView xWindow="0" yWindow="0" windowWidth="28800" windowHeight="11910" xr2:uid="{00000000-000D-0000-FFFF-FFFF00000000}"/>
  </bookViews>
  <sheets>
    <sheet name="Rapport de randonnee" sheetId="10" r:id="rId1"/>
    <sheet name="Informations" sheetId="12" r:id="rId2"/>
  </sheets>
  <functionGroups builtInGroupCount="19"/>
  <definedNames>
    <definedName name="Liste_des_CdC">#REF!</definedName>
    <definedName name="Liste_des_courses">#REF!</definedName>
    <definedName name="Prix_membre">Informations!$Z$2</definedName>
    <definedName name="_xlnm.Print_Area" localSheetId="0">'Rapport de randonnee'!$A$1:$L$54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1" i="10" l="1"/>
  <c r="G21" i="10"/>
  <c r="E23" i="10"/>
  <c r="G23" i="10"/>
  <c r="E7" i="10"/>
  <c r="E16" i="10" s="1"/>
  <c r="F23" i="10"/>
  <c r="F21" i="10"/>
  <c r="I29" i="10"/>
  <c r="I35" i="10" s="1"/>
  <c r="F29" i="10"/>
  <c r="E25" i="10"/>
  <c r="E19" i="10" s="1"/>
  <c r="E13" i="10" l="1"/>
  <c r="J7" i="10"/>
  <c r="E9" i="10"/>
  <c r="G35" i="10"/>
  <c r="G37" i="10" s="1"/>
  <c r="H37" i="10" s="1"/>
</calcChain>
</file>

<file path=xl/sharedStrings.xml><?xml version="1.0" encoding="utf-8"?>
<sst xmlns="http://schemas.openxmlformats.org/spreadsheetml/2006/main" count="77" uniqueCount="27">
  <si>
    <t>Membres</t>
  </si>
  <si>
    <t xml:space="preserve">N° de la sortie : </t>
  </si>
  <si>
    <t xml:space="preserve">Date  : </t>
  </si>
  <si>
    <t xml:space="preserve">Nom / titre  : </t>
  </si>
  <si>
    <t>Etat de la course :</t>
  </si>
  <si>
    <t>Type de sortie :</t>
  </si>
  <si>
    <t>Participants</t>
  </si>
  <si>
    <t xml:space="preserve">     Nombre total (sans le CdC)</t>
  </si>
  <si>
    <t>Non-membres</t>
  </si>
  <si>
    <t>gratuit</t>
  </si>
  <si>
    <t>Forfait CdC</t>
  </si>
  <si>
    <t>Solde</t>
  </si>
  <si>
    <t>Observations :</t>
  </si>
  <si>
    <t xml:space="preserve">(Conditions atmosphériques, difficultés, état du balisage, dynamique de groupe, etc.) </t>
  </si>
  <si>
    <t>Remarques  :</t>
  </si>
  <si>
    <t>Comité / CdC / Etc.</t>
  </si>
  <si>
    <t>Voiture</t>
  </si>
  <si>
    <t>Totaux</t>
  </si>
  <si>
    <t>Rapport de randonnée d'un jour</t>
  </si>
  <si>
    <t>Adjoint / adjointe</t>
  </si>
  <si>
    <t>Fribourg Rando, Cressier CH06 0076 8250 1231 3820 8</t>
  </si>
  <si>
    <t xml:space="preserve">CdC :       </t>
  </si>
  <si>
    <t>Non</t>
  </si>
  <si>
    <t>Prix membre</t>
  </si>
  <si>
    <t>Prix de base
Non membre = le double</t>
  </si>
  <si>
    <r>
      <t xml:space="preserve">Trans. publics 1/2 tarif / Frais exceptionnels </t>
    </r>
    <r>
      <rPr>
        <sz val="9"/>
        <color theme="1"/>
        <rFont val="Calibri"/>
        <family val="2"/>
        <scheme val="minor"/>
      </rPr>
      <t>(à préciser sous remarques)</t>
    </r>
  </si>
  <si>
    <t>Effectuee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</si>
</sst>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6" formatCode="&quot;CHF&quot;\ * #,##0.00"/>
    <numFmt numFmtId="167" formatCode="&quot;CHF&quot;\ * #,##0.00;&quot;CHF&quot;\ * #,##0.00"/>
    <numFmt numFmtId="168" formatCode="&quot;Prix actuel du kilomètre : CHF &quot;0.00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Segoe UI"/>
      <family val="2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8" tint="0.79998168889431442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0" fontId="2" fillId="0" borderId="0"/>
    <xf numFmtId="0" fontId="1" fillId="0" borderId="0"/>
  </cellStyleXfs>
  <cellXfs count="64">
    <xf numFmtId="0" fontId="0" fillId="0" borderId="0" xfId="0"/>
    <xf numFmtId="0" fontId="0" fillId="0" borderId="0" xfId="0" applyFont="1"/>
    <xf numFmtId="0" fontId="4" fillId="0" borderId="1" xfId="0" applyFont="1" applyFill="1" applyBorder="1" applyAlignment="1" applyProtection="1">
      <alignment horizontal="center"/>
    </xf>
    <xf numFmtId="0" fontId="0" fillId="0" borderId="0" xfId="0" applyAlignment="1">
      <alignment wrapText="1"/>
    </xf>
    <xf numFmtId="0" fontId="7" fillId="0" borderId="0" xfId="0" applyFont="1" applyAlignment="1">
      <alignment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7" fillId="0" borderId="0" xfId="0" applyFont="1" applyAlignment="1">
      <alignment vertical="center" wrapText="1"/>
    </xf>
    <xf numFmtId="0" fontId="4" fillId="0" borderId="0" xfId="0" applyFont="1" applyFill="1"/>
    <xf numFmtId="0" fontId="8" fillId="0" borderId="0" xfId="0" applyFont="1"/>
    <xf numFmtId="0" fontId="7" fillId="0" borderId="0" xfId="0" applyFont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6" xfId="0" applyFont="1" applyBorder="1"/>
    <xf numFmtId="0" fontId="0" fillId="0" borderId="0" xfId="0" applyFont="1" applyBorder="1"/>
    <xf numFmtId="0" fontId="0" fillId="0" borderId="5" xfId="0" applyFont="1" applyBorder="1"/>
    <xf numFmtId="166" fontId="0" fillId="0" borderId="1" xfId="0" applyNumberFormat="1" applyFont="1" applyBorder="1"/>
    <xf numFmtId="168" fontId="0" fillId="0" borderId="0" xfId="0" applyNumberFormat="1" applyAlignment="1">
      <alignment horizontal="left" vertical="top" wrapText="1"/>
    </xf>
    <xf numFmtId="0" fontId="10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Fill="1" applyBorder="1" applyProtection="1"/>
    <xf numFmtId="0" fontId="0" fillId="4" borderId="13" xfId="0" applyFill="1" applyBorder="1" applyAlignment="1">
      <alignment horizontal="centerContinuous" vertical="center"/>
    </xf>
    <xf numFmtId="0" fontId="4" fillId="4" borderId="16" xfId="0" applyFont="1" applyFill="1" applyBorder="1" applyAlignment="1">
      <alignment vertical="center"/>
    </xf>
    <xf numFmtId="0" fontId="4" fillId="4" borderId="14" xfId="0" applyFont="1" applyFill="1" applyBorder="1" applyAlignment="1">
      <alignment vertical="center"/>
    </xf>
    <xf numFmtId="0" fontId="4" fillId="4" borderId="15" xfId="0" applyFont="1" applyFill="1" applyBorder="1" applyAlignment="1">
      <alignment horizontal="centerContinuous" vertical="center" wrapText="1"/>
    </xf>
    <xf numFmtId="0" fontId="12" fillId="0" borderId="0" xfId="0" applyFont="1" applyAlignment="1">
      <alignment vertical="center"/>
    </xf>
    <xf numFmtId="0" fontId="13" fillId="2" borderId="1" xfId="0" applyFont="1" applyFill="1" applyBorder="1" applyAlignment="1">
      <alignment vertical="top" wrapText="1"/>
    </xf>
    <xf numFmtId="0" fontId="0" fillId="3" borderId="0" xfId="0" applyFont="1" applyFill="1" applyAlignment="1">
      <alignment horizontal="left" indent="1"/>
    </xf>
    <xf numFmtId="0" fontId="0" fillId="5" borderId="1" xfId="0" applyFont="1" applyFill="1" applyBorder="1" applyProtection="1">
      <protection locked="0"/>
    </xf>
    <xf numFmtId="0" fontId="0" fillId="0" borderId="0" xfId="0" applyFont="1" applyFill="1"/>
    <xf numFmtId="0" fontId="0" fillId="0" borderId="9" xfId="0" applyFont="1" applyFill="1" applyBorder="1"/>
    <xf numFmtId="0" fontId="0" fillId="0" borderId="8" xfId="0" applyFont="1" applyFill="1" applyBorder="1"/>
    <xf numFmtId="0" fontId="0" fillId="0" borderId="7" xfId="0" applyFont="1" applyFill="1" applyBorder="1"/>
    <xf numFmtId="0" fontId="0" fillId="0" borderId="6" xfId="0" applyFont="1" applyFill="1" applyBorder="1"/>
    <xf numFmtId="0" fontId="4" fillId="0" borderId="0" xfId="0" applyFont="1" applyFill="1" applyBorder="1" applyAlignment="1">
      <alignment vertical="center"/>
    </xf>
    <xf numFmtId="0" fontId="0" fillId="0" borderId="0" xfId="0" applyFont="1" applyFill="1" applyBorder="1"/>
    <xf numFmtId="14" fontId="4" fillId="0" borderId="1" xfId="0" applyNumberFormat="1" applyFont="1" applyFill="1" applyBorder="1"/>
    <xf numFmtId="0" fontId="0" fillId="0" borderId="5" xfId="0" applyFont="1" applyFill="1" applyBorder="1"/>
    <xf numFmtId="0" fontId="4" fillId="0" borderId="12" xfId="0" applyFont="1" applyFill="1" applyBorder="1" applyAlignment="1">
      <alignment horizontal="left" indent="1"/>
    </xf>
    <xf numFmtId="0" fontId="4" fillId="0" borderId="11" xfId="0" applyFont="1" applyFill="1" applyBorder="1" applyAlignment="1">
      <alignment horizontal="left" indent="1"/>
    </xf>
    <xf numFmtId="0" fontId="4" fillId="0" borderId="10" xfId="0" applyFont="1" applyFill="1" applyBorder="1" applyAlignment="1">
      <alignment horizontal="left" indent="1"/>
    </xf>
    <xf numFmtId="0" fontId="11" fillId="0" borderId="12" xfId="0" applyFont="1" applyFill="1" applyBorder="1" applyAlignment="1">
      <alignment vertical="center"/>
    </xf>
    <xf numFmtId="0" fontId="0" fillId="0" borderId="11" xfId="0" applyFont="1" applyFill="1" applyBorder="1"/>
    <xf numFmtId="0" fontId="4" fillId="0" borderId="11" xfId="0" applyFont="1" applyFill="1" applyBorder="1" applyAlignment="1">
      <alignment vertical="center"/>
    </xf>
    <xf numFmtId="0" fontId="0" fillId="0" borderId="10" xfId="0" applyFont="1" applyFill="1" applyBorder="1"/>
    <xf numFmtId="0" fontId="0" fillId="0" borderId="3" xfId="0" applyFont="1" applyFill="1" applyBorder="1"/>
    <xf numFmtId="0" fontId="0" fillId="0" borderId="1" xfId="0" applyFont="1" applyFill="1" applyBorder="1"/>
    <xf numFmtId="0" fontId="0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166" fontId="0" fillId="0" borderId="1" xfId="0" applyNumberFormat="1" applyFont="1" applyFill="1" applyBorder="1"/>
    <xf numFmtId="0" fontId="0" fillId="0" borderId="0" xfId="0" applyFont="1" applyFill="1" applyAlignment="1">
      <alignment horizontal="center"/>
    </xf>
    <xf numFmtId="0" fontId="11" fillId="0" borderId="12" xfId="0" applyFont="1" applyFill="1" applyBorder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right" vertical="center" indent="2"/>
    </xf>
    <xf numFmtId="166" fontId="0" fillId="0" borderId="1" xfId="0" applyNumberFormat="1" applyFont="1" applyFill="1" applyBorder="1" applyProtection="1">
      <protection locked="0"/>
    </xf>
    <xf numFmtId="167" fontId="0" fillId="0" borderId="1" xfId="0" applyNumberFormat="1" applyFont="1" applyFill="1" applyBorder="1"/>
    <xf numFmtId="0" fontId="4" fillId="0" borderId="0" xfId="0" applyFont="1" applyFill="1" applyBorder="1" applyAlignment="1">
      <alignment horizontal="left" vertical="center" indent="1"/>
    </xf>
    <xf numFmtId="0" fontId="9" fillId="0" borderId="3" xfId="0" applyFont="1" applyFill="1" applyBorder="1"/>
    <xf numFmtId="0" fontId="4" fillId="0" borderId="3" xfId="0" applyFont="1" applyFill="1" applyBorder="1" applyAlignment="1">
      <alignment vertical="center"/>
    </xf>
    <xf numFmtId="0" fontId="0" fillId="0" borderId="12" xfId="0" applyFont="1" applyFill="1" applyBorder="1" applyAlignment="1" applyProtection="1">
      <alignment horizontal="left" vertical="top" wrapText="1"/>
      <protection locked="0"/>
    </xf>
    <xf numFmtId="0" fontId="0" fillId="0" borderId="11" xfId="0" applyFont="1" applyFill="1" applyBorder="1" applyAlignment="1" applyProtection="1">
      <alignment horizontal="left" vertical="top" wrapText="1"/>
      <protection locked="0"/>
    </xf>
    <xf numFmtId="0" fontId="0" fillId="0" borderId="10" xfId="0" applyFont="1" applyFill="1" applyBorder="1" applyAlignment="1" applyProtection="1">
      <alignment horizontal="left" vertical="top" wrapText="1"/>
      <protection locked="0"/>
    </xf>
    <xf numFmtId="0" fontId="0" fillId="0" borderId="4" xfId="0" applyFont="1" applyFill="1" applyBorder="1"/>
    <xf numFmtId="0" fontId="0" fillId="0" borderId="2" xfId="0" applyFont="1" applyFill="1" applyBorder="1"/>
  </cellXfs>
  <cellStyles count="5">
    <cellStyle name="Lien hypertexte 2" xfId="1" xr:uid="{00000000-0005-0000-0000-000001000000}"/>
    <cellStyle name="Milliers 2" xfId="2" xr:uid="{00000000-0005-0000-0000-000003000000}"/>
    <cellStyle name="Normal" xfId="0" builtinId="0"/>
    <cellStyle name="Normal 2" xfId="3" xr:uid="{00000000-0005-0000-0000-000004000000}"/>
    <cellStyle name="Normal 3" xfId="4" xr:uid="{00000000-0005-0000-0000-000005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Radio" checked="Checked" firstButton="1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10</xdr:row>
          <xdr:rowOff>28575</xdr:rowOff>
        </xdr:from>
        <xdr:to>
          <xdr:col>4</xdr:col>
          <xdr:colOff>666750</xdr:colOff>
          <xdr:row>10</xdr:row>
          <xdr:rowOff>247650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Effectuée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762000</xdr:colOff>
          <xdr:row>10</xdr:row>
          <xdr:rowOff>28575</xdr:rowOff>
        </xdr:from>
        <xdr:to>
          <xdr:col>6</xdr:col>
          <xdr:colOff>561975</xdr:colOff>
          <xdr:row>10</xdr:row>
          <xdr:rowOff>247650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Annulée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10</xdr:row>
          <xdr:rowOff>28575</xdr:rowOff>
        </xdr:from>
        <xdr:to>
          <xdr:col>8</xdr:col>
          <xdr:colOff>781050</xdr:colOff>
          <xdr:row>10</xdr:row>
          <xdr:rowOff>247650</xdr:rowOff>
        </xdr:to>
        <xdr:sp macro="" textlink="">
          <xdr:nvSpPr>
            <xdr:cNvPr id="2052" name="Option 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Reportée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</xdr:row>
          <xdr:rowOff>0</xdr:rowOff>
        </xdr:from>
        <xdr:to>
          <xdr:col>6</xdr:col>
          <xdr:colOff>0</xdr:colOff>
          <xdr:row>27</xdr:row>
          <xdr:rowOff>0</xdr:rowOff>
        </xdr:to>
        <xdr:sp macro="" textlink="">
          <xdr:nvSpPr>
            <xdr:cNvPr id="2060" name="Group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26</xdr:row>
          <xdr:rowOff>9525</xdr:rowOff>
        </xdr:from>
        <xdr:to>
          <xdr:col>4</xdr:col>
          <xdr:colOff>457200</xdr:colOff>
          <xdr:row>27</xdr:row>
          <xdr:rowOff>0</xdr:rowOff>
        </xdr:to>
        <xdr:sp macro="" textlink="">
          <xdr:nvSpPr>
            <xdr:cNvPr id="2061" name="Option 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26</xdr:row>
          <xdr:rowOff>19050</xdr:rowOff>
        </xdr:from>
        <xdr:to>
          <xdr:col>5</xdr:col>
          <xdr:colOff>409575</xdr:colOff>
          <xdr:row>26</xdr:row>
          <xdr:rowOff>180975</xdr:rowOff>
        </xdr:to>
        <xdr:sp macro="" textlink="">
          <xdr:nvSpPr>
            <xdr:cNvPr id="2066" name="Option Butto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57150</xdr:rowOff>
        </xdr:from>
        <xdr:to>
          <xdr:col>4</xdr:col>
          <xdr:colOff>685800</xdr:colOff>
          <xdr:row>0</xdr:row>
          <xdr:rowOff>323850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4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Emploi du fichier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342900</xdr:colOff>
          <xdr:row>6</xdr:row>
          <xdr:rowOff>47625</xdr:rowOff>
        </xdr:from>
        <xdr:to>
          <xdr:col>4</xdr:col>
          <xdr:colOff>685800</xdr:colOff>
          <xdr:row>6</xdr:row>
          <xdr:rowOff>314325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4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Informations CdC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N50"/>
  <sheetViews>
    <sheetView tabSelected="1" zoomScaleNormal="100" workbookViewId="0">
      <pane ySplit="14" topLeftCell="A19" activePane="bottomLeft" state="frozen"/>
      <selection activeCell="N29" sqref="N29"/>
      <selection pane="bottomLeft" activeCell="N31" sqref="N31"/>
    </sheetView>
  </sheetViews>
  <sheetFormatPr baseColWidth="10" defaultRowHeight="15" x14ac:dyDescent="0.25"/>
  <cols>
    <col min="1" max="2" width="1.5703125" style="1" customWidth="1"/>
    <col min="3" max="3" width="11.42578125" style="1" customWidth="1"/>
    <col min="4" max="4" width="15.7109375" style="1" customWidth="1"/>
    <col min="5" max="6" width="11.42578125" style="1"/>
    <col min="7" max="7" width="11.85546875" style="1" bestFit="1" customWidth="1"/>
    <col min="8" max="8" width="6.28515625" style="1" customWidth="1"/>
    <col min="9" max="9" width="11.85546875" style="1" bestFit="1" customWidth="1"/>
    <col min="10" max="10" width="11.42578125" style="1"/>
    <col min="11" max="12" width="1.5703125" style="1" customWidth="1"/>
    <col min="13" max="13" width="6.7109375" style="1" customWidth="1"/>
    <col min="14" max="14" width="90" style="1" customWidth="1"/>
    <col min="15" max="16384" width="11.42578125" style="1"/>
  </cols>
  <sheetData>
    <row r="1" spans="2:14" ht="23.25" x14ac:dyDescent="0.25">
      <c r="B1" s="25"/>
      <c r="N1" s="20"/>
    </row>
    <row r="2" spans="2:14" ht="21" x14ac:dyDescent="0.25">
      <c r="F2" s="17" t="s">
        <v>18</v>
      </c>
      <c r="N2" s="9"/>
    </row>
    <row r="3" spans="2:14" x14ac:dyDescent="0.25">
      <c r="N3" s="9"/>
    </row>
    <row r="5" spans="2:14" s="29" customFormat="1" x14ac:dyDescent="0.25"/>
    <row r="6" spans="2:14" s="29" customFormat="1" x14ac:dyDescent="0.25">
      <c r="B6" s="30"/>
      <c r="C6" s="31"/>
      <c r="D6" s="31"/>
      <c r="E6" s="31"/>
      <c r="F6" s="31"/>
      <c r="G6" s="31"/>
      <c r="H6" s="31"/>
      <c r="I6" s="31"/>
      <c r="J6" s="31"/>
      <c r="K6" s="32"/>
    </row>
    <row r="7" spans="2:14" s="29" customFormat="1" ht="17.25" customHeight="1" x14ac:dyDescent="0.25">
      <c r="B7" s="33"/>
      <c r="C7" s="34" t="s">
        <v>1</v>
      </c>
      <c r="D7" s="35"/>
      <c r="E7" s="2" t="e">
        <f>LEFT(N1,SEARCH(" ",N1)-1)*1</f>
        <v>#VALUE!</v>
      </c>
      <c r="I7" s="34" t="s">
        <v>2</v>
      </c>
      <c r="J7" s="36" t="e">
        <f>DATE(2018,INDEX(#REF!,MATCH(E7,#REF!,0),2),INDEX(#REF!,MATCH(E7,#REF!,0),3))</f>
        <v>#REF!</v>
      </c>
      <c r="K7" s="37"/>
    </row>
    <row r="8" spans="2:14" s="29" customFormat="1" x14ac:dyDescent="0.25">
      <c r="B8" s="33"/>
      <c r="C8" s="34"/>
      <c r="D8" s="35"/>
      <c r="E8" s="35"/>
      <c r="G8" s="34"/>
      <c r="H8" s="34"/>
      <c r="I8" s="35"/>
      <c r="J8" s="35"/>
      <c r="K8" s="37"/>
    </row>
    <row r="9" spans="2:14" s="29" customFormat="1" ht="17.25" customHeight="1" x14ac:dyDescent="0.25">
      <c r="B9" s="33"/>
      <c r="C9" s="34" t="s">
        <v>3</v>
      </c>
      <c r="D9" s="35"/>
      <c r="E9" s="38" t="e">
        <f>INDEX(#REF!,MATCH(E7,#REF!,0),7) &amp; " / " &amp; INDEX(#REF!,MATCH(E7,#REF!,0),9)</f>
        <v>#REF!</v>
      </c>
      <c r="F9" s="39"/>
      <c r="G9" s="39"/>
      <c r="H9" s="39"/>
      <c r="I9" s="39"/>
      <c r="J9" s="40"/>
      <c r="K9" s="37"/>
    </row>
    <row r="10" spans="2:14" s="29" customFormat="1" x14ac:dyDescent="0.25">
      <c r="B10" s="33"/>
      <c r="C10" s="34"/>
      <c r="D10" s="35"/>
      <c r="E10" s="35"/>
      <c r="F10" s="35"/>
      <c r="G10" s="35"/>
      <c r="H10" s="35"/>
      <c r="I10" s="35"/>
      <c r="J10" s="35"/>
      <c r="K10" s="37"/>
    </row>
    <row r="11" spans="2:14" s="29" customFormat="1" ht="20.25" customHeight="1" x14ac:dyDescent="0.25">
      <c r="B11" s="33"/>
      <c r="C11" s="34" t="s">
        <v>4</v>
      </c>
      <c r="E11" s="41" t="s">
        <v>26</v>
      </c>
      <c r="F11" s="42"/>
      <c r="G11" s="43"/>
      <c r="H11" s="43"/>
      <c r="I11" s="42"/>
      <c r="J11" s="44"/>
      <c r="K11" s="37"/>
    </row>
    <row r="12" spans="2:14" s="29" customFormat="1" ht="3.75" customHeight="1" x14ac:dyDescent="0.25">
      <c r="B12" s="33"/>
      <c r="C12" s="34"/>
      <c r="E12" s="34"/>
      <c r="F12" s="35"/>
      <c r="G12" s="34"/>
      <c r="H12" s="34"/>
      <c r="I12" s="35"/>
      <c r="J12" s="35"/>
      <c r="K12" s="37"/>
    </row>
    <row r="13" spans="2:14" s="29" customFormat="1" ht="17.25" customHeight="1" x14ac:dyDescent="0.25">
      <c r="B13" s="33"/>
      <c r="C13" s="34" t="s">
        <v>5</v>
      </c>
      <c r="E13" s="38" t="e">
        <f>INDEX(#REF!,MATCH(E7,#REF!,0),6)</f>
        <v>#REF!</v>
      </c>
      <c r="F13" s="39"/>
      <c r="G13" s="39"/>
      <c r="H13" s="39"/>
      <c r="I13" s="39"/>
      <c r="J13" s="40"/>
      <c r="K13" s="37"/>
    </row>
    <row r="14" spans="2:14" s="29" customFormat="1" x14ac:dyDescent="0.25">
      <c r="B14" s="33"/>
      <c r="C14" s="45"/>
      <c r="D14" s="45"/>
      <c r="E14" s="45"/>
      <c r="F14" s="45"/>
      <c r="G14" s="45"/>
      <c r="H14" s="45"/>
      <c r="I14" s="45"/>
      <c r="J14" s="45"/>
      <c r="K14" s="37"/>
    </row>
    <row r="15" spans="2:14" s="29" customFormat="1" x14ac:dyDescent="0.25">
      <c r="B15" s="33"/>
      <c r="D15" s="35"/>
      <c r="E15" s="35"/>
      <c r="F15" s="35"/>
      <c r="G15" s="35"/>
      <c r="H15" s="35"/>
      <c r="I15" s="35"/>
      <c r="J15" s="35"/>
      <c r="K15" s="37"/>
    </row>
    <row r="16" spans="2:14" s="29" customFormat="1" x14ac:dyDescent="0.25">
      <c r="B16" s="33"/>
      <c r="C16" s="34" t="s">
        <v>21</v>
      </c>
      <c r="D16" s="35"/>
      <c r="E16" s="38" t="e">
        <f>INDEX(#REF!,MATCH(E7,#REF!,0),7)</f>
        <v>#REF!</v>
      </c>
      <c r="F16" s="39"/>
      <c r="G16" s="39"/>
      <c r="H16" s="39"/>
      <c r="I16" s="39"/>
      <c r="J16" s="40"/>
      <c r="K16" s="37"/>
    </row>
    <row r="17" spans="2:11" s="29" customFormat="1" x14ac:dyDescent="0.25">
      <c r="B17" s="33"/>
      <c r="C17" s="45"/>
      <c r="D17" s="45"/>
      <c r="E17" s="45"/>
      <c r="F17" s="45"/>
      <c r="G17" s="45"/>
      <c r="H17" s="45"/>
      <c r="I17" s="45"/>
      <c r="J17" s="45"/>
      <c r="K17" s="37"/>
    </row>
    <row r="18" spans="2:11" s="29" customFormat="1" x14ac:dyDescent="0.25">
      <c r="B18" s="33"/>
      <c r="C18" s="34"/>
      <c r="D18" s="35"/>
      <c r="E18" s="35"/>
      <c r="F18" s="35"/>
      <c r="G18" s="35"/>
      <c r="H18" s="35"/>
      <c r="I18" s="35"/>
      <c r="J18" s="35"/>
      <c r="K18" s="37"/>
    </row>
    <row r="19" spans="2:11" s="29" customFormat="1" x14ac:dyDescent="0.25">
      <c r="B19" s="33"/>
      <c r="C19" s="34" t="s">
        <v>6</v>
      </c>
      <c r="E19" s="46" t="e">
        <f>E21+E23+E25</f>
        <v>#REF!</v>
      </c>
      <c r="F19" s="47" t="s">
        <v>7</v>
      </c>
      <c r="I19" s="35"/>
      <c r="J19" s="35"/>
      <c r="K19" s="37"/>
    </row>
    <row r="20" spans="2:11" s="29" customFormat="1" ht="3" customHeight="1" x14ac:dyDescent="0.25">
      <c r="B20" s="33"/>
      <c r="C20" s="34"/>
      <c r="E20" s="35"/>
      <c r="F20" s="35"/>
      <c r="G20" s="34"/>
      <c r="H20" s="34"/>
      <c r="I20" s="35"/>
      <c r="J20" s="35"/>
      <c r="K20" s="37"/>
    </row>
    <row r="21" spans="2:11" s="29" customFormat="1" x14ac:dyDescent="0.25">
      <c r="B21" s="33"/>
      <c r="C21" s="34" t="s">
        <v>0</v>
      </c>
      <c r="D21" s="35"/>
      <c r="E21" s="46" t="e">
        <f>COUNTIF(#REF!,Prix_membre)</f>
        <v>#REF!</v>
      </c>
      <c r="F21" s="48" t="str">
        <f>"x "&amp;Prix_membre&amp;".-"</f>
        <v>x 5.-</v>
      </c>
      <c r="G21" s="49" t="e">
        <f>E21*Prix_membre</f>
        <v>#REF!</v>
      </c>
      <c r="H21" s="35"/>
      <c r="I21" s="34"/>
      <c r="J21" s="35"/>
      <c r="K21" s="37"/>
    </row>
    <row r="22" spans="2:11" s="29" customFormat="1" ht="3" customHeight="1" x14ac:dyDescent="0.25">
      <c r="B22" s="33"/>
      <c r="C22" s="34"/>
      <c r="D22" s="35"/>
      <c r="F22" s="34"/>
      <c r="I22" s="34"/>
      <c r="J22" s="35"/>
      <c r="K22" s="37"/>
    </row>
    <row r="23" spans="2:11" s="29" customFormat="1" x14ac:dyDescent="0.25">
      <c r="B23" s="33"/>
      <c r="C23" s="34" t="s">
        <v>8</v>
      </c>
      <c r="E23" s="46" t="e">
        <f>COUNTIF(#REF!,Prix_membre*2)</f>
        <v>#REF!</v>
      </c>
      <c r="F23" s="48" t="str">
        <f>"x "&amp;Prix_membre*2&amp;".-"</f>
        <v>x 10.-</v>
      </c>
      <c r="G23" s="49" t="e">
        <f>E23*Prix_membre*2</f>
        <v>#REF!</v>
      </c>
      <c r="H23" s="35"/>
      <c r="I23" s="34"/>
      <c r="J23" s="35"/>
      <c r="K23" s="37"/>
    </row>
    <row r="24" spans="2:11" s="29" customFormat="1" ht="3" customHeight="1" x14ac:dyDescent="0.25">
      <c r="B24" s="33"/>
      <c r="C24" s="34"/>
      <c r="F24" s="34"/>
      <c r="I24" s="34"/>
      <c r="J24" s="35"/>
      <c r="K24" s="37"/>
    </row>
    <row r="25" spans="2:11" s="29" customFormat="1" x14ac:dyDescent="0.25">
      <c r="B25" s="33"/>
      <c r="C25" s="34" t="s">
        <v>15</v>
      </c>
      <c r="E25" s="46" t="e">
        <f>COUNTIF(#REF!,0)</f>
        <v>#REF!</v>
      </c>
      <c r="F25" s="50" t="s">
        <v>9</v>
      </c>
      <c r="I25" s="34"/>
      <c r="J25" s="35"/>
      <c r="K25" s="37"/>
    </row>
    <row r="26" spans="2:11" s="29" customFormat="1" ht="3" customHeight="1" x14ac:dyDescent="0.25">
      <c r="B26" s="33"/>
      <c r="C26" s="34"/>
      <c r="F26" s="34"/>
      <c r="I26" s="34"/>
      <c r="J26" s="35"/>
      <c r="K26" s="37"/>
    </row>
    <row r="27" spans="2:11" s="29" customFormat="1" x14ac:dyDescent="0.25">
      <c r="B27" s="33"/>
      <c r="C27" s="34" t="s">
        <v>19</v>
      </c>
      <c r="D27" s="35"/>
      <c r="E27" s="51" t="s">
        <v>22</v>
      </c>
      <c r="F27" s="44"/>
      <c r="H27" s="35"/>
      <c r="I27" s="49">
        <v>0</v>
      </c>
      <c r="J27" s="35"/>
      <c r="K27" s="37"/>
    </row>
    <row r="28" spans="2:11" ht="3" customHeight="1" x14ac:dyDescent="0.25">
      <c r="B28" s="12"/>
      <c r="D28" s="13"/>
      <c r="E28" s="13"/>
      <c r="F28" s="18"/>
      <c r="G28" s="13"/>
      <c r="H28" s="13"/>
      <c r="I28" s="18"/>
      <c r="K28" s="14"/>
    </row>
    <row r="29" spans="2:11" x14ac:dyDescent="0.25">
      <c r="B29" s="12"/>
      <c r="C29" s="19" t="s">
        <v>16</v>
      </c>
      <c r="D29" s="13"/>
      <c r="E29" s="28">
        <v>22</v>
      </c>
      <c r="F29" s="27" t="str">
        <f>"Km à CHF " &amp; TEXT(Informations!B5,"0.00")</f>
        <v>Km à CHF 0.60</v>
      </c>
      <c r="H29" s="13"/>
      <c r="I29" s="15">
        <f>ROUND(E29*Informations!B5*2,1)/2</f>
        <v>13.2</v>
      </c>
      <c r="J29" s="13"/>
      <c r="K29" s="14"/>
    </row>
    <row r="30" spans="2:11" ht="3" customHeight="1" x14ac:dyDescent="0.25">
      <c r="B30" s="12"/>
      <c r="C30" s="13"/>
      <c r="D30" s="13"/>
      <c r="E30" s="13"/>
      <c r="F30" s="18"/>
      <c r="G30" s="13"/>
      <c r="H30" s="13"/>
      <c r="I30" s="13"/>
      <c r="J30" s="13"/>
      <c r="K30" s="14"/>
    </row>
    <row r="31" spans="2:11" s="29" customFormat="1" x14ac:dyDescent="0.25">
      <c r="B31" s="33"/>
      <c r="C31" s="52" t="s">
        <v>25</v>
      </c>
      <c r="D31" s="35"/>
      <c r="E31" s="35"/>
      <c r="F31" s="53"/>
      <c r="H31" s="35"/>
      <c r="I31" s="54">
        <v>0</v>
      </c>
      <c r="K31" s="37"/>
    </row>
    <row r="32" spans="2:11" s="29" customFormat="1" ht="3" customHeight="1" x14ac:dyDescent="0.25">
      <c r="B32" s="33"/>
      <c r="D32" s="35"/>
      <c r="E32" s="35"/>
      <c r="F32" s="34"/>
      <c r="G32" s="35"/>
      <c r="H32" s="35"/>
      <c r="I32" s="34"/>
      <c r="K32" s="37"/>
    </row>
    <row r="33" spans="2:11" s="29" customFormat="1" x14ac:dyDescent="0.25">
      <c r="B33" s="33"/>
      <c r="C33" s="52" t="s">
        <v>10</v>
      </c>
      <c r="D33" s="35"/>
      <c r="E33" s="35"/>
      <c r="H33" s="35"/>
      <c r="I33" s="49">
        <v>50</v>
      </c>
      <c r="J33" s="35"/>
      <c r="K33" s="37"/>
    </row>
    <row r="34" spans="2:11" s="29" customFormat="1" ht="3" customHeight="1" x14ac:dyDescent="0.25">
      <c r="B34" s="33"/>
      <c r="C34" s="35"/>
      <c r="D34" s="35"/>
      <c r="E34" s="35"/>
      <c r="F34" s="34"/>
      <c r="G34" s="35"/>
      <c r="H34" s="35"/>
      <c r="I34" s="35"/>
      <c r="J34" s="35"/>
      <c r="K34" s="37"/>
    </row>
    <row r="35" spans="2:11" s="29" customFormat="1" x14ac:dyDescent="0.25">
      <c r="B35" s="33"/>
      <c r="C35" s="34" t="s">
        <v>17</v>
      </c>
      <c r="D35" s="35"/>
      <c r="E35" s="34"/>
      <c r="F35" s="53"/>
      <c r="G35" s="55" t="e">
        <f>G21+G23</f>
        <v>#REF!</v>
      </c>
      <c r="H35" s="56"/>
      <c r="I35" s="49">
        <f>I27+I29+I31+I33</f>
        <v>63.2</v>
      </c>
      <c r="J35" s="35"/>
      <c r="K35" s="37"/>
    </row>
    <row r="36" spans="2:11" s="29" customFormat="1" ht="3" customHeight="1" x14ac:dyDescent="0.25">
      <c r="B36" s="33"/>
      <c r="C36" s="35"/>
      <c r="D36" s="35"/>
      <c r="E36" s="35"/>
      <c r="F36" s="34"/>
      <c r="G36" s="35"/>
      <c r="H36" s="35"/>
      <c r="I36" s="35"/>
      <c r="J36" s="35"/>
      <c r="K36" s="37"/>
    </row>
    <row r="37" spans="2:11" s="29" customFormat="1" x14ac:dyDescent="0.25">
      <c r="B37" s="33"/>
      <c r="C37" s="34"/>
      <c r="D37" s="35"/>
      <c r="E37" s="34"/>
      <c r="F37" s="53" t="s">
        <v>11</v>
      </c>
      <c r="G37" s="55" t="e">
        <f>G35-I35</f>
        <v>#REF!</v>
      </c>
      <c r="H37" s="56" t="e">
        <f>IF(G37&gt;0,"En faveur de Fribourg Rando",IF(G37=0,"Montant compensé","En faveur du CdC"))</f>
        <v>#REF!</v>
      </c>
      <c r="J37" s="35"/>
      <c r="K37" s="37"/>
    </row>
    <row r="38" spans="2:11" s="29" customFormat="1" x14ac:dyDescent="0.25">
      <c r="B38" s="33"/>
      <c r="C38" s="57" t="s">
        <v>20</v>
      </c>
      <c r="D38" s="45"/>
      <c r="E38" s="45"/>
      <c r="F38" s="45"/>
      <c r="G38" s="45"/>
      <c r="H38" s="45"/>
      <c r="I38" s="58"/>
      <c r="J38" s="58"/>
      <c r="K38" s="37"/>
    </row>
    <row r="39" spans="2:11" s="29" customFormat="1" x14ac:dyDescent="0.25">
      <c r="B39" s="33"/>
      <c r="C39" s="35"/>
      <c r="D39" s="35"/>
      <c r="E39" s="35"/>
      <c r="F39" s="35"/>
      <c r="G39" s="35"/>
      <c r="H39" s="35"/>
      <c r="I39" s="35"/>
      <c r="J39" s="35"/>
      <c r="K39" s="37"/>
    </row>
    <row r="40" spans="2:11" s="29" customFormat="1" x14ac:dyDescent="0.25">
      <c r="B40" s="33"/>
      <c r="C40" s="34" t="s">
        <v>12</v>
      </c>
      <c r="D40" s="35"/>
      <c r="E40" s="35"/>
      <c r="F40" s="35"/>
      <c r="G40" s="35"/>
      <c r="H40" s="35"/>
      <c r="I40" s="35"/>
      <c r="J40" s="35"/>
      <c r="K40" s="37"/>
    </row>
    <row r="41" spans="2:11" s="29" customFormat="1" x14ac:dyDescent="0.25">
      <c r="B41" s="33"/>
      <c r="C41" s="47" t="s">
        <v>13</v>
      </c>
      <c r="D41" s="35"/>
      <c r="E41" s="35"/>
      <c r="F41" s="35"/>
      <c r="G41" s="35"/>
      <c r="H41" s="35"/>
      <c r="I41" s="35"/>
      <c r="J41" s="35"/>
      <c r="K41" s="37"/>
    </row>
    <row r="42" spans="2:11" s="29" customFormat="1" ht="77.25" customHeight="1" x14ac:dyDescent="0.25">
      <c r="B42" s="33"/>
      <c r="C42" s="59"/>
      <c r="D42" s="60"/>
      <c r="E42" s="60"/>
      <c r="F42" s="60"/>
      <c r="G42" s="60"/>
      <c r="H42" s="60"/>
      <c r="I42" s="60"/>
      <c r="J42" s="61"/>
      <c r="K42" s="37"/>
    </row>
    <row r="43" spans="2:11" s="29" customFormat="1" x14ac:dyDescent="0.25">
      <c r="B43" s="33"/>
      <c r="C43" s="35"/>
      <c r="D43" s="35"/>
      <c r="E43" s="35"/>
      <c r="F43" s="35"/>
      <c r="G43" s="35"/>
      <c r="H43" s="35"/>
      <c r="I43" s="35"/>
      <c r="J43" s="35"/>
      <c r="K43" s="37"/>
    </row>
    <row r="44" spans="2:11" s="29" customFormat="1" x14ac:dyDescent="0.25">
      <c r="B44" s="33"/>
      <c r="C44" s="34" t="s">
        <v>14</v>
      </c>
      <c r="D44" s="35"/>
      <c r="E44" s="35"/>
      <c r="F44" s="35"/>
      <c r="G44" s="35"/>
      <c r="H44" s="35"/>
      <c r="I44" s="35"/>
      <c r="J44" s="35"/>
      <c r="K44" s="37"/>
    </row>
    <row r="45" spans="2:11" s="29" customFormat="1" ht="42" customHeight="1" x14ac:dyDescent="0.25">
      <c r="B45" s="33"/>
      <c r="C45" s="59"/>
      <c r="D45" s="60"/>
      <c r="E45" s="60"/>
      <c r="F45" s="60"/>
      <c r="G45" s="60"/>
      <c r="H45" s="60"/>
      <c r="I45" s="60"/>
      <c r="J45" s="61"/>
      <c r="K45" s="37"/>
    </row>
    <row r="46" spans="2:11" s="29" customFormat="1" x14ac:dyDescent="0.25">
      <c r="B46" s="33"/>
      <c r="C46" s="35"/>
      <c r="D46" s="35"/>
      <c r="E46" s="35"/>
      <c r="F46" s="35"/>
      <c r="G46" s="35"/>
      <c r="H46" s="35"/>
      <c r="I46" s="35"/>
      <c r="J46" s="35"/>
      <c r="K46" s="37"/>
    </row>
    <row r="47" spans="2:11" s="29" customFormat="1" x14ac:dyDescent="0.25">
      <c r="B47" s="33"/>
      <c r="C47" s="35"/>
      <c r="D47" s="35"/>
      <c r="E47" s="35"/>
      <c r="F47" s="35"/>
      <c r="G47" s="35"/>
      <c r="H47" s="35"/>
      <c r="I47" s="35"/>
      <c r="J47" s="35"/>
      <c r="K47" s="37"/>
    </row>
    <row r="48" spans="2:11" s="29" customFormat="1" x14ac:dyDescent="0.25">
      <c r="B48" s="33"/>
      <c r="C48" s="48"/>
      <c r="D48" s="35"/>
      <c r="E48" s="35"/>
      <c r="F48" s="35"/>
      <c r="G48" s="35"/>
      <c r="H48" s="35"/>
      <c r="I48" s="35"/>
      <c r="J48" s="35"/>
      <c r="K48" s="37"/>
    </row>
    <row r="49" spans="2:11" s="29" customFormat="1" x14ac:dyDescent="0.25">
      <c r="B49" s="33"/>
      <c r="C49" s="8"/>
      <c r="D49" s="35"/>
      <c r="E49" s="35"/>
      <c r="F49" s="35"/>
      <c r="G49" s="35"/>
      <c r="H49" s="35"/>
      <c r="I49" s="35"/>
      <c r="J49" s="35"/>
      <c r="K49" s="37"/>
    </row>
    <row r="50" spans="2:11" s="29" customFormat="1" x14ac:dyDescent="0.25">
      <c r="B50" s="62"/>
      <c r="C50" s="45"/>
      <c r="D50" s="45"/>
      <c r="E50" s="45"/>
      <c r="F50" s="45"/>
      <c r="G50" s="45"/>
      <c r="H50" s="45"/>
      <c r="I50" s="45"/>
      <c r="J50" s="45"/>
      <c r="K50" s="63"/>
    </row>
  </sheetData>
  <mergeCells count="5">
    <mergeCell ref="E9:J9"/>
    <mergeCell ref="C42:J42"/>
    <mergeCell ref="C45:J45"/>
    <mergeCell ref="E16:J16"/>
    <mergeCell ref="E13:J13"/>
  </mergeCells>
  <printOptions horizontalCentered="1"/>
  <pageMargins left="0.31496062992125984" right="0.23622047244094491" top="0.43307086614173229" bottom="0.31496062992125984" header="0.31496062992125984" footer="0.23622047244094491"/>
  <pageSetup paperSize="9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Option Button 2">
              <controlPr locked="0" defaultSize="0" autoFill="0" autoLine="0" autoPict="0" macro="[0]!Etat_course_Effectue">
                <anchor moveWithCells="1">
                  <from>
                    <xdr:col>4</xdr:col>
                    <xdr:colOff>104775</xdr:colOff>
                    <xdr:row>10</xdr:row>
                    <xdr:rowOff>28575</xdr:rowOff>
                  </from>
                  <to>
                    <xdr:col>4</xdr:col>
                    <xdr:colOff>666750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Option Button 3">
              <controlPr locked="0" defaultSize="0" autoFill="0" autoLine="0" autoPict="0" macro="[0]!Etat_course_Annulee">
                <anchor moveWithCells="1">
                  <from>
                    <xdr:col>5</xdr:col>
                    <xdr:colOff>762000</xdr:colOff>
                    <xdr:row>10</xdr:row>
                    <xdr:rowOff>28575</xdr:rowOff>
                  </from>
                  <to>
                    <xdr:col>6</xdr:col>
                    <xdr:colOff>561975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Option Button 4">
              <controlPr locked="0" defaultSize="0" autoFill="0" autoLine="0" autoPict="0" macro="[0]!Etat_course_Reportee">
                <anchor moveWithCells="1">
                  <from>
                    <xdr:col>8</xdr:col>
                    <xdr:colOff>219075</xdr:colOff>
                    <xdr:row>10</xdr:row>
                    <xdr:rowOff>28575</xdr:rowOff>
                  </from>
                  <to>
                    <xdr:col>8</xdr:col>
                    <xdr:colOff>781050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7" name="Group Box 12">
              <controlPr defaultSize="0" autoFill="0" autoPict="0">
                <anchor moveWithCells="1">
                  <from>
                    <xdr:col>4</xdr:col>
                    <xdr:colOff>0</xdr:colOff>
                    <xdr:row>26</xdr:row>
                    <xdr:rowOff>0</xdr:rowOff>
                  </from>
                  <to>
                    <xdr:col>6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8" name="Option Button 13">
              <controlPr locked="0" defaultSize="0" autoFill="0" autoLine="0" autoPict="0" macro="[0]!Adjoint_NON">
                <anchor moveWithCells="1">
                  <from>
                    <xdr:col>4</xdr:col>
                    <xdr:colOff>152400</xdr:colOff>
                    <xdr:row>26</xdr:row>
                    <xdr:rowOff>9525</xdr:rowOff>
                  </from>
                  <to>
                    <xdr:col>4</xdr:col>
                    <xdr:colOff>457200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9" name="Option Button 18">
              <controlPr locked="0" defaultSize="0" autoFill="0" autoLine="0" autoPict="0" macro="[0]!Adjoint_OUI">
                <anchor moveWithCells="1">
                  <from>
                    <xdr:col>5</xdr:col>
                    <xdr:colOff>104775</xdr:colOff>
                    <xdr:row>26</xdr:row>
                    <xdr:rowOff>19050</xdr:rowOff>
                  </from>
                  <to>
                    <xdr:col>5</xdr:col>
                    <xdr:colOff>409575</xdr:colOff>
                    <xdr:row>26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Z15"/>
  <sheetViews>
    <sheetView zoomScaleNormal="100" workbookViewId="0">
      <pane ySplit="1" topLeftCell="A2" activePane="bottomLeft" state="frozen"/>
      <selection activeCell="N29" sqref="N29"/>
      <selection pane="bottomLeft" activeCell="B21" sqref="B21"/>
    </sheetView>
  </sheetViews>
  <sheetFormatPr baseColWidth="10" defaultRowHeight="15" x14ac:dyDescent="0.25"/>
  <cols>
    <col min="1" max="1" width="4.140625" style="11" customWidth="1"/>
    <col min="2" max="2" width="84.5703125" style="3" customWidth="1"/>
    <col min="3" max="3" width="5.140625" customWidth="1"/>
    <col min="4" max="4" width="11.42578125" style="5"/>
    <col min="22" max="24" width="62.85546875" customWidth="1"/>
    <col min="25" max="25" width="16.42578125" bestFit="1" customWidth="1"/>
    <col min="26" max="26" width="15.140625" customWidth="1"/>
  </cols>
  <sheetData>
    <row r="1" spans="1:26" ht="29.25" customHeight="1" x14ac:dyDescent="0.25">
      <c r="A1" s="10">
        <v>1</v>
      </c>
      <c r="B1" s="7"/>
      <c r="D1" s="4"/>
      <c r="Y1" s="24" t="s">
        <v>24</v>
      </c>
      <c r="Z1" s="21"/>
    </row>
    <row r="2" spans="1:26" ht="42" customHeight="1" thickBot="1" x14ac:dyDescent="0.3">
      <c r="B2" s="6"/>
      <c r="Y2" s="22" t="s">
        <v>23</v>
      </c>
      <c r="Z2" s="23">
        <v>5</v>
      </c>
    </row>
    <row r="3" spans="1:26" ht="30" customHeight="1" x14ac:dyDescent="0.25">
      <c r="B3" s="6"/>
    </row>
    <row r="4" spans="1:26" ht="30" customHeight="1" x14ac:dyDescent="0.25">
      <c r="B4" s="6"/>
    </row>
    <row r="5" spans="1:26" ht="30" customHeight="1" x14ac:dyDescent="0.25">
      <c r="B5" s="16">
        <v>0.6</v>
      </c>
    </row>
    <row r="6" spans="1:26" ht="90.75" customHeight="1" x14ac:dyDescent="0.25"/>
    <row r="7" spans="1:26" s="7" customFormat="1" ht="29.25" customHeight="1" x14ac:dyDescent="0.25">
      <c r="A7" s="10">
        <v>2</v>
      </c>
    </row>
    <row r="8" spans="1:26" ht="42" customHeight="1" x14ac:dyDescent="0.25">
      <c r="B8" s="6"/>
    </row>
    <row r="9" spans="1:26" ht="24.95" customHeight="1" x14ac:dyDescent="0.25">
      <c r="B9" s="6"/>
    </row>
    <row r="10" spans="1:26" ht="15.75" x14ac:dyDescent="0.25">
      <c r="B10" s="26"/>
    </row>
    <row r="11" spans="1:26" ht="55.5" customHeight="1" x14ac:dyDescent="0.25">
      <c r="B11" s="6"/>
    </row>
    <row r="12" spans="1:26" ht="42" customHeight="1" x14ac:dyDescent="0.25">
      <c r="B12" s="6"/>
    </row>
    <row r="13" spans="1:26" ht="103.5" customHeight="1" x14ac:dyDescent="0.25">
      <c r="B13" s="6"/>
    </row>
    <row r="14" spans="1:26" ht="30" customHeight="1" x14ac:dyDescent="0.25">
      <c r="B14" s="6"/>
    </row>
    <row r="15" spans="1:26" ht="42" customHeight="1" x14ac:dyDescent="0.25">
      <c r="B15" s="6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Atteindre_Emploi_Fichier">
                <anchor moveWithCells="1" sizeWithCells="1">
                  <from>
                    <xdr:col>3</xdr:col>
                    <xdr:colOff>0</xdr:colOff>
                    <xdr:row>0</xdr:row>
                    <xdr:rowOff>57150</xdr:rowOff>
                  </from>
                  <to>
                    <xdr:col>4</xdr:col>
                    <xdr:colOff>685800</xdr:colOff>
                    <xdr:row>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Atteindre_Infos_CdC">
                <anchor moveWithCells="1" sizeWithCells="1">
                  <from>
                    <xdr:col>2</xdr:col>
                    <xdr:colOff>342900</xdr:colOff>
                    <xdr:row>6</xdr:row>
                    <xdr:rowOff>47625</xdr:rowOff>
                  </from>
                  <to>
                    <xdr:col>4</xdr:col>
                    <xdr:colOff>685800</xdr:colOff>
                    <xdr:row>6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Rapport de randonnee</vt:lpstr>
      <vt:lpstr>Informations</vt:lpstr>
      <vt:lpstr>Prix_membre</vt:lpstr>
      <vt:lpstr>'Rapport de randonnee'!Zone_d_impression</vt:lpstr>
    </vt:vector>
  </TitlesOfParts>
  <Company>Sitel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Yves</cp:lastModifiedBy>
  <cp:lastPrinted>2018-10-14T06:52:28Z</cp:lastPrinted>
  <dcterms:created xsi:type="dcterms:W3CDTF">2011-04-11T08:01:13Z</dcterms:created>
  <dcterms:modified xsi:type="dcterms:W3CDTF">2018-10-21T07:27:53Z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-333959615</vt:i4>
  </property>
  <property fmtid="{D5CDD505-2E9C-101B-9397-08002B2CF9AE}" pid="3" name="_NewReviewCycle">
    <vt:lpwstr/>
  </property>
  <property fmtid="{D5CDD505-2E9C-101B-9397-08002B2CF9AE}" pid="4" name="_EmailSubject">
    <vt:lpwstr>NOUVELLE MOUTURE  --  Filtres élaborés.xls</vt:lpwstr>
  </property>
  <property fmtid="{D5CDD505-2E9C-101B-9397-08002B2CF9AE}" pid="5" name="_AuthorEmail">
    <vt:lpwstr>Yves.Vouardoux@swisscom.com</vt:lpwstr>
  </property>
  <property fmtid="{D5CDD505-2E9C-101B-9397-08002B2CF9AE}" pid="6" name="_AuthorEmailDisplayName">
    <vt:lpwstr>Vouardoux Yves, PFC-PAN</vt:lpwstr>
  </property>
  <property fmtid="{D5CDD505-2E9C-101B-9397-08002B2CF9AE}" pid="7" name="_ReviewingToolsShownOnce">
    <vt:lpwstr/>
  </property>
</Properties>
</file>