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C11" i="1" l="1"/>
  <c r="C10" i="1"/>
  <c r="C12" i="1"/>
  <c r="C13" i="1"/>
  <c r="AA112" i="1"/>
  <c r="U112" i="1"/>
  <c r="O112" i="1"/>
  <c r="I112" i="1"/>
  <c r="C112" i="1"/>
  <c r="AA111" i="1"/>
  <c r="U111" i="1"/>
  <c r="O111" i="1"/>
  <c r="I111" i="1"/>
  <c r="C111" i="1"/>
  <c r="AA110" i="1"/>
  <c r="U110" i="1"/>
  <c r="O110" i="1"/>
  <c r="I110" i="1"/>
  <c r="C110" i="1"/>
  <c r="AA109" i="1"/>
  <c r="U109" i="1"/>
  <c r="O109" i="1"/>
  <c r="I109" i="1"/>
  <c r="C109" i="1"/>
  <c r="AA108" i="1"/>
  <c r="U108" i="1"/>
  <c r="O108" i="1"/>
  <c r="I108" i="1"/>
  <c r="C108" i="1"/>
  <c r="AA107" i="1"/>
  <c r="U107" i="1"/>
  <c r="O107" i="1"/>
  <c r="I107" i="1"/>
  <c r="C107" i="1"/>
  <c r="AA106" i="1"/>
  <c r="U106" i="1"/>
  <c r="O106" i="1"/>
  <c r="I106" i="1"/>
  <c r="C106" i="1"/>
  <c r="AA105" i="1"/>
  <c r="U105" i="1"/>
  <c r="O105" i="1"/>
  <c r="I105" i="1"/>
  <c r="C105" i="1"/>
  <c r="AA104" i="1"/>
  <c r="U104" i="1"/>
  <c r="O104" i="1"/>
  <c r="I104" i="1"/>
  <c r="C104" i="1"/>
  <c r="AA103" i="1"/>
  <c r="U103" i="1"/>
  <c r="O103" i="1"/>
  <c r="I103" i="1"/>
  <c r="C103" i="1"/>
  <c r="AA102" i="1"/>
  <c r="U102" i="1"/>
  <c r="O102" i="1"/>
  <c r="I102" i="1"/>
  <c r="C102" i="1"/>
  <c r="AA101" i="1"/>
  <c r="U101" i="1"/>
  <c r="O101" i="1"/>
  <c r="I101" i="1"/>
  <c r="C101" i="1"/>
  <c r="AA100" i="1"/>
  <c r="U100" i="1"/>
  <c r="O100" i="1"/>
  <c r="I100" i="1"/>
  <c r="C100" i="1"/>
  <c r="AA99" i="1"/>
  <c r="U99" i="1"/>
  <c r="O99" i="1"/>
  <c r="I99" i="1"/>
  <c r="C99" i="1"/>
  <c r="AA98" i="1"/>
  <c r="U98" i="1"/>
  <c r="O98" i="1"/>
  <c r="I98" i="1"/>
  <c r="C98" i="1"/>
  <c r="AA97" i="1"/>
  <c r="U97" i="1"/>
  <c r="O97" i="1"/>
  <c r="I97" i="1"/>
  <c r="C97" i="1"/>
  <c r="AA96" i="1"/>
  <c r="U96" i="1"/>
  <c r="O96" i="1"/>
  <c r="I96" i="1"/>
  <c r="C96" i="1"/>
  <c r="AA95" i="1"/>
  <c r="U95" i="1"/>
  <c r="O95" i="1"/>
  <c r="I95" i="1"/>
  <c r="C95" i="1"/>
  <c r="AA94" i="1"/>
  <c r="U94" i="1"/>
  <c r="O94" i="1"/>
  <c r="I94" i="1"/>
  <c r="C94" i="1"/>
  <c r="AA93" i="1"/>
  <c r="U93" i="1"/>
  <c r="O93" i="1"/>
  <c r="I93" i="1"/>
  <c r="C93" i="1"/>
  <c r="AA92" i="1"/>
  <c r="U92" i="1"/>
  <c r="O92" i="1"/>
  <c r="I92" i="1"/>
  <c r="C92" i="1"/>
  <c r="AA91" i="1"/>
  <c r="U91" i="1"/>
  <c r="O91" i="1"/>
  <c r="I91" i="1"/>
  <c r="C91" i="1"/>
  <c r="AA90" i="1"/>
  <c r="U90" i="1"/>
  <c r="O90" i="1"/>
  <c r="I90" i="1"/>
  <c r="C90" i="1"/>
  <c r="AA89" i="1"/>
  <c r="U89" i="1"/>
  <c r="O89" i="1"/>
  <c r="I89" i="1"/>
  <c r="C89" i="1"/>
  <c r="AA88" i="1"/>
  <c r="U88" i="1"/>
  <c r="O88" i="1"/>
  <c r="I88" i="1"/>
  <c r="C88" i="1"/>
  <c r="AA87" i="1"/>
  <c r="U87" i="1"/>
  <c r="O87" i="1"/>
  <c r="I87" i="1"/>
  <c r="C87" i="1"/>
  <c r="AA86" i="1"/>
  <c r="U86" i="1"/>
  <c r="O86" i="1"/>
  <c r="I86" i="1"/>
  <c r="C86" i="1"/>
  <c r="AA85" i="1"/>
  <c r="U85" i="1"/>
  <c r="O85" i="1"/>
  <c r="I85" i="1"/>
  <c r="C85" i="1"/>
  <c r="AA84" i="1"/>
  <c r="U84" i="1"/>
  <c r="O84" i="1"/>
  <c r="I84" i="1"/>
  <c r="C84" i="1"/>
  <c r="AA83" i="1"/>
  <c r="U83" i="1"/>
  <c r="O83" i="1"/>
  <c r="I83" i="1"/>
  <c r="C83" i="1"/>
  <c r="AA82" i="1"/>
  <c r="U82" i="1"/>
  <c r="O82" i="1"/>
  <c r="I82" i="1"/>
  <c r="C82" i="1"/>
  <c r="AA81" i="1"/>
  <c r="U81" i="1"/>
  <c r="O81" i="1"/>
  <c r="I81" i="1"/>
  <c r="C81" i="1"/>
  <c r="AA80" i="1"/>
  <c r="U80" i="1"/>
  <c r="O80" i="1"/>
  <c r="I80" i="1"/>
  <c r="C80" i="1"/>
  <c r="AA79" i="1"/>
  <c r="U79" i="1"/>
  <c r="O79" i="1"/>
  <c r="I79" i="1"/>
  <c r="C79" i="1"/>
  <c r="AA78" i="1"/>
  <c r="U78" i="1"/>
  <c r="O78" i="1"/>
  <c r="I78" i="1"/>
  <c r="C78" i="1"/>
  <c r="AA77" i="1"/>
  <c r="U77" i="1"/>
  <c r="O77" i="1"/>
  <c r="I77" i="1"/>
  <c r="C77" i="1"/>
  <c r="AA76" i="1"/>
  <c r="U76" i="1"/>
  <c r="O76" i="1"/>
  <c r="I76" i="1"/>
  <c r="C76" i="1"/>
  <c r="AA75" i="1"/>
  <c r="U75" i="1"/>
  <c r="O75" i="1"/>
  <c r="I75" i="1"/>
  <c r="C75" i="1"/>
  <c r="AA74" i="1"/>
  <c r="U74" i="1"/>
  <c r="O74" i="1"/>
  <c r="I74" i="1"/>
  <c r="C74" i="1"/>
  <c r="AA73" i="1"/>
  <c r="U73" i="1"/>
  <c r="O73" i="1"/>
  <c r="I73" i="1"/>
  <c r="C73" i="1"/>
  <c r="AA72" i="1"/>
  <c r="U72" i="1"/>
  <c r="O72" i="1"/>
  <c r="I72" i="1"/>
  <c r="C72" i="1"/>
  <c r="AA71" i="1"/>
  <c r="U71" i="1"/>
  <c r="O71" i="1"/>
  <c r="I71" i="1"/>
  <c r="C71" i="1"/>
  <c r="AA70" i="1"/>
  <c r="U70" i="1"/>
  <c r="O70" i="1"/>
  <c r="I70" i="1"/>
  <c r="C70" i="1"/>
  <c r="AA69" i="1"/>
  <c r="U69" i="1"/>
  <c r="O69" i="1"/>
  <c r="I69" i="1"/>
  <c r="C69" i="1"/>
  <c r="AA68" i="1"/>
  <c r="U68" i="1"/>
  <c r="O68" i="1"/>
  <c r="I68" i="1"/>
  <c r="C68" i="1"/>
  <c r="AA67" i="1"/>
  <c r="U67" i="1"/>
  <c r="O67" i="1"/>
  <c r="I67" i="1"/>
  <c r="C67" i="1"/>
  <c r="AA66" i="1"/>
  <c r="U66" i="1"/>
  <c r="O66" i="1"/>
  <c r="I66" i="1"/>
  <c r="C66" i="1"/>
  <c r="AA65" i="1"/>
  <c r="U65" i="1"/>
  <c r="O65" i="1"/>
  <c r="I65" i="1"/>
  <c r="C65" i="1"/>
  <c r="AA64" i="1"/>
  <c r="U64" i="1"/>
  <c r="O64" i="1"/>
  <c r="I64" i="1"/>
  <c r="C64" i="1"/>
  <c r="AA63" i="1"/>
  <c r="U63" i="1"/>
  <c r="O63" i="1"/>
  <c r="I63" i="1"/>
  <c r="C63" i="1"/>
  <c r="AA62" i="1"/>
  <c r="U62" i="1"/>
  <c r="O62" i="1"/>
  <c r="I62" i="1"/>
  <c r="C62" i="1"/>
  <c r="AA61" i="1"/>
  <c r="U61" i="1"/>
  <c r="O61" i="1"/>
  <c r="I61" i="1"/>
  <c r="C61" i="1"/>
  <c r="AA60" i="1"/>
  <c r="U60" i="1"/>
  <c r="O60" i="1"/>
  <c r="I60" i="1"/>
  <c r="C60" i="1"/>
  <c r="AA59" i="1"/>
  <c r="U59" i="1"/>
  <c r="O59" i="1"/>
  <c r="I59" i="1"/>
  <c r="C59" i="1"/>
  <c r="AA58" i="1"/>
  <c r="U58" i="1"/>
  <c r="O58" i="1"/>
  <c r="I58" i="1"/>
  <c r="C58" i="1"/>
  <c r="AA57" i="1"/>
  <c r="U57" i="1"/>
  <c r="O57" i="1"/>
  <c r="I57" i="1"/>
  <c r="C57" i="1"/>
  <c r="AA56" i="1"/>
  <c r="U56" i="1"/>
  <c r="O56" i="1"/>
  <c r="I56" i="1"/>
  <c r="C56" i="1"/>
  <c r="AA55" i="1"/>
  <c r="U55" i="1"/>
  <c r="O55" i="1"/>
  <c r="I55" i="1"/>
  <c r="C55" i="1"/>
  <c r="AA54" i="1"/>
  <c r="U54" i="1"/>
  <c r="O54" i="1"/>
  <c r="I54" i="1"/>
  <c r="C54" i="1"/>
  <c r="AA53" i="1"/>
  <c r="U53" i="1"/>
  <c r="O53" i="1"/>
  <c r="I53" i="1"/>
  <c r="C53" i="1"/>
  <c r="AA52" i="1"/>
  <c r="U52" i="1"/>
  <c r="O52" i="1"/>
  <c r="I52" i="1"/>
  <c r="C52" i="1"/>
  <c r="AA51" i="1"/>
  <c r="U51" i="1"/>
  <c r="O51" i="1"/>
  <c r="I51" i="1"/>
  <c r="C51" i="1"/>
  <c r="AA50" i="1"/>
  <c r="U50" i="1"/>
  <c r="O50" i="1"/>
  <c r="I50" i="1"/>
  <c r="C50" i="1"/>
  <c r="AA49" i="1"/>
  <c r="U49" i="1"/>
  <c r="O49" i="1"/>
  <c r="I49" i="1"/>
  <c r="C49" i="1"/>
  <c r="AA48" i="1"/>
  <c r="U48" i="1"/>
  <c r="O48" i="1"/>
  <c r="I48" i="1"/>
  <c r="C48" i="1"/>
  <c r="AA47" i="1"/>
  <c r="U47" i="1"/>
  <c r="O47" i="1"/>
  <c r="I47" i="1"/>
  <c r="C47" i="1"/>
  <c r="AA46" i="1"/>
  <c r="U46" i="1"/>
  <c r="O46" i="1"/>
  <c r="I46" i="1"/>
  <c r="C46" i="1"/>
  <c r="AA45" i="1"/>
  <c r="U45" i="1"/>
  <c r="O45" i="1"/>
  <c r="I45" i="1"/>
  <c r="C45" i="1"/>
  <c r="AA44" i="1"/>
  <c r="U44" i="1"/>
  <c r="O44" i="1"/>
  <c r="I44" i="1"/>
  <c r="C44" i="1"/>
  <c r="AA43" i="1"/>
  <c r="U43" i="1"/>
  <c r="O43" i="1"/>
  <c r="I43" i="1"/>
  <c r="C43" i="1"/>
  <c r="AA42" i="1"/>
  <c r="U42" i="1"/>
  <c r="O42" i="1"/>
  <c r="I42" i="1"/>
  <c r="C42" i="1"/>
  <c r="AA41" i="1"/>
  <c r="U41" i="1"/>
  <c r="O41" i="1"/>
  <c r="I41" i="1"/>
  <c r="C41" i="1"/>
  <c r="AA40" i="1"/>
  <c r="U40" i="1"/>
  <c r="O40" i="1"/>
  <c r="I40" i="1"/>
  <c r="C40" i="1"/>
  <c r="AA39" i="1"/>
  <c r="U39" i="1"/>
  <c r="O39" i="1"/>
  <c r="I39" i="1"/>
  <c r="C39" i="1"/>
  <c r="AA38" i="1"/>
  <c r="U38" i="1"/>
  <c r="O38" i="1"/>
  <c r="I38" i="1"/>
  <c r="C38" i="1"/>
  <c r="AA37" i="1"/>
  <c r="U37" i="1"/>
  <c r="O37" i="1"/>
  <c r="I37" i="1"/>
  <c r="C37" i="1"/>
  <c r="AA36" i="1"/>
  <c r="U36" i="1"/>
  <c r="O36" i="1"/>
  <c r="I36" i="1"/>
  <c r="C36" i="1"/>
  <c r="AA35" i="1"/>
  <c r="U35" i="1"/>
  <c r="O35" i="1"/>
  <c r="I35" i="1"/>
  <c r="C35" i="1"/>
  <c r="AA34" i="1"/>
  <c r="U34" i="1"/>
  <c r="O34" i="1"/>
  <c r="I34" i="1"/>
  <c r="C34" i="1"/>
  <c r="AA33" i="1"/>
  <c r="U33" i="1"/>
  <c r="O33" i="1"/>
  <c r="I33" i="1"/>
  <c r="C33" i="1"/>
  <c r="AA32" i="1"/>
  <c r="U32" i="1"/>
  <c r="O32" i="1"/>
  <c r="I32" i="1"/>
  <c r="C32" i="1"/>
  <c r="AA31" i="1"/>
  <c r="U31" i="1"/>
  <c r="O31" i="1"/>
  <c r="I31" i="1"/>
  <c r="C31" i="1"/>
  <c r="AA30" i="1"/>
  <c r="U30" i="1"/>
  <c r="O30" i="1"/>
  <c r="I30" i="1"/>
  <c r="C30" i="1"/>
  <c r="AA29" i="1"/>
  <c r="U29" i="1"/>
  <c r="O29" i="1"/>
  <c r="I29" i="1"/>
  <c r="C29" i="1"/>
  <c r="AA28" i="1"/>
  <c r="U28" i="1"/>
  <c r="O28" i="1"/>
  <c r="I28" i="1"/>
  <c r="C28" i="1"/>
  <c r="AA27" i="1"/>
  <c r="U27" i="1"/>
  <c r="O27" i="1"/>
  <c r="I27" i="1"/>
  <c r="C27" i="1"/>
  <c r="AA26" i="1"/>
  <c r="U26" i="1"/>
  <c r="O26" i="1"/>
  <c r="I26" i="1"/>
  <c r="C26" i="1"/>
  <c r="AA25" i="1"/>
  <c r="U25" i="1"/>
  <c r="O25" i="1"/>
  <c r="I25" i="1"/>
  <c r="C25" i="1"/>
  <c r="AA24" i="1"/>
  <c r="U24" i="1"/>
  <c r="O24" i="1"/>
  <c r="I24" i="1"/>
  <c r="C24" i="1"/>
  <c r="AA23" i="1"/>
  <c r="U23" i="1"/>
  <c r="O23" i="1"/>
  <c r="I23" i="1"/>
  <c r="C23" i="1"/>
  <c r="AA22" i="1"/>
  <c r="U22" i="1"/>
  <c r="O22" i="1"/>
  <c r="I22" i="1"/>
  <c r="C22" i="1"/>
  <c r="AA21" i="1"/>
  <c r="U21" i="1"/>
  <c r="O21" i="1"/>
  <c r="I21" i="1"/>
  <c r="C21" i="1"/>
  <c r="AA20" i="1"/>
  <c r="U20" i="1"/>
  <c r="O20" i="1"/>
  <c r="I20" i="1"/>
  <c r="C20" i="1"/>
  <c r="AA19" i="1"/>
  <c r="U19" i="1"/>
  <c r="O19" i="1"/>
  <c r="I19" i="1"/>
  <c r="C19" i="1"/>
  <c r="AA18" i="1"/>
  <c r="U18" i="1"/>
  <c r="O18" i="1"/>
  <c r="I18" i="1"/>
  <c r="C18" i="1"/>
  <c r="AA17" i="1"/>
  <c r="U17" i="1"/>
  <c r="O17" i="1"/>
  <c r="I17" i="1"/>
  <c r="C17" i="1"/>
  <c r="AA16" i="1"/>
  <c r="U16" i="1"/>
  <c r="O16" i="1"/>
  <c r="I16" i="1"/>
  <c r="C16" i="1"/>
  <c r="AA15" i="1"/>
  <c r="U15" i="1"/>
  <c r="O15" i="1"/>
  <c r="I15" i="1"/>
  <c r="C15" i="1"/>
  <c r="AA14" i="1"/>
  <c r="U14" i="1"/>
  <c r="O14" i="1"/>
  <c r="I14" i="1"/>
  <c r="C14" i="1"/>
  <c r="AA13" i="1"/>
  <c r="U13" i="1"/>
  <c r="O13" i="1"/>
  <c r="I13" i="1"/>
  <c r="AA6" i="1"/>
  <c r="AA7" i="1"/>
  <c r="AA8" i="1"/>
  <c r="AA9" i="1"/>
  <c r="AA10" i="1"/>
  <c r="AA11" i="1"/>
  <c r="AA12" i="1"/>
  <c r="AC12" i="1"/>
  <c r="U6" i="1"/>
  <c r="U7" i="1"/>
  <c r="U8" i="1"/>
  <c r="U9" i="1"/>
  <c r="U10" i="1"/>
  <c r="U11" i="1"/>
  <c r="U12" i="1"/>
  <c r="W12" i="1"/>
  <c r="O6" i="1"/>
  <c r="O7" i="1"/>
  <c r="O8" i="1"/>
  <c r="O9" i="1"/>
  <c r="O10" i="1"/>
  <c r="O11" i="1"/>
  <c r="O12" i="1"/>
  <c r="Q12" i="1"/>
  <c r="I6" i="1"/>
  <c r="I7" i="1"/>
  <c r="I8" i="1"/>
  <c r="I9" i="1"/>
  <c r="I10" i="1"/>
  <c r="I11" i="1"/>
  <c r="I12" i="1"/>
  <c r="K12" i="1"/>
  <c r="C6" i="1"/>
  <c r="C7" i="1"/>
  <c r="C8" i="1"/>
  <c r="C9" i="1"/>
  <c r="AC11" i="1"/>
  <c r="W11" i="1"/>
  <c r="Q11" i="1"/>
  <c r="K11" i="1"/>
  <c r="E11" i="1"/>
  <c r="AC5" i="1"/>
  <c r="AC6" i="1"/>
  <c r="AC8" i="1"/>
  <c r="AC10" i="1"/>
  <c r="W5" i="1"/>
  <c r="W6" i="1"/>
  <c r="W8" i="1"/>
  <c r="W10" i="1"/>
  <c r="Q5" i="1"/>
  <c r="Q6" i="1"/>
  <c r="Q8" i="1"/>
  <c r="Q10" i="1"/>
  <c r="K5" i="1"/>
  <c r="K6" i="1"/>
  <c r="K8" i="1"/>
  <c r="K10" i="1"/>
  <c r="E5" i="1"/>
  <c r="E6" i="1"/>
  <c r="E8" i="1"/>
  <c r="E10" i="1" s="1"/>
  <c r="AC7" i="1"/>
  <c r="AC9" i="1"/>
  <c r="W7" i="1"/>
  <c r="W9" i="1"/>
  <c r="Q7" i="1"/>
  <c r="Q9" i="1"/>
  <c r="K7" i="1"/>
  <c r="K9" i="1"/>
  <c r="E7" i="1"/>
  <c r="E9" i="1"/>
  <c r="G5" i="1"/>
  <c r="N2" i="1"/>
  <c r="M5" i="1"/>
  <c r="T2" i="1"/>
  <c r="Y5" i="1"/>
  <c r="H2" i="1"/>
  <c r="S5" i="1"/>
  <c r="Z2" i="1"/>
  <c r="B2" i="1"/>
  <c r="A5" i="1"/>
</calcChain>
</file>

<file path=xl/sharedStrings.xml><?xml version="1.0" encoding="utf-8"?>
<sst xmlns="http://schemas.openxmlformats.org/spreadsheetml/2006/main" count="71" uniqueCount="19">
  <si>
    <t>NAME</t>
  </si>
  <si>
    <t>LMT US Equity</t>
  </si>
  <si>
    <t>RTN US Equity</t>
  </si>
  <si>
    <t>MO US Equity</t>
  </si>
  <si>
    <t>SBUX US Equity</t>
  </si>
  <si>
    <t>RAI US Equity</t>
  </si>
  <si>
    <t>Date</t>
  </si>
  <si>
    <t>PX_LAST</t>
  </si>
  <si>
    <t>weekly returns</t>
  </si>
  <si>
    <t>Avg Return</t>
  </si>
  <si>
    <t>Annualized</t>
  </si>
  <si>
    <t>ϐ</t>
  </si>
  <si>
    <t>Annualized SD</t>
  </si>
  <si>
    <t>Treynor</t>
  </si>
  <si>
    <t>Sharpe ratio</t>
  </si>
  <si>
    <t>Mean</t>
  </si>
  <si>
    <t>ST DEV</t>
  </si>
  <si>
    <t>ST DEV RED</t>
  </si>
  <si>
    <t>http://forum.excel-pratique.com/excel/standard-deviation-pour-cellules-colorees-t71648.html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</si>
</sst>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  <xf numFmtId="0" fontId="1" fillId="3" borderId="0" xfId="0" applyFont="1" applyFill="1"/>
    <xf numFmtId="0" fontId="4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0</xdr:row>
          <xdr:rowOff>0</xdr:rowOff>
        </xdr:from>
        <xdr:to>
          <xdr:col>3</xdr:col>
          <xdr:colOff>9525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19050</xdr:rowOff>
        </xdr:from>
        <xdr:to>
          <xdr:col>9</xdr:col>
          <xdr:colOff>9525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19050</xdr:rowOff>
        </xdr:from>
        <xdr:to>
          <xdr:col>15</xdr:col>
          <xdr:colOff>0</xdr:colOff>
          <xdr:row>2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0</xdr:row>
          <xdr:rowOff>9525</xdr:rowOff>
        </xdr:from>
        <xdr:to>
          <xdr:col>21</xdr:col>
          <xdr:colOff>19050</xdr:colOff>
          <xdr:row>2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9525</xdr:colOff>
          <xdr:row>0</xdr:row>
          <xdr:rowOff>19050</xdr:rowOff>
        </xdr:from>
        <xdr:to>
          <xdr:col>27</xdr:col>
          <xdr:colOff>0</xdr:colOff>
          <xdr:row>2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Find Negative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304799</xdr:colOff>
          <xdr:row>1</xdr:row>
          <xdr:rowOff>38100</xdr:rowOff>
        </xdr:from>
        <xdr:to>
          <xdr:col>6</xdr:col>
          <xdr:colOff>542924</xdr:colOff>
          <xdr:row>6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Trouve ST DEV RED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tandard-deviation-pour-cellules-colorees-t71648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12"/>
  <sheetViews>
    <sheetView tabSelected="1" workbookViewId="0">
      <selection activeCell="F16" sqref="F16"/>
    </sheetView>
  </sheetViews>
  <sheetFormatPr baseColWidth="10" defaultRowHeight="15" x14ac:dyDescent="0.25"/>
  <sheetData>
    <row r="1" spans="1:29" ht="24.75" x14ac:dyDescent="0.4">
      <c r="B1" t="s">
        <v>0</v>
      </c>
      <c r="E1" s="5" t="s">
        <v>18</v>
      </c>
      <c r="H1" t="s">
        <v>0</v>
      </c>
      <c r="N1" t="s">
        <v>0</v>
      </c>
      <c r="T1" t="s">
        <v>0</v>
      </c>
      <c r="Z1" t="s">
        <v>0</v>
      </c>
    </row>
    <row r="2" spans="1:29" x14ac:dyDescent="0.25">
      <c r="A2" t="s">
        <v>1</v>
      </c>
      <c r="B2" t="e">
        <f ca="1">_xll.BDP(A2,B1)</f>
        <v>#NAME?</v>
      </c>
      <c r="G2" t="s">
        <v>2</v>
      </c>
      <c r="H2" t="e">
        <f ca="1">_xll.BDP(G2,H1)</f>
        <v>#NAME?</v>
      </c>
      <c r="M2" t="s">
        <v>3</v>
      </c>
      <c r="N2" t="e">
        <f ca="1">_xll.BDP(M2,N1)</f>
        <v>#NAME?</v>
      </c>
      <c r="S2" t="s">
        <v>4</v>
      </c>
      <c r="T2" t="e">
        <f ca="1">_xll.BDP(S2,T1)</f>
        <v>#NAME?</v>
      </c>
      <c r="Y2" t="s">
        <v>5</v>
      </c>
      <c r="Z2" t="e">
        <f ca="1">_xll.BDP(Y2,Z1)</f>
        <v>#NAME?</v>
      </c>
    </row>
    <row r="4" spans="1:29" x14ac:dyDescent="0.25">
      <c r="A4" t="s">
        <v>6</v>
      </c>
      <c r="B4" t="s">
        <v>7</v>
      </c>
      <c r="C4" s="1" t="s">
        <v>8</v>
      </c>
      <c r="G4" t="s">
        <v>6</v>
      </c>
      <c r="H4" t="s">
        <v>7</v>
      </c>
      <c r="I4" s="1" t="s">
        <v>8</v>
      </c>
      <c r="J4" s="1"/>
      <c r="M4" t="s">
        <v>6</v>
      </c>
      <c r="N4" t="s">
        <v>7</v>
      </c>
      <c r="O4" s="1" t="s">
        <v>8</v>
      </c>
      <c r="P4" s="1"/>
      <c r="S4" t="s">
        <v>6</v>
      </c>
      <c r="T4" t="s">
        <v>7</v>
      </c>
      <c r="U4" s="1" t="s">
        <v>8</v>
      </c>
      <c r="V4" s="1"/>
      <c r="Y4" t="s">
        <v>6</v>
      </c>
      <c r="Z4" t="s">
        <v>7</v>
      </c>
      <c r="AA4" s="1" t="s">
        <v>8</v>
      </c>
    </row>
    <row r="5" spans="1:29" x14ac:dyDescent="0.25">
      <c r="A5" s="2" t="e">
        <f ca="1">_xll.BDH($A$2,$B$4:$B$4,"11/11/2013","06/12/2015","Dir=V","Dts=S","Sort=A","Quote=C","QtTyp=Y","Days=T","Per=cw","DtFmt=D","UseDPDF=Y","CshAdjNormal=N","CshAdjAbnormal=N","CapChg=N","cols=2;rows=108")</f>
        <v>#NAME?</v>
      </c>
      <c r="B5">
        <v>137.44999999999999</v>
      </c>
      <c r="D5" t="s">
        <v>9</v>
      </c>
      <c r="E5">
        <f>AVERAGE(C6:C112)</f>
        <v>4.5909162156845757E-3</v>
      </c>
      <c r="G5" s="2" t="e">
        <f ca="1">_xll.BDH($G$2,$H$4:$H$4,"11/11/2013","06/12/2015","Dir=V","Dts=S","Sort=A","Quote=C","QtTyp=Y","Days=T","Per=cw","DtFmt=D","UseDPDF=Y","CshAdjNormal=N","CshAdjAbnormal=N","CapChg=N","cols=2;rows=108")</f>
        <v>#NAME?</v>
      </c>
      <c r="H5">
        <v>85.28</v>
      </c>
      <c r="J5" t="s">
        <v>9</v>
      </c>
      <c r="K5">
        <f>AVERAGE(I6:I112)</f>
        <v>3.8673827152329375E-3</v>
      </c>
      <c r="M5" s="2" t="e">
        <f ca="1">_xll.BDH($M$2,$N$4:$N$4,"11/11/2013","06/12/2015","Dir=V","Dts=S","Sort=A","Quote=C","QtTyp=Y","Days=T","Per=cw","DtFmt=D","UseDPDF=Y","CshAdjNormal=N","CshAdjAbnormal=N","CapChg=N","cols=2;rows=108")</f>
        <v>#NAME?</v>
      </c>
      <c r="N5">
        <v>38</v>
      </c>
      <c r="P5" t="s">
        <v>9</v>
      </c>
      <c r="Q5">
        <f>AVERAGE(O6:O112)</f>
        <v>4.3070450580905244E-3</v>
      </c>
      <c r="S5" s="2" t="e">
        <f ca="1">_xll.BDH($S$2,$T$4:$T$4,"11/11/2013","06/12/2015","Dir=V","Dts=S","Sort=A","Quote=C","QtTyp=Y","Days=T","Per=cw","DtFmt=D","UseDPDF=Y","CshAdjNormal=N","CshAdjAbnormal=N","CapChg=N","cols=2;rows=108")</f>
        <v>#NAME?</v>
      </c>
      <c r="T5">
        <v>40.594999999999999</v>
      </c>
      <c r="V5" t="s">
        <v>9</v>
      </c>
      <c r="W5">
        <f>AVERAGE(U6:U112)</f>
        <v>4.2596795443301761E-3</v>
      </c>
      <c r="Y5" s="2" t="e">
        <f ca="1">_xll.BDH($Y$2,$Z$4:$Z$4,"11/11/2013","06/12/2015","Dir=V","Dts=S","Sort=A","Quote=C","QtTyp=Y","Days=T","Per=cw","DtFmt=D","UseDPDF=Y","CshAdjNormal=N","CshAdjAbnormal=N","CapChg=N","cols=2;rows=108")</f>
        <v>#NAME?</v>
      </c>
      <c r="Z5">
        <v>26.26</v>
      </c>
      <c r="AB5" t="s">
        <v>9</v>
      </c>
      <c r="AC5">
        <f>AVERAGE(AA6:AA112)</f>
        <v>5.7541156205182025E-3</v>
      </c>
    </row>
    <row r="6" spans="1:29" x14ac:dyDescent="0.25">
      <c r="A6" s="2">
        <v>41600</v>
      </c>
      <c r="B6">
        <v>140.88</v>
      </c>
      <c r="C6">
        <f>($B6-$B5)/$B5</f>
        <v>2.4954528919607182E-2</v>
      </c>
      <c r="D6" s="1" t="s">
        <v>10</v>
      </c>
      <c r="E6" s="1">
        <f>((1+E5)^52)-1</f>
        <v>0.26893926280837732</v>
      </c>
      <c r="G6" s="2">
        <v>41600</v>
      </c>
      <c r="H6">
        <v>87.36</v>
      </c>
      <c r="I6">
        <f>($H6-$H5)/$H5</f>
        <v>2.4390243902439004E-2</v>
      </c>
      <c r="J6" s="1" t="s">
        <v>10</v>
      </c>
      <c r="K6" s="1">
        <f>((1+K5)^52)-1</f>
        <v>0.22227762995081668</v>
      </c>
      <c r="M6" s="2">
        <v>41600</v>
      </c>
      <c r="N6">
        <v>37.270000000000003</v>
      </c>
      <c r="O6" s="3">
        <f>($N6-$N5)/$N5</f>
        <v>-1.921052631578939E-2</v>
      </c>
      <c r="P6" s="1" t="s">
        <v>10</v>
      </c>
      <c r="Q6" s="1">
        <f>((1+Q5)^52)-1</f>
        <v>0.25042739253521362</v>
      </c>
      <c r="S6" s="2">
        <v>41600</v>
      </c>
      <c r="T6">
        <v>40.674999999999997</v>
      </c>
      <c r="U6">
        <f>($T6-$T5)/$T5</f>
        <v>1.9706860450794013E-3</v>
      </c>
      <c r="V6" s="1" t="s">
        <v>10</v>
      </c>
      <c r="W6" s="1">
        <f>((1+W5)^52)-1</f>
        <v>0.24736447459232358</v>
      </c>
      <c r="Y6" s="2">
        <v>41600</v>
      </c>
      <c r="Z6">
        <v>25.434999999999999</v>
      </c>
      <c r="AA6" s="3">
        <f>($Z6-$Z5)/$Z5</f>
        <v>-3.141660319878152E-2</v>
      </c>
      <c r="AB6" s="1" t="s">
        <v>10</v>
      </c>
      <c r="AC6" s="1">
        <f>((1+AC5)^52)-1</f>
        <v>0.34764206171805268</v>
      </c>
    </row>
    <row r="7" spans="1:29" x14ac:dyDescent="0.25">
      <c r="A7" s="2">
        <v>41607</v>
      </c>
      <c r="B7">
        <v>141.66999999999999</v>
      </c>
      <c r="C7">
        <f t="shared" ref="C7:C70" si="0">($B7-$B6)/$B6</f>
        <v>5.6076093128903468E-3</v>
      </c>
      <c r="D7" s="1" t="s">
        <v>11</v>
      </c>
      <c r="E7" s="1" t="e">
        <f>_xlfn.COVARIANCE.P(C6:C112,$AG$6:$AG$112)/_xlfn.VAR.P($AG$6:$AG$112)</f>
        <v>#DIV/0!</v>
      </c>
      <c r="G7" s="2">
        <v>41607</v>
      </c>
      <c r="H7">
        <v>88.68</v>
      </c>
      <c r="I7">
        <f t="shared" ref="I7:I70" si="1">($H7-$H6)/$H6</f>
        <v>1.5109890109890195E-2</v>
      </c>
      <c r="J7" s="1" t="s">
        <v>11</v>
      </c>
      <c r="K7" s="1" t="e">
        <f>_xlfn.COVARIANCE.P(I6:I112,$AG$6:$AG$112)/_xlfn.VAR.P($AG$6:$AG$112)</f>
        <v>#DIV/0!</v>
      </c>
      <c r="M7" s="2">
        <v>41607</v>
      </c>
      <c r="N7">
        <v>36.979999999999997</v>
      </c>
      <c r="O7" s="3">
        <f t="shared" ref="O7:O70" si="2">($N7-$N6)/$N6</f>
        <v>-7.781057150523376E-3</v>
      </c>
      <c r="P7" s="1" t="s">
        <v>11</v>
      </c>
      <c r="Q7" s="1" t="e">
        <f>_xlfn.COVARIANCE.P(O6:O112,$AG$6:$AG$112)/_xlfn.VAR.P($AG$6:$AG$112)</f>
        <v>#DIV/0!</v>
      </c>
      <c r="S7" s="2">
        <v>41607</v>
      </c>
      <c r="T7">
        <v>40.729999999999997</v>
      </c>
      <c r="U7">
        <f t="shared" ref="U7:U70" si="3">($T7-$T6)/$T6</f>
        <v>1.352181929932384E-3</v>
      </c>
      <c r="V7" s="1" t="s">
        <v>11</v>
      </c>
      <c r="W7" s="1" t="e">
        <f>_xlfn.COVARIANCE.P(U6:U112,$AG$6:$AG$112)/_xlfn.VAR.P($AG$6:$AG$112)</f>
        <v>#DIV/0!</v>
      </c>
      <c r="Y7" s="2">
        <v>41607</v>
      </c>
      <c r="Z7">
        <v>25.225000000000001</v>
      </c>
      <c r="AA7" s="3">
        <f t="shared" ref="AA7:AA70" si="4">($Z7-$Z6)/$Z6</f>
        <v>-8.2563396894042591E-3</v>
      </c>
      <c r="AB7" s="1" t="s">
        <v>11</v>
      </c>
      <c r="AC7" s="1" t="e">
        <f>_xlfn.COVARIANCE.P(AA6:AA112,$AG$6:$AG$112)/_xlfn.VAR.P($AG$6:$AG$112)</f>
        <v>#DIV/0!</v>
      </c>
    </row>
    <row r="8" spans="1:29" x14ac:dyDescent="0.25">
      <c r="A8" s="2">
        <v>41614</v>
      </c>
      <c r="B8">
        <v>138.19</v>
      </c>
      <c r="C8" s="3">
        <f t="shared" si="0"/>
        <v>-2.4564127902872802E-2</v>
      </c>
      <c r="D8" s="1" t="s">
        <v>12</v>
      </c>
      <c r="E8">
        <f>E12*SQRT(52)</f>
        <v>0.16310754636690708</v>
      </c>
      <c r="G8" s="2">
        <v>41614</v>
      </c>
      <c r="H8">
        <v>86.68</v>
      </c>
      <c r="I8" s="3">
        <f t="shared" si="1"/>
        <v>-2.2552999548940009E-2</v>
      </c>
      <c r="J8" s="1" t="s">
        <v>12</v>
      </c>
      <c r="K8">
        <f>K12*SQRT(52)</f>
        <v>0.18935349006125338</v>
      </c>
      <c r="M8" s="2">
        <v>41614</v>
      </c>
      <c r="N8">
        <v>37.46</v>
      </c>
      <c r="O8">
        <f t="shared" si="2"/>
        <v>1.2979989183342457E-2</v>
      </c>
      <c r="P8" s="1" t="s">
        <v>12</v>
      </c>
      <c r="Q8">
        <f>Q12*SQRT(52)</f>
        <v>0.16563203468367643</v>
      </c>
      <c r="S8" s="2">
        <v>41614</v>
      </c>
      <c r="T8">
        <v>39.97</v>
      </c>
      <c r="U8" s="3">
        <f t="shared" si="3"/>
        <v>-1.8659464767984239E-2</v>
      </c>
      <c r="V8" s="1" t="s">
        <v>12</v>
      </c>
      <c r="W8">
        <f>W12*SQRT(52)</f>
        <v>0.18640745958127461</v>
      </c>
      <c r="Y8" s="2">
        <v>41614</v>
      </c>
      <c r="Z8">
        <v>25.63</v>
      </c>
      <c r="AA8">
        <f t="shared" si="4"/>
        <v>1.6055500495540043E-2</v>
      </c>
      <c r="AB8" s="1" t="s">
        <v>12</v>
      </c>
      <c r="AC8">
        <f>AC12*SQRT(52)</f>
        <v>0.18985263832969407</v>
      </c>
    </row>
    <row r="9" spans="1:29" x14ac:dyDescent="0.25">
      <c r="A9" s="2">
        <v>41621</v>
      </c>
      <c r="B9">
        <v>139.03</v>
      </c>
      <c r="C9">
        <f t="shared" si="0"/>
        <v>6.0785874520587844E-3</v>
      </c>
      <c r="D9" s="1" t="s">
        <v>13</v>
      </c>
      <c r="E9" t="e">
        <f>(E6-$AO$5)/E7</f>
        <v>#DIV/0!</v>
      </c>
      <c r="G9" s="2">
        <v>41621</v>
      </c>
      <c r="H9">
        <v>86.44</v>
      </c>
      <c r="I9" s="3">
        <f t="shared" si="1"/>
        <v>-2.7688047992617567E-3</v>
      </c>
      <c r="J9" s="1" t="s">
        <v>13</v>
      </c>
      <c r="K9" t="e">
        <f>(K6-$AO$5)/K7</f>
        <v>#DIV/0!</v>
      </c>
      <c r="M9" s="2">
        <v>41621</v>
      </c>
      <c r="N9">
        <v>37.1</v>
      </c>
      <c r="O9" s="3">
        <f t="shared" si="2"/>
        <v>-9.6102509343299371E-3</v>
      </c>
      <c r="P9" s="1" t="s">
        <v>13</v>
      </c>
      <c r="Q9" t="e">
        <f>(Q6-$AO$5)/Q7</f>
        <v>#DIV/0!</v>
      </c>
      <c r="S9" s="2">
        <v>41621</v>
      </c>
      <c r="T9">
        <v>38.174999999999997</v>
      </c>
      <c r="U9" s="3">
        <f t="shared" si="3"/>
        <v>-4.4908681511133391E-2</v>
      </c>
      <c r="V9" s="1" t="s">
        <v>13</v>
      </c>
      <c r="W9" t="e">
        <f>(W6-$AO$5)/W7</f>
        <v>#DIV/0!</v>
      </c>
      <c r="Y9" s="2">
        <v>41621</v>
      </c>
      <c r="Z9">
        <v>24.48</v>
      </c>
      <c r="AA9" s="3">
        <f t="shared" si="4"/>
        <v>-4.4869293796332373E-2</v>
      </c>
      <c r="AB9" s="1" t="s">
        <v>13</v>
      </c>
      <c r="AC9" t="e">
        <f>(AC6-$AO$5)/AC7</f>
        <v>#DIV/0!</v>
      </c>
    </row>
    <row r="10" spans="1:29" x14ac:dyDescent="0.25">
      <c r="A10" s="2">
        <v>41628</v>
      </c>
      <c r="B10">
        <v>144.21</v>
      </c>
      <c r="C10">
        <f t="shared" si="0"/>
        <v>3.7258145723944522E-2</v>
      </c>
      <c r="D10" s="1" t="s">
        <v>14</v>
      </c>
      <c r="E10">
        <f>(E6-AI5)/E8</f>
        <v>1.6488462293669968</v>
      </c>
      <c r="G10" s="2">
        <v>41628</v>
      </c>
      <c r="H10">
        <v>88.39</v>
      </c>
      <c r="I10">
        <f t="shared" si="1"/>
        <v>2.2559000462748762E-2</v>
      </c>
      <c r="J10" s="1" t="s">
        <v>14</v>
      </c>
      <c r="K10">
        <f>(K6-AO5)/K8</f>
        <v>1.1738765938716671</v>
      </c>
      <c r="M10" s="2">
        <v>41628</v>
      </c>
      <c r="N10">
        <v>38.57</v>
      </c>
      <c r="O10">
        <f t="shared" si="2"/>
        <v>3.9622641509433933E-2</v>
      </c>
      <c r="P10" s="1" t="s">
        <v>14</v>
      </c>
      <c r="Q10">
        <f>(Q6-AU5)/Q8</f>
        <v>1.5119502275841694</v>
      </c>
      <c r="S10" s="2">
        <v>41628</v>
      </c>
      <c r="T10">
        <v>38.83</v>
      </c>
      <c r="U10">
        <f t="shared" si="3"/>
        <v>1.715782580222662E-2</v>
      </c>
      <c r="V10" s="1" t="s">
        <v>14</v>
      </c>
      <c r="W10">
        <f>(W6-BA5)/W8</f>
        <v>1.3270095260563937</v>
      </c>
      <c r="Y10" s="2">
        <v>41628</v>
      </c>
      <c r="Z10">
        <v>24.385000000000002</v>
      </c>
      <c r="AA10" s="3">
        <f t="shared" si="4"/>
        <v>-3.8807189542483197E-3</v>
      </c>
      <c r="AB10" s="1" t="s">
        <v>14</v>
      </c>
      <c r="AC10">
        <f>(AC6-BG5)/AC8</f>
        <v>1.8311152522112695</v>
      </c>
    </row>
    <row r="11" spans="1:29" x14ac:dyDescent="0.25">
      <c r="A11" s="2">
        <v>41635</v>
      </c>
      <c r="B11">
        <v>148.13</v>
      </c>
      <c r="C11">
        <f>($B11-$B10)/$B10</f>
        <v>2.7182580958324577E-2</v>
      </c>
      <c r="D11" s="1" t="s">
        <v>15</v>
      </c>
      <c r="E11">
        <f>AVERAGE(B5:B112)</f>
        <v>181.93601851851855</v>
      </c>
      <c r="G11" s="2">
        <v>41635</v>
      </c>
      <c r="H11">
        <v>90.85</v>
      </c>
      <c r="I11">
        <f t="shared" si="1"/>
        <v>2.7831202624731235E-2</v>
      </c>
      <c r="J11" s="1" t="s">
        <v>15</v>
      </c>
      <c r="K11">
        <f>AVERAGE(H5:H112)</f>
        <v>101.78250000000004</v>
      </c>
      <c r="M11" s="2">
        <v>41635</v>
      </c>
      <c r="N11">
        <v>38.31</v>
      </c>
      <c r="O11" s="3">
        <f t="shared" si="2"/>
        <v>-6.740990407052061E-3</v>
      </c>
      <c r="P11" s="1" t="s">
        <v>15</v>
      </c>
      <c r="Q11">
        <f>AVERAGE(N5:N112)</f>
        <v>46.97416666666669</v>
      </c>
      <c r="S11" s="2">
        <v>41635</v>
      </c>
      <c r="T11">
        <v>39.284999999999997</v>
      </c>
      <c r="U11">
        <f t="shared" si="3"/>
        <v>1.1717744012361532E-2</v>
      </c>
      <c r="V11" s="1" t="s">
        <v>15</v>
      </c>
      <c r="W11">
        <f>AVERAGE(T5:T112)</f>
        <v>44.713171296296281</v>
      </c>
      <c r="Y11" s="2">
        <v>41635</v>
      </c>
      <c r="Z11">
        <v>24.95</v>
      </c>
      <c r="AA11">
        <f t="shared" si="4"/>
        <v>2.3169981546032302E-2</v>
      </c>
      <c r="AB11" s="1" t="s">
        <v>15</v>
      </c>
      <c r="AC11">
        <f>AVERAGE(Z5:Z112)</f>
        <v>33.423101851851861</v>
      </c>
    </row>
    <row r="12" spans="1:29" x14ac:dyDescent="0.25">
      <c r="A12" s="2">
        <v>41642</v>
      </c>
      <c r="B12">
        <v>147.06</v>
      </c>
      <c r="C12">
        <f t="shared" si="0"/>
        <v>-7.2233848646458734E-3</v>
      </c>
      <c r="D12" s="1" t="s">
        <v>16</v>
      </c>
      <c r="E12">
        <f>_xlfn.STDEV.P(C6:C112)</f>
        <v>2.2618946993884757E-2</v>
      </c>
      <c r="G12" s="2">
        <v>41642</v>
      </c>
      <c r="H12">
        <v>88.82</v>
      </c>
      <c r="I12" s="3">
        <f t="shared" si="1"/>
        <v>-2.234452394056138E-2</v>
      </c>
      <c r="J12" s="1" t="s">
        <v>16</v>
      </c>
      <c r="K12">
        <f>_xlfn.STDEV.P(I6:I112)</f>
        <v>2.6258604523227307E-2</v>
      </c>
      <c r="M12" s="2">
        <v>41642</v>
      </c>
      <c r="N12">
        <v>37.72</v>
      </c>
      <c r="O12" s="3">
        <f t="shared" si="2"/>
        <v>-1.5400678673975552E-2</v>
      </c>
      <c r="P12" s="1" t="s">
        <v>16</v>
      </c>
      <c r="Q12">
        <f>_xlfn.STDEV.P(O6:O112)</f>
        <v>2.2969030535054818E-2</v>
      </c>
      <c r="S12" s="2">
        <v>41642</v>
      </c>
      <c r="T12">
        <v>38.475000000000001</v>
      </c>
      <c r="U12" s="3">
        <f t="shared" si="3"/>
        <v>-2.0618556701030806E-2</v>
      </c>
      <c r="V12" s="1" t="s">
        <v>16</v>
      </c>
      <c r="W12">
        <f>_xlfn.STDEV.P(U6:U112)</f>
        <v>2.5850063601894874E-2</v>
      </c>
      <c r="Y12" s="2">
        <v>41642</v>
      </c>
      <c r="Z12">
        <v>24.405000000000001</v>
      </c>
      <c r="AA12" s="3">
        <f t="shared" si="4"/>
        <v>-2.1843687374749426E-2</v>
      </c>
      <c r="AB12" s="1" t="s">
        <v>16</v>
      </c>
      <c r="AC12">
        <f>_xlfn.STDEV.P(AA6:AA112)</f>
        <v>2.632782393383969E-2</v>
      </c>
    </row>
    <row r="13" spans="1:29" x14ac:dyDescent="0.25">
      <c r="A13" s="2">
        <v>41649</v>
      </c>
      <c r="B13">
        <v>149.44999999999999</v>
      </c>
      <c r="C13">
        <f t="shared" si="0"/>
        <v>1.6251869985040027E-2</v>
      </c>
      <c r="D13" s="4" t="s">
        <v>17</v>
      </c>
      <c r="G13" s="2">
        <v>41649</v>
      </c>
      <c r="H13">
        <v>90.66</v>
      </c>
      <c r="I13">
        <f t="shared" si="1"/>
        <v>2.0716054942580539E-2</v>
      </c>
      <c r="J13" s="4" t="s">
        <v>17</v>
      </c>
      <c r="M13" s="2">
        <v>41649</v>
      </c>
      <c r="N13">
        <v>37.26</v>
      </c>
      <c r="O13" s="3">
        <f t="shared" si="2"/>
        <v>-1.2195121951219535E-2</v>
      </c>
      <c r="P13" s="4" t="s">
        <v>17</v>
      </c>
      <c r="S13" s="2">
        <v>41649</v>
      </c>
      <c r="T13">
        <v>38.835000000000001</v>
      </c>
      <c r="U13">
        <f t="shared" si="3"/>
        <v>9.356725146198815E-3</v>
      </c>
      <c r="V13" s="4" t="s">
        <v>17</v>
      </c>
      <c r="Y13" s="2">
        <v>41649</v>
      </c>
      <c r="Z13">
        <v>24.155000000000001</v>
      </c>
      <c r="AA13" s="3">
        <f t="shared" si="4"/>
        <v>-1.024380249948781E-2</v>
      </c>
      <c r="AB13" s="4" t="s">
        <v>17</v>
      </c>
    </row>
    <row r="14" spans="1:29" x14ac:dyDescent="0.25">
      <c r="A14" s="2">
        <v>41656</v>
      </c>
      <c r="B14">
        <v>153.82</v>
      </c>
      <c r="C14">
        <f t="shared" si="0"/>
        <v>2.924054867848782E-2</v>
      </c>
      <c r="G14" s="2">
        <v>41656</v>
      </c>
      <c r="H14">
        <v>90.07</v>
      </c>
      <c r="I14" s="3">
        <f t="shared" si="1"/>
        <v>-6.5078314581954932E-3</v>
      </c>
      <c r="M14" s="2">
        <v>41656</v>
      </c>
      <c r="N14">
        <v>37.03</v>
      </c>
      <c r="O14" s="3">
        <f t="shared" si="2"/>
        <v>-6.1728395061727559E-3</v>
      </c>
      <c r="S14" s="2">
        <v>41656</v>
      </c>
      <c r="T14">
        <v>37.450000000000003</v>
      </c>
      <c r="U14" s="3">
        <f t="shared" si="3"/>
        <v>-3.5663705420368175E-2</v>
      </c>
      <c r="Y14" s="2">
        <v>41656</v>
      </c>
      <c r="Z14">
        <v>24.16</v>
      </c>
      <c r="AA14">
        <f t="shared" si="4"/>
        <v>2.069964810597808E-4</v>
      </c>
    </row>
    <row r="15" spans="1:29" x14ac:dyDescent="0.25">
      <c r="A15" s="2">
        <v>41663</v>
      </c>
      <c r="B15">
        <v>147.76</v>
      </c>
      <c r="C15" s="3">
        <f t="shared" si="0"/>
        <v>-3.9396697438564575E-2</v>
      </c>
      <c r="G15" s="2">
        <v>41663</v>
      </c>
      <c r="H15">
        <v>88.13</v>
      </c>
      <c r="I15" s="3">
        <f t="shared" si="1"/>
        <v>-2.1538803153103119E-2</v>
      </c>
      <c r="M15" s="2">
        <v>41663</v>
      </c>
      <c r="N15">
        <v>37.299999999999997</v>
      </c>
      <c r="O15">
        <f t="shared" si="2"/>
        <v>7.2913853632189038E-3</v>
      </c>
      <c r="S15" s="2">
        <v>41663</v>
      </c>
      <c r="T15">
        <v>37.49</v>
      </c>
      <c r="U15">
        <f t="shared" si="3"/>
        <v>1.0680907877169332E-3</v>
      </c>
      <c r="Y15" s="2">
        <v>41663</v>
      </c>
      <c r="Z15">
        <v>24.55</v>
      </c>
      <c r="AA15">
        <f t="shared" si="4"/>
        <v>1.6142384105960288E-2</v>
      </c>
    </row>
    <row r="16" spans="1:29" x14ac:dyDescent="0.25">
      <c r="A16" s="2">
        <v>41670</v>
      </c>
      <c r="B16">
        <v>150.91</v>
      </c>
      <c r="C16" s="3">
        <f t="shared" si="0"/>
        <v>2.1318354087709841E-2</v>
      </c>
      <c r="G16" s="2">
        <v>41670</v>
      </c>
      <c r="H16">
        <v>95.07</v>
      </c>
      <c r="I16">
        <f t="shared" si="1"/>
        <v>7.8747305117440117E-2</v>
      </c>
      <c r="M16" s="2">
        <v>41670</v>
      </c>
      <c r="N16">
        <v>35.22</v>
      </c>
      <c r="O16" s="3">
        <f t="shared" si="2"/>
        <v>-5.5764075067024084E-2</v>
      </c>
      <c r="S16" s="2">
        <v>41670</v>
      </c>
      <c r="T16">
        <v>35.56</v>
      </c>
      <c r="U16" s="3">
        <f t="shared" si="3"/>
        <v>-5.1480394771939171E-2</v>
      </c>
      <c r="Y16" s="2">
        <v>41670</v>
      </c>
      <c r="Z16">
        <v>24.25</v>
      </c>
      <c r="AA16" s="3">
        <f t="shared" si="4"/>
        <v>-1.2219959266802473E-2</v>
      </c>
    </row>
    <row r="17" spans="1:27" x14ac:dyDescent="0.25">
      <c r="A17" s="2">
        <v>41677</v>
      </c>
      <c r="B17">
        <v>155.13</v>
      </c>
      <c r="C17">
        <f t="shared" si="0"/>
        <v>2.7963686965741162E-2</v>
      </c>
      <c r="G17" s="2">
        <v>41677</v>
      </c>
      <c r="H17">
        <v>94.27</v>
      </c>
      <c r="I17" s="3">
        <f t="shared" si="1"/>
        <v>-8.4148522141579592E-3</v>
      </c>
      <c r="M17" s="2">
        <v>41677</v>
      </c>
      <c r="N17">
        <v>35.299999999999997</v>
      </c>
      <c r="O17">
        <f t="shared" si="2"/>
        <v>2.2714366837023933E-3</v>
      </c>
      <c r="S17" s="2">
        <v>41677</v>
      </c>
      <c r="T17">
        <v>37.017499999999998</v>
      </c>
      <c r="U17">
        <f t="shared" si="3"/>
        <v>4.0987064116985265E-2</v>
      </c>
      <c r="Y17" s="2">
        <v>41677</v>
      </c>
      <c r="Z17">
        <v>24.38</v>
      </c>
      <c r="AA17">
        <f t="shared" si="4"/>
        <v>5.3608247422679998E-3</v>
      </c>
    </row>
    <row r="18" spans="1:27" x14ac:dyDescent="0.25">
      <c r="A18" s="2">
        <v>41684</v>
      </c>
      <c r="B18">
        <v>162.88999999999999</v>
      </c>
      <c r="C18">
        <f t="shared" si="0"/>
        <v>5.0022561722426293E-2</v>
      </c>
      <c r="G18" s="2">
        <v>41684</v>
      </c>
      <c r="H18">
        <v>95.93</v>
      </c>
      <c r="I18">
        <f t="shared" si="1"/>
        <v>1.7608995438633826E-2</v>
      </c>
      <c r="M18" s="2">
        <v>41684</v>
      </c>
      <c r="N18">
        <v>35.57</v>
      </c>
      <c r="O18">
        <f t="shared" si="2"/>
        <v>7.6487252124646781E-3</v>
      </c>
      <c r="S18" s="2">
        <v>41684</v>
      </c>
      <c r="T18">
        <v>37.515000000000001</v>
      </c>
      <c r="U18">
        <f t="shared" si="3"/>
        <v>1.3439589383399805E-2</v>
      </c>
      <c r="Y18" s="2">
        <v>41684</v>
      </c>
      <c r="Z18">
        <v>24.105</v>
      </c>
      <c r="AA18" s="3">
        <f t="shared" si="4"/>
        <v>-1.1279737489745636E-2</v>
      </c>
    </row>
    <row r="19" spans="1:27" x14ac:dyDescent="0.25">
      <c r="A19" s="2">
        <v>41691</v>
      </c>
      <c r="B19">
        <v>164.33</v>
      </c>
      <c r="C19">
        <f t="shared" si="0"/>
        <v>8.8403216894838623E-3</v>
      </c>
      <c r="G19" s="2">
        <v>41691</v>
      </c>
      <c r="H19">
        <v>96.6</v>
      </c>
      <c r="I19">
        <f t="shared" si="1"/>
        <v>6.9842593557801255E-3</v>
      </c>
      <c r="M19" s="2">
        <v>41691</v>
      </c>
      <c r="N19">
        <v>35.369999999999997</v>
      </c>
      <c r="O19" s="3">
        <f t="shared" si="2"/>
        <v>-5.6227157717178193E-3</v>
      </c>
      <c r="S19" s="2">
        <v>41691</v>
      </c>
      <c r="T19">
        <v>36.28</v>
      </c>
      <c r="U19" s="3">
        <f t="shared" si="3"/>
        <v>-3.292016526722643E-2</v>
      </c>
      <c r="Y19" s="2">
        <v>41691</v>
      </c>
      <c r="Z19">
        <v>24.31</v>
      </c>
      <c r="AA19">
        <f t="shared" si="4"/>
        <v>8.5044596556730252E-3</v>
      </c>
    </row>
    <row r="20" spans="1:27" x14ac:dyDescent="0.25">
      <c r="A20" s="2">
        <v>41698</v>
      </c>
      <c r="B20">
        <v>162.30000000000001</v>
      </c>
      <c r="C20" s="3">
        <f t="shared" si="0"/>
        <v>-1.2353191748311331E-2</v>
      </c>
      <c r="G20" s="2">
        <v>41698</v>
      </c>
      <c r="H20">
        <v>97.91</v>
      </c>
      <c r="I20">
        <f t="shared" si="1"/>
        <v>1.3561076604554891E-2</v>
      </c>
      <c r="M20" s="2">
        <v>41698</v>
      </c>
      <c r="N20">
        <v>36.26</v>
      </c>
      <c r="O20">
        <f t="shared" si="2"/>
        <v>2.5162567147299988E-2</v>
      </c>
      <c r="S20" s="2">
        <v>41698</v>
      </c>
      <c r="T20">
        <v>35.479999999999997</v>
      </c>
      <c r="U20" s="3">
        <f t="shared" si="3"/>
        <v>-2.2050716648291186E-2</v>
      </c>
      <c r="Y20" s="2">
        <v>41698</v>
      </c>
      <c r="Z20">
        <v>25.414999999999999</v>
      </c>
      <c r="AA20">
        <f t="shared" si="4"/>
        <v>4.5454545454545477E-2</v>
      </c>
    </row>
    <row r="21" spans="1:27" x14ac:dyDescent="0.25">
      <c r="A21" s="2">
        <v>41705</v>
      </c>
      <c r="B21">
        <v>166.57</v>
      </c>
      <c r="C21">
        <f t="shared" si="0"/>
        <v>2.630930375847185E-2</v>
      </c>
      <c r="G21" s="2">
        <v>41705</v>
      </c>
      <c r="H21">
        <v>101.27</v>
      </c>
      <c r="I21">
        <f t="shared" si="1"/>
        <v>3.431723010928403E-2</v>
      </c>
      <c r="M21" s="2">
        <v>41705</v>
      </c>
      <c r="N21">
        <v>36.81</v>
      </c>
      <c r="O21">
        <f t="shared" si="2"/>
        <v>1.5168229453943858E-2</v>
      </c>
      <c r="S21" s="2">
        <v>41705</v>
      </c>
      <c r="T21">
        <v>36.534999999999997</v>
      </c>
      <c r="U21">
        <f t="shared" si="3"/>
        <v>2.973506200676437E-2</v>
      </c>
      <c r="Y21" s="2">
        <v>41705</v>
      </c>
      <c r="Z21">
        <v>26.774999999999999</v>
      </c>
      <c r="AA21">
        <f t="shared" si="4"/>
        <v>5.3511705685618707E-2</v>
      </c>
    </row>
    <row r="22" spans="1:27" x14ac:dyDescent="0.25">
      <c r="A22" s="2">
        <v>41712</v>
      </c>
      <c r="B22">
        <v>162.41999999999999</v>
      </c>
      <c r="C22" s="3">
        <f t="shared" si="0"/>
        <v>-2.4914450381221143E-2</v>
      </c>
      <c r="G22" s="2">
        <v>41712</v>
      </c>
      <c r="H22">
        <v>100.09</v>
      </c>
      <c r="I22" s="3">
        <f t="shared" si="1"/>
        <v>-1.1652019354201567E-2</v>
      </c>
      <c r="M22" s="2">
        <v>41712</v>
      </c>
      <c r="N22">
        <v>36.340000000000003</v>
      </c>
      <c r="O22" s="3">
        <f t="shared" si="2"/>
        <v>-1.2768269491985841E-2</v>
      </c>
      <c r="S22" s="2">
        <v>41712</v>
      </c>
      <c r="T22">
        <v>37.134999999999998</v>
      </c>
      <c r="U22">
        <f t="shared" si="3"/>
        <v>1.6422608457643397E-2</v>
      </c>
      <c r="Y22" s="2">
        <v>41712</v>
      </c>
      <c r="Z22">
        <v>27.17</v>
      </c>
      <c r="AA22">
        <f t="shared" si="4"/>
        <v>1.4752567693744282E-2</v>
      </c>
    </row>
    <row r="23" spans="1:27" x14ac:dyDescent="0.25">
      <c r="A23" s="2">
        <v>41719</v>
      </c>
      <c r="B23">
        <v>157.4</v>
      </c>
      <c r="C23" s="3">
        <f t="shared" si="0"/>
        <v>-3.0907523703977233E-2</v>
      </c>
      <c r="G23" s="2">
        <v>41719</v>
      </c>
      <c r="H23">
        <v>97.5</v>
      </c>
      <c r="I23" s="3">
        <f t="shared" si="1"/>
        <v>-2.5876710960135912E-2</v>
      </c>
      <c r="M23" s="2">
        <v>41719</v>
      </c>
      <c r="N23">
        <v>36.450000000000003</v>
      </c>
      <c r="O23">
        <f t="shared" si="2"/>
        <v>3.0269675288937649E-3</v>
      </c>
      <c r="S23" s="2">
        <v>41719</v>
      </c>
      <c r="T23">
        <v>38.354999999999997</v>
      </c>
      <c r="U23">
        <f t="shared" si="3"/>
        <v>3.2853103541133674E-2</v>
      </c>
      <c r="Y23" s="2">
        <v>41719</v>
      </c>
      <c r="Z23">
        <v>26.765000000000001</v>
      </c>
      <c r="AA23" s="3">
        <f t="shared" si="4"/>
        <v>-1.4906146485093894E-2</v>
      </c>
    </row>
    <row r="24" spans="1:27" x14ac:dyDescent="0.25">
      <c r="A24" s="2">
        <v>41726</v>
      </c>
      <c r="B24">
        <v>160.54</v>
      </c>
      <c r="C24">
        <f t="shared" si="0"/>
        <v>1.994917407878009E-2</v>
      </c>
      <c r="G24" s="2">
        <v>41726</v>
      </c>
      <c r="H24">
        <v>98.65</v>
      </c>
      <c r="I24">
        <f t="shared" si="1"/>
        <v>1.1794871794871853E-2</v>
      </c>
      <c r="M24" s="2">
        <v>41726</v>
      </c>
      <c r="N24">
        <v>37.119999999999997</v>
      </c>
      <c r="O24">
        <f t="shared" si="2"/>
        <v>1.8381344307270085E-2</v>
      </c>
      <c r="S24" s="2">
        <v>41726</v>
      </c>
      <c r="T24">
        <v>36.85</v>
      </c>
      <c r="U24" s="3">
        <f t="shared" si="3"/>
        <v>-3.9238691174553399E-2</v>
      </c>
      <c r="Y24" s="2">
        <v>41726</v>
      </c>
      <c r="Z24">
        <v>26.51</v>
      </c>
      <c r="AA24" s="3">
        <f t="shared" si="4"/>
        <v>-9.5273678311226968E-3</v>
      </c>
    </row>
    <row r="25" spans="1:27" x14ac:dyDescent="0.25">
      <c r="A25" s="2">
        <v>41733</v>
      </c>
      <c r="B25">
        <v>159.61000000000001</v>
      </c>
      <c r="C25" s="3">
        <f t="shared" si="0"/>
        <v>-5.7929487978072656E-3</v>
      </c>
      <c r="G25" s="2">
        <v>41733</v>
      </c>
      <c r="H25">
        <v>97.61</v>
      </c>
      <c r="I25" s="3">
        <f t="shared" si="1"/>
        <v>-1.0542321338063924E-2</v>
      </c>
      <c r="M25" s="2">
        <v>41733</v>
      </c>
      <c r="N25">
        <v>37.57</v>
      </c>
      <c r="O25">
        <f t="shared" si="2"/>
        <v>1.2122844827586285E-2</v>
      </c>
      <c r="S25" s="2">
        <v>41733</v>
      </c>
      <c r="T25">
        <v>35.774999999999999</v>
      </c>
      <c r="U25" s="3">
        <f t="shared" si="3"/>
        <v>-2.9172320217096412E-2</v>
      </c>
      <c r="Y25" s="2">
        <v>41733</v>
      </c>
      <c r="Z25">
        <v>26.754999999999999</v>
      </c>
      <c r="AA25">
        <f t="shared" si="4"/>
        <v>9.2417955488493936E-3</v>
      </c>
    </row>
    <row r="26" spans="1:27" x14ac:dyDescent="0.25">
      <c r="A26" s="2">
        <v>41740</v>
      </c>
      <c r="B26">
        <v>153.82</v>
      </c>
      <c r="C26" s="3">
        <f t="shared" si="0"/>
        <v>-3.6275922561243158E-2</v>
      </c>
      <c r="G26" s="2">
        <v>41740</v>
      </c>
      <c r="H26">
        <v>96.4</v>
      </c>
      <c r="I26" s="3">
        <f t="shared" si="1"/>
        <v>-1.2396270873885808E-2</v>
      </c>
      <c r="M26" s="2">
        <v>41740</v>
      </c>
      <c r="N26">
        <v>37.65</v>
      </c>
      <c r="O26">
        <f t="shared" si="2"/>
        <v>2.1293585307425684E-3</v>
      </c>
      <c r="S26" s="2">
        <v>41740</v>
      </c>
      <c r="T26">
        <v>34.365000000000002</v>
      </c>
      <c r="U26" s="3">
        <f t="shared" si="3"/>
        <v>-3.9412997903563847E-2</v>
      </c>
      <c r="Y26" s="2">
        <v>41740</v>
      </c>
      <c r="Z26">
        <v>26.71</v>
      </c>
      <c r="AA26" s="3">
        <f t="shared" si="4"/>
        <v>-1.6819286114744217E-3</v>
      </c>
    </row>
    <row r="27" spans="1:27" x14ac:dyDescent="0.25">
      <c r="A27" s="2">
        <v>41747</v>
      </c>
      <c r="B27">
        <v>160.25</v>
      </c>
      <c r="C27">
        <f t="shared" si="0"/>
        <v>4.1802106358080918E-2</v>
      </c>
      <c r="G27" s="2">
        <v>41747</v>
      </c>
      <c r="H27">
        <v>100.13</v>
      </c>
      <c r="I27">
        <f t="shared" si="1"/>
        <v>3.8692946058091177E-2</v>
      </c>
      <c r="M27" s="2">
        <v>41747</v>
      </c>
      <c r="N27">
        <v>38.450000000000003</v>
      </c>
      <c r="O27">
        <f t="shared" si="2"/>
        <v>2.1248339973439688E-2</v>
      </c>
      <c r="S27" s="2">
        <v>41747</v>
      </c>
      <c r="T27">
        <v>35.075000000000003</v>
      </c>
      <c r="U27">
        <f t="shared" si="3"/>
        <v>2.0660555798050366E-2</v>
      </c>
      <c r="Y27" s="2">
        <v>41747</v>
      </c>
      <c r="Z27">
        <v>27.45</v>
      </c>
      <c r="AA27">
        <f t="shared" si="4"/>
        <v>2.770497940846119E-2</v>
      </c>
    </row>
    <row r="28" spans="1:27" x14ac:dyDescent="0.25">
      <c r="A28" s="2">
        <v>41754</v>
      </c>
      <c r="B28">
        <v>161.09</v>
      </c>
      <c r="C28">
        <f t="shared" si="0"/>
        <v>5.241809672386917E-3</v>
      </c>
      <c r="G28" s="2">
        <v>41754</v>
      </c>
      <c r="H28">
        <v>94.9</v>
      </c>
      <c r="I28" s="3">
        <f t="shared" si="1"/>
        <v>-5.223209827224598E-2</v>
      </c>
      <c r="M28" s="2">
        <v>41754</v>
      </c>
      <c r="N28">
        <v>39.11</v>
      </c>
      <c r="O28">
        <f t="shared" si="2"/>
        <v>1.7165149544863371E-2</v>
      </c>
      <c r="S28" s="2">
        <v>41754</v>
      </c>
      <c r="T28">
        <v>35.725000000000001</v>
      </c>
      <c r="U28">
        <f t="shared" si="3"/>
        <v>1.8531717747683495E-2</v>
      </c>
      <c r="Y28" s="2">
        <v>41754</v>
      </c>
      <c r="Z28">
        <v>27.55</v>
      </c>
      <c r="AA28">
        <f t="shared" si="4"/>
        <v>3.6429872495446786E-3</v>
      </c>
    </row>
    <row r="29" spans="1:27" x14ac:dyDescent="0.25">
      <c r="A29" s="2">
        <v>41761</v>
      </c>
      <c r="B29">
        <v>163.9</v>
      </c>
      <c r="C29">
        <f t="shared" si="0"/>
        <v>1.7443665031969719E-2</v>
      </c>
      <c r="G29" s="2">
        <v>41761</v>
      </c>
      <c r="H29">
        <v>95.83</v>
      </c>
      <c r="I29">
        <f t="shared" si="1"/>
        <v>9.7997892518439673E-3</v>
      </c>
      <c r="M29" s="2">
        <v>41761</v>
      </c>
      <c r="N29">
        <v>39.97</v>
      </c>
      <c r="O29">
        <f t="shared" si="2"/>
        <v>2.1989261058552787E-2</v>
      </c>
      <c r="S29" s="2">
        <v>41761</v>
      </c>
      <c r="T29">
        <v>35.299999999999997</v>
      </c>
      <c r="U29" s="3">
        <f t="shared" si="3"/>
        <v>-1.1896431070678915E-2</v>
      </c>
      <c r="Y29" s="2">
        <v>41761</v>
      </c>
      <c r="Z29">
        <v>27.97</v>
      </c>
      <c r="AA29">
        <f t="shared" si="4"/>
        <v>1.5245009074410096E-2</v>
      </c>
    </row>
    <row r="30" spans="1:27" x14ac:dyDescent="0.25">
      <c r="A30" s="2">
        <v>41768</v>
      </c>
      <c r="B30">
        <v>165.18</v>
      </c>
      <c r="C30">
        <f t="shared" si="0"/>
        <v>7.8096400244051321E-3</v>
      </c>
      <c r="G30" s="2">
        <v>41768</v>
      </c>
      <c r="H30">
        <v>97.17</v>
      </c>
      <c r="I30">
        <f t="shared" si="1"/>
        <v>1.3983095064176181E-2</v>
      </c>
      <c r="M30" s="2">
        <v>41768</v>
      </c>
      <c r="N30">
        <v>40.200000000000003</v>
      </c>
      <c r="O30">
        <f t="shared" si="2"/>
        <v>5.7543157368027016E-3</v>
      </c>
      <c r="S30" s="2">
        <v>41768</v>
      </c>
      <c r="T30">
        <v>35.145000000000003</v>
      </c>
      <c r="U30" s="3">
        <f t="shared" si="3"/>
        <v>-4.3909348441924659E-3</v>
      </c>
      <c r="Y30" s="2">
        <v>41768</v>
      </c>
      <c r="Z30">
        <v>28.16</v>
      </c>
      <c r="AA30">
        <f t="shared" si="4"/>
        <v>6.7929924919557126E-3</v>
      </c>
    </row>
    <row r="31" spans="1:27" x14ac:dyDescent="0.25">
      <c r="A31" s="2">
        <v>41775</v>
      </c>
      <c r="B31">
        <v>162.1</v>
      </c>
      <c r="C31" s="3">
        <f t="shared" si="0"/>
        <v>-1.8646325220971136E-2</v>
      </c>
      <c r="G31" s="2">
        <v>41775</v>
      </c>
      <c r="H31">
        <v>95.39</v>
      </c>
      <c r="I31" s="3">
        <f t="shared" si="1"/>
        <v>-1.8318411032211598E-2</v>
      </c>
      <c r="M31" s="2">
        <v>41775</v>
      </c>
      <c r="N31">
        <v>40.69</v>
      </c>
      <c r="O31">
        <f t="shared" si="2"/>
        <v>1.2189054726368031E-2</v>
      </c>
      <c r="S31" s="2">
        <v>41775</v>
      </c>
      <c r="T31">
        <v>35.47</v>
      </c>
      <c r="U31">
        <f t="shared" si="3"/>
        <v>9.247403613600675E-3</v>
      </c>
      <c r="Y31" s="2">
        <v>41775</v>
      </c>
      <c r="Z31">
        <v>28.664999999999999</v>
      </c>
      <c r="AA31">
        <f t="shared" si="4"/>
        <v>1.7933238636363601E-2</v>
      </c>
    </row>
    <row r="32" spans="1:27" x14ac:dyDescent="0.25">
      <c r="A32" s="2">
        <v>41782</v>
      </c>
      <c r="B32">
        <v>162.63999999999999</v>
      </c>
      <c r="C32">
        <f t="shared" si="0"/>
        <v>3.3312769895125975E-3</v>
      </c>
      <c r="G32" s="2">
        <v>41782</v>
      </c>
      <c r="H32">
        <v>97.03</v>
      </c>
      <c r="I32">
        <f t="shared" si="1"/>
        <v>1.719257783834784E-2</v>
      </c>
      <c r="M32" s="2">
        <v>41782</v>
      </c>
      <c r="N32">
        <v>40.68</v>
      </c>
      <c r="O32" s="3">
        <f t="shared" si="2"/>
        <v>-2.4576062914716175E-4</v>
      </c>
      <c r="S32" s="2">
        <v>41782</v>
      </c>
      <c r="T32">
        <v>35.99</v>
      </c>
      <c r="U32">
        <f t="shared" si="3"/>
        <v>1.4660276289822473E-2</v>
      </c>
      <c r="Y32" s="2">
        <v>41782</v>
      </c>
      <c r="Z32">
        <v>29.225000000000001</v>
      </c>
      <c r="AA32">
        <f t="shared" si="4"/>
        <v>1.9536019536019616E-2</v>
      </c>
    </row>
    <row r="33" spans="1:27" x14ac:dyDescent="0.25">
      <c r="A33" s="2">
        <v>41789</v>
      </c>
      <c r="B33">
        <v>163.65</v>
      </c>
      <c r="C33">
        <f t="shared" si="0"/>
        <v>6.2100344318741967E-3</v>
      </c>
      <c r="G33" s="2">
        <v>41789</v>
      </c>
      <c r="H33">
        <v>97.57</v>
      </c>
      <c r="I33">
        <f t="shared" si="1"/>
        <v>5.5652890858496548E-3</v>
      </c>
      <c r="M33" s="2">
        <v>41789</v>
      </c>
      <c r="N33">
        <v>41.56</v>
      </c>
      <c r="O33">
        <f t="shared" si="2"/>
        <v>2.1632251720747359E-2</v>
      </c>
      <c r="S33" s="2">
        <v>41789</v>
      </c>
      <c r="T33">
        <v>36.619999999999997</v>
      </c>
      <c r="U33">
        <f t="shared" si="3"/>
        <v>1.7504862461794817E-2</v>
      </c>
      <c r="Y33" s="2">
        <v>41789</v>
      </c>
      <c r="Z33">
        <v>29.815000000000001</v>
      </c>
      <c r="AA33">
        <f t="shared" si="4"/>
        <v>2.0188195038494432E-2</v>
      </c>
    </row>
    <row r="34" spans="1:27" x14ac:dyDescent="0.25">
      <c r="A34" s="2">
        <v>41796</v>
      </c>
      <c r="B34">
        <v>167.17</v>
      </c>
      <c r="C34">
        <f t="shared" si="0"/>
        <v>2.1509318667888674E-2</v>
      </c>
      <c r="G34" s="2">
        <v>41796</v>
      </c>
      <c r="H34">
        <v>98.78</v>
      </c>
      <c r="I34">
        <f t="shared" si="1"/>
        <v>1.2401352874859158E-2</v>
      </c>
      <c r="M34" s="2">
        <v>41796</v>
      </c>
      <c r="N34">
        <v>41.39</v>
      </c>
      <c r="O34" s="3">
        <f t="shared" si="2"/>
        <v>-4.0904716073147662E-3</v>
      </c>
      <c r="S34" s="2">
        <v>41796</v>
      </c>
      <c r="T34">
        <v>37.664999999999999</v>
      </c>
      <c r="U34">
        <f t="shared" si="3"/>
        <v>2.853631895139273E-2</v>
      </c>
      <c r="Y34" s="2">
        <v>41796</v>
      </c>
      <c r="Z34">
        <v>29.67</v>
      </c>
      <c r="AA34" s="3">
        <f t="shared" si="4"/>
        <v>-4.8633238302867535E-3</v>
      </c>
    </row>
    <row r="35" spans="1:27" x14ac:dyDescent="0.25">
      <c r="A35" s="2">
        <v>41803</v>
      </c>
      <c r="B35">
        <v>164.04</v>
      </c>
      <c r="C35" s="3">
        <f t="shared" si="0"/>
        <v>-1.8723455165400464E-2</v>
      </c>
      <c r="G35" s="2">
        <v>41803</v>
      </c>
      <c r="H35">
        <v>96.59</v>
      </c>
      <c r="I35" s="3">
        <f t="shared" si="1"/>
        <v>-2.2170479854221478E-2</v>
      </c>
      <c r="M35" s="2">
        <v>41803</v>
      </c>
      <c r="N35">
        <v>41.45</v>
      </c>
      <c r="O35">
        <f t="shared" si="2"/>
        <v>1.4496255134090908E-3</v>
      </c>
      <c r="S35" s="2">
        <v>41803</v>
      </c>
      <c r="T35">
        <v>37.344999999999999</v>
      </c>
      <c r="U35" s="3">
        <f t="shared" si="3"/>
        <v>-8.4959511482809048E-3</v>
      </c>
      <c r="Y35" s="2">
        <v>41803</v>
      </c>
      <c r="Z35">
        <v>29.875</v>
      </c>
      <c r="AA35">
        <f t="shared" si="4"/>
        <v>6.9093360296595312E-3</v>
      </c>
    </row>
    <row r="36" spans="1:27" x14ac:dyDescent="0.25">
      <c r="A36" s="2">
        <v>41810</v>
      </c>
      <c r="B36">
        <v>165.4</v>
      </c>
      <c r="C36">
        <f t="shared" si="0"/>
        <v>8.2906608144355867E-3</v>
      </c>
      <c r="G36" s="2">
        <v>41810</v>
      </c>
      <c r="H36">
        <v>96.77</v>
      </c>
      <c r="I36">
        <f t="shared" si="1"/>
        <v>1.8635469510300507E-3</v>
      </c>
      <c r="M36" s="2">
        <v>41810</v>
      </c>
      <c r="N36">
        <v>43.12</v>
      </c>
      <c r="O36">
        <f t="shared" si="2"/>
        <v>4.0289505428226645E-2</v>
      </c>
      <c r="S36" s="2">
        <v>41810</v>
      </c>
      <c r="T36">
        <v>38.299999999999997</v>
      </c>
      <c r="U36">
        <f t="shared" si="3"/>
        <v>2.5572365778551299E-2</v>
      </c>
      <c r="Y36" s="2">
        <v>41810</v>
      </c>
      <c r="Z36">
        <v>31.274999999999999</v>
      </c>
      <c r="AA36">
        <f t="shared" si="4"/>
        <v>4.6861924686192422E-2</v>
      </c>
    </row>
    <row r="37" spans="1:27" x14ac:dyDescent="0.25">
      <c r="A37" s="2">
        <v>41817</v>
      </c>
      <c r="B37">
        <v>162.69999999999999</v>
      </c>
      <c r="C37" s="3">
        <f t="shared" si="0"/>
        <v>-1.6324062877871928E-2</v>
      </c>
      <c r="G37" s="2">
        <v>41817</v>
      </c>
      <c r="H37">
        <v>94.4</v>
      </c>
      <c r="I37" s="3">
        <f t="shared" si="1"/>
        <v>-2.4491061279322004E-2</v>
      </c>
      <c r="M37" s="2">
        <v>41817</v>
      </c>
      <c r="N37">
        <v>41.82</v>
      </c>
      <c r="O37" s="3">
        <f t="shared" si="2"/>
        <v>-3.0148423005565798E-2</v>
      </c>
      <c r="S37" s="2">
        <v>41817</v>
      </c>
      <c r="T37">
        <v>38.97</v>
      </c>
      <c r="U37">
        <f t="shared" si="3"/>
        <v>1.7493472584856444E-2</v>
      </c>
      <c r="Y37" s="2">
        <v>41817</v>
      </c>
      <c r="Z37">
        <v>30.23</v>
      </c>
      <c r="AA37" s="3">
        <f t="shared" si="4"/>
        <v>-3.341326938449235E-2</v>
      </c>
    </row>
    <row r="38" spans="1:27" x14ac:dyDescent="0.25">
      <c r="A38" s="2">
        <v>41824</v>
      </c>
      <c r="B38">
        <v>159.9</v>
      </c>
      <c r="C38" s="3">
        <f t="shared" si="0"/>
        <v>-1.7209588199139418E-2</v>
      </c>
      <c r="G38" s="2">
        <v>41824</v>
      </c>
      <c r="H38">
        <v>93.22</v>
      </c>
      <c r="I38" s="3">
        <f t="shared" si="1"/>
        <v>-1.2500000000000072E-2</v>
      </c>
      <c r="M38" s="2">
        <v>41824</v>
      </c>
      <c r="N38">
        <v>42.39</v>
      </c>
      <c r="O38">
        <f t="shared" si="2"/>
        <v>1.3629842180774756E-2</v>
      </c>
      <c r="S38" s="2">
        <v>41824</v>
      </c>
      <c r="T38">
        <v>39.53</v>
      </c>
      <c r="U38">
        <f t="shared" si="3"/>
        <v>1.4370028226841219E-2</v>
      </c>
      <c r="Y38" s="2">
        <v>41824</v>
      </c>
      <c r="Z38">
        <v>30.78</v>
      </c>
      <c r="AA38">
        <f t="shared" si="4"/>
        <v>1.8193847171683781E-2</v>
      </c>
    </row>
    <row r="39" spans="1:27" x14ac:dyDescent="0.25">
      <c r="A39" s="2">
        <v>41831</v>
      </c>
      <c r="B39">
        <v>160.31</v>
      </c>
      <c r="C39">
        <f t="shared" si="0"/>
        <v>2.5641025641025428E-3</v>
      </c>
      <c r="G39" s="2">
        <v>41831</v>
      </c>
      <c r="H39">
        <v>92.96</v>
      </c>
      <c r="I39" s="3">
        <f t="shared" si="1"/>
        <v>-2.7891010512766049E-3</v>
      </c>
      <c r="M39" s="2">
        <v>41831</v>
      </c>
      <c r="N39">
        <v>43.43</v>
      </c>
      <c r="O39">
        <f t="shared" si="2"/>
        <v>2.4534088228355722E-2</v>
      </c>
      <c r="S39" s="2">
        <v>41831</v>
      </c>
      <c r="T39">
        <v>39.299999999999997</v>
      </c>
      <c r="U39" s="3">
        <f t="shared" si="3"/>
        <v>-5.8183657981281042E-3</v>
      </c>
      <c r="Y39" s="2">
        <v>41831</v>
      </c>
      <c r="Z39">
        <v>30.875</v>
      </c>
      <c r="AA39">
        <f t="shared" si="4"/>
        <v>3.0864197530863827E-3</v>
      </c>
    </row>
    <row r="40" spans="1:27" x14ac:dyDescent="0.25">
      <c r="A40" s="2">
        <v>41838</v>
      </c>
      <c r="B40">
        <v>162.49</v>
      </c>
      <c r="C40">
        <f t="shared" si="0"/>
        <v>1.3598652610567068E-2</v>
      </c>
      <c r="G40" s="2">
        <v>41838</v>
      </c>
      <c r="H40">
        <v>94.85</v>
      </c>
      <c r="I40">
        <f t="shared" si="1"/>
        <v>2.0331325301204826E-2</v>
      </c>
      <c r="M40" s="2">
        <v>41838</v>
      </c>
      <c r="N40">
        <v>42.17</v>
      </c>
      <c r="O40" s="3">
        <f t="shared" si="2"/>
        <v>-2.9012203545935943E-2</v>
      </c>
      <c r="S40" s="2">
        <v>41838</v>
      </c>
      <c r="T40">
        <v>38.97</v>
      </c>
      <c r="U40" s="3">
        <f t="shared" si="3"/>
        <v>-8.3969465648854533E-3</v>
      </c>
      <c r="Y40" s="2">
        <v>41838</v>
      </c>
      <c r="Z40">
        <v>29.324999999999999</v>
      </c>
      <c r="AA40" s="3">
        <f t="shared" si="4"/>
        <v>-5.0202429149797591E-2</v>
      </c>
    </row>
    <row r="41" spans="1:27" x14ac:dyDescent="0.25">
      <c r="A41" s="2">
        <v>41845</v>
      </c>
      <c r="B41">
        <v>170.04</v>
      </c>
      <c r="C41">
        <f t="shared" si="0"/>
        <v>4.6464397809095837E-2</v>
      </c>
      <c r="G41" s="2">
        <v>41845</v>
      </c>
      <c r="H41">
        <v>92.07</v>
      </c>
      <c r="I41" s="3">
        <f t="shared" si="1"/>
        <v>-2.9309435951502386E-2</v>
      </c>
      <c r="M41" s="2">
        <v>41845</v>
      </c>
      <c r="N41">
        <v>41.74</v>
      </c>
      <c r="O41" s="3">
        <f t="shared" si="2"/>
        <v>-1.0196822385582159E-2</v>
      </c>
      <c r="S41" s="2">
        <v>41845</v>
      </c>
      <c r="T41">
        <v>39.369999999999997</v>
      </c>
      <c r="U41">
        <f t="shared" si="3"/>
        <v>1.0264305876315077E-2</v>
      </c>
      <c r="Y41" s="2">
        <v>41845</v>
      </c>
      <c r="Z41">
        <v>28.43</v>
      </c>
      <c r="AA41" s="3">
        <f t="shared" si="4"/>
        <v>-3.0520034100596748E-2</v>
      </c>
    </row>
    <row r="42" spans="1:27" x14ac:dyDescent="0.25">
      <c r="A42" s="2">
        <v>41852</v>
      </c>
      <c r="B42">
        <v>167.12</v>
      </c>
      <c r="C42" s="3">
        <f t="shared" si="0"/>
        <v>-1.7172430016466639E-2</v>
      </c>
      <c r="G42" s="2">
        <v>41852</v>
      </c>
      <c r="H42">
        <v>91.79</v>
      </c>
      <c r="I42" s="3">
        <f t="shared" si="1"/>
        <v>-3.0411643314867702E-3</v>
      </c>
      <c r="M42" s="2">
        <v>41852</v>
      </c>
      <c r="N42">
        <v>40.5</v>
      </c>
      <c r="O42" s="3">
        <f t="shared" si="2"/>
        <v>-2.970771442261624E-2</v>
      </c>
      <c r="S42" s="2">
        <v>41852</v>
      </c>
      <c r="T42">
        <v>38.49</v>
      </c>
      <c r="U42" s="3">
        <f t="shared" si="3"/>
        <v>-2.2352044704089295E-2</v>
      </c>
      <c r="Y42" s="2">
        <v>41852</v>
      </c>
      <c r="Z42">
        <v>27.875</v>
      </c>
      <c r="AA42" s="3">
        <f t="shared" si="4"/>
        <v>-1.9521632078789999E-2</v>
      </c>
    </row>
    <row r="43" spans="1:27" x14ac:dyDescent="0.25">
      <c r="A43" s="2">
        <v>41859</v>
      </c>
      <c r="B43">
        <v>165.8</v>
      </c>
      <c r="C43" s="3">
        <f t="shared" si="0"/>
        <v>-7.8985160363810019E-3</v>
      </c>
      <c r="G43" s="2">
        <v>41859</v>
      </c>
      <c r="H43">
        <v>91.61</v>
      </c>
      <c r="I43" s="3">
        <f t="shared" si="1"/>
        <v>-1.9609979300578145E-3</v>
      </c>
      <c r="M43" s="2">
        <v>41859</v>
      </c>
      <c r="N43">
        <v>41.63</v>
      </c>
      <c r="O43">
        <f t="shared" si="2"/>
        <v>2.7901234567901299E-2</v>
      </c>
      <c r="S43" s="2">
        <v>41859</v>
      </c>
      <c r="T43">
        <v>38.81</v>
      </c>
      <c r="U43">
        <f t="shared" si="3"/>
        <v>8.313847752663037E-3</v>
      </c>
      <c r="Y43" s="2">
        <v>41859</v>
      </c>
      <c r="Z43">
        <v>28.535</v>
      </c>
      <c r="AA43">
        <f t="shared" si="4"/>
        <v>2.3677130044843054E-2</v>
      </c>
    </row>
    <row r="44" spans="1:27" x14ac:dyDescent="0.25">
      <c r="A44" s="2">
        <v>41866</v>
      </c>
      <c r="B44">
        <v>169.16</v>
      </c>
      <c r="C44">
        <f t="shared" si="0"/>
        <v>2.0265379975874458E-2</v>
      </c>
      <c r="G44" s="2">
        <v>41866</v>
      </c>
      <c r="H44">
        <v>93.45</v>
      </c>
      <c r="I44">
        <f t="shared" si="1"/>
        <v>2.008514354328134E-2</v>
      </c>
      <c r="M44" s="2">
        <v>41866</v>
      </c>
      <c r="N44">
        <v>42.2</v>
      </c>
      <c r="O44">
        <f t="shared" si="2"/>
        <v>1.3692049003122753E-2</v>
      </c>
      <c r="S44" s="2">
        <v>41866</v>
      </c>
      <c r="T44">
        <v>38.454999999999998</v>
      </c>
      <c r="U44" s="3">
        <f t="shared" si="3"/>
        <v>-9.1471270291163097E-3</v>
      </c>
      <c r="Y44" s="2">
        <v>41866</v>
      </c>
      <c r="Z44">
        <v>28.58</v>
      </c>
      <c r="AA44">
        <f t="shared" si="4"/>
        <v>1.5770106886279359E-3</v>
      </c>
    </row>
    <row r="45" spans="1:27" x14ac:dyDescent="0.25">
      <c r="A45" s="2">
        <v>41873</v>
      </c>
      <c r="B45">
        <v>175.15</v>
      </c>
      <c r="C45">
        <f t="shared" si="0"/>
        <v>3.541026247339802E-2</v>
      </c>
      <c r="G45" s="2">
        <v>41873</v>
      </c>
      <c r="H45">
        <v>96.58</v>
      </c>
      <c r="I45">
        <f t="shared" si="1"/>
        <v>3.3493846976992994E-2</v>
      </c>
      <c r="M45" s="2">
        <v>41873</v>
      </c>
      <c r="N45">
        <v>42.59</v>
      </c>
      <c r="O45">
        <f t="shared" si="2"/>
        <v>9.2417061611374529E-3</v>
      </c>
      <c r="S45" s="2">
        <v>41873</v>
      </c>
      <c r="T45">
        <v>38.64</v>
      </c>
      <c r="U45">
        <f t="shared" si="3"/>
        <v>4.8108178390326951E-3</v>
      </c>
      <c r="Y45" s="2">
        <v>41873</v>
      </c>
      <c r="Z45">
        <v>29</v>
      </c>
      <c r="AA45">
        <f t="shared" si="4"/>
        <v>1.469559132260328E-2</v>
      </c>
    </row>
    <row r="46" spans="1:27" x14ac:dyDescent="0.25">
      <c r="A46" s="2">
        <v>41880</v>
      </c>
      <c r="B46">
        <v>174</v>
      </c>
      <c r="C46" s="3">
        <f t="shared" si="0"/>
        <v>-6.5658007422209853E-3</v>
      </c>
      <c r="G46" s="2">
        <v>41880</v>
      </c>
      <c r="H46">
        <v>96.34</v>
      </c>
      <c r="I46" s="3">
        <f t="shared" si="1"/>
        <v>-2.4849865396561906E-3</v>
      </c>
      <c r="M46" s="2">
        <v>41880</v>
      </c>
      <c r="N46">
        <v>43.08</v>
      </c>
      <c r="O46">
        <f t="shared" si="2"/>
        <v>1.1505048133364518E-2</v>
      </c>
      <c r="S46" s="2">
        <v>41880</v>
      </c>
      <c r="T46">
        <v>38.905000000000001</v>
      </c>
      <c r="U46">
        <f t="shared" si="3"/>
        <v>6.8581780538302427E-3</v>
      </c>
      <c r="Y46" s="2">
        <v>41880</v>
      </c>
      <c r="Z46">
        <v>29.234999999999999</v>
      </c>
      <c r="AA46">
        <f t="shared" si="4"/>
        <v>8.1034482758620494E-3</v>
      </c>
    </row>
    <row r="47" spans="1:27" x14ac:dyDescent="0.25">
      <c r="A47" s="2">
        <v>41887</v>
      </c>
      <c r="B47">
        <v>174.58</v>
      </c>
      <c r="C47">
        <f t="shared" si="0"/>
        <v>3.3333333333334051E-3</v>
      </c>
      <c r="G47" s="2">
        <v>41887</v>
      </c>
      <c r="H47">
        <v>97.76</v>
      </c>
      <c r="I47">
        <f t="shared" si="1"/>
        <v>1.4739464396927566E-2</v>
      </c>
      <c r="M47" s="2">
        <v>41887</v>
      </c>
      <c r="N47">
        <v>43.39</v>
      </c>
      <c r="O47">
        <f t="shared" si="2"/>
        <v>7.1959145775302297E-3</v>
      </c>
      <c r="S47" s="2">
        <v>41887</v>
      </c>
      <c r="T47">
        <v>38.975000000000001</v>
      </c>
      <c r="U47">
        <f t="shared" si="3"/>
        <v>1.7992545945251326E-3</v>
      </c>
      <c r="Y47" s="2">
        <v>41887</v>
      </c>
      <c r="Z47">
        <v>29.48</v>
      </c>
      <c r="AA47">
        <f t="shared" si="4"/>
        <v>8.3803659996579787E-3</v>
      </c>
    </row>
    <row r="48" spans="1:27" x14ac:dyDescent="0.25">
      <c r="A48" s="2">
        <v>41894</v>
      </c>
      <c r="B48">
        <v>174.43</v>
      </c>
      <c r="C48" s="3">
        <f t="shared" si="0"/>
        <v>-8.5920494902053883E-4</v>
      </c>
      <c r="G48" s="2">
        <v>41894</v>
      </c>
      <c r="H48">
        <v>100.77</v>
      </c>
      <c r="I48">
        <f t="shared" si="1"/>
        <v>3.078968903436979E-2</v>
      </c>
      <c r="M48" s="2">
        <v>41894</v>
      </c>
      <c r="N48">
        <v>43.16</v>
      </c>
      <c r="O48" s="3">
        <f t="shared" si="2"/>
        <v>-5.3007605439042167E-3</v>
      </c>
      <c r="S48" s="2">
        <v>41894</v>
      </c>
      <c r="T48">
        <v>37.734999999999999</v>
      </c>
      <c r="U48" s="3">
        <f t="shared" si="3"/>
        <v>-3.1815266196279716E-2</v>
      </c>
      <c r="Y48" s="2">
        <v>41894</v>
      </c>
      <c r="Z48">
        <v>28.7</v>
      </c>
      <c r="AA48" s="3">
        <f t="shared" si="4"/>
        <v>-2.6458616010854856E-2</v>
      </c>
    </row>
    <row r="49" spans="1:27" x14ac:dyDescent="0.25">
      <c r="A49" s="2">
        <v>41901</v>
      </c>
      <c r="B49">
        <v>180.74</v>
      </c>
      <c r="C49">
        <f t="shared" si="0"/>
        <v>3.6174969901966419E-2</v>
      </c>
      <c r="G49" s="2">
        <v>41901</v>
      </c>
      <c r="H49">
        <v>103.35</v>
      </c>
      <c r="I49">
        <f t="shared" si="1"/>
        <v>2.5602857993450415E-2</v>
      </c>
      <c r="M49" s="2">
        <v>41901</v>
      </c>
      <c r="N49">
        <v>44.99</v>
      </c>
      <c r="O49">
        <f t="shared" si="2"/>
        <v>4.2400370713623854E-2</v>
      </c>
      <c r="S49" s="2">
        <v>41901</v>
      </c>
      <c r="T49">
        <v>38.034999999999997</v>
      </c>
      <c r="U49">
        <f t="shared" si="3"/>
        <v>7.9501788790247024E-3</v>
      </c>
      <c r="Y49" s="2">
        <v>41901</v>
      </c>
      <c r="Z49">
        <v>28.745000000000001</v>
      </c>
      <c r="AA49">
        <f t="shared" si="4"/>
        <v>1.5679442508711396E-3</v>
      </c>
    </row>
    <row r="50" spans="1:27" x14ac:dyDescent="0.25">
      <c r="A50" s="2">
        <v>41908</v>
      </c>
      <c r="B50">
        <v>181.58</v>
      </c>
      <c r="C50">
        <f t="shared" si="0"/>
        <v>4.6475600309837523E-3</v>
      </c>
      <c r="G50" s="2">
        <v>41908</v>
      </c>
      <c r="H50">
        <v>101.52</v>
      </c>
      <c r="I50" s="3">
        <f t="shared" si="1"/>
        <v>-1.7706821480406372E-2</v>
      </c>
      <c r="M50" s="2">
        <v>41908</v>
      </c>
      <c r="N50">
        <v>45.81</v>
      </c>
      <c r="O50">
        <f t="shared" si="2"/>
        <v>1.8226272505001116E-2</v>
      </c>
      <c r="S50" s="2">
        <v>41908</v>
      </c>
      <c r="T50">
        <v>37.585000000000001</v>
      </c>
      <c r="U50" s="3">
        <f t="shared" si="3"/>
        <v>-1.1831208097804543E-2</v>
      </c>
      <c r="Y50" s="2">
        <v>41908</v>
      </c>
      <c r="Z50">
        <v>29.155000000000001</v>
      </c>
      <c r="AA50">
        <f t="shared" si="4"/>
        <v>1.4263350147851805E-2</v>
      </c>
    </row>
    <row r="51" spans="1:27" x14ac:dyDescent="0.25">
      <c r="A51" s="2">
        <v>41915</v>
      </c>
      <c r="B51">
        <v>178.34</v>
      </c>
      <c r="C51" s="3">
        <f t="shared" si="0"/>
        <v>-1.7843374821015581E-2</v>
      </c>
      <c r="G51" s="2">
        <v>41915</v>
      </c>
      <c r="H51">
        <v>99.18</v>
      </c>
      <c r="I51" s="3">
        <f t="shared" si="1"/>
        <v>-2.3049645390070816E-2</v>
      </c>
      <c r="M51" s="2">
        <v>41915</v>
      </c>
      <c r="N51">
        <v>46.19</v>
      </c>
      <c r="O51">
        <f t="shared" si="2"/>
        <v>8.2951320672341282E-3</v>
      </c>
      <c r="S51" s="2">
        <v>41915</v>
      </c>
      <c r="T51">
        <v>37.945</v>
      </c>
      <c r="U51">
        <f t="shared" si="3"/>
        <v>9.5782892111214435E-3</v>
      </c>
      <c r="Y51" s="2">
        <v>41915</v>
      </c>
      <c r="Z51">
        <v>29.72</v>
      </c>
      <c r="AA51">
        <f t="shared" si="4"/>
        <v>1.9379180243525904E-2</v>
      </c>
    </row>
    <row r="52" spans="1:27" x14ac:dyDescent="0.25">
      <c r="A52" s="2">
        <v>41922</v>
      </c>
      <c r="B52">
        <v>174.47</v>
      </c>
      <c r="C52" s="3">
        <f t="shared" si="0"/>
        <v>-2.1700123359874424E-2</v>
      </c>
      <c r="G52" s="2">
        <v>41922</v>
      </c>
      <c r="H52">
        <v>95.47</v>
      </c>
      <c r="I52" s="3">
        <f t="shared" si="1"/>
        <v>-3.7406735228876865E-2</v>
      </c>
      <c r="M52" s="2">
        <v>41922</v>
      </c>
      <c r="N52">
        <v>46.72</v>
      </c>
      <c r="O52">
        <f t="shared" si="2"/>
        <v>1.1474345096341225E-2</v>
      </c>
      <c r="S52" s="2">
        <v>41922</v>
      </c>
      <c r="T52">
        <v>37.229999999999997</v>
      </c>
      <c r="U52" s="3">
        <f t="shared" si="3"/>
        <v>-1.8843062327052403E-2</v>
      </c>
      <c r="Y52" s="2">
        <v>41922</v>
      </c>
      <c r="Z52">
        <v>29.805</v>
      </c>
      <c r="AA52">
        <f t="shared" si="4"/>
        <v>2.8600269179004326E-3</v>
      </c>
    </row>
    <row r="53" spans="1:27" x14ac:dyDescent="0.25">
      <c r="A53" s="2">
        <v>41929</v>
      </c>
      <c r="B53">
        <v>176.24</v>
      </c>
      <c r="C53">
        <f t="shared" si="0"/>
        <v>1.0145010603542216E-2</v>
      </c>
      <c r="G53" s="2">
        <v>41929</v>
      </c>
      <c r="H53">
        <v>97.46</v>
      </c>
      <c r="I53">
        <f t="shared" si="1"/>
        <v>2.0844244265214151E-2</v>
      </c>
      <c r="M53" s="2">
        <v>41929</v>
      </c>
      <c r="N53">
        <v>45.66</v>
      </c>
      <c r="O53" s="3">
        <f t="shared" si="2"/>
        <v>-2.2688356164383611E-2</v>
      </c>
      <c r="S53" s="2">
        <v>41929</v>
      </c>
      <c r="T53">
        <v>36.770000000000003</v>
      </c>
      <c r="U53" s="3">
        <f t="shared" si="3"/>
        <v>-1.2355627182379635E-2</v>
      </c>
      <c r="Y53" s="2">
        <v>41929</v>
      </c>
      <c r="Z53">
        <v>29.24</v>
      </c>
      <c r="AA53" s="3">
        <f t="shared" si="4"/>
        <v>-1.8956550914276171E-2</v>
      </c>
    </row>
    <row r="54" spans="1:27" x14ac:dyDescent="0.25">
      <c r="A54" s="2">
        <v>41936</v>
      </c>
      <c r="B54">
        <v>181.33</v>
      </c>
      <c r="C54">
        <f t="shared" si="0"/>
        <v>2.8881071266454852E-2</v>
      </c>
      <c r="G54" s="2">
        <v>41936</v>
      </c>
      <c r="H54">
        <v>98.12</v>
      </c>
      <c r="I54">
        <f t="shared" si="1"/>
        <v>6.7720090293454833E-3</v>
      </c>
      <c r="M54" s="2">
        <v>41936</v>
      </c>
      <c r="N54">
        <v>47.49</v>
      </c>
      <c r="O54">
        <f t="shared" si="2"/>
        <v>4.0078843626806956E-2</v>
      </c>
      <c r="S54" s="2">
        <v>41936</v>
      </c>
      <c r="T54">
        <v>37.905000000000001</v>
      </c>
      <c r="U54">
        <f t="shared" si="3"/>
        <v>3.0867555072069567E-2</v>
      </c>
      <c r="Y54" s="2">
        <v>41936</v>
      </c>
      <c r="Z54">
        <v>30.774999999999999</v>
      </c>
      <c r="AA54">
        <f t="shared" si="4"/>
        <v>5.2496580027359789E-2</v>
      </c>
    </row>
    <row r="55" spans="1:27" x14ac:dyDescent="0.25">
      <c r="A55" s="2">
        <v>41943</v>
      </c>
      <c r="B55">
        <v>190.57</v>
      </c>
      <c r="C55">
        <f t="shared" si="0"/>
        <v>5.095681905917377E-2</v>
      </c>
      <c r="G55" s="2">
        <v>41943</v>
      </c>
      <c r="H55">
        <v>103.88</v>
      </c>
      <c r="I55">
        <f t="shared" si="1"/>
        <v>5.8703628210354575E-2</v>
      </c>
      <c r="M55" s="2">
        <v>41943</v>
      </c>
      <c r="N55">
        <v>48.34</v>
      </c>
      <c r="O55">
        <f t="shared" si="2"/>
        <v>1.7898504948410221E-2</v>
      </c>
      <c r="S55" s="2">
        <v>41943</v>
      </c>
      <c r="T55">
        <v>37.78</v>
      </c>
      <c r="U55" s="3">
        <f t="shared" si="3"/>
        <v>-3.2977179791584222E-3</v>
      </c>
      <c r="Y55" s="2">
        <v>41943</v>
      </c>
      <c r="Z55">
        <v>31.454999999999998</v>
      </c>
      <c r="AA55">
        <f t="shared" si="4"/>
        <v>2.2095857026807466E-2</v>
      </c>
    </row>
    <row r="56" spans="1:27" x14ac:dyDescent="0.25">
      <c r="A56" s="2">
        <v>41950</v>
      </c>
      <c r="B56">
        <v>186.15</v>
      </c>
      <c r="C56" s="3">
        <f t="shared" si="0"/>
        <v>-2.3193577163247037E-2</v>
      </c>
      <c r="G56" s="2">
        <v>41950</v>
      </c>
      <c r="H56">
        <v>104.36</v>
      </c>
      <c r="I56">
        <f t="shared" si="1"/>
        <v>4.6207162110127459E-3</v>
      </c>
      <c r="M56" s="2">
        <v>41950</v>
      </c>
      <c r="N56">
        <v>49.87</v>
      </c>
      <c r="O56">
        <f t="shared" si="2"/>
        <v>3.1650806785270873E-2</v>
      </c>
      <c r="S56" s="2">
        <v>41950</v>
      </c>
      <c r="T56">
        <v>38.895000000000003</v>
      </c>
      <c r="U56">
        <f t="shared" si="3"/>
        <v>2.9512969825304446E-2</v>
      </c>
      <c r="Y56" s="2">
        <v>41950</v>
      </c>
      <c r="Z56">
        <v>32.29</v>
      </c>
      <c r="AA56">
        <f t="shared" si="4"/>
        <v>2.6545859163884942E-2</v>
      </c>
    </row>
    <row r="57" spans="1:27" x14ac:dyDescent="0.25">
      <c r="A57" s="2">
        <v>41957</v>
      </c>
      <c r="B57">
        <v>186.6</v>
      </c>
      <c r="C57">
        <f t="shared" si="0"/>
        <v>2.4174053182916392E-3</v>
      </c>
      <c r="G57" s="2">
        <v>41957</v>
      </c>
      <c r="H57">
        <v>104.63</v>
      </c>
      <c r="I57">
        <f t="shared" si="1"/>
        <v>2.5871981602146035E-3</v>
      </c>
      <c r="M57" s="2">
        <v>41957</v>
      </c>
      <c r="N57">
        <v>48.78</v>
      </c>
      <c r="O57" s="3">
        <f t="shared" si="2"/>
        <v>-2.1856827752155531E-2</v>
      </c>
      <c r="S57" s="2">
        <v>41957</v>
      </c>
      <c r="T57">
        <v>39.06</v>
      </c>
      <c r="U57">
        <f t="shared" si="3"/>
        <v>4.2421905129193761E-3</v>
      </c>
      <c r="Y57" s="2">
        <v>41957</v>
      </c>
      <c r="Z57">
        <v>32.244999999999997</v>
      </c>
      <c r="AA57" s="3">
        <f t="shared" si="4"/>
        <v>-1.3936203158873245E-3</v>
      </c>
    </row>
    <row r="58" spans="1:27" x14ac:dyDescent="0.25">
      <c r="A58" s="2">
        <v>41964</v>
      </c>
      <c r="B58">
        <v>187.93</v>
      </c>
      <c r="C58">
        <f t="shared" si="0"/>
        <v>7.1275455519829185E-3</v>
      </c>
      <c r="G58" s="2">
        <v>41964</v>
      </c>
      <c r="H58">
        <v>105.78</v>
      </c>
      <c r="I58">
        <f t="shared" si="1"/>
        <v>1.0991111535888424E-2</v>
      </c>
      <c r="M58" s="2">
        <v>41964</v>
      </c>
      <c r="N58">
        <v>49.24</v>
      </c>
      <c r="O58">
        <f t="shared" si="2"/>
        <v>9.4300943009430274E-3</v>
      </c>
      <c r="S58" s="2">
        <v>41964</v>
      </c>
      <c r="T58">
        <v>39.880000000000003</v>
      </c>
      <c r="U58">
        <f t="shared" si="3"/>
        <v>2.0993343573988743E-2</v>
      </c>
      <c r="Y58" s="2">
        <v>41964</v>
      </c>
      <c r="Z58">
        <v>32.645000000000003</v>
      </c>
      <c r="AA58">
        <f t="shared" si="4"/>
        <v>1.2405024034734244E-2</v>
      </c>
    </row>
    <row r="59" spans="1:27" x14ac:dyDescent="0.25">
      <c r="A59" s="2">
        <v>41971</v>
      </c>
      <c r="B59">
        <v>191.56</v>
      </c>
      <c r="C59">
        <f t="shared" si="0"/>
        <v>1.931570265524395E-2</v>
      </c>
      <c r="G59" s="2">
        <v>41971</v>
      </c>
      <c r="H59">
        <v>106.7</v>
      </c>
      <c r="I59">
        <f t="shared" si="1"/>
        <v>8.6972962752883496E-3</v>
      </c>
      <c r="M59" s="2">
        <v>41971</v>
      </c>
      <c r="N59">
        <v>50.26</v>
      </c>
      <c r="O59">
        <f t="shared" si="2"/>
        <v>2.0714865962631925E-2</v>
      </c>
      <c r="S59" s="2">
        <v>41971</v>
      </c>
      <c r="T59">
        <v>40.604999999999997</v>
      </c>
      <c r="U59">
        <f t="shared" si="3"/>
        <v>1.8179538615847399E-2</v>
      </c>
      <c r="Y59" s="2">
        <v>41971</v>
      </c>
      <c r="Z59">
        <v>32.954999999999998</v>
      </c>
      <c r="AA59">
        <f t="shared" si="4"/>
        <v>9.4960943482920862E-3</v>
      </c>
    </row>
    <row r="60" spans="1:27" x14ac:dyDescent="0.25">
      <c r="A60" s="2">
        <v>41978</v>
      </c>
      <c r="B60">
        <v>189.87</v>
      </c>
      <c r="C60" s="3">
        <f t="shared" si="0"/>
        <v>-8.8223011067028491E-3</v>
      </c>
      <c r="G60" s="2">
        <v>41978</v>
      </c>
      <c r="H60">
        <v>107.62</v>
      </c>
      <c r="I60">
        <f t="shared" si="1"/>
        <v>8.6223055295220393E-3</v>
      </c>
      <c r="M60" s="2">
        <v>41978</v>
      </c>
      <c r="N60">
        <v>51.07</v>
      </c>
      <c r="O60">
        <f t="shared" si="2"/>
        <v>1.611619578193399E-2</v>
      </c>
      <c r="S60" s="2">
        <v>41978</v>
      </c>
      <c r="T60">
        <v>41.784999999999997</v>
      </c>
      <c r="U60">
        <f t="shared" si="3"/>
        <v>2.9060460534416938E-2</v>
      </c>
      <c r="Y60" s="2">
        <v>41978</v>
      </c>
      <c r="Z60">
        <v>33.450000000000003</v>
      </c>
      <c r="AA60">
        <f t="shared" si="4"/>
        <v>1.5020482476103917E-2</v>
      </c>
    </row>
    <row r="61" spans="1:27" x14ac:dyDescent="0.25">
      <c r="A61" s="2">
        <v>41985</v>
      </c>
      <c r="B61">
        <v>185.18</v>
      </c>
      <c r="C61" s="3">
        <f t="shared" si="0"/>
        <v>-2.4701111286669814E-2</v>
      </c>
      <c r="G61" s="2">
        <v>41985</v>
      </c>
      <c r="H61">
        <v>104.26</v>
      </c>
      <c r="I61" s="3">
        <f t="shared" si="1"/>
        <v>-3.1220962646348254E-2</v>
      </c>
      <c r="M61" s="2">
        <v>41985</v>
      </c>
      <c r="N61">
        <v>49.65</v>
      </c>
      <c r="O61" s="3">
        <f t="shared" si="2"/>
        <v>-2.7804973565694179E-2</v>
      </c>
      <c r="S61" s="2">
        <v>41985</v>
      </c>
      <c r="T61">
        <v>41.625</v>
      </c>
      <c r="U61" s="3">
        <f t="shared" si="3"/>
        <v>-3.8291252841928108E-3</v>
      </c>
      <c r="Y61" s="2">
        <v>41985</v>
      </c>
      <c r="Z61">
        <v>32.134999999999998</v>
      </c>
      <c r="AA61" s="3">
        <f t="shared" si="4"/>
        <v>-3.9312406576980707E-2</v>
      </c>
    </row>
    <row r="62" spans="1:27" x14ac:dyDescent="0.25">
      <c r="A62" s="2">
        <v>41992</v>
      </c>
      <c r="B62">
        <v>192.85</v>
      </c>
      <c r="C62">
        <f t="shared" si="0"/>
        <v>4.1419159736472554E-2</v>
      </c>
      <c r="G62" s="2">
        <v>41992</v>
      </c>
      <c r="H62">
        <v>106.82</v>
      </c>
      <c r="I62">
        <f t="shared" si="1"/>
        <v>2.4553999616343639E-2</v>
      </c>
      <c r="M62" s="2">
        <v>41992</v>
      </c>
      <c r="N62">
        <v>50.56</v>
      </c>
      <c r="O62">
        <f t="shared" si="2"/>
        <v>1.8328298086606319E-2</v>
      </c>
      <c r="S62" s="2">
        <v>41992</v>
      </c>
      <c r="T62">
        <v>39.72</v>
      </c>
      <c r="U62" s="3">
        <f t="shared" si="3"/>
        <v>-4.5765765765765791E-2</v>
      </c>
      <c r="Y62" s="2">
        <v>41992</v>
      </c>
      <c r="Z62">
        <v>32.115000000000002</v>
      </c>
      <c r="AA62" s="3">
        <f t="shared" si="4"/>
        <v>-6.2237435817631931E-4</v>
      </c>
    </row>
    <row r="63" spans="1:27" x14ac:dyDescent="0.25">
      <c r="A63" s="2">
        <v>41999</v>
      </c>
      <c r="B63">
        <v>196.84</v>
      </c>
      <c r="C63">
        <f t="shared" si="0"/>
        <v>2.0689655172413841E-2</v>
      </c>
      <c r="G63" s="2">
        <v>41999</v>
      </c>
      <c r="H63">
        <v>110.08</v>
      </c>
      <c r="I63">
        <f t="shared" si="1"/>
        <v>3.0518629470136727E-2</v>
      </c>
      <c r="M63" s="2">
        <v>41999</v>
      </c>
      <c r="N63">
        <v>50.6</v>
      </c>
      <c r="O63">
        <f t="shared" si="2"/>
        <v>7.9113924050631219E-4</v>
      </c>
      <c r="S63" s="2">
        <v>41999</v>
      </c>
      <c r="T63">
        <v>40.914999999999999</v>
      </c>
      <c r="U63">
        <f t="shared" si="3"/>
        <v>3.0085599194360532E-2</v>
      </c>
      <c r="Y63" s="2">
        <v>41999</v>
      </c>
      <c r="Z63">
        <v>32.854999999999997</v>
      </c>
      <c r="AA63">
        <f t="shared" si="4"/>
        <v>2.304219212206118E-2</v>
      </c>
    </row>
    <row r="64" spans="1:27" x14ac:dyDescent="0.25">
      <c r="A64" s="2">
        <v>42006</v>
      </c>
      <c r="B64">
        <v>193.31</v>
      </c>
      <c r="C64" s="3">
        <f t="shared" si="0"/>
        <v>-1.7933346880715306E-2</v>
      </c>
      <c r="G64" s="2">
        <v>42006</v>
      </c>
      <c r="H64">
        <v>108.61</v>
      </c>
      <c r="I64" s="3">
        <f t="shared" si="1"/>
        <v>-1.335392441860464E-2</v>
      </c>
      <c r="M64" s="2">
        <v>42006</v>
      </c>
      <c r="N64">
        <v>48.97</v>
      </c>
      <c r="O64" s="3">
        <f t="shared" si="2"/>
        <v>-3.2213438735177916E-2</v>
      </c>
      <c r="S64" s="2">
        <v>42006</v>
      </c>
      <c r="T64">
        <v>40.72</v>
      </c>
      <c r="U64" s="3">
        <f t="shared" si="3"/>
        <v>-4.7659782475864667E-3</v>
      </c>
      <c r="Y64" s="2">
        <v>42006</v>
      </c>
      <c r="Z64">
        <v>31.91</v>
      </c>
      <c r="AA64" s="3">
        <f t="shared" si="4"/>
        <v>-2.8762745396438801E-2</v>
      </c>
    </row>
    <row r="65" spans="1:27" x14ac:dyDescent="0.25">
      <c r="A65" s="2">
        <v>42013</v>
      </c>
      <c r="B65">
        <v>195.02</v>
      </c>
      <c r="C65">
        <f t="shared" si="0"/>
        <v>8.8458951942476226E-3</v>
      </c>
      <c r="G65" s="2">
        <v>42013</v>
      </c>
      <c r="H65">
        <v>108.7</v>
      </c>
      <c r="I65">
        <f t="shared" si="1"/>
        <v>8.286529785471265E-4</v>
      </c>
      <c r="M65" s="2">
        <v>42013</v>
      </c>
      <c r="N65">
        <v>50.6</v>
      </c>
      <c r="O65">
        <f t="shared" si="2"/>
        <v>3.3285685113334747E-2</v>
      </c>
      <c r="S65" s="2">
        <v>42013</v>
      </c>
      <c r="T65">
        <v>39.895000000000003</v>
      </c>
      <c r="U65" s="3">
        <f t="shared" si="3"/>
        <v>-2.0260314341846653E-2</v>
      </c>
      <c r="Y65" s="2">
        <v>42013</v>
      </c>
      <c r="Z65">
        <v>32.49</v>
      </c>
      <c r="AA65">
        <f t="shared" si="4"/>
        <v>1.8176120338451954E-2</v>
      </c>
    </row>
    <row r="66" spans="1:27" x14ac:dyDescent="0.25">
      <c r="A66" s="2">
        <v>42020</v>
      </c>
      <c r="B66">
        <v>194.71</v>
      </c>
      <c r="C66" s="3">
        <f t="shared" si="0"/>
        <v>-1.5895805558404383E-3</v>
      </c>
      <c r="G66" s="2">
        <v>42020</v>
      </c>
      <c r="H66">
        <v>105.73</v>
      </c>
      <c r="I66" s="3">
        <f t="shared" si="1"/>
        <v>-2.7322907083716642E-2</v>
      </c>
      <c r="M66" s="2">
        <v>42020</v>
      </c>
      <c r="N66">
        <v>53.05</v>
      </c>
      <c r="O66">
        <f t="shared" si="2"/>
        <v>4.8418972332015725E-2</v>
      </c>
      <c r="S66" s="2">
        <v>42020</v>
      </c>
      <c r="T66">
        <v>40.305</v>
      </c>
      <c r="U66">
        <f t="shared" si="3"/>
        <v>1.0276977064795001E-2</v>
      </c>
      <c r="Y66" s="2">
        <v>42020</v>
      </c>
      <c r="Z66">
        <v>33.784999999999997</v>
      </c>
      <c r="AA66">
        <f t="shared" si="4"/>
        <v>3.98584179747613E-2</v>
      </c>
    </row>
    <row r="67" spans="1:27" x14ac:dyDescent="0.25">
      <c r="A67" s="2">
        <v>42027</v>
      </c>
      <c r="B67">
        <v>197.44</v>
      </c>
      <c r="C67">
        <f t="shared" si="0"/>
        <v>1.4020851522777411E-2</v>
      </c>
      <c r="G67" s="2">
        <v>42027</v>
      </c>
      <c r="H67">
        <v>106.8</v>
      </c>
      <c r="I67">
        <f t="shared" si="1"/>
        <v>1.0120117279863739E-2</v>
      </c>
      <c r="M67" s="2">
        <v>42027</v>
      </c>
      <c r="N67">
        <v>54.19</v>
      </c>
      <c r="O67">
        <f t="shared" si="2"/>
        <v>2.1489161168708776E-2</v>
      </c>
      <c r="S67" s="2">
        <v>42027</v>
      </c>
      <c r="T67">
        <v>44.11</v>
      </c>
      <c r="U67">
        <f t="shared" si="3"/>
        <v>9.440516065004341E-2</v>
      </c>
      <c r="Y67" s="2">
        <v>42027</v>
      </c>
      <c r="Z67">
        <v>34.505000000000003</v>
      </c>
      <c r="AA67">
        <f t="shared" si="4"/>
        <v>2.1311232795619535E-2</v>
      </c>
    </row>
    <row r="68" spans="1:27" x14ac:dyDescent="0.25">
      <c r="A68" s="2">
        <v>42034</v>
      </c>
      <c r="B68">
        <v>188.37</v>
      </c>
      <c r="C68" s="3">
        <f t="shared" si="0"/>
        <v>-4.5938006482982137E-2</v>
      </c>
      <c r="G68" s="2">
        <v>42034</v>
      </c>
      <c r="H68">
        <v>100.05</v>
      </c>
      <c r="I68" s="3">
        <f t="shared" si="1"/>
        <v>-6.3202247191011238E-2</v>
      </c>
      <c r="M68" s="2">
        <v>42034</v>
      </c>
      <c r="N68">
        <v>53.1</v>
      </c>
      <c r="O68" s="3">
        <f t="shared" si="2"/>
        <v>-2.0114412253183177E-2</v>
      </c>
      <c r="S68" s="2">
        <v>42034</v>
      </c>
      <c r="T68">
        <v>43.765000000000001</v>
      </c>
      <c r="U68" s="3">
        <f t="shared" si="3"/>
        <v>-7.8213557016549272E-3</v>
      </c>
      <c r="Y68" s="2">
        <v>42034</v>
      </c>
      <c r="Z68">
        <v>33.975000000000001</v>
      </c>
      <c r="AA68" s="3">
        <f t="shared" si="4"/>
        <v>-1.5360092740182614E-2</v>
      </c>
    </row>
    <row r="69" spans="1:27" x14ac:dyDescent="0.25">
      <c r="A69" s="2">
        <v>42041</v>
      </c>
      <c r="B69">
        <v>195.24</v>
      </c>
      <c r="C69">
        <f t="shared" si="0"/>
        <v>3.6470775601210405E-2</v>
      </c>
      <c r="G69" s="2">
        <v>42041</v>
      </c>
      <c r="H69">
        <v>107.45</v>
      </c>
      <c r="I69">
        <f t="shared" si="1"/>
        <v>7.3963018490754678E-2</v>
      </c>
      <c r="M69" s="2">
        <v>42041</v>
      </c>
      <c r="N69">
        <v>53.33</v>
      </c>
      <c r="O69">
        <f t="shared" si="2"/>
        <v>4.3314500941618993E-3</v>
      </c>
      <c r="S69" s="2">
        <v>42041</v>
      </c>
      <c r="T69">
        <v>44.5</v>
      </c>
      <c r="U69">
        <f t="shared" si="3"/>
        <v>1.6794241974180269E-2</v>
      </c>
      <c r="Y69" s="2">
        <v>42041</v>
      </c>
      <c r="Z69">
        <v>34.5</v>
      </c>
      <c r="AA69">
        <f t="shared" si="4"/>
        <v>1.5452538631346536E-2</v>
      </c>
    </row>
    <row r="70" spans="1:27" x14ac:dyDescent="0.25">
      <c r="A70" s="2">
        <v>42048</v>
      </c>
      <c r="B70">
        <v>196.95</v>
      </c>
      <c r="C70">
        <f t="shared" si="0"/>
        <v>8.7584511370619716E-3</v>
      </c>
      <c r="G70" s="2">
        <v>42048</v>
      </c>
      <c r="H70">
        <v>107.03</v>
      </c>
      <c r="I70" s="3">
        <f t="shared" si="1"/>
        <v>-3.9087947882736314E-3</v>
      </c>
      <c r="M70" s="2">
        <v>42048</v>
      </c>
      <c r="N70">
        <v>54.76</v>
      </c>
      <c r="O70">
        <f t="shared" si="2"/>
        <v>2.6814175885992868E-2</v>
      </c>
      <c r="S70" s="2">
        <v>42048</v>
      </c>
      <c r="T70">
        <v>45.79</v>
      </c>
      <c r="U70">
        <f t="shared" si="3"/>
        <v>2.8988764044943802E-2</v>
      </c>
      <c r="Y70" s="2">
        <v>42048</v>
      </c>
      <c r="Z70">
        <v>35.93</v>
      </c>
      <c r="AA70">
        <f t="shared" si="4"/>
        <v>4.1449275362318835E-2</v>
      </c>
    </row>
    <row r="71" spans="1:27" x14ac:dyDescent="0.25">
      <c r="A71" s="2">
        <v>42055</v>
      </c>
      <c r="B71">
        <v>203.99</v>
      </c>
      <c r="C71">
        <f t="shared" ref="C71:C112" si="5">($B71-$B70)/$B70</f>
        <v>3.5745112972835849E-2</v>
      </c>
      <c r="G71" s="2">
        <v>42055</v>
      </c>
      <c r="H71">
        <v>108.88</v>
      </c>
      <c r="I71">
        <f t="shared" ref="I71:I112" si="6">($H71-$H70)/$H70</f>
        <v>1.7284873399981259E-2</v>
      </c>
      <c r="M71" s="2">
        <v>42055</v>
      </c>
      <c r="N71">
        <v>55.61</v>
      </c>
      <c r="O71">
        <f t="shared" ref="O71:O112" si="7">($N71-$N70)/$N70</f>
        <v>1.5522279035792575E-2</v>
      </c>
      <c r="S71" s="2">
        <v>42055</v>
      </c>
      <c r="T71">
        <v>46.755000000000003</v>
      </c>
      <c r="U71">
        <f t="shared" ref="U71:U112" si="8">($T71-$T70)/$T70</f>
        <v>2.1074470408386184E-2</v>
      </c>
      <c r="Y71" s="2">
        <v>42055</v>
      </c>
      <c r="Z71">
        <v>36.950000000000003</v>
      </c>
      <c r="AA71">
        <f t="shared" ref="AA71:AA112" si="9">($Z71-$Z70)/$Z70</f>
        <v>2.8388533259115032E-2</v>
      </c>
    </row>
    <row r="72" spans="1:27" x14ac:dyDescent="0.25">
      <c r="A72" s="2">
        <v>42062</v>
      </c>
      <c r="B72">
        <v>200.05</v>
      </c>
      <c r="C72" s="3">
        <f t="shared" si="5"/>
        <v>-1.9314672287857236E-2</v>
      </c>
      <c r="G72" s="2">
        <v>42062</v>
      </c>
      <c r="H72">
        <v>108.77</v>
      </c>
      <c r="I72" s="3">
        <f t="shared" si="6"/>
        <v>-1.0102865540044033E-3</v>
      </c>
      <c r="M72" s="2">
        <v>42062</v>
      </c>
      <c r="N72">
        <v>56.29</v>
      </c>
      <c r="O72">
        <f t="shared" si="7"/>
        <v>1.2228016543787084E-2</v>
      </c>
      <c r="S72" s="2">
        <v>42062</v>
      </c>
      <c r="T72">
        <v>46.7425</v>
      </c>
      <c r="U72" s="3">
        <f t="shared" si="8"/>
        <v>-2.6735108544546769E-4</v>
      </c>
      <c r="Y72" s="2">
        <v>42062</v>
      </c>
      <c r="Z72">
        <v>37.81</v>
      </c>
      <c r="AA72">
        <f t="shared" si="9"/>
        <v>2.3274695534506073E-2</v>
      </c>
    </row>
    <row r="73" spans="1:27" x14ac:dyDescent="0.25">
      <c r="A73" s="2">
        <v>42069</v>
      </c>
      <c r="B73">
        <v>197.66</v>
      </c>
      <c r="C73" s="3">
        <f t="shared" si="5"/>
        <v>-1.1947013246688402E-2</v>
      </c>
      <c r="G73" s="2">
        <v>42069</v>
      </c>
      <c r="H73">
        <v>105.22</v>
      </c>
      <c r="I73" s="3">
        <f t="shared" si="6"/>
        <v>-3.263767582973244E-2</v>
      </c>
      <c r="M73" s="2">
        <v>42069</v>
      </c>
      <c r="N73">
        <v>53.37</v>
      </c>
      <c r="O73" s="3">
        <f t="shared" si="7"/>
        <v>-5.187422277491565E-2</v>
      </c>
      <c r="S73" s="2">
        <v>42069</v>
      </c>
      <c r="T73">
        <v>46.107500000000002</v>
      </c>
      <c r="U73" s="3">
        <f t="shared" si="8"/>
        <v>-1.358506712306783E-2</v>
      </c>
      <c r="Y73" s="2">
        <v>42069</v>
      </c>
      <c r="Z73">
        <v>35.215000000000003</v>
      </c>
      <c r="AA73" s="3">
        <f t="shared" si="9"/>
        <v>-6.8632636868553254E-2</v>
      </c>
    </row>
    <row r="74" spans="1:27" x14ac:dyDescent="0.25">
      <c r="A74" s="2">
        <v>42076</v>
      </c>
      <c r="B74">
        <v>197.11</v>
      </c>
      <c r="C74" s="3">
        <f t="shared" si="5"/>
        <v>-2.782555904077623E-3</v>
      </c>
      <c r="G74" s="2">
        <v>42076</v>
      </c>
      <c r="H74">
        <v>106.52</v>
      </c>
      <c r="I74">
        <f t="shared" si="6"/>
        <v>1.2355065576886497E-2</v>
      </c>
      <c r="M74" s="2">
        <v>42076</v>
      </c>
      <c r="N74">
        <v>51.39</v>
      </c>
      <c r="O74" s="3">
        <f t="shared" si="7"/>
        <v>-3.7099494097807703E-2</v>
      </c>
      <c r="S74" s="2">
        <v>42076</v>
      </c>
      <c r="T74">
        <v>46.645000000000003</v>
      </c>
      <c r="U74">
        <f t="shared" si="8"/>
        <v>1.1657539445860248E-2</v>
      </c>
      <c r="Y74" s="2">
        <v>42076</v>
      </c>
      <c r="Z74">
        <v>34.935000000000002</v>
      </c>
      <c r="AA74" s="3">
        <f t="shared" si="9"/>
        <v>-7.9511571773392339E-3</v>
      </c>
    </row>
    <row r="75" spans="1:27" x14ac:dyDescent="0.25">
      <c r="A75" s="2">
        <v>42083</v>
      </c>
      <c r="B75">
        <v>203.77</v>
      </c>
      <c r="C75">
        <f t="shared" si="5"/>
        <v>3.3788240068996986E-2</v>
      </c>
      <c r="G75" s="2">
        <v>42083</v>
      </c>
      <c r="H75">
        <v>112.4</v>
      </c>
      <c r="I75">
        <f t="shared" si="6"/>
        <v>5.5200901239204E-2</v>
      </c>
      <c r="M75" s="2">
        <v>42083</v>
      </c>
      <c r="N75">
        <v>51.42</v>
      </c>
      <c r="O75">
        <f t="shared" si="7"/>
        <v>5.8377116170463391E-4</v>
      </c>
      <c r="S75" s="2">
        <v>42083</v>
      </c>
      <c r="T75">
        <v>48.73</v>
      </c>
      <c r="U75">
        <f t="shared" si="8"/>
        <v>4.4699324686461435E-2</v>
      </c>
      <c r="Y75" s="2">
        <v>42083</v>
      </c>
      <c r="Z75">
        <v>34.950000000000003</v>
      </c>
      <c r="AA75">
        <f t="shared" si="9"/>
        <v>4.2936882782311628E-4</v>
      </c>
    </row>
    <row r="76" spans="1:27" x14ac:dyDescent="0.25">
      <c r="A76" s="2">
        <v>42090</v>
      </c>
      <c r="B76">
        <v>202.23</v>
      </c>
      <c r="C76" s="3">
        <f t="shared" si="5"/>
        <v>-7.5575403641361359E-3</v>
      </c>
      <c r="G76" s="2">
        <v>42090</v>
      </c>
      <c r="H76">
        <v>109.93</v>
      </c>
      <c r="I76" s="3">
        <f t="shared" si="6"/>
        <v>-2.1975088967971519E-2</v>
      </c>
      <c r="M76" s="2">
        <v>42090</v>
      </c>
      <c r="N76">
        <v>50.34</v>
      </c>
      <c r="O76" s="3">
        <f t="shared" si="7"/>
        <v>-2.1003500583430538E-2</v>
      </c>
      <c r="S76" s="2">
        <v>42090</v>
      </c>
      <c r="T76">
        <v>47.534999999999997</v>
      </c>
      <c r="U76" s="3">
        <f t="shared" si="8"/>
        <v>-2.4522881182023403E-2</v>
      </c>
      <c r="Y76" s="2">
        <v>42090</v>
      </c>
      <c r="Z76">
        <v>35.299999999999997</v>
      </c>
      <c r="AA76">
        <f t="shared" si="9"/>
        <v>1.0014306151645044E-2</v>
      </c>
    </row>
    <row r="77" spans="1:27" x14ac:dyDescent="0.25">
      <c r="A77" s="2">
        <v>42097</v>
      </c>
      <c r="B77">
        <v>198.72</v>
      </c>
      <c r="C77" s="3">
        <f t="shared" si="5"/>
        <v>-1.7356475300400489E-2</v>
      </c>
      <c r="G77" s="2">
        <v>42097</v>
      </c>
      <c r="H77">
        <v>108.46</v>
      </c>
      <c r="I77" s="3">
        <f t="shared" si="6"/>
        <v>-1.3372145911034413E-2</v>
      </c>
      <c r="M77" s="2">
        <v>42097</v>
      </c>
      <c r="N77">
        <v>51.19</v>
      </c>
      <c r="O77">
        <f t="shared" si="7"/>
        <v>1.6885180770758727E-2</v>
      </c>
      <c r="S77" s="2">
        <v>42097</v>
      </c>
      <c r="T77">
        <v>47.195</v>
      </c>
      <c r="U77" s="3">
        <f t="shared" si="8"/>
        <v>-7.1526243820342131E-3</v>
      </c>
      <c r="Y77" s="2">
        <v>42097</v>
      </c>
      <c r="Z77">
        <v>36.695</v>
      </c>
      <c r="AA77">
        <f t="shared" si="9"/>
        <v>3.9518413597733802E-2</v>
      </c>
    </row>
    <row r="78" spans="1:27" x14ac:dyDescent="0.25">
      <c r="A78" s="2">
        <v>42104</v>
      </c>
      <c r="B78">
        <v>200.4</v>
      </c>
      <c r="C78">
        <f t="shared" si="5"/>
        <v>8.4541062801932708E-3</v>
      </c>
      <c r="G78" s="2">
        <v>42104</v>
      </c>
      <c r="H78">
        <v>109.96</v>
      </c>
      <c r="I78">
        <f t="shared" si="6"/>
        <v>1.3829983404019915E-2</v>
      </c>
      <c r="M78" s="2">
        <v>42104</v>
      </c>
      <c r="N78">
        <v>52.51</v>
      </c>
      <c r="O78">
        <f t="shared" si="7"/>
        <v>2.5786286384059394E-2</v>
      </c>
      <c r="S78" s="2">
        <v>42104</v>
      </c>
      <c r="T78">
        <v>48.17</v>
      </c>
      <c r="U78">
        <f t="shared" si="8"/>
        <v>2.0658968111028742E-2</v>
      </c>
      <c r="Y78" s="2">
        <v>42104</v>
      </c>
      <c r="Z78">
        <v>37.18</v>
      </c>
      <c r="AA78">
        <f t="shared" si="9"/>
        <v>1.321705954489711E-2</v>
      </c>
    </row>
    <row r="79" spans="1:27" x14ac:dyDescent="0.25">
      <c r="A79" s="2">
        <v>42111</v>
      </c>
      <c r="B79">
        <v>194.82</v>
      </c>
      <c r="C79" s="3">
        <f t="shared" si="5"/>
        <v>-2.7844311377245572E-2</v>
      </c>
      <c r="G79" s="2">
        <v>42111</v>
      </c>
      <c r="H79">
        <v>107.72</v>
      </c>
      <c r="I79" s="3">
        <f t="shared" si="6"/>
        <v>-2.0371044016005774E-2</v>
      </c>
      <c r="M79" s="2">
        <v>42111</v>
      </c>
      <c r="N79">
        <v>51.75</v>
      </c>
      <c r="O79" s="3">
        <f t="shared" si="7"/>
        <v>-1.4473433631689165E-2</v>
      </c>
      <c r="S79" s="2">
        <v>42111</v>
      </c>
      <c r="T79">
        <v>47.62</v>
      </c>
      <c r="U79" s="3">
        <f t="shared" si="8"/>
        <v>-1.1417894955366499E-2</v>
      </c>
      <c r="Y79" s="2">
        <v>42111</v>
      </c>
      <c r="Z79">
        <v>37.35</v>
      </c>
      <c r="AA79">
        <f t="shared" si="9"/>
        <v>4.5723507261969257E-3</v>
      </c>
    </row>
    <row r="80" spans="1:27" x14ac:dyDescent="0.25">
      <c r="A80" s="2">
        <v>42118</v>
      </c>
      <c r="B80">
        <v>195.37</v>
      </c>
      <c r="C80">
        <f t="shared" si="5"/>
        <v>2.8231187763063923E-3</v>
      </c>
      <c r="G80" s="2">
        <v>42118</v>
      </c>
      <c r="H80">
        <v>108.35</v>
      </c>
      <c r="I80">
        <f t="shared" si="6"/>
        <v>5.8484961010025569E-3</v>
      </c>
      <c r="M80" s="2">
        <v>42118</v>
      </c>
      <c r="N80">
        <v>52.07</v>
      </c>
      <c r="O80">
        <f t="shared" si="7"/>
        <v>6.1835748792270591E-3</v>
      </c>
      <c r="S80" s="2">
        <v>42118</v>
      </c>
      <c r="T80">
        <v>51.84</v>
      </c>
      <c r="U80">
        <f t="shared" si="8"/>
        <v>8.8618227635447425E-2</v>
      </c>
      <c r="Y80" s="2">
        <v>42118</v>
      </c>
      <c r="Z80">
        <v>38.130000000000003</v>
      </c>
      <c r="AA80">
        <f t="shared" si="9"/>
        <v>2.0883534136546214E-2</v>
      </c>
    </row>
    <row r="81" spans="1:27" x14ac:dyDescent="0.25">
      <c r="A81" s="2">
        <v>42125</v>
      </c>
      <c r="B81">
        <v>189</v>
      </c>
      <c r="C81" s="3">
        <f t="shared" si="5"/>
        <v>-3.2604801146542482E-2</v>
      </c>
      <c r="G81" s="2">
        <v>42125</v>
      </c>
      <c r="H81">
        <v>105.08</v>
      </c>
      <c r="I81" s="3">
        <f t="shared" si="6"/>
        <v>-3.0179972311951971E-2</v>
      </c>
      <c r="M81" s="2">
        <v>42125</v>
      </c>
      <c r="N81">
        <v>50.66</v>
      </c>
      <c r="O81" s="3">
        <f t="shared" si="7"/>
        <v>-2.7078932206644972E-2</v>
      </c>
      <c r="S81" s="2">
        <v>42125</v>
      </c>
      <c r="T81">
        <v>50.29</v>
      </c>
      <c r="U81" s="3">
        <f t="shared" si="8"/>
        <v>-2.9899691358024772E-2</v>
      </c>
      <c r="Y81" s="2">
        <v>42125</v>
      </c>
      <c r="Z81">
        <v>37.055</v>
      </c>
      <c r="AA81" s="3">
        <f t="shared" si="9"/>
        <v>-2.8193023865722602E-2</v>
      </c>
    </row>
    <row r="82" spans="1:27" x14ac:dyDescent="0.25">
      <c r="A82" s="2">
        <v>42132</v>
      </c>
      <c r="B82">
        <v>190.48</v>
      </c>
      <c r="C82">
        <f t="shared" si="5"/>
        <v>7.8306878306877766E-3</v>
      </c>
      <c r="G82" s="2">
        <v>42132</v>
      </c>
      <c r="H82">
        <v>106.79</v>
      </c>
      <c r="I82">
        <f t="shared" si="6"/>
        <v>1.6273315569090292E-2</v>
      </c>
      <c r="M82" s="2">
        <v>42132</v>
      </c>
      <c r="N82">
        <v>52.17</v>
      </c>
      <c r="O82">
        <f t="shared" si="7"/>
        <v>2.9806553493880877E-2</v>
      </c>
      <c r="S82" s="2">
        <v>42132</v>
      </c>
      <c r="T82">
        <v>49.78</v>
      </c>
      <c r="U82" s="3">
        <f t="shared" si="8"/>
        <v>-1.0141181149333824E-2</v>
      </c>
      <c r="Y82" s="2">
        <v>42132</v>
      </c>
      <c r="Z82">
        <v>38.284999999999997</v>
      </c>
      <c r="AA82">
        <f t="shared" si="9"/>
        <v>3.3193900958035268E-2</v>
      </c>
    </row>
    <row r="83" spans="1:27" x14ac:dyDescent="0.25">
      <c r="A83" s="2">
        <v>42139</v>
      </c>
      <c r="B83">
        <v>192.36</v>
      </c>
      <c r="C83">
        <f t="shared" si="5"/>
        <v>9.8698026039480465E-3</v>
      </c>
      <c r="G83" s="2">
        <v>42139</v>
      </c>
      <c r="H83">
        <v>107.02</v>
      </c>
      <c r="I83">
        <f t="shared" si="6"/>
        <v>2.1537597153290546E-3</v>
      </c>
      <c r="M83" s="2">
        <v>42139</v>
      </c>
      <c r="N83">
        <v>52.82</v>
      </c>
      <c r="O83">
        <f t="shared" si="7"/>
        <v>1.2459267778416687E-2</v>
      </c>
      <c r="S83" s="2">
        <v>42139</v>
      </c>
      <c r="T83">
        <v>50.8</v>
      </c>
      <c r="U83">
        <f t="shared" si="8"/>
        <v>2.0490156689433426E-2</v>
      </c>
      <c r="Y83" s="2">
        <v>42139</v>
      </c>
      <c r="Z83">
        <v>38.774999999999999</v>
      </c>
      <c r="AA83">
        <f t="shared" si="9"/>
        <v>1.2798746245265823E-2</v>
      </c>
    </row>
    <row r="84" spans="1:27" x14ac:dyDescent="0.25">
      <c r="A84" s="2">
        <v>42146</v>
      </c>
      <c r="B84">
        <v>192.86</v>
      </c>
      <c r="C84">
        <f t="shared" si="5"/>
        <v>2.5992929923060928E-3</v>
      </c>
      <c r="G84" s="2">
        <v>42146</v>
      </c>
      <c r="H84">
        <v>106.7</v>
      </c>
      <c r="I84" s="3">
        <f t="shared" si="6"/>
        <v>-2.9900953092879198E-3</v>
      </c>
      <c r="M84" s="2">
        <v>42146</v>
      </c>
      <c r="N84">
        <v>51.23</v>
      </c>
      <c r="O84" s="3">
        <f t="shared" si="7"/>
        <v>-3.0102234002271931E-2</v>
      </c>
      <c r="S84" s="2">
        <v>42146</v>
      </c>
      <c r="T84">
        <v>51.48</v>
      </c>
      <c r="U84">
        <f t="shared" si="8"/>
        <v>1.3385826771653538E-2</v>
      </c>
      <c r="Y84" s="2">
        <v>42146</v>
      </c>
      <c r="Z84">
        <v>37.534999999999997</v>
      </c>
      <c r="AA84" s="3">
        <f t="shared" si="9"/>
        <v>-3.1979368149580967E-2</v>
      </c>
    </row>
    <row r="85" spans="1:27" x14ac:dyDescent="0.25">
      <c r="A85" s="2">
        <v>42153</v>
      </c>
      <c r="B85">
        <v>188.2</v>
      </c>
      <c r="C85" s="3">
        <f t="shared" si="5"/>
        <v>-2.4162604998444595E-2</v>
      </c>
      <c r="G85" s="2">
        <v>42153</v>
      </c>
      <c r="H85">
        <v>103.26</v>
      </c>
      <c r="I85" s="3">
        <f t="shared" si="6"/>
        <v>-3.2239925023430156E-2</v>
      </c>
      <c r="M85" s="2">
        <v>42153</v>
      </c>
      <c r="N85">
        <v>51.2</v>
      </c>
      <c r="O85" s="3">
        <f t="shared" si="7"/>
        <v>-5.8559437829385191E-4</v>
      </c>
      <c r="S85" s="2">
        <v>42153</v>
      </c>
      <c r="T85">
        <v>51.96</v>
      </c>
      <c r="U85">
        <f t="shared" si="8"/>
        <v>9.3240093240094021E-3</v>
      </c>
      <c r="Y85" s="2">
        <v>42153</v>
      </c>
      <c r="Z85">
        <v>38.375</v>
      </c>
      <c r="AA85">
        <f t="shared" si="9"/>
        <v>2.2379112828027268E-2</v>
      </c>
    </row>
    <row r="86" spans="1:27" x14ac:dyDescent="0.25">
      <c r="A86" s="2">
        <v>42160</v>
      </c>
      <c r="B86">
        <v>189.33</v>
      </c>
      <c r="C86">
        <f t="shared" si="5"/>
        <v>6.0042507970245696E-3</v>
      </c>
      <c r="G86" s="2">
        <v>42160</v>
      </c>
      <c r="H86">
        <v>101.5</v>
      </c>
      <c r="I86" s="3">
        <f t="shared" si="6"/>
        <v>-1.7044354057718428E-2</v>
      </c>
      <c r="M86" s="2">
        <v>42160</v>
      </c>
      <c r="N86">
        <v>48.21</v>
      </c>
      <c r="O86" s="3">
        <f t="shared" si="7"/>
        <v>-5.8398437500000039E-2</v>
      </c>
      <c r="S86" s="2">
        <v>42160</v>
      </c>
      <c r="T86">
        <v>52.19</v>
      </c>
      <c r="U86">
        <f t="shared" si="8"/>
        <v>4.4264819091608329E-3</v>
      </c>
      <c r="Y86" s="2">
        <v>42160</v>
      </c>
      <c r="Z86">
        <v>36.07</v>
      </c>
      <c r="AA86" s="3">
        <f t="shared" si="9"/>
        <v>-6.0065146579804551E-2</v>
      </c>
    </row>
    <row r="87" spans="1:27" x14ac:dyDescent="0.25">
      <c r="A87" s="2">
        <v>42167</v>
      </c>
      <c r="B87">
        <v>190.98</v>
      </c>
      <c r="C87">
        <f t="shared" si="5"/>
        <v>8.7149421644746056E-3</v>
      </c>
      <c r="G87" s="2">
        <v>42167</v>
      </c>
      <c r="H87">
        <v>101.67</v>
      </c>
      <c r="I87">
        <f t="shared" si="6"/>
        <v>1.6748768472906572E-3</v>
      </c>
      <c r="M87" s="2">
        <v>42167</v>
      </c>
      <c r="N87">
        <v>48.04</v>
      </c>
      <c r="O87" s="3">
        <f t="shared" si="7"/>
        <v>-3.5262393694254659E-3</v>
      </c>
      <c r="S87" s="2">
        <v>42167</v>
      </c>
      <c r="T87">
        <v>52.63</v>
      </c>
      <c r="U87">
        <f t="shared" si="8"/>
        <v>8.430733857060833E-3</v>
      </c>
      <c r="Y87" s="2">
        <v>42167</v>
      </c>
      <c r="Z87">
        <v>36</v>
      </c>
      <c r="AA87" s="3">
        <f t="shared" si="9"/>
        <v>-1.9406709176601133E-3</v>
      </c>
    </row>
    <row r="88" spans="1:27" x14ac:dyDescent="0.25">
      <c r="A88" s="2">
        <v>42174</v>
      </c>
      <c r="B88">
        <v>191.14</v>
      </c>
      <c r="C88">
        <f t="shared" si="5"/>
        <v>8.3778406115821863E-4</v>
      </c>
      <c r="G88" s="2">
        <v>42174</v>
      </c>
      <c r="H88">
        <v>100.6</v>
      </c>
      <c r="I88" s="3">
        <f t="shared" si="6"/>
        <v>-1.0524245106717884E-2</v>
      </c>
      <c r="M88" s="2">
        <v>42174</v>
      </c>
      <c r="N88">
        <v>49.32</v>
      </c>
      <c r="O88">
        <f t="shared" si="7"/>
        <v>2.6644462947543739E-2</v>
      </c>
      <c r="S88" s="2">
        <v>42174</v>
      </c>
      <c r="T88">
        <v>53.93</v>
      </c>
      <c r="U88">
        <f t="shared" si="8"/>
        <v>2.4700741022230611E-2</v>
      </c>
      <c r="Y88" s="2">
        <v>42174</v>
      </c>
      <c r="Z88">
        <v>38.53</v>
      </c>
      <c r="AA88">
        <f t="shared" si="9"/>
        <v>7.0277777777777814E-2</v>
      </c>
    </row>
    <row r="89" spans="1:27" x14ac:dyDescent="0.25">
      <c r="A89" s="2">
        <v>42181</v>
      </c>
      <c r="B89">
        <v>188.64</v>
      </c>
      <c r="C89" s="3">
        <f t="shared" si="5"/>
        <v>-1.3079418227477243E-2</v>
      </c>
      <c r="G89" s="2">
        <v>42181</v>
      </c>
      <c r="H89">
        <v>97.79</v>
      </c>
      <c r="I89" s="3">
        <f t="shared" si="6"/>
        <v>-2.7932405566600281E-2</v>
      </c>
      <c r="M89" s="2">
        <v>42181</v>
      </c>
      <c r="N89">
        <v>49.48</v>
      </c>
      <c r="O89">
        <f t="shared" si="7"/>
        <v>3.244120032441131E-3</v>
      </c>
      <c r="S89" s="2">
        <v>42181</v>
      </c>
      <c r="T89">
        <v>54.62</v>
      </c>
      <c r="U89">
        <f t="shared" si="8"/>
        <v>1.2794363063230072E-2</v>
      </c>
      <c r="Y89" s="2">
        <v>42181</v>
      </c>
      <c r="Z89">
        <v>38.28</v>
      </c>
      <c r="AA89" s="3">
        <f t="shared" si="9"/>
        <v>-6.4884505580067482E-3</v>
      </c>
    </row>
    <row r="90" spans="1:27" x14ac:dyDescent="0.25">
      <c r="A90" s="2">
        <v>42188</v>
      </c>
      <c r="B90">
        <v>187.3</v>
      </c>
      <c r="C90" s="3">
        <f t="shared" si="5"/>
        <v>-7.1034775233247199E-3</v>
      </c>
      <c r="G90" s="2">
        <v>42188</v>
      </c>
      <c r="H90">
        <v>95.57</v>
      </c>
      <c r="I90" s="3">
        <f t="shared" si="6"/>
        <v>-2.2701707741077951E-2</v>
      </c>
      <c r="M90" s="2">
        <v>42188</v>
      </c>
      <c r="N90">
        <v>48.99</v>
      </c>
      <c r="O90" s="3">
        <f t="shared" si="7"/>
        <v>-9.9029911075180863E-3</v>
      </c>
      <c r="S90" s="2">
        <v>42188</v>
      </c>
      <c r="T90">
        <v>54.24</v>
      </c>
      <c r="U90" s="3">
        <f t="shared" si="8"/>
        <v>-6.9571585499816086E-3</v>
      </c>
      <c r="Y90" s="2">
        <v>42188</v>
      </c>
      <c r="Z90">
        <v>37.340000000000003</v>
      </c>
      <c r="AA90" s="3">
        <f t="shared" si="9"/>
        <v>-2.4555903866248632E-2</v>
      </c>
    </row>
    <row r="91" spans="1:27" x14ac:dyDescent="0.25">
      <c r="A91" s="2">
        <v>42195</v>
      </c>
      <c r="B91">
        <v>194.19</v>
      </c>
      <c r="C91">
        <f t="shared" si="5"/>
        <v>3.678590496529624E-2</v>
      </c>
      <c r="G91" s="2">
        <v>42195</v>
      </c>
      <c r="H91">
        <v>98.71</v>
      </c>
      <c r="I91">
        <f t="shared" si="6"/>
        <v>3.2855498587422836E-2</v>
      </c>
      <c r="M91" s="2">
        <v>42195</v>
      </c>
      <c r="N91">
        <v>51.31</v>
      </c>
      <c r="O91">
        <f t="shared" si="7"/>
        <v>4.7356603388446626E-2</v>
      </c>
      <c r="S91" s="2">
        <v>42195</v>
      </c>
      <c r="T91">
        <v>54.57</v>
      </c>
      <c r="U91">
        <f t="shared" si="8"/>
        <v>6.0840707964601457E-3</v>
      </c>
      <c r="Y91" s="2">
        <v>42195</v>
      </c>
      <c r="Z91">
        <v>38.435000000000002</v>
      </c>
      <c r="AA91">
        <f t="shared" si="9"/>
        <v>2.9325120514193861E-2</v>
      </c>
    </row>
    <row r="92" spans="1:27" x14ac:dyDescent="0.25">
      <c r="A92" s="2">
        <v>42202</v>
      </c>
      <c r="B92">
        <v>201.18</v>
      </c>
      <c r="C92">
        <f t="shared" si="5"/>
        <v>3.5995674339564389E-2</v>
      </c>
      <c r="G92" s="2">
        <v>42202</v>
      </c>
      <c r="H92">
        <v>99.89</v>
      </c>
      <c r="I92">
        <f t="shared" si="6"/>
        <v>1.1954209299969678E-2</v>
      </c>
      <c r="M92" s="2">
        <v>42202</v>
      </c>
      <c r="N92">
        <v>53.22</v>
      </c>
      <c r="O92">
        <f t="shared" si="7"/>
        <v>3.7224712531670173E-2</v>
      </c>
      <c r="S92" s="2">
        <v>42202</v>
      </c>
      <c r="T92">
        <v>55.69</v>
      </c>
      <c r="U92">
        <f t="shared" si="8"/>
        <v>2.0524097489463027E-2</v>
      </c>
      <c r="Y92" s="2">
        <v>42202</v>
      </c>
      <c r="Z92">
        <v>39.6</v>
      </c>
      <c r="AA92">
        <f t="shared" si="9"/>
        <v>3.0310914531026384E-2</v>
      </c>
    </row>
    <row r="93" spans="1:27" x14ac:dyDescent="0.25">
      <c r="A93" s="2">
        <v>42209</v>
      </c>
      <c r="B93">
        <v>201.04</v>
      </c>
      <c r="C93" s="3">
        <f t="shared" si="5"/>
        <v>-6.9589422407801359E-4</v>
      </c>
      <c r="G93" s="2">
        <v>42209</v>
      </c>
      <c r="H93">
        <v>103.9</v>
      </c>
      <c r="I93">
        <f t="shared" si="6"/>
        <v>4.0144158574431925E-2</v>
      </c>
      <c r="M93" s="2">
        <v>42209</v>
      </c>
      <c r="N93">
        <v>53.79</v>
      </c>
      <c r="O93">
        <f t="shared" si="7"/>
        <v>1.0710259301014661E-2</v>
      </c>
      <c r="S93" s="2">
        <v>42209</v>
      </c>
      <c r="T93">
        <v>57.29</v>
      </c>
      <c r="U93">
        <f t="shared" si="8"/>
        <v>2.8730472257137752E-2</v>
      </c>
      <c r="Y93" s="2">
        <v>42209</v>
      </c>
      <c r="Z93">
        <v>39.774999999999999</v>
      </c>
      <c r="AA93">
        <f t="shared" si="9"/>
        <v>4.419191919191847E-3</v>
      </c>
    </row>
    <row r="94" spans="1:27" x14ac:dyDescent="0.25">
      <c r="A94" s="2">
        <v>42216</v>
      </c>
      <c r="B94">
        <v>207.1</v>
      </c>
      <c r="C94">
        <f t="shared" si="5"/>
        <v>3.0143255073617203E-2</v>
      </c>
      <c r="G94" s="2">
        <v>42216</v>
      </c>
      <c r="H94">
        <v>109.09</v>
      </c>
      <c r="I94">
        <f t="shared" si="6"/>
        <v>4.9951876804619801E-2</v>
      </c>
      <c r="M94" s="2">
        <v>42216</v>
      </c>
      <c r="N94">
        <v>54.38</v>
      </c>
      <c r="O94">
        <f t="shared" si="7"/>
        <v>1.0968581520728823E-2</v>
      </c>
      <c r="S94" s="2">
        <v>42216</v>
      </c>
      <c r="T94">
        <v>57.93</v>
      </c>
      <c r="U94">
        <f t="shared" si="8"/>
        <v>1.1171234072263931E-2</v>
      </c>
      <c r="Y94" s="2">
        <v>42216</v>
      </c>
      <c r="Z94">
        <v>42.895000000000003</v>
      </c>
      <c r="AA94">
        <f t="shared" si="9"/>
        <v>7.8441231929604144E-2</v>
      </c>
    </row>
    <row r="95" spans="1:27" x14ac:dyDescent="0.25">
      <c r="A95" s="2">
        <v>42223</v>
      </c>
      <c r="B95">
        <v>209.09</v>
      </c>
      <c r="C95">
        <f t="shared" si="5"/>
        <v>9.6088845968131786E-3</v>
      </c>
      <c r="G95" s="2">
        <v>42223</v>
      </c>
      <c r="H95">
        <v>108.82</v>
      </c>
      <c r="I95" s="3">
        <f t="shared" si="6"/>
        <v>-2.4750206251719703E-3</v>
      </c>
      <c r="M95" s="2">
        <v>42223</v>
      </c>
      <c r="N95">
        <v>55.49</v>
      </c>
      <c r="O95">
        <f t="shared" si="7"/>
        <v>2.0411916145641768E-2</v>
      </c>
      <c r="S95" s="2">
        <v>42223</v>
      </c>
      <c r="T95">
        <v>57.2</v>
      </c>
      <c r="U95" s="3">
        <f t="shared" si="8"/>
        <v>-1.2601415501467234E-2</v>
      </c>
      <c r="Y95" s="2">
        <v>42223</v>
      </c>
      <c r="Z95">
        <v>43.08</v>
      </c>
      <c r="AA95">
        <f t="shared" si="9"/>
        <v>4.3128569763374557E-3</v>
      </c>
    </row>
    <row r="96" spans="1:27" x14ac:dyDescent="0.25">
      <c r="A96" s="2">
        <v>42230</v>
      </c>
      <c r="B96">
        <v>211.96</v>
      </c>
      <c r="C96">
        <f t="shared" si="5"/>
        <v>1.3726146635420176E-2</v>
      </c>
      <c r="G96" s="2">
        <v>42230</v>
      </c>
      <c r="H96">
        <v>109.82</v>
      </c>
      <c r="I96">
        <f t="shared" si="6"/>
        <v>9.189487226612756E-3</v>
      </c>
      <c r="M96" s="2">
        <v>42230</v>
      </c>
      <c r="N96">
        <v>55.76</v>
      </c>
      <c r="O96">
        <f t="shared" si="7"/>
        <v>4.8657415750584972E-3</v>
      </c>
      <c r="S96" s="2">
        <v>42230</v>
      </c>
      <c r="T96">
        <v>57.1</v>
      </c>
      <c r="U96" s="3">
        <f t="shared" si="8"/>
        <v>-1.748251748251773E-3</v>
      </c>
      <c r="Y96" s="2">
        <v>42230</v>
      </c>
      <c r="Z96">
        <v>42.72</v>
      </c>
      <c r="AA96" s="3">
        <f t="shared" si="9"/>
        <v>-8.3565459610027721E-3</v>
      </c>
    </row>
    <row r="97" spans="1:27" x14ac:dyDescent="0.25">
      <c r="A97" s="2">
        <v>42237</v>
      </c>
      <c r="B97">
        <v>204.68</v>
      </c>
      <c r="C97" s="3">
        <f t="shared" si="5"/>
        <v>-3.4346103038309116E-2</v>
      </c>
      <c r="G97" s="2">
        <v>42237</v>
      </c>
      <c r="H97">
        <v>104.99</v>
      </c>
      <c r="I97" s="3">
        <f t="shared" si="6"/>
        <v>-4.3981059916226542E-2</v>
      </c>
      <c r="M97" s="2">
        <v>42237</v>
      </c>
      <c r="N97">
        <v>53.94</v>
      </c>
      <c r="O97" s="3">
        <f t="shared" si="7"/>
        <v>-3.2639885222381641E-2</v>
      </c>
      <c r="S97" s="2">
        <v>42237</v>
      </c>
      <c r="T97">
        <v>52.84</v>
      </c>
      <c r="U97" s="3">
        <f t="shared" si="8"/>
        <v>-7.4605954465849347E-2</v>
      </c>
      <c r="Y97" s="2">
        <v>42237</v>
      </c>
      <c r="Z97">
        <v>41.805</v>
      </c>
      <c r="AA97" s="3">
        <f t="shared" si="9"/>
        <v>-2.1418539325842676E-2</v>
      </c>
    </row>
    <row r="98" spans="1:27" x14ac:dyDescent="0.25">
      <c r="A98" s="2">
        <v>42244</v>
      </c>
      <c r="B98">
        <v>203.9</v>
      </c>
      <c r="C98" s="3">
        <f t="shared" si="5"/>
        <v>-3.8108266562438984E-3</v>
      </c>
      <c r="G98" s="2">
        <v>42244</v>
      </c>
      <c r="H98">
        <v>104.25</v>
      </c>
      <c r="I98" s="3">
        <f t="shared" si="6"/>
        <v>-7.0482903133631293E-3</v>
      </c>
      <c r="M98" s="2">
        <v>42244</v>
      </c>
      <c r="N98">
        <v>54.17</v>
      </c>
      <c r="O98">
        <f t="shared" si="7"/>
        <v>4.2639970337412679E-3</v>
      </c>
      <c r="S98" s="2">
        <v>42244</v>
      </c>
      <c r="T98">
        <v>55.63</v>
      </c>
      <c r="U98">
        <f t="shared" si="8"/>
        <v>5.2800908402725187E-2</v>
      </c>
      <c r="Y98" s="2">
        <v>42244</v>
      </c>
      <c r="Z98">
        <v>42.335000000000001</v>
      </c>
      <c r="AA98">
        <f t="shared" si="9"/>
        <v>1.2677909340987947E-2</v>
      </c>
    </row>
    <row r="99" spans="1:27" x14ac:dyDescent="0.25">
      <c r="A99" s="2">
        <v>42251</v>
      </c>
      <c r="B99">
        <v>202.62</v>
      </c>
      <c r="C99" s="3">
        <f t="shared" si="5"/>
        <v>-6.2775870524767099E-3</v>
      </c>
      <c r="G99" s="2">
        <v>42251</v>
      </c>
      <c r="H99">
        <v>102.87</v>
      </c>
      <c r="I99" s="3">
        <f t="shared" si="6"/>
        <v>-1.3237410071942403E-2</v>
      </c>
      <c r="M99" s="2">
        <v>42251</v>
      </c>
      <c r="N99">
        <v>52.38</v>
      </c>
      <c r="O99" s="3">
        <f t="shared" si="7"/>
        <v>-3.3044120361823873E-2</v>
      </c>
      <c r="S99" s="2">
        <v>42251</v>
      </c>
      <c r="T99">
        <v>54.28</v>
      </c>
      <c r="U99" s="3">
        <f t="shared" si="8"/>
        <v>-2.4267481574689938E-2</v>
      </c>
      <c r="Y99" s="2">
        <v>42251</v>
      </c>
      <c r="Z99">
        <v>41.82</v>
      </c>
      <c r="AA99" s="3">
        <f t="shared" si="9"/>
        <v>-1.2164875398606367E-2</v>
      </c>
    </row>
    <row r="100" spans="1:27" x14ac:dyDescent="0.25">
      <c r="A100" s="2">
        <v>42258</v>
      </c>
      <c r="B100">
        <v>206.81</v>
      </c>
      <c r="C100">
        <f t="shared" si="5"/>
        <v>2.067910374099298E-2</v>
      </c>
      <c r="G100" s="2">
        <v>42258</v>
      </c>
      <c r="H100">
        <v>106.54</v>
      </c>
      <c r="I100">
        <f t="shared" si="6"/>
        <v>3.5676096043550126E-2</v>
      </c>
      <c r="M100" s="2">
        <v>42258</v>
      </c>
      <c r="N100">
        <v>52.59</v>
      </c>
      <c r="O100">
        <f t="shared" si="7"/>
        <v>4.0091638029782521E-3</v>
      </c>
      <c r="S100" s="2">
        <v>42258</v>
      </c>
      <c r="T100">
        <v>56.53</v>
      </c>
      <c r="U100">
        <f t="shared" si="8"/>
        <v>4.1451731761238023E-2</v>
      </c>
      <c r="Y100" s="2">
        <v>42258</v>
      </c>
      <c r="Z100">
        <v>42.19</v>
      </c>
      <c r="AA100">
        <f t="shared" si="9"/>
        <v>8.8474414155905647E-3</v>
      </c>
    </row>
    <row r="101" spans="1:27" x14ac:dyDescent="0.25">
      <c r="A101" s="2">
        <v>42265</v>
      </c>
      <c r="B101">
        <v>203.31</v>
      </c>
      <c r="C101" s="3">
        <f t="shared" si="5"/>
        <v>-1.6923746433924858E-2</v>
      </c>
      <c r="G101" s="2">
        <v>42265</v>
      </c>
      <c r="H101">
        <v>104.55</v>
      </c>
      <c r="I101" s="3">
        <f t="shared" si="6"/>
        <v>-1.8678430636380788E-2</v>
      </c>
      <c r="M101" s="2">
        <v>42265</v>
      </c>
      <c r="N101">
        <v>54.05</v>
      </c>
      <c r="O101">
        <f t="shared" si="7"/>
        <v>2.7761931926221596E-2</v>
      </c>
      <c r="S101" s="2">
        <v>42265</v>
      </c>
      <c r="T101">
        <v>56.84</v>
      </c>
      <c r="U101">
        <f t="shared" si="8"/>
        <v>5.4838139041217451E-3</v>
      </c>
      <c r="Y101" s="2">
        <v>42265</v>
      </c>
      <c r="Z101">
        <v>41.84</v>
      </c>
      <c r="AA101" s="3">
        <f t="shared" si="9"/>
        <v>-8.2958046930550929E-3</v>
      </c>
    </row>
    <row r="102" spans="1:27" x14ac:dyDescent="0.25">
      <c r="A102" s="2">
        <v>42272</v>
      </c>
      <c r="B102">
        <v>203.89</v>
      </c>
      <c r="C102">
        <f t="shared" si="5"/>
        <v>2.8527863853228274E-3</v>
      </c>
      <c r="G102" s="2">
        <v>42272</v>
      </c>
      <c r="H102">
        <v>106.03</v>
      </c>
      <c r="I102">
        <f t="shared" si="6"/>
        <v>1.4155906264945041E-2</v>
      </c>
      <c r="M102" s="2">
        <v>42272</v>
      </c>
      <c r="N102">
        <v>54.79</v>
      </c>
      <c r="O102">
        <f t="shared" si="7"/>
        <v>1.3691026827012063E-2</v>
      </c>
      <c r="S102" s="2">
        <v>42272</v>
      </c>
      <c r="T102">
        <v>57.99</v>
      </c>
      <c r="U102">
        <f t="shared" si="8"/>
        <v>2.0232230823363801E-2</v>
      </c>
      <c r="Y102" s="2">
        <v>42272</v>
      </c>
      <c r="Z102">
        <v>42.99</v>
      </c>
      <c r="AA102">
        <f t="shared" si="9"/>
        <v>2.7485659655831704E-2</v>
      </c>
    </row>
    <row r="103" spans="1:27" x14ac:dyDescent="0.25">
      <c r="A103" s="2">
        <v>42279</v>
      </c>
      <c r="B103">
        <v>206.61</v>
      </c>
      <c r="C103">
        <f t="shared" si="5"/>
        <v>1.3340526754622726E-2</v>
      </c>
      <c r="G103" s="2">
        <v>42279</v>
      </c>
      <c r="H103">
        <v>107.77</v>
      </c>
      <c r="I103">
        <f t="shared" si="6"/>
        <v>1.6410449872677497E-2</v>
      </c>
      <c r="M103" s="2">
        <v>42279</v>
      </c>
      <c r="N103">
        <v>54.86</v>
      </c>
      <c r="O103">
        <f t="shared" si="7"/>
        <v>1.277605402445707E-3</v>
      </c>
      <c r="S103" s="2">
        <v>42279</v>
      </c>
      <c r="T103">
        <v>58.08</v>
      </c>
      <c r="U103">
        <f t="shared" si="8"/>
        <v>1.5519917227107484E-3</v>
      </c>
      <c r="Y103" s="2">
        <v>42279</v>
      </c>
      <c r="Z103">
        <v>44.01</v>
      </c>
      <c r="AA103">
        <f t="shared" si="9"/>
        <v>2.3726448011165295E-2</v>
      </c>
    </row>
    <row r="104" spans="1:27" x14ac:dyDescent="0.25">
      <c r="A104" s="2">
        <v>42286</v>
      </c>
      <c r="B104">
        <v>213.26</v>
      </c>
      <c r="C104">
        <f t="shared" si="5"/>
        <v>3.2186244615458964E-2</v>
      </c>
      <c r="G104" s="2">
        <v>42286</v>
      </c>
      <c r="H104">
        <v>111.46</v>
      </c>
      <c r="I104">
        <f t="shared" si="6"/>
        <v>3.4239584299897909E-2</v>
      </c>
      <c r="M104" s="2">
        <v>42286</v>
      </c>
      <c r="N104">
        <v>56.81</v>
      </c>
      <c r="O104">
        <f t="shared" si="7"/>
        <v>3.5545023696682519E-2</v>
      </c>
      <c r="S104" s="2">
        <v>42286</v>
      </c>
      <c r="T104">
        <v>60.07</v>
      </c>
      <c r="U104">
        <f t="shared" si="8"/>
        <v>3.426308539944907E-2</v>
      </c>
      <c r="Y104" s="2">
        <v>42286</v>
      </c>
      <c r="Z104">
        <v>46.47</v>
      </c>
      <c r="AA104">
        <f t="shared" si="9"/>
        <v>5.5896387184730764E-2</v>
      </c>
    </row>
    <row r="105" spans="1:27" x14ac:dyDescent="0.25">
      <c r="A105" s="2">
        <v>42293</v>
      </c>
      <c r="B105">
        <v>209.78</v>
      </c>
      <c r="C105" s="3">
        <f t="shared" si="5"/>
        <v>-1.6318109350089045E-2</v>
      </c>
      <c r="G105" s="2">
        <v>42293</v>
      </c>
      <c r="H105">
        <v>111.3</v>
      </c>
      <c r="I105" s="3">
        <f t="shared" si="6"/>
        <v>-1.4354925533823489E-3</v>
      </c>
      <c r="M105" s="2">
        <v>42293</v>
      </c>
      <c r="N105">
        <v>58.72</v>
      </c>
      <c r="O105">
        <f t="shared" si="7"/>
        <v>3.3620841401161707E-2</v>
      </c>
      <c r="S105" s="2">
        <v>42293</v>
      </c>
      <c r="T105">
        <v>59.93</v>
      </c>
      <c r="U105" s="3">
        <f t="shared" si="8"/>
        <v>-2.3306142833361175E-3</v>
      </c>
      <c r="Y105" s="2">
        <v>42293</v>
      </c>
      <c r="Z105">
        <v>47.36</v>
      </c>
      <c r="AA105">
        <f t="shared" si="9"/>
        <v>1.9152141166343891E-2</v>
      </c>
    </row>
    <row r="106" spans="1:27" x14ac:dyDescent="0.25">
      <c r="A106" s="2">
        <v>42300</v>
      </c>
      <c r="B106">
        <v>219.32</v>
      </c>
      <c r="C106">
        <f t="shared" si="5"/>
        <v>4.5476213175707846E-2</v>
      </c>
      <c r="G106" s="2">
        <v>42300</v>
      </c>
      <c r="H106">
        <v>117.77</v>
      </c>
      <c r="I106">
        <f t="shared" si="6"/>
        <v>5.8131176999101516E-2</v>
      </c>
      <c r="M106" s="2">
        <v>42300</v>
      </c>
      <c r="N106">
        <v>61.05</v>
      </c>
      <c r="O106">
        <f t="shared" si="7"/>
        <v>3.9679836512261549E-2</v>
      </c>
      <c r="S106" s="2">
        <v>42300</v>
      </c>
      <c r="T106">
        <v>62.61</v>
      </c>
      <c r="U106">
        <f t="shared" si="8"/>
        <v>4.4718838645085926E-2</v>
      </c>
      <c r="Y106" s="2">
        <v>42300</v>
      </c>
      <c r="Z106">
        <v>48.89</v>
      </c>
      <c r="AA106">
        <f t="shared" si="9"/>
        <v>3.2305743243243271E-2</v>
      </c>
    </row>
    <row r="107" spans="1:27" x14ac:dyDescent="0.25">
      <c r="A107" s="2">
        <v>42307</v>
      </c>
      <c r="B107">
        <v>219.83</v>
      </c>
      <c r="C107">
        <f t="shared" si="5"/>
        <v>2.3253693233632106E-3</v>
      </c>
      <c r="G107" s="2">
        <v>42307</v>
      </c>
      <c r="H107">
        <v>117.4</v>
      </c>
      <c r="I107" s="3">
        <f t="shared" si="6"/>
        <v>-3.1417169058333221E-3</v>
      </c>
      <c r="M107" s="2">
        <v>42307</v>
      </c>
      <c r="N107">
        <v>60.47</v>
      </c>
      <c r="O107" s="3">
        <f t="shared" si="7"/>
        <v>-9.5004095004094721E-3</v>
      </c>
      <c r="S107" s="2">
        <v>42307</v>
      </c>
      <c r="T107">
        <v>62.57</v>
      </c>
      <c r="U107" s="3">
        <f t="shared" si="8"/>
        <v>-6.3887557898097982E-4</v>
      </c>
      <c r="Y107" s="2">
        <v>42307</v>
      </c>
      <c r="Z107">
        <v>48.32</v>
      </c>
      <c r="AA107" s="3">
        <f t="shared" si="9"/>
        <v>-1.1658825935774192E-2</v>
      </c>
    </row>
    <row r="108" spans="1:27" x14ac:dyDescent="0.25">
      <c r="A108" s="2">
        <v>42314</v>
      </c>
      <c r="B108">
        <v>216.63</v>
      </c>
      <c r="C108" s="3">
        <f t="shared" si="5"/>
        <v>-1.4556702906791688E-2</v>
      </c>
      <c r="G108" s="2">
        <v>42314</v>
      </c>
      <c r="H108">
        <v>117.57</v>
      </c>
      <c r="I108">
        <f t="shared" si="6"/>
        <v>1.4480408858602001E-3</v>
      </c>
      <c r="M108" s="2">
        <v>42314</v>
      </c>
      <c r="N108">
        <v>57.09</v>
      </c>
      <c r="O108" s="3">
        <f t="shared" si="7"/>
        <v>-5.5895485364643553E-2</v>
      </c>
      <c r="S108" s="2">
        <v>42314</v>
      </c>
      <c r="T108">
        <v>61.97</v>
      </c>
      <c r="U108" s="3">
        <f t="shared" si="8"/>
        <v>-9.5892600287678029E-3</v>
      </c>
      <c r="Y108" s="2">
        <v>42314</v>
      </c>
      <c r="Z108">
        <v>44.63</v>
      </c>
      <c r="AA108" s="3">
        <f t="shared" si="9"/>
        <v>-7.6365894039735052E-2</v>
      </c>
    </row>
    <row r="109" spans="1:27" x14ac:dyDescent="0.25">
      <c r="A109" s="2">
        <v>42321</v>
      </c>
      <c r="B109">
        <v>213.16</v>
      </c>
      <c r="C109" s="3">
        <f t="shared" si="5"/>
        <v>-1.6018095369985684E-2</v>
      </c>
      <c r="G109" s="2">
        <v>42321</v>
      </c>
      <c r="H109">
        <v>117.25</v>
      </c>
      <c r="I109" s="3">
        <f t="shared" si="6"/>
        <v>-2.7217827677127942E-3</v>
      </c>
      <c r="M109" s="2">
        <v>42321</v>
      </c>
      <c r="N109">
        <v>56.28</v>
      </c>
      <c r="O109" s="3">
        <f t="shared" si="7"/>
        <v>-1.4188124014713649E-2</v>
      </c>
      <c r="S109" s="2">
        <v>42321</v>
      </c>
      <c r="T109">
        <v>59.74</v>
      </c>
      <c r="U109" s="3">
        <f t="shared" si="8"/>
        <v>-3.5985154106825831E-2</v>
      </c>
      <c r="Y109" s="2">
        <v>42321</v>
      </c>
      <c r="Z109">
        <v>45.52</v>
      </c>
      <c r="AA109">
        <f t="shared" si="9"/>
        <v>1.9941743222047961E-2</v>
      </c>
    </row>
    <row r="110" spans="1:27" x14ac:dyDescent="0.25">
      <c r="A110" s="2">
        <v>42328</v>
      </c>
      <c r="B110">
        <v>226.06</v>
      </c>
      <c r="C110">
        <f t="shared" si="5"/>
        <v>6.0517920810658689E-2</v>
      </c>
      <c r="G110" s="2">
        <v>42328</v>
      </c>
      <c r="H110">
        <v>127.04</v>
      </c>
      <c r="I110">
        <f t="shared" si="6"/>
        <v>8.3496801705756976E-2</v>
      </c>
      <c r="M110" s="2">
        <v>42328</v>
      </c>
      <c r="N110">
        <v>57.13</v>
      </c>
      <c r="O110">
        <f t="shared" si="7"/>
        <v>1.5103056147832292E-2</v>
      </c>
      <c r="S110" s="2">
        <v>42328</v>
      </c>
      <c r="T110">
        <v>61.99</v>
      </c>
      <c r="U110">
        <f t="shared" si="8"/>
        <v>3.7663207231335788E-2</v>
      </c>
      <c r="Y110" s="2">
        <v>42328</v>
      </c>
      <c r="Z110">
        <v>46.49</v>
      </c>
      <c r="AA110">
        <f t="shared" si="9"/>
        <v>2.1309314586994702E-2</v>
      </c>
    </row>
    <row r="111" spans="1:27" x14ac:dyDescent="0.25">
      <c r="A111" s="2">
        <v>42335</v>
      </c>
      <c r="B111">
        <v>225.91</v>
      </c>
      <c r="C111" s="3">
        <f t="shared" si="5"/>
        <v>-6.6354065292402757E-4</v>
      </c>
      <c r="G111" s="2">
        <v>42335</v>
      </c>
      <c r="H111">
        <v>126.79</v>
      </c>
      <c r="I111" s="3">
        <f t="shared" si="6"/>
        <v>-1.9678841309823678E-3</v>
      </c>
      <c r="M111" s="2">
        <v>42335</v>
      </c>
      <c r="N111">
        <v>57.75</v>
      </c>
      <c r="O111">
        <f t="shared" si="7"/>
        <v>1.0852441799404821E-2</v>
      </c>
      <c r="S111" s="2">
        <v>42335</v>
      </c>
      <c r="T111">
        <v>62.18</v>
      </c>
      <c r="U111">
        <f t="shared" si="8"/>
        <v>3.0650104855621508E-3</v>
      </c>
      <c r="Y111" s="2">
        <v>42335</v>
      </c>
      <c r="Z111">
        <v>46.84</v>
      </c>
      <c r="AA111">
        <f t="shared" si="9"/>
        <v>7.5285007528501056E-3</v>
      </c>
    </row>
    <row r="112" spans="1:27" x14ac:dyDescent="0.25">
      <c r="A112" s="2">
        <v>42342</v>
      </c>
      <c r="B112">
        <v>218.39</v>
      </c>
      <c r="C112" s="3">
        <f t="shared" si="5"/>
        <v>-3.328759240405476E-2</v>
      </c>
      <c r="G112" s="2">
        <v>42342</v>
      </c>
      <c r="H112">
        <v>124.29</v>
      </c>
      <c r="I112" s="3">
        <f t="shared" si="6"/>
        <v>-1.9717643347267135E-2</v>
      </c>
      <c r="M112" s="2">
        <v>42342</v>
      </c>
      <c r="N112">
        <v>58.51</v>
      </c>
      <c r="O112">
        <f t="shared" si="7"/>
        <v>1.3160173160173125E-2</v>
      </c>
      <c r="S112" s="2">
        <v>42342</v>
      </c>
      <c r="T112">
        <v>61.75</v>
      </c>
      <c r="U112" s="3">
        <f t="shared" si="8"/>
        <v>-6.9154068832421953E-3</v>
      </c>
      <c r="Y112" s="2">
        <v>42342</v>
      </c>
      <c r="Z112">
        <v>46.76</v>
      </c>
      <c r="AA112" s="3">
        <f t="shared" si="9"/>
        <v>-1.707941929974496E-3</v>
      </c>
    </row>
  </sheetData>
  <hyperlinks>
    <hyperlink ref="E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euil1.Color1">
                <anchor moveWithCells="1" sizeWithCells="1">
                  <from>
                    <xdr:col>1</xdr:col>
                    <xdr:colOff>600075</xdr:colOff>
                    <xdr:row>0</xdr:row>
                    <xdr:rowOff>0</xdr:rowOff>
                  </from>
                  <to>
                    <xdr:col>3</xdr:col>
                    <xdr:colOff>9525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Feuil1.Color2">
                <anchor moveWithCells="1" sizeWithCells="1">
                  <from>
                    <xdr:col>8</xdr:col>
                    <xdr:colOff>9525</xdr:colOff>
                    <xdr:row>0</xdr:row>
                    <xdr:rowOff>19050</xdr:rowOff>
                  </from>
                  <to>
                    <xdr:col>9</xdr:col>
                    <xdr:colOff>9525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Feuil1.Color3">
                <anchor moveWithCells="1" sizeWithCells="1">
                  <from>
                    <xdr:col>14</xdr:col>
                    <xdr:colOff>9525</xdr:colOff>
                    <xdr:row>0</xdr:row>
                    <xdr:rowOff>19050</xdr:rowOff>
                  </from>
                  <to>
                    <xdr:col>15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Feuil1.Color4">
                <anchor moveWithCells="1" sizeWithCells="1">
                  <from>
                    <xdr:col>20</xdr:col>
                    <xdr:colOff>19050</xdr:colOff>
                    <xdr:row>0</xdr:row>
                    <xdr:rowOff>9525</xdr:rowOff>
                  </from>
                  <to>
                    <xdr:col>21</xdr:col>
                    <xdr:colOff>19050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Feuil1.Color5">
                <anchor moveWithCells="1" sizeWithCells="1">
                  <from>
                    <xdr:col>26</xdr:col>
                    <xdr:colOff>9525</xdr:colOff>
                    <xdr:row>0</xdr:row>
                    <xdr:rowOff>19050</xdr:rowOff>
                  </from>
                  <to>
                    <xdr:col>27</xdr:col>
                    <xdr:colOff>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Macro_Y">
                <anchor moveWithCells="1" sizeWithCells="1">
                  <from>
                    <xdr:col>3</xdr:col>
                    <xdr:colOff>304800</xdr:colOff>
                    <xdr:row>1</xdr:row>
                    <xdr:rowOff>38100</xdr:rowOff>
                  </from>
                  <to>
                    <xdr:col>6</xdr:col>
                    <xdr:colOff>542925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AlexisPerret</dc:creator>
  <cp:lastModifiedBy>Yves</cp:lastModifiedBy>
  <dcterms:created xsi:type="dcterms:W3CDTF">2015-12-12T23:58:04Z</dcterms:created>
  <dcterms:modified xsi:type="dcterms:W3CDTF">2015-12-13T12:07:09Z</dcterms:modified>
</cp:coreProperties>
</file>