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20520" windowHeight="3765" tabRatio="692"/>
  </bookViews>
  <sheets>
    <sheet name="Pourcentage et liste entreprise" sheetId="2" r:id="rId1"/>
    <sheet name="Taux Bons" sheetId="3" r:id="rId2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D7" i="2" l="1"/>
  <c r="E7" i="2" s="1"/>
  <c r="D8" i="2"/>
  <c r="E8" i="2" s="1"/>
  <c r="D9" i="2"/>
  <c r="E9" i="2"/>
  <c r="F9" i="2" s="1"/>
  <c r="G9" i="2"/>
  <c r="D10" i="2"/>
  <c r="E10" i="2"/>
  <c r="F10" i="2" s="1"/>
  <c r="G10" i="2"/>
  <c r="D11" i="2"/>
  <c r="E11" i="2"/>
  <c r="F11" i="2" s="1"/>
  <c r="G11" i="2"/>
  <c r="D12" i="2"/>
  <c r="E12" i="2"/>
  <c r="F12" i="2" s="1"/>
  <c r="G12" i="2"/>
  <c r="D13" i="2"/>
  <c r="E13" i="2"/>
  <c r="F13" i="2" s="1"/>
  <c r="G13" i="2"/>
  <c r="D14" i="2"/>
  <c r="E14" i="2"/>
  <c r="F14" i="2" s="1"/>
  <c r="G14" i="2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6" i="2"/>
  <c r="E6" i="2" s="1"/>
  <c r="G6" i="2" s="1"/>
  <c r="F6" i="2" s="1"/>
  <c r="G8" i="2" l="1"/>
  <c r="F8" i="2" s="1"/>
  <c r="F7" i="2"/>
  <c r="G7" i="2"/>
  <c r="G40" i="2"/>
  <c r="F40" i="2"/>
  <c r="G38" i="2"/>
  <c r="F38" i="2"/>
  <c r="G36" i="2"/>
  <c r="F36" i="2"/>
  <c r="G34" i="2"/>
  <c r="F34" i="2"/>
  <c r="G32" i="2"/>
  <c r="F32" i="2"/>
  <c r="G30" i="2"/>
  <c r="F30" i="2"/>
  <c r="G28" i="2"/>
  <c r="F28" i="2" s="1"/>
  <c r="G26" i="2"/>
  <c r="F26" i="2" s="1"/>
  <c r="G24" i="2"/>
  <c r="F24" i="2" s="1"/>
  <c r="G22" i="2"/>
  <c r="F22" i="2" s="1"/>
  <c r="G20" i="2"/>
  <c r="F20" i="2" s="1"/>
  <c r="G18" i="2"/>
  <c r="F18" i="2" s="1"/>
  <c r="G16" i="2"/>
  <c r="F16" i="2" s="1"/>
  <c r="G41" i="2"/>
  <c r="F41" i="2" s="1"/>
  <c r="G39" i="2"/>
  <c r="F39" i="2" s="1"/>
  <c r="G37" i="2"/>
  <c r="F37" i="2" s="1"/>
  <c r="G35" i="2"/>
  <c r="F35" i="2" s="1"/>
  <c r="G33" i="2"/>
  <c r="F33" i="2" s="1"/>
  <c r="G31" i="2"/>
  <c r="F31" i="2" s="1"/>
  <c r="G29" i="2"/>
  <c r="F29" i="2" s="1"/>
  <c r="G27" i="2"/>
  <c r="F27" i="2" s="1"/>
  <c r="G25" i="2"/>
  <c r="F25" i="2" s="1"/>
  <c r="G23" i="2"/>
  <c r="F23" i="2" s="1"/>
  <c r="G21" i="2"/>
  <c r="F21" i="2" s="1"/>
  <c r="G19" i="2"/>
  <c r="F19" i="2" s="1"/>
  <c r="G17" i="2"/>
  <c r="F17" i="2" s="1"/>
  <c r="G15" i="2"/>
  <c r="F15" i="2" s="1"/>
  <c r="E45" i="3" l="1"/>
  <c r="E44" i="3"/>
  <c r="E43" i="3"/>
  <c r="E42" i="3"/>
  <c r="E41" i="3"/>
  <c r="E30" i="3"/>
  <c r="E29" i="3"/>
  <c r="E28" i="3"/>
  <c r="E27" i="3"/>
  <c r="E26" i="3"/>
  <c r="E12" i="3"/>
  <c r="E11" i="3"/>
  <c r="E10" i="3"/>
  <c r="E9" i="3"/>
  <c r="E8" i="3"/>
  <c r="G43" i="2" l="1"/>
</calcChain>
</file>

<file path=xl/sharedStrings.xml><?xml version="1.0" encoding="utf-8"?>
<sst xmlns="http://schemas.openxmlformats.org/spreadsheetml/2006/main" count="59" uniqueCount="41">
  <si>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</si>
  <si>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</si>
  <si>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</si>
  <si>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</si>
  <si>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</si>
  <si>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</si>
  <si>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</si>
  <si>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</si>
  <si>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</si>
  <si>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</si>
  <si>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</si>
  <si>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</si>
  <si>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</si>
  <si>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</si>
  <si>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</si>
  <si>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Entreprise 1</t>
  </si>
  <si>
    <t>Entreprise 2</t>
  </si>
  <si>
    <t>Société 1</t>
  </si>
  <si>
    <t>Société 2</t>
  </si>
  <si>
    <t>Entreprise 3</t>
  </si>
  <si>
    <t>Entreprise 100</t>
  </si>
  <si>
    <t>Entreprise 101</t>
  </si>
  <si>
    <t>Entreprise 102</t>
  </si>
  <si>
    <t>Société 3</t>
  </si>
  <si>
    <t>Entreprise 30</t>
  </si>
  <si>
    <t>Entreprise 31</t>
  </si>
  <si>
    <t>Entreprise 32</t>
  </si>
  <si>
    <t>Entreprise 33</t>
  </si>
  <si>
    <t>Entreprise 34</t>
  </si>
  <si>
    <t>Entreprise 35</t>
  </si>
  <si>
    <t>Liste des taux en relation avec les bons sur chiffre d'affaires</t>
  </si>
  <si>
    <t>Variante 1</t>
  </si>
  <si>
    <t>De</t>
  </si>
  <si>
    <t>à</t>
  </si>
  <si>
    <t>Taux</t>
  </si>
  <si>
    <t>Hypothese 
max.</t>
  </si>
  <si>
    <t>et plus</t>
  </si>
  <si>
    <t>Variante 2</t>
  </si>
  <si>
    <t>Variante 3</t>
  </si>
  <si>
    <t>Plus utile</t>
  </si>
  <si>
    <t>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</si>
</sst>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2"/>
      <color rgb="FFFF0000"/>
      <name val="Century Gothic"/>
      <family val="2"/>
    </font>
    <font>
      <sz val="11"/>
      <name val="Arial"/>
      <family val="2"/>
    </font>
    <font>
      <sz val="24"/>
      <color rgb="FF000000"/>
      <name val="AR BERKLEY"/>
    </font>
    <font>
      <sz val="24"/>
      <color rgb="FF000000"/>
      <name val="Algerian"/>
      <family val="5"/>
    </font>
    <font>
      <b/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10" fillId="0" borderId="0"/>
    <xf numFmtId="0" fontId="1" fillId="0" borderId="0"/>
    <xf numFmtId="0" fontId="7" fillId="0" borderId="0"/>
  </cellStyleXfs>
  <cellXfs count="96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1" xfId="0" applyNumberFormat="1" applyFont="1" applyBorder="1" applyAlignment="1" applyProtection="1">
      <alignment horizontal="right"/>
    </xf>
    <xf numFmtId="4" fontId="3" fillId="0" borderId="22" xfId="0" applyNumberFormat="1" applyFont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0" xfId="0" applyNumberFormat="1" applyFont="1" applyFill="1" applyBorder="1" applyAlignment="1" applyProtection="1">
      <alignment horizontal="center"/>
    </xf>
    <xf numFmtId="3" fontId="3" fillId="2" borderId="23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0" xfId="0" applyNumberFormat="1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1" fontId="3" fillId="0" borderId="20" xfId="0" applyNumberFormat="1" applyFont="1" applyFill="1" applyBorder="1" applyAlignment="1" applyProtection="1">
      <alignment horizontal="center"/>
      <protection locked="0"/>
    </xf>
    <xf numFmtId="1" fontId="3" fillId="0" borderId="23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9" fillId="0" borderId="11" xfId="0" applyFont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" fillId="5" borderId="0" xfId="0" applyFont="1" applyFill="1" applyProtection="1">
      <protection locked="0"/>
    </xf>
    <xf numFmtId="0" fontId="13" fillId="0" borderId="0" xfId="0" applyFont="1" applyProtection="1">
      <protection locked="0"/>
    </xf>
    <xf numFmtId="0" fontId="14" fillId="0" borderId="0" xfId="0" applyFont="1" applyFill="1" applyProtection="1">
      <protection locked="0"/>
    </xf>
    <xf numFmtId="0" fontId="14" fillId="0" borderId="0" xfId="0" applyFont="1" applyProtection="1">
      <protection locked="0"/>
    </xf>
    <xf numFmtId="0" fontId="1" fillId="0" borderId="0" xfId="6"/>
    <xf numFmtId="0" fontId="13" fillId="2" borderId="25" xfId="6" applyFont="1" applyFill="1" applyBorder="1"/>
    <xf numFmtId="0" fontId="15" fillId="0" borderId="3" xfId="6" applyFont="1" applyBorder="1"/>
    <xf numFmtId="0" fontId="15" fillId="0" borderId="4" xfId="6" applyFont="1" applyBorder="1"/>
    <xf numFmtId="0" fontId="15" fillId="0" borderId="4" xfId="6" applyFont="1" applyFill="1" applyBorder="1"/>
    <xf numFmtId="0" fontId="13" fillId="0" borderId="5" xfId="6" applyFont="1" applyFill="1" applyBorder="1" applyAlignment="1">
      <alignment wrapText="1"/>
    </xf>
    <xf numFmtId="0" fontId="1" fillId="0" borderId="26" xfId="6" applyBorder="1"/>
    <xf numFmtId="0" fontId="1" fillId="0" borderId="2" xfId="6" applyBorder="1"/>
    <xf numFmtId="10" fontId="1" fillId="0" borderId="2" xfId="6" applyNumberFormat="1" applyBorder="1"/>
    <xf numFmtId="0" fontId="1" fillId="0" borderId="27" xfId="6" applyFill="1" applyBorder="1"/>
    <xf numFmtId="3" fontId="1" fillId="0" borderId="6" xfId="6" applyNumberFormat="1" applyBorder="1"/>
    <xf numFmtId="3" fontId="1" fillId="0" borderId="1" xfId="6" applyNumberFormat="1" applyBorder="1"/>
    <xf numFmtId="10" fontId="1" fillId="0" borderId="1" xfId="6" applyNumberFormat="1" applyBorder="1"/>
    <xf numFmtId="0" fontId="1" fillId="0" borderId="1" xfId="6" applyBorder="1"/>
    <xf numFmtId="4" fontId="1" fillId="0" borderId="7" xfId="6" applyNumberFormat="1" applyBorder="1"/>
    <xf numFmtId="3" fontId="1" fillId="0" borderId="8" xfId="6" applyNumberFormat="1" applyBorder="1"/>
    <xf numFmtId="3" fontId="1" fillId="0" borderId="9" xfId="6" applyNumberFormat="1" applyBorder="1"/>
    <xf numFmtId="10" fontId="1" fillId="0" borderId="9" xfId="6" applyNumberFormat="1" applyBorder="1"/>
    <xf numFmtId="0" fontId="1" fillId="0" borderId="9" xfId="6" applyBorder="1"/>
    <xf numFmtId="4" fontId="1" fillId="0" borderId="10" xfId="6" applyNumberFormat="1" applyBorder="1"/>
    <xf numFmtId="3" fontId="1" fillId="0" borderId="0" xfId="6" applyNumberFormat="1" applyBorder="1"/>
    <xf numFmtId="10" fontId="1" fillId="0" borderId="0" xfId="6" applyNumberFormat="1" applyBorder="1"/>
    <xf numFmtId="0" fontId="1" fillId="0" borderId="0" xfId="6" applyBorder="1"/>
    <xf numFmtId="4" fontId="1" fillId="0" borderId="0" xfId="6" applyNumberFormat="1" applyBorder="1"/>
    <xf numFmtId="0" fontId="1" fillId="0" borderId="11" xfId="6" applyBorder="1"/>
    <xf numFmtId="0" fontId="1" fillId="0" borderId="12" xfId="6" applyBorder="1"/>
    <xf numFmtId="10" fontId="1" fillId="0" borderId="12" xfId="6" applyNumberFormat="1" applyBorder="1"/>
    <xf numFmtId="0" fontId="1" fillId="0" borderId="13" xfId="6" applyFill="1" applyBorder="1"/>
    <xf numFmtId="10" fontId="3" fillId="0" borderId="21" xfId="0" applyNumberFormat="1" applyFont="1" applyBorder="1" applyAlignment="1" applyProtection="1">
      <alignment horizontal="center" vertical="center"/>
    </xf>
    <xf numFmtId="4" fontId="3" fillId="2" borderId="22" xfId="0" applyNumberFormat="1" applyFont="1" applyFill="1" applyBorder="1" applyAlignment="1" applyProtection="1">
      <alignment horizontal="right"/>
    </xf>
    <xf numFmtId="4" fontId="3" fillId="2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/>
    </xf>
    <xf numFmtId="4" fontId="3" fillId="2" borderId="1" xfId="0" applyNumberFormat="1" applyFont="1" applyFill="1" applyBorder="1" applyAlignment="1" applyProtection="1">
      <alignment horizontal="right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0" fontId="15" fillId="0" borderId="0" xfId="6" applyFont="1" applyAlignment="1">
      <alignment horizontal="center" vertical="center" wrapText="1"/>
    </xf>
  </cellXfs>
  <cellStyles count="8">
    <cellStyle name="Lien hypertexte" xfId="1" builtinId="8"/>
    <cellStyle name="Normal" xfId="0" builtinId="0"/>
    <cellStyle name="Normal 2" xfId="2"/>
    <cellStyle name="Normal 3" xfId="3"/>
    <cellStyle name="Normal 3 2" xfId="7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R BERKLEY"/>
                </a:rPr>
                <a:t>T</a:t>
              </a: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5"/>
  <sheetViews>
    <sheetView tabSelected="1" zoomScaleNormal="100" workbookViewId="0">
      <selection activeCell="A10" sqref="A10"/>
    </sheetView>
  </sheetViews>
  <sheetFormatPr baseColWidth="10" defaultRowHeight="12.75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2" width="11.42578125" style="1"/>
    <col min="13" max="13" width="10.140625" style="1" customWidth="1"/>
    <col min="14" max="14" width="11.42578125" style="1"/>
    <col min="15" max="17" width="13.5703125" style="1" customWidth="1"/>
    <col min="18" max="16384" width="11.42578125" style="1"/>
  </cols>
  <sheetData>
    <row r="1" spans="1:18" ht="13.5" thickBot="1">
      <c r="O1" s="54" t="s">
        <v>17</v>
      </c>
      <c r="P1" s="54" t="s">
        <v>18</v>
      </c>
      <c r="Q1" s="54" t="s">
        <v>23</v>
      </c>
    </row>
    <row r="2" spans="1:18" ht="22.5" customHeight="1" thickBot="1">
      <c r="A2" s="2" t="s">
        <v>5</v>
      </c>
      <c r="B2" s="3" t="s">
        <v>17</v>
      </c>
      <c r="C2" s="4"/>
      <c r="D2" s="90" t="s">
        <v>8</v>
      </c>
      <c r="E2" s="91"/>
      <c r="F2" s="3">
        <v>2015</v>
      </c>
      <c r="H2" s="6"/>
      <c r="M2" s="54" t="s">
        <v>39</v>
      </c>
      <c r="O2" s="6" t="s">
        <v>15</v>
      </c>
      <c r="P2" s="6" t="s">
        <v>16</v>
      </c>
      <c r="Q2" s="6" t="s">
        <v>24</v>
      </c>
    </row>
    <row r="3" spans="1:18" ht="22.5" customHeight="1" thickBot="1">
      <c r="A3" s="5"/>
      <c r="B3" s="5"/>
      <c r="C3" s="5"/>
      <c r="D3" s="90" t="s">
        <v>9</v>
      </c>
      <c r="E3" s="91"/>
      <c r="F3" s="3">
        <v>4</v>
      </c>
      <c r="G3" s="5"/>
      <c r="H3" s="5"/>
      <c r="I3" s="5"/>
      <c r="K3" s="6"/>
      <c r="L3" s="6"/>
      <c r="M3" s="53"/>
      <c r="N3" s="6"/>
      <c r="O3" s="6" t="s">
        <v>16</v>
      </c>
      <c r="P3" s="6" t="s">
        <v>20</v>
      </c>
      <c r="Q3" s="6" t="s">
        <v>25</v>
      </c>
    </row>
    <row r="4" spans="1:18" ht="22.5" customHeight="1" thickBot="1">
      <c r="A4" s="5"/>
      <c r="B4" s="5"/>
      <c r="C4" s="5"/>
      <c r="D4" s="7"/>
      <c r="E4" s="7"/>
      <c r="F4" s="8"/>
      <c r="G4" s="5"/>
      <c r="H4" s="5"/>
      <c r="I4" s="5"/>
      <c r="J4" s="6"/>
      <c r="M4" s="54"/>
      <c r="O4" s="6" t="s">
        <v>19</v>
      </c>
      <c r="P4" s="6" t="s">
        <v>21</v>
      </c>
      <c r="Q4" s="6" t="s">
        <v>26</v>
      </c>
    </row>
    <row r="5" spans="1:18" ht="39" customHeight="1" thickBot="1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36" t="s">
        <v>10</v>
      </c>
      <c r="I5" s="41" t="s">
        <v>6</v>
      </c>
      <c r="J5" s="14" t="s">
        <v>12</v>
      </c>
      <c r="N5" s="15"/>
      <c r="P5" s="6" t="s">
        <v>22</v>
      </c>
      <c r="Q5" s="6" t="s">
        <v>27</v>
      </c>
    </row>
    <row r="6" spans="1:18" ht="17.25">
      <c r="A6" s="6" t="s">
        <v>15</v>
      </c>
      <c r="B6" s="16"/>
      <c r="C6" s="17">
        <v>1</v>
      </c>
      <c r="D6" s="31">
        <f>IF(C6=2,VLOOKUP(B6,'Taux Bons'!$A$25:$C$31,3),IF(C6=1,VLOOKUP(B6,'Taux Bons'!$A$7:$C$13,3),VLOOKUP(B6,'Taux Bons'!$A$40:$C$46,3)))</f>
        <v>0</v>
      </c>
      <c r="E6" s="32">
        <f>B6*D6</f>
        <v>0</v>
      </c>
      <c r="F6" s="32">
        <f>E6-G6</f>
        <v>0</v>
      </c>
      <c r="G6" s="87">
        <f>ROUNDDOWN(E6,-1)</f>
        <v>0</v>
      </c>
      <c r="H6" s="37"/>
      <c r="I6" s="42"/>
      <c r="J6" s="18"/>
      <c r="Q6" s="6" t="s">
        <v>28</v>
      </c>
    </row>
    <row r="7" spans="1:18" ht="17.25">
      <c r="A7" s="6" t="s">
        <v>16</v>
      </c>
      <c r="B7" s="20"/>
      <c r="C7" s="21" t="s">
        <v>40</v>
      </c>
      <c r="D7" s="33">
        <f>IF(C7=2,VLOOKUP(B7,'Taux Bons'!$A$25:$C$31,3),IF(C7=1,VLOOKUP(B7,'Taux Bons'!$A$7:$C$13,3),VLOOKUP(B7,'Taux Bons'!$A$40:$C$46,3)))</f>
        <v>0</v>
      </c>
      <c r="E7" s="88">
        <f t="shared" ref="E7:E41" si="0">B7*D7</f>
        <v>0</v>
      </c>
      <c r="F7" s="88">
        <f t="shared" ref="F7:F41" si="1">E7-G7</f>
        <v>0</v>
      </c>
      <c r="G7" s="89">
        <f t="shared" ref="G7:G41" si="2">ROUNDDOWN(E7,-1)</f>
        <v>0</v>
      </c>
      <c r="H7" s="38"/>
      <c r="I7" s="43"/>
      <c r="J7" s="22"/>
      <c r="Q7" s="6" t="s">
        <v>29</v>
      </c>
    </row>
    <row r="8" spans="1:18" ht="17.25">
      <c r="A8" s="6" t="s">
        <v>19</v>
      </c>
      <c r="B8" s="20"/>
      <c r="C8" s="21">
        <v>1</v>
      </c>
      <c r="D8" s="33">
        <f>IF(C8=2,VLOOKUP(B8,'Taux Bons'!$A$25:$C$31,3),IF(C8=1,VLOOKUP(B8,'Taux Bons'!$A$7:$C$13,3),VLOOKUP(B8,'Taux Bons'!$A$40:$C$46,3)))</f>
        <v>0</v>
      </c>
      <c r="E8" s="88">
        <f t="shared" si="0"/>
        <v>0</v>
      </c>
      <c r="F8" s="88">
        <f t="shared" si="1"/>
        <v>0</v>
      </c>
      <c r="G8" s="89">
        <f t="shared" si="2"/>
        <v>0</v>
      </c>
      <c r="H8" s="38"/>
      <c r="I8" s="43"/>
      <c r="J8" s="22"/>
    </row>
    <row r="9" spans="1:18" ht="17.25">
      <c r="A9" s="6"/>
      <c r="B9" s="23"/>
      <c r="C9" s="24"/>
      <c r="D9" s="33">
        <f>IF(C9=2,VLOOKUP(B9,'Taux Bons'!$A$25:$C$31,3),IF(C9=1,VLOOKUP(B9,'Taux Bons'!$A$7:$C$13,3),VLOOKUP(B9,'Taux Bons'!$A$40:$C$46,3)))</f>
        <v>0</v>
      </c>
      <c r="E9" s="88">
        <f t="shared" si="0"/>
        <v>0</v>
      </c>
      <c r="F9" s="88">
        <f t="shared" si="1"/>
        <v>0</v>
      </c>
      <c r="G9" s="89">
        <f t="shared" si="2"/>
        <v>0</v>
      </c>
      <c r="H9" s="38"/>
      <c r="I9" s="44"/>
      <c r="J9" s="25"/>
      <c r="L9" s="6"/>
    </row>
    <row r="10" spans="1:18" ht="17.25">
      <c r="A10" s="6"/>
      <c r="B10" s="20"/>
      <c r="C10" s="21"/>
      <c r="D10" s="33">
        <f>IF(C10=2,VLOOKUP(B10,'Taux Bons'!$A$25:$C$31,3),IF(C10=1,VLOOKUP(B10,'Taux Bons'!$A$7:$C$13,3),VLOOKUP(B10,'Taux Bons'!$A$40:$C$46,3)))</f>
        <v>0</v>
      </c>
      <c r="E10" s="88">
        <f t="shared" si="0"/>
        <v>0</v>
      </c>
      <c r="F10" s="88">
        <f t="shared" si="1"/>
        <v>0</v>
      </c>
      <c r="G10" s="89">
        <f t="shared" si="2"/>
        <v>0</v>
      </c>
      <c r="H10" s="38"/>
      <c r="I10" s="43"/>
      <c r="J10" s="22"/>
    </row>
    <row r="11" spans="1:18" ht="18" thickBot="1">
      <c r="A11" s="6"/>
      <c r="B11" s="23"/>
      <c r="C11" s="40"/>
      <c r="D11" s="33">
        <f>IF(C11=2,VLOOKUP(B11,'Taux Bons'!$A$25:$C$31,3),IF(C11=1,VLOOKUP(B11,'Taux Bons'!$A$7:$C$13,3),VLOOKUP(B11,'Taux Bons'!$A$40:$C$46,3)))</f>
        <v>0</v>
      </c>
      <c r="E11" s="88">
        <f t="shared" si="0"/>
        <v>0</v>
      </c>
      <c r="F11" s="88">
        <f t="shared" si="1"/>
        <v>0</v>
      </c>
      <c r="G11" s="89">
        <f t="shared" si="2"/>
        <v>0</v>
      </c>
      <c r="H11" s="38"/>
      <c r="I11" s="44"/>
      <c r="J11" s="25"/>
    </row>
    <row r="12" spans="1:18" ht="17.25">
      <c r="A12" s="50"/>
      <c r="B12" s="20"/>
      <c r="C12" s="21"/>
      <c r="D12" s="33">
        <f>IF(C12=2,VLOOKUP(B12,'Taux Bons'!$A$25:$C$31,3),IF(C12=1,VLOOKUP(B12,'Taux Bons'!$A$7:$C$13,3),VLOOKUP(B12,'Taux Bons'!$A$40:$C$46,3)))</f>
        <v>0</v>
      </c>
      <c r="E12" s="88">
        <f t="shared" si="0"/>
        <v>0</v>
      </c>
      <c r="F12" s="88">
        <f t="shared" si="1"/>
        <v>0</v>
      </c>
      <c r="G12" s="89">
        <f t="shared" si="2"/>
        <v>0</v>
      </c>
      <c r="H12" s="38"/>
      <c r="I12" s="43"/>
      <c r="J12" s="22"/>
      <c r="L12" s="52"/>
      <c r="M12" s="55"/>
      <c r="N12" s="52"/>
      <c r="O12" s="52"/>
      <c r="P12" s="52"/>
      <c r="Q12" s="52"/>
      <c r="R12" s="52"/>
    </row>
    <row r="13" spans="1:18" ht="18" thickBot="1">
      <c r="A13" s="19"/>
      <c r="B13" s="20"/>
      <c r="C13" s="21"/>
      <c r="D13" s="33">
        <f>IF(C13=2,VLOOKUP(B13,'Taux Bons'!$A$25:$C$31,3),IF(C13=1,VLOOKUP(B13,'Taux Bons'!$A$7:$C$13,3),VLOOKUP(B13,'Taux Bons'!$A$40:$C$46,3)))</f>
        <v>0</v>
      </c>
      <c r="E13" s="88">
        <f t="shared" si="0"/>
        <v>0</v>
      </c>
      <c r="F13" s="88">
        <f t="shared" si="1"/>
        <v>0</v>
      </c>
      <c r="G13" s="89">
        <f t="shared" si="2"/>
        <v>0</v>
      </c>
      <c r="H13" s="38"/>
      <c r="I13" s="43"/>
      <c r="J13" s="22"/>
      <c r="L13" s="52"/>
      <c r="M13" s="55"/>
      <c r="N13" s="52"/>
      <c r="O13" s="52"/>
      <c r="P13" s="52"/>
      <c r="Q13" s="52"/>
      <c r="R13" s="52"/>
    </row>
    <row r="14" spans="1:18" ht="17.25">
      <c r="A14" s="50"/>
      <c r="B14" s="20"/>
      <c r="C14" s="21"/>
      <c r="D14" s="33">
        <f>IF(C14=2,VLOOKUP(B14,'Taux Bons'!$A$25:$C$31,3),IF(C14=1,VLOOKUP(B14,'Taux Bons'!$A$7:$C$13,3),VLOOKUP(B14,'Taux Bons'!$A$40:$C$46,3)))</f>
        <v>0</v>
      </c>
      <c r="E14" s="88">
        <f t="shared" si="0"/>
        <v>0</v>
      </c>
      <c r="F14" s="88">
        <f t="shared" si="1"/>
        <v>0</v>
      </c>
      <c r="G14" s="89">
        <f t="shared" si="2"/>
        <v>0</v>
      </c>
      <c r="H14" s="38"/>
      <c r="I14" s="45"/>
      <c r="J14" s="26"/>
      <c r="L14" s="52"/>
      <c r="M14" s="55"/>
      <c r="N14" s="52"/>
      <c r="O14" s="52"/>
      <c r="P14" s="52"/>
      <c r="Q14" s="52"/>
      <c r="R14" s="52"/>
    </row>
    <row r="15" spans="1:18" ht="18" thickBot="1">
      <c r="A15" s="19"/>
      <c r="B15" s="20"/>
      <c r="C15" s="21"/>
      <c r="D15" s="33">
        <f>IF(C15=2,VLOOKUP(B15,'Taux Bons'!$A$25:$C$31,3),IF(C15=1,VLOOKUP(B15,'Taux Bons'!$A$7:$C$13,3),VLOOKUP(B15,'Taux Bons'!$A$40:$C$46,3)))</f>
        <v>0</v>
      </c>
      <c r="E15" s="88">
        <f t="shared" si="0"/>
        <v>0</v>
      </c>
      <c r="F15" s="88">
        <f t="shared" si="1"/>
        <v>0</v>
      </c>
      <c r="G15" s="89">
        <f t="shared" si="2"/>
        <v>0</v>
      </c>
      <c r="H15" s="38"/>
      <c r="I15" s="43"/>
      <c r="J15" s="22"/>
      <c r="L15" s="52"/>
      <c r="M15" s="55"/>
      <c r="N15" s="52"/>
      <c r="O15" s="52"/>
      <c r="P15" s="52"/>
      <c r="Q15" s="52"/>
      <c r="R15" s="52"/>
    </row>
    <row r="16" spans="1:18" ht="17.25">
      <c r="A16" s="50"/>
      <c r="B16" s="20"/>
      <c r="C16" s="21"/>
      <c r="D16" s="33">
        <f>IF(C16=2,VLOOKUP(B16,'Taux Bons'!$A$25:$C$31,3),IF(C16=1,VLOOKUP(B16,'Taux Bons'!$A$7:$C$13,3),VLOOKUP(B16,'Taux Bons'!$A$40:$C$46,3)))</f>
        <v>0</v>
      </c>
      <c r="E16" s="88">
        <f t="shared" si="0"/>
        <v>0</v>
      </c>
      <c r="F16" s="88">
        <f t="shared" si="1"/>
        <v>0</v>
      </c>
      <c r="G16" s="89">
        <f t="shared" si="2"/>
        <v>0</v>
      </c>
      <c r="H16" s="38"/>
      <c r="I16" s="43"/>
      <c r="J16" s="22"/>
      <c r="L16" s="52"/>
      <c r="M16" s="55"/>
      <c r="N16" s="52"/>
      <c r="O16" s="52"/>
      <c r="P16" s="52"/>
      <c r="Q16" s="52"/>
      <c r="R16" s="52"/>
    </row>
    <row r="17" spans="1:18" ht="18" thickBot="1">
      <c r="A17" s="19"/>
      <c r="B17" s="20"/>
      <c r="C17" s="21"/>
      <c r="D17" s="33">
        <f>IF(C17=2,VLOOKUP(B17,'Taux Bons'!$A$25:$C$31,3),IF(C17=1,VLOOKUP(B17,'Taux Bons'!$A$7:$C$13,3),VLOOKUP(B17,'Taux Bons'!$A$40:$C$46,3)))</f>
        <v>0</v>
      </c>
      <c r="E17" s="88">
        <f t="shared" si="0"/>
        <v>0</v>
      </c>
      <c r="F17" s="88">
        <f t="shared" si="1"/>
        <v>0</v>
      </c>
      <c r="G17" s="89">
        <f t="shared" si="2"/>
        <v>0</v>
      </c>
      <c r="H17" s="38"/>
      <c r="I17" s="43"/>
      <c r="J17" s="22"/>
      <c r="L17" s="52"/>
      <c r="M17" s="55"/>
      <c r="N17" s="52"/>
      <c r="O17" s="52"/>
      <c r="P17" s="52"/>
      <c r="Q17" s="52"/>
      <c r="R17" s="52"/>
    </row>
    <row r="18" spans="1:18" ht="17.25">
      <c r="A18" s="50"/>
      <c r="B18" s="20"/>
      <c r="C18" s="21"/>
      <c r="D18" s="33">
        <f>IF(C18=2,VLOOKUP(B18,'Taux Bons'!$A$25:$C$31,3),IF(C18=1,VLOOKUP(B18,'Taux Bons'!$A$7:$C$13,3),VLOOKUP(B18,'Taux Bons'!$A$40:$C$46,3)))</f>
        <v>0</v>
      </c>
      <c r="E18" s="88">
        <f t="shared" si="0"/>
        <v>0</v>
      </c>
      <c r="F18" s="88">
        <f t="shared" si="1"/>
        <v>0</v>
      </c>
      <c r="G18" s="89">
        <f t="shared" si="2"/>
        <v>0</v>
      </c>
      <c r="H18" s="38"/>
      <c r="I18" s="43"/>
      <c r="J18" s="22"/>
      <c r="L18" s="52"/>
      <c r="M18" s="55"/>
      <c r="N18" s="52"/>
      <c r="O18" s="52"/>
      <c r="P18" s="52"/>
      <c r="Q18" s="52"/>
      <c r="R18" s="52"/>
    </row>
    <row r="19" spans="1:18" ht="18" thickBot="1">
      <c r="A19" s="19"/>
      <c r="B19" s="20"/>
      <c r="C19" s="21"/>
      <c r="D19" s="33">
        <f>IF(C19=2,VLOOKUP(B19,'Taux Bons'!$A$25:$C$31,3),IF(C19=1,VLOOKUP(B19,'Taux Bons'!$A$7:$C$13,3),VLOOKUP(B19,'Taux Bons'!$A$40:$C$46,3)))</f>
        <v>0</v>
      </c>
      <c r="E19" s="88">
        <f t="shared" si="0"/>
        <v>0</v>
      </c>
      <c r="F19" s="88">
        <f t="shared" si="1"/>
        <v>0</v>
      </c>
      <c r="G19" s="89">
        <f t="shared" si="2"/>
        <v>0</v>
      </c>
      <c r="H19" s="38"/>
      <c r="I19" s="43"/>
      <c r="J19" s="22"/>
      <c r="M19" s="56"/>
    </row>
    <row r="20" spans="1:18" ht="17.25">
      <c r="A20" s="50"/>
      <c r="B20" s="20"/>
      <c r="C20" s="21"/>
      <c r="D20" s="33">
        <f>IF(C20=2,VLOOKUP(B20,'Taux Bons'!$A$25:$C$31,3),IF(C20=1,VLOOKUP(B20,'Taux Bons'!$A$7:$C$13,3),VLOOKUP(B20,'Taux Bons'!$A$40:$C$46,3)))</f>
        <v>0</v>
      </c>
      <c r="E20" s="88">
        <f t="shared" si="0"/>
        <v>0</v>
      </c>
      <c r="F20" s="88">
        <f t="shared" si="1"/>
        <v>0</v>
      </c>
      <c r="G20" s="89">
        <f t="shared" si="2"/>
        <v>0</v>
      </c>
      <c r="H20" s="38"/>
      <c r="I20" s="43"/>
      <c r="J20" s="22"/>
      <c r="M20" s="56"/>
    </row>
    <row r="21" spans="1:18" ht="18" thickBot="1">
      <c r="A21" s="19"/>
      <c r="B21" s="20"/>
      <c r="C21" s="21"/>
      <c r="D21" s="33">
        <f>IF(C21=2,VLOOKUP(B21,'Taux Bons'!$A$25:$C$31,3),IF(C21=1,VLOOKUP(B21,'Taux Bons'!$A$7:$C$13,3),VLOOKUP(B21,'Taux Bons'!$A$40:$C$46,3)))</f>
        <v>0</v>
      </c>
      <c r="E21" s="88">
        <f t="shared" si="0"/>
        <v>0</v>
      </c>
      <c r="F21" s="88">
        <f t="shared" si="1"/>
        <v>0</v>
      </c>
      <c r="G21" s="89">
        <f t="shared" si="2"/>
        <v>0</v>
      </c>
      <c r="H21" s="38"/>
      <c r="I21" s="43"/>
      <c r="J21" s="22"/>
    </row>
    <row r="22" spans="1:18" ht="17.25">
      <c r="A22" s="50"/>
      <c r="B22" s="20"/>
      <c r="C22" s="21"/>
      <c r="D22" s="33">
        <f>IF(C22=2,VLOOKUP(B22,'Taux Bons'!$A$25:$C$31,3),IF(C22=1,VLOOKUP(B22,'Taux Bons'!$A$7:$C$13,3),VLOOKUP(B22,'Taux Bons'!$A$40:$C$46,3)))</f>
        <v>0</v>
      </c>
      <c r="E22" s="88">
        <f t="shared" si="0"/>
        <v>0</v>
      </c>
      <c r="F22" s="88">
        <f t="shared" si="1"/>
        <v>0</v>
      </c>
      <c r="G22" s="89">
        <f t="shared" si="2"/>
        <v>0</v>
      </c>
      <c r="H22" s="38"/>
      <c r="I22" s="43"/>
      <c r="J22" s="22"/>
    </row>
    <row r="23" spans="1:18" ht="18" thickBot="1">
      <c r="A23" s="19"/>
      <c r="B23" s="23"/>
      <c r="C23" s="24"/>
      <c r="D23" s="33">
        <f>IF(C23=2,VLOOKUP(B23,'Taux Bons'!$A$25:$C$31,3),IF(C23=1,VLOOKUP(B23,'Taux Bons'!$A$7:$C$13,3),VLOOKUP(B23,'Taux Bons'!$A$40:$C$46,3)))</f>
        <v>0</v>
      </c>
      <c r="E23" s="88">
        <f t="shared" si="0"/>
        <v>0</v>
      </c>
      <c r="F23" s="88">
        <f t="shared" si="1"/>
        <v>0</v>
      </c>
      <c r="G23" s="89">
        <f t="shared" si="2"/>
        <v>0</v>
      </c>
      <c r="H23" s="38"/>
      <c r="I23" s="44"/>
      <c r="J23" s="25"/>
    </row>
    <row r="24" spans="1:18" ht="17.25">
      <c r="A24" s="50"/>
      <c r="B24" s="20"/>
      <c r="C24" s="21"/>
      <c r="D24" s="33">
        <f>IF(C24=2,VLOOKUP(B24,'Taux Bons'!$A$25:$C$31,3),IF(C24=1,VLOOKUP(B24,'Taux Bons'!$A$7:$C$13,3),VLOOKUP(B24,'Taux Bons'!$A$40:$C$46,3)))</f>
        <v>0</v>
      </c>
      <c r="E24" s="88">
        <f t="shared" si="0"/>
        <v>0</v>
      </c>
      <c r="F24" s="88">
        <f t="shared" si="1"/>
        <v>0</v>
      </c>
      <c r="G24" s="89">
        <f t="shared" si="2"/>
        <v>0</v>
      </c>
      <c r="H24" s="38"/>
      <c r="I24" s="43"/>
      <c r="J24" s="22"/>
    </row>
    <row r="25" spans="1:18" ht="18" thickBot="1">
      <c r="A25" s="19"/>
      <c r="B25" s="20"/>
      <c r="C25" s="21"/>
      <c r="D25" s="33">
        <f>IF(C25=2,VLOOKUP(B25,'Taux Bons'!$A$25:$C$31,3),IF(C25=1,VLOOKUP(B25,'Taux Bons'!$A$7:$C$13,3),VLOOKUP(B25,'Taux Bons'!$A$40:$C$46,3)))</f>
        <v>0</v>
      </c>
      <c r="E25" s="88">
        <f t="shared" si="0"/>
        <v>0</v>
      </c>
      <c r="F25" s="88">
        <f t="shared" si="1"/>
        <v>0</v>
      </c>
      <c r="G25" s="89">
        <f t="shared" si="2"/>
        <v>0</v>
      </c>
      <c r="H25" s="38"/>
      <c r="I25" s="43"/>
      <c r="J25" s="22"/>
    </row>
    <row r="26" spans="1:18" ht="17.25">
      <c r="A26" s="50"/>
      <c r="B26" s="20"/>
      <c r="C26" s="21"/>
      <c r="D26" s="33">
        <f>IF(C26=2,VLOOKUP(B26,'Taux Bons'!$A$25:$C$31,3),IF(C26=1,VLOOKUP(B26,'Taux Bons'!$A$7:$C$13,3),VLOOKUP(B26,'Taux Bons'!$A$40:$C$46,3)))</f>
        <v>0</v>
      </c>
      <c r="E26" s="88">
        <f t="shared" si="0"/>
        <v>0</v>
      </c>
      <c r="F26" s="88">
        <f t="shared" si="1"/>
        <v>0</v>
      </c>
      <c r="G26" s="89">
        <f t="shared" si="2"/>
        <v>0</v>
      </c>
      <c r="H26" s="38"/>
      <c r="I26" s="43"/>
      <c r="J26" s="22"/>
    </row>
    <row r="27" spans="1:18" ht="18" thickBot="1">
      <c r="A27" s="19"/>
      <c r="B27" s="20"/>
      <c r="C27" s="21"/>
      <c r="D27" s="33">
        <f>IF(C27=2,VLOOKUP(B27,'Taux Bons'!$A$25:$C$31,3),IF(C27=1,VLOOKUP(B27,'Taux Bons'!$A$7:$C$13,3),VLOOKUP(B27,'Taux Bons'!$A$40:$C$46,3)))</f>
        <v>0</v>
      </c>
      <c r="E27" s="88">
        <f t="shared" si="0"/>
        <v>0</v>
      </c>
      <c r="F27" s="88">
        <f t="shared" si="1"/>
        <v>0</v>
      </c>
      <c r="G27" s="89">
        <f t="shared" si="2"/>
        <v>0</v>
      </c>
      <c r="H27" s="38"/>
      <c r="I27" s="44"/>
      <c r="J27" s="25"/>
    </row>
    <row r="28" spans="1:18" ht="17.25">
      <c r="A28" s="50"/>
      <c r="B28" s="20"/>
      <c r="C28" s="21"/>
      <c r="D28" s="33">
        <f>IF(C28=2,VLOOKUP(B28,'Taux Bons'!$A$25:$C$31,3),IF(C28=1,VLOOKUP(B28,'Taux Bons'!$A$7:$C$13,3),VLOOKUP(B28,'Taux Bons'!$A$40:$C$46,3)))</f>
        <v>0</v>
      </c>
      <c r="E28" s="88">
        <f t="shared" si="0"/>
        <v>0</v>
      </c>
      <c r="F28" s="88">
        <f t="shared" si="1"/>
        <v>0</v>
      </c>
      <c r="G28" s="89">
        <f t="shared" si="2"/>
        <v>0</v>
      </c>
      <c r="H28" s="38"/>
      <c r="I28" s="43"/>
      <c r="J28" s="22"/>
    </row>
    <row r="29" spans="1:18" ht="18" thickBot="1">
      <c r="A29" s="19"/>
      <c r="B29" s="20"/>
      <c r="C29" s="21"/>
      <c r="D29" s="33">
        <f>IF(C29=2,VLOOKUP(B29,'Taux Bons'!$A$25:$C$31,3),IF(C29=1,VLOOKUP(B29,'Taux Bons'!$A$7:$C$13,3),VLOOKUP(B29,'Taux Bons'!$A$40:$C$46,3)))</f>
        <v>0</v>
      </c>
      <c r="E29" s="88">
        <f t="shared" si="0"/>
        <v>0</v>
      </c>
      <c r="F29" s="88">
        <f t="shared" si="1"/>
        <v>0</v>
      </c>
      <c r="G29" s="89">
        <f t="shared" si="2"/>
        <v>0</v>
      </c>
      <c r="H29" s="38"/>
      <c r="I29" s="43"/>
      <c r="J29" s="22"/>
    </row>
    <row r="30" spans="1:18" ht="17.25">
      <c r="A30" s="50"/>
      <c r="B30" s="20"/>
      <c r="C30" s="21"/>
      <c r="D30" s="33">
        <f>IF(C30=2,VLOOKUP(B30,'Taux Bons'!$A$25:$C$31,3),IF(C30=1,VLOOKUP(B30,'Taux Bons'!$A$7:$C$13,3),VLOOKUP(B30,'Taux Bons'!$A$40:$C$46,3)))</f>
        <v>0</v>
      </c>
      <c r="E30" s="88">
        <f t="shared" si="0"/>
        <v>0</v>
      </c>
      <c r="F30" s="88">
        <f t="shared" si="1"/>
        <v>0</v>
      </c>
      <c r="G30" s="89">
        <f t="shared" si="2"/>
        <v>0</v>
      </c>
      <c r="H30" s="38"/>
      <c r="I30" s="43"/>
      <c r="J30" s="22"/>
    </row>
    <row r="31" spans="1:18" ht="18" thickBot="1">
      <c r="A31" s="19"/>
      <c r="B31" s="20"/>
      <c r="C31" s="21"/>
      <c r="D31" s="33">
        <f>IF(C31=2,VLOOKUP(B31,'Taux Bons'!$A$25:$C$31,3),IF(C31=1,VLOOKUP(B31,'Taux Bons'!$A$7:$C$13,3),VLOOKUP(B31,'Taux Bons'!$A$40:$C$46,3)))</f>
        <v>0</v>
      </c>
      <c r="E31" s="88">
        <f t="shared" si="0"/>
        <v>0</v>
      </c>
      <c r="F31" s="88">
        <f t="shared" si="1"/>
        <v>0</v>
      </c>
      <c r="G31" s="89">
        <f t="shared" si="2"/>
        <v>0</v>
      </c>
      <c r="H31" s="38"/>
      <c r="I31" s="43"/>
      <c r="J31" s="22"/>
    </row>
    <row r="32" spans="1:18" ht="17.25">
      <c r="A32" s="50"/>
      <c r="B32" s="23"/>
      <c r="C32" s="24"/>
      <c r="D32" s="33">
        <f>IF(C32=2,VLOOKUP(B32,'Taux Bons'!$A$25:$C$31,3),IF(C32=1,VLOOKUP(B32,'Taux Bons'!$A$7:$C$13,3),VLOOKUP(B32,'Taux Bons'!$A$40:$C$46,3)))</f>
        <v>0</v>
      </c>
      <c r="E32" s="88">
        <f t="shared" si="0"/>
        <v>0</v>
      </c>
      <c r="F32" s="88">
        <f t="shared" si="1"/>
        <v>0</v>
      </c>
      <c r="G32" s="89">
        <f t="shared" si="2"/>
        <v>0</v>
      </c>
      <c r="H32" s="38"/>
      <c r="I32" s="44"/>
      <c r="J32" s="25"/>
    </row>
    <row r="33" spans="1:10" ht="18" thickBot="1">
      <c r="A33" s="19"/>
      <c r="B33" s="20"/>
      <c r="C33" s="21"/>
      <c r="D33" s="33">
        <f>IF(C33=2,VLOOKUP(B33,'Taux Bons'!$A$25:$C$31,3),IF(C33=1,VLOOKUP(B33,'Taux Bons'!$A$7:$C$13,3),VLOOKUP(B33,'Taux Bons'!$A$40:$C$46,3)))</f>
        <v>0</v>
      </c>
      <c r="E33" s="88">
        <f t="shared" si="0"/>
        <v>0</v>
      </c>
      <c r="F33" s="88">
        <f t="shared" si="1"/>
        <v>0</v>
      </c>
      <c r="G33" s="89">
        <f t="shared" si="2"/>
        <v>0</v>
      </c>
      <c r="H33" s="38"/>
      <c r="I33" s="43"/>
      <c r="J33" s="22"/>
    </row>
    <row r="34" spans="1:10" ht="17.25">
      <c r="A34" s="50"/>
      <c r="B34" s="20"/>
      <c r="C34" s="21"/>
      <c r="D34" s="33">
        <f>IF(C34=2,VLOOKUP(B34,'Taux Bons'!$A$25:$C$31,3),IF(C34=1,VLOOKUP(B34,'Taux Bons'!$A$7:$C$13,3),VLOOKUP(B34,'Taux Bons'!$A$40:$C$46,3)))</f>
        <v>0</v>
      </c>
      <c r="E34" s="88">
        <f t="shared" si="0"/>
        <v>0</v>
      </c>
      <c r="F34" s="88">
        <f t="shared" si="1"/>
        <v>0</v>
      </c>
      <c r="G34" s="89">
        <f t="shared" si="2"/>
        <v>0</v>
      </c>
      <c r="H34" s="38"/>
      <c r="I34" s="43"/>
      <c r="J34" s="22"/>
    </row>
    <row r="35" spans="1:10" ht="18" thickBot="1">
      <c r="A35" s="19"/>
      <c r="B35" s="20"/>
      <c r="C35" s="21"/>
      <c r="D35" s="33">
        <f>IF(C35=2,VLOOKUP(B35,'Taux Bons'!$A$25:$C$31,3),IF(C35=1,VLOOKUP(B35,'Taux Bons'!$A$7:$C$13,3),VLOOKUP(B35,'Taux Bons'!$A$40:$C$46,3)))</f>
        <v>0</v>
      </c>
      <c r="E35" s="88">
        <f t="shared" si="0"/>
        <v>0</v>
      </c>
      <c r="F35" s="88">
        <f t="shared" si="1"/>
        <v>0</v>
      </c>
      <c r="G35" s="89">
        <f t="shared" si="2"/>
        <v>0</v>
      </c>
      <c r="H35" s="38"/>
      <c r="I35" s="43"/>
      <c r="J35" s="22"/>
    </row>
    <row r="36" spans="1:10" ht="17.25">
      <c r="A36" s="50"/>
      <c r="B36" s="20"/>
      <c r="C36" s="21"/>
      <c r="D36" s="33">
        <f>IF(C36=2,VLOOKUP(B36,'Taux Bons'!$A$25:$C$31,3),IF(C36=1,VLOOKUP(B36,'Taux Bons'!$A$7:$C$13,3),VLOOKUP(B36,'Taux Bons'!$A$40:$C$46,3)))</f>
        <v>0</v>
      </c>
      <c r="E36" s="88">
        <f t="shared" si="0"/>
        <v>0</v>
      </c>
      <c r="F36" s="88">
        <f t="shared" si="1"/>
        <v>0</v>
      </c>
      <c r="G36" s="89">
        <f t="shared" si="2"/>
        <v>0</v>
      </c>
      <c r="H36" s="38"/>
      <c r="I36" s="43"/>
      <c r="J36" s="22"/>
    </row>
    <row r="37" spans="1:10" ht="18" thickBot="1">
      <c r="A37" s="19"/>
      <c r="B37" s="23"/>
      <c r="C37" s="24"/>
      <c r="D37" s="33">
        <f>IF(C37=2,VLOOKUP(B37,'Taux Bons'!$A$25:$C$31,3),IF(C37=1,VLOOKUP(B37,'Taux Bons'!$A$7:$C$13,3),VLOOKUP(B37,'Taux Bons'!$A$40:$C$46,3)))</f>
        <v>0</v>
      </c>
      <c r="E37" s="88">
        <f t="shared" si="0"/>
        <v>0</v>
      </c>
      <c r="F37" s="88">
        <f t="shared" si="1"/>
        <v>0</v>
      </c>
      <c r="G37" s="89">
        <f t="shared" si="2"/>
        <v>0</v>
      </c>
      <c r="H37" s="38"/>
      <c r="I37" s="44"/>
      <c r="J37" s="25"/>
    </row>
    <row r="38" spans="1:10" ht="17.25">
      <c r="A38" s="50"/>
      <c r="B38" s="20"/>
      <c r="C38" s="21"/>
      <c r="D38" s="33">
        <f>IF(C38=2,VLOOKUP(B38,'Taux Bons'!$A$25:$C$31,3),IF(C38=1,VLOOKUP(B38,'Taux Bons'!$A$7:$C$13,3),VLOOKUP(B38,'Taux Bons'!$A$40:$C$46,3)))</f>
        <v>0</v>
      </c>
      <c r="E38" s="88">
        <f t="shared" si="0"/>
        <v>0</v>
      </c>
      <c r="F38" s="88">
        <f t="shared" si="1"/>
        <v>0</v>
      </c>
      <c r="G38" s="89">
        <f t="shared" si="2"/>
        <v>0</v>
      </c>
      <c r="H38" s="38"/>
      <c r="I38" s="43"/>
      <c r="J38" s="22"/>
    </row>
    <row r="39" spans="1:10" ht="18" thickBot="1">
      <c r="A39" s="19"/>
      <c r="B39" s="20"/>
      <c r="C39" s="21"/>
      <c r="D39" s="33">
        <f>IF(C39=2,VLOOKUP(B39,'Taux Bons'!$A$25:$C$31,3),IF(C39=1,VLOOKUP(B39,'Taux Bons'!$A$7:$C$13,3),VLOOKUP(B39,'Taux Bons'!$A$40:$C$46,3)))</f>
        <v>0</v>
      </c>
      <c r="E39" s="88">
        <f t="shared" si="0"/>
        <v>0</v>
      </c>
      <c r="F39" s="88">
        <f t="shared" si="1"/>
        <v>0</v>
      </c>
      <c r="G39" s="89">
        <f t="shared" si="2"/>
        <v>0</v>
      </c>
      <c r="H39" s="38"/>
      <c r="I39" s="43"/>
      <c r="J39" s="47"/>
    </row>
    <row r="40" spans="1:10" ht="17.25">
      <c r="A40" s="50"/>
      <c r="B40" s="20"/>
      <c r="C40" s="21"/>
      <c r="D40" s="33">
        <f>IF(C40=2,VLOOKUP(B40,'Taux Bons'!$A$25:$C$31,3),IF(C40=1,VLOOKUP(B40,'Taux Bons'!$A$7:$C$13,3),VLOOKUP(B40,'Taux Bons'!$A$40:$C$46,3)))</f>
        <v>0</v>
      </c>
      <c r="E40" s="88">
        <f t="shared" si="0"/>
        <v>0</v>
      </c>
      <c r="F40" s="88">
        <f t="shared" si="1"/>
        <v>0</v>
      </c>
      <c r="G40" s="89">
        <f t="shared" si="2"/>
        <v>0</v>
      </c>
      <c r="H40" s="38"/>
      <c r="I40" s="43"/>
      <c r="J40" s="22"/>
    </row>
    <row r="41" spans="1:10" ht="17.25">
      <c r="A41" s="19"/>
      <c r="B41" s="20"/>
      <c r="C41" s="21"/>
      <c r="D41" s="33">
        <f>IF(C41=2,VLOOKUP(B41,'Taux Bons'!$A$25:$C$31,3),IF(C41=1,VLOOKUP(B41,'Taux Bons'!$A$7:$C$13,3),VLOOKUP(B41,'Taux Bons'!$A$40:$C$46,3)))</f>
        <v>0</v>
      </c>
      <c r="E41" s="88">
        <f t="shared" si="0"/>
        <v>0</v>
      </c>
      <c r="F41" s="88">
        <f t="shared" si="1"/>
        <v>0</v>
      </c>
      <c r="G41" s="89">
        <f t="shared" si="2"/>
        <v>0</v>
      </c>
      <c r="H41" s="38"/>
      <c r="I41" s="43"/>
      <c r="J41" s="22"/>
    </row>
    <row r="42" spans="1:10" ht="18" thickBot="1">
      <c r="A42" s="27"/>
      <c r="B42" s="28"/>
      <c r="C42" s="29"/>
      <c r="D42" s="85"/>
      <c r="E42" s="34"/>
      <c r="F42" s="35"/>
      <c r="G42" s="86"/>
      <c r="H42" s="39"/>
      <c r="I42" s="46"/>
      <c r="J42" s="30"/>
    </row>
    <row r="43" spans="1:10" ht="15.75" customHeight="1" thickBot="1">
      <c r="F43" s="48" t="s">
        <v>14</v>
      </c>
      <c r="G43" s="49">
        <f>SUM(G6:G42)</f>
        <v>0</v>
      </c>
    </row>
    <row r="44" spans="1:10" ht="13.5" thickBot="1"/>
    <row r="45" spans="1:10" ht="39.75" customHeight="1" thickBot="1">
      <c r="A45" s="51"/>
      <c r="B45" s="92" t="s">
        <v>13</v>
      </c>
      <c r="C45" s="93"/>
      <c r="D45" s="93"/>
      <c r="E45" s="93"/>
      <c r="F45" s="93"/>
      <c r="G45" s="93"/>
      <c r="H45" s="93"/>
      <c r="I45" s="93"/>
      <c r="J45" s="94"/>
    </row>
  </sheetData>
  <mergeCells count="3">
    <mergeCell ref="D2:E2"/>
    <mergeCell ref="D3:E3"/>
    <mergeCell ref="B45:J45"/>
  </mergeCells>
  <phoneticPr fontId="0" type="noConversion"/>
  <dataValidations count="1">
    <dataValidation type="list" allowBlank="1" showInputMessage="1" showErrorMessage="1" sqref="B2">
      <formula1>$O$1:$Q$1</formula1>
    </dataValidation>
  </dataValidations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topLeftCell="A4" workbookViewId="0">
      <selection activeCell="I38" sqref="I38"/>
    </sheetView>
  </sheetViews>
  <sheetFormatPr baseColWidth="10" defaultRowHeight="12.75"/>
  <cols>
    <col min="1" max="16384" width="11.42578125" style="57"/>
  </cols>
  <sheetData>
    <row r="2" spans="1:5" ht="15">
      <c r="A2" s="95" t="s">
        <v>30</v>
      </c>
      <c r="B2" s="95"/>
      <c r="C2" s="95"/>
      <c r="D2" s="95"/>
    </row>
    <row r="4" spans="1:5" ht="13.5" thickBot="1"/>
    <row r="5" spans="1:5" ht="13.5" thickBot="1">
      <c r="A5" s="58" t="s">
        <v>31</v>
      </c>
    </row>
    <row r="6" spans="1:5" ht="27" thickBot="1">
      <c r="A6" s="59" t="s">
        <v>32</v>
      </c>
      <c r="B6" s="60" t="s">
        <v>33</v>
      </c>
      <c r="C6" s="60" t="s">
        <v>34</v>
      </c>
      <c r="D6" s="61" t="s">
        <v>1</v>
      </c>
      <c r="E6" s="62" t="s">
        <v>35</v>
      </c>
    </row>
    <row r="7" spans="1:5">
      <c r="A7" s="63">
        <v>0</v>
      </c>
      <c r="B7" s="64">
        <v>300</v>
      </c>
      <c r="C7" s="65">
        <v>0</v>
      </c>
      <c r="D7" s="64">
        <v>0</v>
      </c>
      <c r="E7" s="66">
        <v>0</v>
      </c>
    </row>
    <row r="8" spans="1:5">
      <c r="A8" s="67">
        <v>301</v>
      </c>
      <c r="B8" s="68">
        <v>100000</v>
      </c>
      <c r="C8" s="69">
        <v>0.05</v>
      </c>
      <c r="D8" s="70"/>
      <c r="E8" s="71">
        <f>B8*C8</f>
        <v>5000</v>
      </c>
    </row>
    <row r="9" spans="1:5" ht="12.75" customHeight="1">
      <c r="A9" s="67">
        <v>100001</v>
      </c>
      <c r="B9" s="68">
        <v>300000</v>
      </c>
      <c r="C9" s="69">
        <v>4.4999999999999998E-2</v>
      </c>
      <c r="D9" s="70"/>
      <c r="E9" s="71">
        <f>B9*C9</f>
        <v>13500</v>
      </c>
    </row>
    <row r="10" spans="1:5" ht="12.75" customHeight="1">
      <c r="A10" s="67">
        <v>300001</v>
      </c>
      <c r="B10" s="68">
        <v>500000</v>
      </c>
      <c r="C10" s="69">
        <v>0.04</v>
      </c>
      <c r="D10" s="70"/>
      <c r="E10" s="71">
        <f>B10*C10</f>
        <v>20000</v>
      </c>
    </row>
    <row r="11" spans="1:5">
      <c r="A11" s="67">
        <v>500001</v>
      </c>
      <c r="B11" s="68">
        <v>700000</v>
      </c>
      <c r="C11" s="69">
        <v>3.5000000000000003E-2</v>
      </c>
      <c r="D11" s="70"/>
      <c r="E11" s="71">
        <f>B11*C11</f>
        <v>24500.000000000004</v>
      </c>
    </row>
    <row r="12" spans="1:5">
      <c r="A12" s="67">
        <v>700001</v>
      </c>
      <c r="B12" s="68">
        <v>900000</v>
      </c>
      <c r="C12" s="69">
        <v>0.03</v>
      </c>
      <c r="D12" s="70"/>
      <c r="E12" s="71">
        <f>B12*C12</f>
        <v>27000</v>
      </c>
    </row>
    <row r="13" spans="1:5" ht="13.5" thickBot="1">
      <c r="A13" s="72">
        <v>900001</v>
      </c>
      <c r="B13" s="73" t="s">
        <v>36</v>
      </c>
      <c r="C13" s="74">
        <v>2.5000000000000001E-2</v>
      </c>
      <c r="D13" s="75"/>
      <c r="E13" s="76"/>
    </row>
    <row r="14" spans="1:5">
      <c r="A14" s="77"/>
      <c r="B14" s="77"/>
      <c r="C14" s="78"/>
      <c r="D14" s="79"/>
      <c r="E14" s="80"/>
    </row>
    <row r="15" spans="1:5">
      <c r="A15" s="77"/>
      <c r="B15" s="77"/>
      <c r="C15" s="78"/>
      <c r="D15" s="79"/>
      <c r="E15" s="80"/>
    </row>
    <row r="16" spans="1:5">
      <c r="A16" s="77"/>
      <c r="B16" s="77"/>
      <c r="C16" s="78"/>
      <c r="D16" s="79"/>
      <c r="E16" s="80"/>
    </row>
    <row r="17" spans="1:5">
      <c r="A17" s="77"/>
      <c r="B17" s="77"/>
      <c r="C17" s="78"/>
      <c r="D17" s="79"/>
      <c r="E17" s="80"/>
    </row>
    <row r="18" spans="1:5">
      <c r="A18" s="77"/>
      <c r="B18" s="77"/>
      <c r="C18" s="78"/>
      <c r="D18" s="79"/>
      <c r="E18" s="80"/>
    </row>
    <row r="19" spans="1:5">
      <c r="A19" s="77"/>
      <c r="B19" s="77"/>
      <c r="C19" s="78"/>
      <c r="D19" s="79"/>
      <c r="E19" s="79"/>
    </row>
    <row r="20" spans="1:5">
      <c r="A20" s="79"/>
      <c r="B20" s="79"/>
      <c r="C20" s="78"/>
      <c r="D20" s="79"/>
      <c r="E20" s="80"/>
    </row>
    <row r="22" spans="1:5" ht="13.5" thickBot="1"/>
    <row r="23" spans="1:5" ht="13.5" thickBot="1">
      <c r="A23" s="58" t="s">
        <v>37</v>
      </c>
    </row>
    <row r="24" spans="1:5" ht="27" thickBot="1">
      <c r="A24" s="59" t="s">
        <v>32</v>
      </c>
      <c r="B24" s="60" t="s">
        <v>33</v>
      </c>
      <c r="C24" s="60" t="s">
        <v>34</v>
      </c>
      <c r="D24" s="61" t="s">
        <v>1</v>
      </c>
      <c r="E24" s="62" t="s">
        <v>35</v>
      </c>
    </row>
    <row r="25" spans="1:5">
      <c r="A25" s="81">
        <v>0</v>
      </c>
      <c r="B25" s="82">
        <v>300</v>
      </c>
      <c r="C25" s="83">
        <v>0</v>
      </c>
      <c r="D25" s="82">
        <v>0</v>
      </c>
      <c r="E25" s="84">
        <v>0</v>
      </c>
    </row>
    <row r="26" spans="1:5">
      <c r="A26" s="67">
        <v>301</v>
      </c>
      <c r="B26" s="68">
        <v>100000</v>
      </c>
      <c r="C26" s="69">
        <v>4.7500000000000001E-2</v>
      </c>
      <c r="D26" s="70"/>
      <c r="E26" s="71">
        <f>B26*C26</f>
        <v>4750</v>
      </c>
    </row>
    <row r="27" spans="1:5">
      <c r="A27" s="67">
        <v>101000</v>
      </c>
      <c r="B27" s="68">
        <v>300000</v>
      </c>
      <c r="C27" s="69">
        <v>4.2500000000000003E-2</v>
      </c>
      <c r="D27" s="70"/>
      <c r="E27" s="71">
        <f>B27*C27</f>
        <v>12750.000000000002</v>
      </c>
    </row>
    <row r="28" spans="1:5">
      <c r="A28" s="67">
        <v>301000</v>
      </c>
      <c r="B28" s="68">
        <v>500000</v>
      </c>
      <c r="C28" s="69">
        <v>3.7499999999999999E-2</v>
      </c>
      <c r="D28" s="70"/>
      <c r="E28" s="71">
        <f>B28*C28</f>
        <v>18750</v>
      </c>
    </row>
    <row r="29" spans="1:5">
      <c r="A29" s="67">
        <v>501000</v>
      </c>
      <c r="B29" s="68">
        <v>700000</v>
      </c>
      <c r="C29" s="69">
        <v>3.2500000000000001E-2</v>
      </c>
      <c r="D29" s="70"/>
      <c r="E29" s="71">
        <f>B29*C29</f>
        <v>22750</v>
      </c>
    </row>
    <row r="30" spans="1:5">
      <c r="A30" s="67">
        <v>701000</v>
      </c>
      <c r="B30" s="68">
        <v>900000</v>
      </c>
      <c r="C30" s="69">
        <v>2.75E-2</v>
      </c>
      <c r="D30" s="70"/>
      <c r="E30" s="71">
        <f>B30*C30</f>
        <v>24750</v>
      </c>
    </row>
    <row r="31" spans="1:5" ht="13.5" thickBot="1">
      <c r="A31" s="72">
        <v>901000</v>
      </c>
      <c r="B31" s="73" t="s">
        <v>36</v>
      </c>
      <c r="C31" s="74">
        <v>2.2499999999999999E-2</v>
      </c>
      <c r="D31" s="75"/>
      <c r="E31" s="76"/>
    </row>
    <row r="32" spans="1:5">
      <c r="A32" s="77"/>
      <c r="B32" s="77"/>
      <c r="C32" s="78"/>
      <c r="D32" s="79"/>
      <c r="E32" s="80"/>
    </row>
    <row r="33" spans="1:5">
      <c r="A33" s="77"/>
      <c r="B33" s="77"/>
      <c r="C33" s="78"/>
      <c r="D33" s="79"/>
      <c r="E33" s="79"/>
    </row>
    <row r="34" spans="1:5">
      <c r="A34" s="79"/>
      <c r="B34" s="79"/>
      <c r="C34" s="78"/>
      <c r="D34" s="79"/>
      <c r="E34" s="80"/>
    </row>
    <row r="35" spans="1:5">
      <c r="A35" s="79"/>
      <c r="B35" s="79"/>
      <c r="C35" s="78"/>
      <c r="D35" s="79"/>
      <c r="E35" s="80"/>
    </row>
    <row r="37" spans="1:5" ht="13.5" thickBot="1"/>
    <row r="38" spans="1:5" ht="13.5" thickBot="1">
      <c r="A38" s="58" t="s">
        <v>38</v>
      </c>
    </row>
    <row r="39" spans="1:5" ht="27" thickBot="1">
      <c r="A39" s="59" t="s">
        <v>32</v>
      </c>
      <c r="B39" s="60" t="s">
        <v>33</v>
      </c>
      <c r="C39" s="60" t="s">
        <v>34</v>
      </c>
      <c r="D39" s="61" t="s">
        <v>1</v>
      </c>
      <c r="E39" s="62" t="s">
        <v>35</v>
      </c>
    </row>
    <row r="40" spans="1:5">
      <c r="A40" s="81">
        <v>0</v>
      </c>
      <c r="B40" s="82">
        <v>300</v>
      </c>
      <c r="C40" s="83">
        <v>0</v>
      </c>
      <c r="D40" s="82">
        <v>0</v>
      </c>
      <c r="E40" s="84">
        <v>0</v>
      </c>
    </row>
    <row r="41" spans="1:5">
      <c r="A41" s="67">
        <v>301</v>
      </c>
      <c r="B41" s="68">
        <v>100000</v>
      </c>
      <c r="C41" s="69">
        <v>4.5999999999999999E-2</v>
      </c>
      <c r="D41" s="70"/>
      <c r="E41" s="71">
        <f>B41*C41</f>
        <v>4600</v>
      </c>
    </row>
    <row r="42" spans="1:5">
      <c r="A42" s="67">
        <v>101000</v>
      </c>
      <c r="B42" s="68">
        <v>300000</v>
      </c>
      <c r="C42" s="69">
        <v>4.1000000000000002E-2</v>
      </c>
      <c r="D42" s="70"/>
      <c r="E42" s="71">
        <f>B42*C42</f>
        <v>12300</v>
      </c>
    </row>
    <row r="43" spans="1:5">
      <c r="A43" s="67">
        <v>301000</v>
      </c>
      <c r="B43" s="68">
        <v>500000</v>
      </c>
      <c r="C43" s="69">
        <v>3.5999999999999997E-2</v>
      </c>
      <c r="D43" s="70"/>
      <c r="E43" s="71">
        <f>B43*C43</f>
        <v>18000</v>
      </c>
    </row>
    <row r="44" spans="1:5">
      <c r="A44" s="67">
        <v>501000</v>
      </c>
      <c r="B44" s="68">
        <v>700000</v>
      </c>
      <c r="C44" s="69">
        <v>3.1E-2</v>
      </c>
      <c r="D44" s="70"/>
      <c r="E44" s="71">
        <f>B44*C44</f>
        <v>21700</v>
      </c>
    </row>
    <row r="45" spans="1:5">
      <c r="A45" s="67">
        <v>701000</v>
      </c>
      <c r="B45" s="68">
        <v>900000</v>
      </c>
      <c r="C45" s="69">
        <v>2.5999999999999999E-2</v>
      </c>
      <c r="D45" s="70"/>
      <c r="E45" s="71">
        <f>B45*C45</f>
        <v>23400</v>
      </c>
    </row>
    <row r="46" spans="1:5" ht="13.5" thickBot="1">
      <c r="A46" s="72">
        <v>901000</v>
      </c>
      <c r="B46" s="73" t="s">
        <v>36</v>
      </c>
      <c r="C46" s="74">
        <v>2.1000000000000001E-2</v>
      </c>
      <c r="D46" s="75"/>
      <c r="E46" s="76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Pourcentage et liste entreprise</vt:lpstr>
      <vt:lpstr>Taux Bons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Utilisateur</cp:lastModifiedBy>
  <cp:lastPrinted>2015-09-19T19:20:35Z</cp:lastPrinted>
  <dcterms:created xsi:type="dcterms:W3CDTF">2009-08-17T07:44:45Z</dcterms:created>
  <dcterms:modified xsi:type="dcterms:W3CDTF">2015-12-04T21:54:10Z</dcterms:modified>
</cp:coreProperties>
</file>