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codeName="{8C4F1C90-05EB-6A55-5F09-09C24B55AC0B}"/>
  <workbookPr codeName="DieseArbeitsmappe" defaultThemeVersion="124226"/>
  <bookViews>
    <workbookView xWindow="-15" yWindow="-15" windowWidth="19230" windowHeight="5985" activeTab="1"/>
  </bookViews>
  <sheets>
    <sheet name="Extract_IO_TT" sheetId="1" r:id="rId1"/>
    <sheet name="Incident " sheetId="3" r:id="rId2"/>
    <sheet name="Incident - TEL QUE RECU" sheetId="4" r:id="rId3"/>
    <sheet name="MAC_Change" sheetId="2" r:id="rId4"/>
  </sheets>
  <definedNames>
    <definedName name="_xlnm._FilterDatabase" localSheetId="0" hidden="1">Extract_IO_TT!$A$1:$M$105</definedName>
    <definedName name="_xlnm._FilterDatabase" localSheetId="1" hidden="1">'Incident '!$A$1:$J$1</definedName>
    <definedName name="_xlnm._FilterDatabase" localSheetId="2" hidden="1">'Incident - TEL QUE RECU'!$A$1:$J$1</definedName>
    <definedName name="_xlnm._FilterDatabase" localSheetId="3" hidden="1">MAC_Change!$A$1:$J$41</definedName>
  </definedNames>
  <calcPr calcId="145621"/>
</workbook>
</file>

<file path=xl/calcChain.xml><?xml version="1.0" encoding="utf-8"?>
<calcChain xmlns="http://schemas.openxmlformats.org/spreadsheetml/2006/main">
  <c r="C2" i="3" l="1"/>
  <c r="C3" i="3"/>
  <c r="C4" i="3"/>
  <c r="C5" i="3"/>
  <c r="C6" i="3"/>
  <c r="C7" i="3"/>
  <c r="C8" i="3"/>
  <c r="C11" i="3"/>
  <c r="C10" i="3"/>
  <c r="C9" i="3"/>
  <c r="C2" i="4"/>
  <c r="F11" i="4" l="1"/>
  <c r="E11" i="4"/>
  <c r="D11" i="4"/>
  <c r="B11" i="4"/>
  <c r="C11" i="4" s="1"/>
  <c r="F10" i="4"/>
  <c r="E10" i="4"/>
  <c r="D10" i="4"/>
  <c r="B10" i="4"/>
  <c r="C10" i="4" s="1"/>
  <c r="F9" i="4"/>
  <c r="E9" i="4"/>
  <c r="D9" i="4"/>
  <c r="B9" i="4"/>
  <c r="C9" i="4" s="1"/>
  <c r="F8" i="4"/>
  <c r="E8" i="4"/>
  <c r="D8" i="4"/>
  <c r="B8" i="4"/>
  <c r="C8" i="4" s="1"/>
  <c r="F7" i="4"/>
  <c r="E7" i="4"/>
  <c r="D7" i="4"/>
  <c r="B7" i="4"/>
  <c r="C7" i="4" s="1"/>
  <c r="F6" i="4"/>
  <c r="E6" i="4"/>
  <c r="D6" i="4"/>
  <c r="B6" i="4"/>
  <c r="C6" i="4" s="1"/>
  <c r="F5" i="4"/>
  <c r="E5" i="4"/>
  <c r="D5" i="4"/>
  <c r="B5" i="4"/>
  <c r="C5" i="4" s="1"/>
  <c r="F4" i="4"/>
  <c r="E4" i="4"/>
  <c r="D4" i="4"/>
  <c r="B4" i="4"/>
  <c r="C4" i="4" s="1"/>
  <c r="F3" i="4"/>
  <c r="E3" i="4"/>
  <c r="D3" i="4"/>
  <c r="C3" i="4"/>
  <c r="B3" i="4"/>
  <c r="F2" i="4"/>
  <c r="E2" i="4"/>
  <c r="D2" i="4"/>
  <c r="B2" i="4"/>
  <c r="B2" i="2"/>
  <c r="C2" i="2" s="1"/>
  <c r="D2" i="2"/>
  <c r="E2" i="2"/>
  <c r="F2" i="2"/>
  <c r="D41" i="2"/>
  <c r="E41" i="2"/>
  <c r="F41" i="2"/>
  <c r="D40" i="2"/>
  <c r="E40" i="2"/>
  <c r="F40" i="2"/>
  <c r="D39" i="2"/>
  <c r="E39" i="2"/>
  <c r="F39" i="2"/>
  <c r="D38" i="2"/>
  <c r="E38" i="2"/>
  <c r="F38" i="2"/>
  <c r="D36" i="2"/>
  <c r="E36" i="2"/>
  <c r="F36" i="2"/>
  <c r="D35" i="2"/>
  <c r="E35" i="2"/>
  <c r="F35" i="2"/>
  <c r="D34" i="2"/>
  <c r="E34" i="2"/>
  <c r="F34" i="2"/>
  <c r="D33" i="2"/>
  <c r="E33" i="2"/>
  <c r="F33" i="2"/>
  <c r="D28" i="2"/>
  <c r="E28" i="2"/>
  <c r="F28" i="2"/>
  <c r="D30" i="2"/>
  <c r="E30" i="2"/>
  <c r="F30" i="2"/>
  <c r="D27" i="2"/>
  <c r="E27" i="2"/>
  <c r="F27" i="2"/>
  <c r="D26" i="2"/>
  <c r="E26" i="2"/>
  <c r="F26" i="2"/>
  <c r="D25" i="2"/>
  <c r="E25" i="2"/>
  <c r="F25" i="2"/>
  <c r="D24" i="2"/>
  <c r="E24" i="2"/>
  <c r="F24" i="2"/>
  <c r="D23" i="2"/>
  <c r="E23" i="2"/>
  <c r="F23" i="2"/>
  <c r="D21" i="2"/>
  <c r="E21" i="2"/>
  <c r="F21" i="2"/>
  <c r="D20" i="2"/>
  <c r="E20" i="2"/>
  <c r="F20" i="2"/>
  <c r="D19" i="2"/>
  <c r="E19" i="2"/>
  <c r="F19" i="2"/>
  <c r="D18" i="2"/>
  <c r="E18" i="2"/>
  <c r="F18" i="2"/>
  <c r="D17" i="2"/>
  <c r="E17" i="2"/>
  <c r="F17" i="2"/>
  <c r="D16" i="2"/>
  <c r="E16" i="2"/>
  <c r="F16" i="2"/>
  <c r="D14" i="2"/>
  <c r="E14" i="2"/>
  <c r="F14" i="2"/>
  <c r="D11" i="2"/>
  <c r="E11" i="2"/>
  <c r="F11" i="2"/>
  <c r="D10" i="2"/>
  <c r="E10" i="2"/>
  <c r="F10" i="2"/>
  <c r="D9" i="2"/>
  <c r="E9" i="2"/>
  <c r="F9" i="2"/>
  <c r="D8" i="2"/>
  <c r="E8" i="2"/>
  <c r="F8" i="2"/>
  <c r="D22" i="2"/>
  <c r="E22" i="2"/>
  <c r="F22" i="2"/>
  <c r="D15" i="2"/>
  <c r="E15" i="2"/>
  <c r="F15" i="2"/>
  <c r="D7" i="2"/>
  <c r="E7" i="2"/>
  <c r="F7" i="2"/>
  <c r="D6" i="2"/>
  <c r="E6" i="2"/>
  <c r="F6" i="2"/>
  <c r="D5" i="2"/>
  <c r="E5" i="2"/>
  <c r="F5" i="2"/>
  <c r="D12" i="2"/>
  <c r="E12" i="2"/>
  <c r="F12" i="2"/>
  <c r="D4" i="2"/>
  <c r="E4" i="2"/>
  <c r="F4" i="2"/>
  <c r="D3" i="2"/>
  <c r="E3" i="2"/>
  <c r="F3" i="2"/>
  <c r="D37" i="2"/>
  <c r="E37" i="2"/>
  <c r="F37" i="2"/>
  <c r="D32" i="2"/>
  <c r="E32" i="2"/>
  <c r="F32" i="2"/>
  <c r="D31" i="2"/>
  <c r="E31" i="2"/>
  <c r="F31" i="2"/>
  <c r="D29" i="2"/>
  <c r="E29" i="2"/>
  <c r="F29" i="2"/>
  <c r="F13" i="2"/>
  <c r="E13" i="2"/>
  <c r="D13" i="2"/>
  <c r="B41" i="2"/>
  <c r="C41" i="2" s="1"/>
  <c r="B40" i="2"/>
  <c r="C40" i="2" s="1"/>
  <c r="B39" i="2"/>
  <c r="C39" i="2" s="1"/>
  <c r="B38" i="2"/>
  <c r="C38" i="2" s="1"/>
  <c r="B36" i="2"/>
  <c r="C36" i="2" s="1"/>
  <c r="B35" i="2"/>
  <c r="C35" i="2" s="1"/>
  <c r="B34" i="2"/>
  <c r="C34" i="2" s="1"/>
  <c r="B33" i="2"/>
  <c r="C33" i="2" s="1"/>
  <c r="B28" i="2"/>
  <c r="C28" i="2" s="1"/>
  <c r="B30" i="2"/>
  <c r="C30" i="2" s="1"/>
  <c r="B27" i="2"/>
  <c r="C27" i="2" s="1"/>
  <c r="B26" i="2"/>
  <c r="C26" i="2" s="1"/>
  <c r="B25" i="2"/>
  <c r="C25" i="2" s="1"/>
  <c r="B24" i="2"/>
  <c r="C24" i="2" s="1"/>
  <c r="B23" i="2"/>
  <c r="C23" i="2" s="1"/>
  <c r="B21" i="2"/>
  <c r="C21" i="2" s="1"/>
  <c r="B20" i="2"/>
  <c r="C20" i="2" s="1"/>
  <c r="B19" i="2"/>
  <c r="C19" i="2" s="1"/>
  <c r="B18" i="2"/>
  <c r="C18" i="2" s="1"/>
  <c r="B17" i="2"/>
  <c r="C17" i="2" s="1"/>
  <c r="B16" i="2"/>
  <c r="C16" i="2" s="1"/>
  <c r="B14" i="2"/>
  <c r="C14" i="2" s="1"/>
  <c r="B11" i="2"/>
  <c r="C11" i="2" s="1"/>
  <c r="B10" i="2"/>
  <c r="C10" i="2" s="1"/>
  <c r="B9" i="2"/>
  <c r="C9" i="2" s="1"/>
  <c r="B8" i="2"/>
  <c r="C8" i="2" s="1"/>
  <c r="B22" i="2"/>
  <c r="C22" i="2" s="1"/>
  <c r="B15" i="2"/>
  <c r="C15" i="2" s="1"/>
  <c r="B7" i="2"/>
  <c r="C7" i="2" s="1"/>
  <c r="B6" i="2"/>
  <c r="C6" i="2" s="1"/>
  <c r="B5" i="2"/>
  <c r="C5" i="2" s="1"/>
  <c r="B12" i="2"/>
  <c r="C12" i="2" s="1"/>
  <c r="B4" i="2"/>
  <c r="C4" i="2" s="1"/>
  <c r="B3" i="2"/>
  <c r="C3" i="2" s="1"/>
  <c r="B37" i="2"/>
  <c r="C37" i="2" s="1"/>
  <c r="B32" i="2"/>
  <c r="C32" i="2" s="1"/>
  <c r="B31" i="2"/>
  <c r="C31" i="2" s="1"/>
  <c r="B29" i="2"/>
  <c r="C29" i="2" s="1"/>
  <c r="B13" i="2"/>
  <c r="C13" i="2" s="1"/>
</calcChain>
</file>

<file path=xl/sharedStrings.xml><?xml version="1.0" encoding="utf-8"?>
<sst xmlns="http://schemas.openxmlformats.org/spreadsheetml/2006/main" count="1411" uniqueCount="322">
  <si>
    <t>Transaction</t>
  </si>
  <si>
    <t>Meta Customer</t>
  </si>
  <si>
    <t>Priority</t>
  </si>
  <si>
    <t>Subject</t>
  </si>
  <si>
    <t>Creation date</t>
  </si>
  <si>
    <t>Description</t>
  </si>
  <si>
    <t>City</t>
  </si>
  <si>
    <t>Response Time</t>
  </si>
  <si>
    <t>Service profile</t>
  </si>
  <si>
    <t>Respble. Group</t>
  </si>
  <si>
    <t>User Stat.</t>
  </si>
  <si>
    <t>Time to Repair</t>
  </si>
  <si>
    <t>Partner reference</t>
  </si>
  <si>
    <t>FM IGS MICHELIN</t>
  </si>
  <si>
    <t>1-Very hig</t>
  </si>
  <si>
    <t>Incident/I Support</t>
  </si>
  <si>
    <t>AAL IBM-33045937 BSTT#1078959</t>
  </si>
  <si>
    <t>MOHAMADIA-ALGER</t>
  </si>
  <si>
    <t>28.02.2012 16:49:22</t>
  </si>
  <si>
    <t>Mo-Su: 24h</t>
  </si>
  <si>
    <t>FRSCE_PLS_EU</t>
  </si>
  <si>
    <t>Open</t>
  </si>
  <si>
    <t>No TTR defined</t>
  </si>
  <si>
    <t>BSTT#1078959</t>
  </si>
  <si>
    <t>3-High</t>
  </si>
  <si>
    <t>Alarme CGE down IBM-33658665</t>
  </si>
  <si>
    <t>CLERMONT FERRAND</t>
  </si>
  <si>
    <t>26.04.2012 23:20:55</t>
  </si>
  <si>
    <t>IBM-33658665</t>
  </si>
  <si>
    <t>5-Medium</t>
  </si>
  <si>
    <t>Request For Change/MAC</t>
  </si>
  <si>
    <t>TUZ IBM-33642645</t>
  </si>
  <si>
    <t>TUZSER</t>
  </si>
  <si>
    <t>07.01.2008 00:01:00</t>
  </si>
  <si>
    <t/>
  </si>
  <si>
    <t>BZT IBM-33111963</t>
  </si>
  <si>
    <t>08.03.2012 17:35:57</t>
  </si>
  <si>
    <t>KAR1 IBM-33269648</t>
  </si>
  <si>
    <t>KARLSRUHE</t>
  </si>
  <si>
    <t>20.03.2012 20:15:56</t>
  </si>
  <si>
    <t>KAR1 IBM-33285883</t>
  </si>
  <si>
    <t>21.03.2012 17:05:25</t>
  </si>
  <si>
    <t>MI1 IBM-33359343 BSTT#1078869</t>
  </si>
  <si>
    <t>31.03.2012 15:52:48</t>
  </si>
  <si>
    <t>BSTT#1078869</t>
  </si>
  <si>
    <t>TRO IBM-33372324</t>
  </si>
  <si>
    <t>LA CHAPELLE ST LUC</t>
  </si>
  <si>
    <t>01.04.2012 15:17:54</t>
  </si>
  <si>
    <t>KAR1 IBM-33427342</t>
  </si>
  <si>
    <t>04.04.2012 18:52:17</t>
  </si>
  <si>
    <t>BZT IBM-33401682</t>
  </si>
  <si>
    <t>05.04.2012 10:30:47</t>
  </si>
  <si>
    <t>COM IBM-33384676</t>
  </si>
  <si>
    <t>08.04.2012 12:12:19</t>
  </si>
  <si>
    <t>MOS IBM-33009949</t>
  </si>
  <si>
    <t>MOSCOW</t>
  </si>
  <si>
    <t>08.04.2012 14:50:03</t>
  </si>
  <si>
    <t>AZA IBM-33566206 [BSTT#1079803]</t>
  </si>
  <si>
    <t>BEDFORDWIEW</t>
  </si>
  <si>
    <t>18.04.2012 21:23:45</t>
  </si>
  <si>
    <t>[BSTT#1079803]</t>
  </si>
  <si>
    <t>CML IBM-33537230</t>
  </si>
  <si>
    <t>19.04.2012 13:19:19</t>
  </si>
  <si>
    <t>MDI IBM-33551823</t>
  </si>
  <si>
    <t>MADRID</t>
  </si>
  <si>
    <t>20.04.2012 12:01:57</t>
  </si>
  <si>
    <t>DUN IBM-33592459</t>
  </si>
  <si>
    <t>DUNDEE</t>
  </si>
  <si>
    <t>23.04.2012 11:54:29</t>
  </si>
  <si>
    <t>MBU IBM-33583357 10296324</t>
  </si>
  <si>
    <t>BURGOS</t>
  </si>
  <si>
    <t>24.04.2012 15:45:45</t>
  </si>
  <si>
    <t>LAD-TOIP IBM-33571596</t>
  </si>
  <si>
    <t>CEBAZAT</t>
  </si>
  <si>
    <t>26.04.2012 10:45:30</t>
  </si>
  <si>
    <t>DUN IBM-33612866</t>
  </si>
  <si>
    <t>26.04.2012 12:39:40</t>
  </si>
  <si>
    <t>VLD IBM-33651549</t>
  </si>
  <si>
    <t>VALLADOLID</t>
  </si>
  <si>
    <t>26.04.2012 15:42:59</t>
  </si>
  <si>
    <t>CGE IBM-33650256</t>
  </si>
  <si>
    <t>26.04.2012 16:18:42</t>
  </si>
  <si>
    <t>BZT IBM-33626171</t>
  </si>
  <si>
    <t>27.04.2012 12:37:21</t>
  </si>
  <si>
    <t>MOS IBM-33627957</t>
  </si>
  <si>
    <t>27.04.2012 14:45:28</t>
  </si>
  <si>
    <t>BUD IBM-33630909</t>
  </si>
  <si>
    <t>BUDAPEST</t>
  </si>
  <si>
    <t>28.04.2012 08:15:52</t>
  </si>
  <si>
    <t>COM IBM-33297426</t>
  </si>
  <si>
    <t>28.04.2012 11:02:11</t>
  </si>
  <si>
    <t>COM IBM-33268414</t>
  </si>
  <si>
    <t>28.04.2012 11:06:37</t>
  </si>
  <si>
    <t>COM IBM-33297336</t>
  </si>
  <si>
    <t>28.04.2012 11:06:40</t>
  </si>
  <si>
    <t>COM IBM-33072221</t>
  </si>
  <si>
    <t>28.04.2012 11:28:00</t>
  </si>
  <si>
    <t>COM IBM-33268247</t>
  </si>
  <si>
    <t>28.04.2012 11:37:00</t>
  </si>
  <si>
    <t>COM IBM-33297576</t>
  </si>
  <si>
    <t>28.04.2012 12:22:40</t>
  </si>
  <si>
    <t>LAD-TOIP IBM-33639149</t>
  </si>
  <si>
    <t>28.04.2012 16:10:20</t>
  </si>
  <si>
    <t>LAD-TOIP IBM-33650533</t>
  </si>
  <si>
    <t>29.04.2012 09:22:53</t>
  </si>
  <si>
    <t>UDB IBM-33650460</t>
  </si>
  <si>
    <t>BASILDON</t>
  </si>
  <si>
    <t>29.04.2012 09:46:16</t>
  </si>
  <si>
    <t>MDI IBM-33651898</t>
  </si>
  <si>
    <t>29.04.2012 13:08:50</t>
  </si>
  <si>
    <t>BUD IBM-33653158</t>
  </si>
  <si>
    <t>29.04.2012 16:31:12</t>
  </si>
  <si>
    <t>COM IBM-33180488</t>
  </si>
  <si>
    <t>30.04.2012 10:28:40</t>
  </si>
  <si>
    <t>VLD IBM-33639099</t>
  </si>
  <si>
    <t>30.04.2012 13:39:52</t>
  </si>
  <si>
    <t>COM IBM-33381184</t>
  </si>
  <si>
    <t>30.04.2012 15:00:42</t>
  </si>
  <si>
    <t>COM IBM-33666816</t>
  </si>
  <si>
    <t>30.04.2012 15:43:24</t>
  </si>
  <si>
    <t>GTB IBM-33638524 INC000000132299</t>
  </si>
  <si>
    <t>KUNGALV</t>
  </si>
  <si>
    <t>30.04.2012 15:51:48</t>
  </si>
  <si>
    <t>INC000000132299</t>
  </si>
  <si>
    <t>COM IBM-33665679</t>
  </si>
  <si>
    <t>30.04.2012 15:52:47</t>
  </si>
  <si>
    <t>AZA IBM-33642640</t>
  </si>
  <si>
    <t>30.04.2012 19:19:58</t>
  </si>
  <si>
    <t>BOULOGNE BILLANCOURT</t>
  </si>
  <si>
    <t>03.05.2012 08:15:31</t>
  </si>
  <si>
    <t>BUD IBM-33668083</t>
  </si>
  <si>
    <t>03.05.2012 08:20:11</t>
  </si>
  <si>
    <t>DXB IBM-33681991</t>
  </si>
  <si>
    <t>DUBAI</t>
  </si>
  <si>
    <t>03.05.2012 09:27:30</t>
  </si>
  <si>
    <t>9-Low</t>
  </si>
  <si>
    <t>CEK BACKUP TOIP APRIL</t>
  </si>
  <si>
    <t>SALON DE PROVENCE</t>
  </si>
  <si>
    <t>07.04.2012 10:49:14</t>
  </si>
  <si>
    <t>BRO IBM-33570075</t>
  </si>
  <si>
    <t>OSTSTEINBECK</t>
  </si>
  <si>
    <t>23.04.2012 15:47:04</t>
  </si>
  <si>
    <t>DSA IBM-33579285</t>
  </si>
  <si>
    <t>ROMERWEG</t>
  </si>
  <si>
    <t>24.04.2012 10:46:50</t>
  </si>
  <si>
    <t>PEI IBM-33591818 MIML1161</t>
  </si>
  <si>
    <t>PERO MILANO</t>
  </si>
  <si>
    <t>25.04.2012 10:12:44</t>
  </si>
  <si>
    <t>MIML1161</t>
  </si>
  <si>
    <t>NXO Ref</t>
  </si>
  <si>
    <t>IBM Sev</t>
  </si>
  <si>
    <t>Latest ticket update</t>
  </si>
  <si>
    <t>Reported Symptoms</t>
  </si>
  <si>
    <t>Owner</t>
  </si>
  <si>
    <t>Comments</t>
  </si>
  <si>
    <t>28.02.2012 16:49:23</t>
  </si>
  <si>
    <t>In Process</t>
  </si>
  <si>
    <t>26.04.2012 23:20:56</t>
  </si>
  <si>
    <t>21.03.2012 20:50:26</t>
  </si>
  <si>
    <t>23.03.2012 16:15:57</t>
  </si>
  <si>
    <t>MI1 IBM-33359343 BSTT#1079371</t>
  </si>
  <si>
    <t>02.04.2012 15:52:48</t>
  </si>
  <si>
    <t>03.04.2012 15:17:54</t>
  </si>
  <si>
    <t>04.04.2012 18:52:18</t>
  </si>
  <si>
    <t>Changement Casque Jabra</t>
  </si>
  <si>
    <t>06.04.2012 14:41:37</t>
  </si>
  <si>
    <t>11.04.2012 12:12:20</t>
  </si>
  <si>
    <t>12.04.2012 14:50:03</t>
  </si>
  <si>
    <t>18.04.2012 21:23:46</t>
  </si>
  <si>
    <t>24.04.2012 10:46:51</t>
  </si>
  <si>
    <t>24.04.2012 15:45:46</t>
  </si>
  <si>
    <t>25.04.2012 11:54:29</t>
  </si>
  <si>
    <t>26.04.2012 15:43:00</t>
  </si>
  <si>
    <t>26.04.2012 16:18:43</t>
  </si>
  <si>
    <t>26.04.2012 19:00:00</t>
  </si>
  <si>
    <t>Mo-Fr: 08:00-19:00</t>
  </si>
  <si>
    <t>27.04.2012 12:37:20</t>
  </si>
  <si>
    <t>30.04.2012 08:15:52</t>
  </si>
  <si>
    <t>30.04.2012 10:28:41</t>
  </si>
  <si>
    <t>30.04.2012 11:02:11</t>
  </si>
  <si>
    <t>30.04.2012 11:06:37</t>
  </si>
  <si>
    <t>30.04.2012 11:06:40</t>
  </si>
  <si>
    <t>30.04.2012 11:27:59</t>
  </si>
  <si>
    <t>30.04.2012 11:37:00</t>
  </si>
  <si>
    <t>30.04.2012 12:22:39</t>
  </si>
  <si>
    <t>30.04.2012 13:39:53</t>
  </si>
  <si>
    <t>30.04.2012 16:10:19</t>
  </si>
  <si>
    <t>30.04.2012 18:58:44</t>
  </si>
  <si>
    <t>01.05.2012 09:46:16</t>
  </si>
  <si>
    <t>01.05.2012 13:08:50</t>
  </si>
  <si>
    <t>01.05.2012 16:31:12</t>
  </si>
  <si>
    <t>STO IBM-33680859</t>
  </si>
  <si>
    <t>STOKE-ON-TRENT</t>
  </si>
  <si>
    <t>01.05.2012 19:00:00</t>
  </si>
  <si>
    <t>02.05.2012 09:22:53</t>
  </si>
  <si>
    <t>03.05.2012 08:20:10</t>
  </si>
  <si>
    <t>03.05.2012 11:00:22</t>
  </si>
  <si>
    <t>03.05.2012 15:00:42</t>
  </si>
  <si>
    <t>03.05.2012 15:43:24</t>
  </si>
  <si>
    <t>03.05.2012 15:52:47</t>
  </si>
  <si>
    <t>04.05.2012 08:15:31</t>
  </si>
  <si>
    <t>LSP IBM-33285498 POUR O BOURGEOIS</t>
  </si>
  <si>
    <t>ST PRIEST</t>
  </si>
  <si>
    <t>01.04.2012 00:00:00</t>
  </si>
  <si>
    <t>10.04.2012 10:49:14</t>
  </si>
  <si>
    <t>23.04.2012 15:47:05</t>
  </si>
  <si>
    <t>25.04.2012 10:12:45</t>
  </si>
  <si>
    <t>CAR PR OLIVIER BOURGEOIS</t>
  </si>
  <si>
    <t>26.04.2012 17:23:45</t>
  </si>
  <si>
    <t>NXO Priority</t>
  </si>
  <si>
    <t>AZA IBM-33680858</t>
  </si>
  <si>
    <t>03.05.2012 13:07:37</t>
  </si>
  <si>
    <t>Change description</t>
  </si>
  <si>
    <t xml:space="preserve">Description:
The user report that there is a phone that doesn't work
01782402787
Handset model
STO - Hamphed Security lodge
STO/Building 99/Single floor
BTCONVERSE 220
They tried to change the handset, they still have the problem
when they ring the 01782402787 for example, DDI- they have the same issue. Thanks to help them
when they pick the phone, the line goes down, or off, sometimes they can hear the person and then the line goes down.
They have changed the handset, but does not help
</t>
  </si>
  <si>
    <t xml:space="preserve">Service request for Michelin is closed.
April 30 2012 between 13h00 and 13h59
Action: remote configuration done OK
Here below the report of the technician :
Checked the DN/ TN for this phone and all appears to be ok however the phone is having
intermittent issues with it cutting out or not ringing.  I suspect the issue is to do with
the cabling between the PBX and the Security Hut which is approx 500meters away from
the pbx.  As a test we have moved the TN to a new card however the issue is still the same.
Customer has to get the cabling looked at.
Please pass this ticket back to Michelin
</t>
  </si>
  <si>
    <t>N-to inform the customer by phone
N-to ask if closure possible</t>
  </si>
  <si>
    <t xml:space="preserve">Device impacted:
CGE-0AAUPS2500 Clermont-Ferrand CGE France 10.140.136.41
Time of event : 2012:04:26    19:59:30
Description: L’équipement Michelin-CGE-0AAUPS2500_Clermont-Ferrand ne répond plus.
Comments:
</t>
  </si>
  <si>
    <t>A-reviewed the ticket and read that this issue has been caused by a power issue on site
N-To close the case off since the customer has explained the alarm</t>
  </si>
  <si>
    <t>NXO</t>
  </si>
  <si>
    <t xml:space="preserve">Description:
quand les users contact un GSM , la conversation est hachee et pas audible , le probleme n apparait pas avec les appels aux telephones fixes, seulement au GSM
le probleme apparait avec tous les telephones du batiment
cisco
CGEM, CAR - TOIP
car2133506
contact person:
+33 473321967
+33 617901640
isabelle maizaud  55927
</t>
  </si>
  <si>
    <t xml:space="preserve">26.04.2012          19:25:26            HR01003049
 Mr. Arnaud LODI
We have called the customet and now he explained us that it seems to be working properly without any action from the technician
He will check once again this evening and inform us about the result tomorrow.
Ticket on SLA HOLD
Mail envoyé à IBM
</t>
  </si>
  <si>
    <t>IBM</t>
  </si>
  <si>
    <t>N-NXO to contact the end customer on site and check if still ok and close</t>
  </si>
  <si>
    <t xml:space="preserve">Description:
User called reporting problems connecting to a sametime reunion through the phone. The phone does not let him pass, introducing the code. Though, the user could enter the reunion through a colleagues phone. The phone is new for the user(14 days) and this is actually the first time the user tried to perform this operation on this device. No other problems with the phone, user can make and receive calls. Please, check.
Phone: CISCO
MAC: 70CA9B99C16B
S/N: PXN15410DD5
PC: VLDWD039826
Site: VLD
Build: GTA
Floor: ground
Dept : GTA
Tel: +34 983 367 238
</t>
  </si>
  <si>
    <t xml:space="preserve">30.04.2012          12:50:39            HR01005373
Bonjour,
IBM-33651549 // NXO 1586094 -&gt; VLD
Notre techncien nous a fait ce retour:
One difference between line 3401238 and 3402477 is CSS. First line has L1 (natonal) and second – L2 (international). I’ve changed for test CSS on the line to L2. Please check with enduser. If it help please ask IBM  for iMac to change CSS permanently.
To check this please ask uset to do logout and login again to the phone.
Nous avons informé le client. En attent du client.
Ticket ON SLA HOLD.
</t>
  </si>
  <si>
    <t>N-to call end user and ask for closure
N-To call IBM SD and check if they want to do the request of change as explained by local partner</t>
  </si>
  <si>
    <t xml:space="preserve">Description:
Hi
We need remote assistance from the administrators of our
telephon-switchboard in Kungälv.
Problem with dead ports in the switchboard.
Attached excel-dokument, shows all ports that seams to be dead.
(See attached file: 33638524 Michelin - Bilgatan GTB.xls)
Med vänliga hälsningar:
Best regards:
Terveisin:
Andreas Lundberg
Warehouse Administrator
EUR/L/PN/R3
MICHELIN NORDIC AB
</t>
  </si>
  <si>
    <t xml:space="preserve">Problem Description
30.04.2012          10:10:53            HR01006276
 Mr Sébastien JEAN
A-Ai appelé IBM SD
A-Ai informé Barbora que le technicien est intervenu vendredi 27/04 ,et que Michelin a confirmé que tout est ok le 30/04
N-En attente du rapport complet de la part du local partner
</t>
  </si>
  <si>
    <t xml:space="preserve">N-To chase the local partner up to get the closure report and close the ticket off
</t>
  </si>
  <si>
    <t xml:space="preserve">Description:
The requestor reported that in AZA site, after they pick up the phone there is a blank interval of about 5 seconds, during which the calling customers cannot hear the agents.
Also, when the receptionist receives a call and is unable to answer it immediately, the phone stops ringing after 3 times. The requestor wants it to be extended to 10 rings. (Tel.; +27 11 579 0300)
Contact: Martin Shearer
Tel.; +27 11 579 0333
</t>
  </si>
  <si>
    <t xml:space="preserve">Problem Description
27.04.2012          09:43:04            HR01006276
 Mr Sébastien JEAN
A-Ai appelé ISD IBM
A- Ai parlé avec Barbora pour lui faire part que le client final ne répond pas aux relances.
A- Barbora m'a dit qu'elle va de son côté relancer le client final, et si elle n'a pas de réponse d'ici le  02/05, elle va nous envoyer une confirmation de clôture
N- En attente d'un retour d'IBM
</t>
  </si>
  <si>
    <t xml:space="preserve">Description:
we got an email:
Good morning,
our MA from Call Center Karlsruhe (Cisco ToIP system) report once again
calls that ring for one are gone (as issued).
After test calls I yesterday made me this is happening 2 times (from a
total of 68 calls). The phone rings once and then immediately I am thrown
out of the line.
Please give a ticket to solve this problem and send me the number.
</t>
  </si>
  <si>
    <t>N-To contact Daniel Moser de B+S and ask him to call the customer Mr Schneider to see if the ticket can be closed now
N-To inform IBM SD by phone</t>
  </si>
  <si>
    <t xml:space="preserve">Description:
tel. extension 3001
Karlsruhe
20 this problem occured approximately 20 mins ago
we have today in a Call center in Karlsruhe a few calls in survival mode, that means not to get over the routing mode of the telephone system.
</t>
  </si>
  <si>
    <t xml:space="preserve">Problem Description
23.04.2012          15:44:22            HR01006226
 Mr Fabrice BOUVET
A-Called barbora from IBM SD to see if hse had a new update for us since this is currently being investigated internally within IBM
A-Barbora explained that Mr Valencin has requested to keep this ticket opened...she could not explain what exactly Mr Valencin is doing.
</t>
  </si>
  <si>
    <t>N-To call IBM SD and ask for closure or action</t>
  </si>
  <si>
    <t xml:space="preserve">Description:
User reported a problem with a fax machine in KAR.
When they fax to Ennery it does not work. Just this city does not work. The
user reported that, All other cities are working.
User asked for Mr. Palm's help.
They are trying to fax to this number: 00 33 877 36 758
FAX900
SN: 3297
+49 721 530 2361
</t>
  </si>
  <si>
    <t xml:space="preserve">27.04.2012          10:31:40            HR01006276
 Mr Sébastien JEAN
A- Ai appelé IBM SD
A- Ai parlé à Vera.Avant de fermer le ticket,elle va redemander au client final de refaire des tests.
N-En attente d'un retour d'IBM
</t>
  </si>
  <si>
    <t>N-To call IBM SD back and check if closure possible</t>
  </si>
  <si>
    <t>Description:
Contact phone:+213 770960528
Product name: cisco
Location (Building, floor, room): AAL
incident description:
The callcenter in AAL encounters problems like this:
the calls form external  do not come to standard
the calls which goes trought the callcenter are terminated after 30 sec without any reason
Single or Multiple user impact / Site Impact: busssiness impacted as clients cannot reach michelin
sev 1 on users confirmation
It seems that there is some global issue with call center : (KAR and MDI)</t>
  </si>
  <si>
    <t xml:space="preserve">26.04.2012          08:24:17            HR01005373
 Mr. Frédéric MONTAGNE
A- Retour de Marcio Franco Expert du NOC NXO (Supervision)
De : FRANCO Marcio
Envoyé : mercredi 25 avril 2012 11:09
À : GEN-MICHELIN Di
Cc : ListeDiffusion-OCCS_UC_ToIP_Cisco; ROBIN Mathieu
Objet : RE: UPDATE : IBM-33045937 // NXO 1531412-&gt;AAL SR 620877045
Prise de contact avec Mr Valencin qui n’a pas besoin d’aide, il n’a pas demandé à être contacter.
Mathieu se renseigne auprès de son responsable pour savoir où en est le traitement de cette demande chez Ibm.
Cdt,
Marcio FRANCO
     Expert Solution Client, Centre d'Opérations Réseau   /    Optimization Architect, Network Operations Center
N- En attente de Mathieu Robin (SAM)
N- En attente d'IBM
</t>
  </si>
  <si>
    <t>N-To call IBM SD and ask what M. Valancin is expecting as next step from NXO</t>
  </si>
  <si>
    <t>Completed</t>
  </si>
  <si>
    <t xml:space="preserve">Description:
mic-xcm0023
The user has error message for unexisting extension displayed on the phone.
extention - 0356
Location: South Africa - 11b Riley road in bedsordview
contact phone +27 115 790 333
</t>
  </si>
  <si>
    <t xml:space="preserve">De : GEN-MICHELIN Di
Envoyé : lundi 30 avril 2012 09:39
À : tamas.szep@hu.michelin.com
Cc : GEN-MICHELIN Di
Objet : UPDATE: Problem transferred IBM-33668083 // NXO 1587951-&gt;BUD
Good Morning,
IBM-33668083 // NXO 1587951-&gt;BUD
User is added, details in attachment
Please check and confirm us by email in order to close the ticket
Kind Regards
Sébastien
ISD Nextiraone
N-Feedback from the end user
____________________
Problem Description
30.04.2012          09:42:30            HR01006276
 Mr Sébastien JEAN 
A-Sent the following to IBM :
________________________________________
De : GEN-MICHELIN Di
Envoyé : lundi 30 avril 2012 09:41
À : NEXTIRA1 PROVIDER
Cc : GEN-MICHELIN Di
Objet : UPDATE: Problem transferred IBM-33668083 // NXO 1587951-&gt;BUD
Good Morning,
IBM-33668083 // NXO 1587951-&gt;BUD
User is added, details in attachment
Waiting for customer confirmation
</t>
  </si>
  <si>
    <t xml:space="preserve">Description:
Please create a new extension based on the attachment.
</t>
  </si>
  <si>
    <t>Michelin</t>
  </si>
  <si>
    <t>N-to keep chasing the end user for validation of work completion</t>
  </si>
  <si>
    <t xml:space="preserve">27.04.2012          16:32:46            HR01003049
 Mr. Arnaud LODI 
Reset password effectué.
Le client ne répond pas.
En attente de confirmation client par mail.
Ticket en SLA HOLD
Mail envoyé à IBM
</t>
  </si>
  <si>
    <t>Reset de password</t>
  </si>
  <si>
    <t>27.04.2012          16:23:50            HR01003049
 Mr. Arnaud LODI 
Création de la ligne 9330279.
En attente de confirmation client
Ticket en SLA HOLD
Mail envoyé à IBM</t>
  </si>
  <si>
    <t>Demande de Création de la ligne 9330279.</t>
  </si>
  <si>
    <t>27.04.2012          15:53:58            HR01003049
 Mr. Arnaud LODI 
Création  de la ligne 9330256.
En attente de confirmation client.
Ticket en SLA HOLD
Mail envoyé à IBM</t>
  </si>
  <si>
    <t>Demande Création  de la ligne 9330256.</t>
  </si>
  <si>
    <t>26.04.2012          17:51:58            HR01003049
 Mr. Arnaud LODI 
Extension 4182622 has been created.
Waiting for customer confirmation
Ticket on SLA HOLD
Mail envoyé à IBM</t>
  </si>
  <si>
    <t>Request of new Extension 4182622</t>
  </si>
  <si>
    <t>26.04.2012          15:35:50            HR01003049
 Mr. Arnaud LODI 
Modifications have been done.
Waiting for customer confirmation
Ticket on SLA HOLD
Mai envoyé à IBM</t>
  </si>
  <si>
    <t>Request for new modification</t>
  </si>
  <si>
    <t>26.04.2012          19:23:41            HR01003049
 Mr. Arnaud LODI 
Hunt grups are added:
Waiting for customer confirmation
Ticket on SLA HOLD
Mail envoyé à IBM</t>
  </si>
  <si>
    <t xml:space="preserve">Request of new Hunt grups </t>
  </si>
  <si>
    <t>26.04.2012          12:22:54            HR01003049
 Mr. Arnaud LODI 
Reset password effectué.
En attente de confirmation client
Ticket en SLA HOLD
Mail envoyé à IBM</t>
  </si>
  <si>
    <t>25.04.2012          20:04:15            HR01003049
 Mr. Arnaud LODI 
The name has been changed as requested.
Waiting for customer confirmation
Ticket on SLA HOLD</t>
  </si>
  <si>
    <t>Naming change</t>
  </si>
  <si>
    <t>25.04.2012          19:02:16            HR01003049
 Mr. Arnaud LODI 
Changed name as requested
Waiting for customer confirmation
Ticket on SLA HOLD
Mail envoyé à IBM</t>
  </si>
  <si>
    <t>25.04.2012          19:52:18            HR01003049
 Mr. Arnaud LODI 
Reset password effectué.
En attente de confirmation client
Ticket en SLA HOLD
Mail envoyé à IBM</t>
  </si>
  <si>
    <t>25.04.2012          19:44:26            HR01003049
 Mr. Arnaud LODI 
Création de ligne 3402115 pour LECHON VEGA MIGUEL
En attente de confirmation client
Ticket en SLA HOLD
Mail envoyé à IBM</t>
  </si>
  <si>
    <t>Demande de Création de ligne 3402115 pour LECHON VEGA MIGUEL</t>
  </si>
  <si>
    <t>25.04.2012          16:28:07            HR01003049
 Mr. Arnaud LODI 
Lutilisateur ne peut pas utiliser le numéro 31252.
Le nouveau numéro qui est attribué est 9330231.
En attente de confirmation du client
Ticket en SLA HOLD
Mail envoyé à IBM</t>
  </si>
  <si>
    <t>Lutilisateur ne peut pas utiliser le numéro 31252.</t>
  </si>
  <si>
    <t>25.04.2012          15:12:11            HR01003049
 Mr. Arnaud LODI 
Création de la ligne 9330210.
En attente de confirmation client.
Ticket en SLA HOLD
Mail envoyé à IBM</t>
  </si>
  <si>
    <t>Demande de Création de la ligne 9330210.</t>
  </si>
  <si>
    <t>25.04.2012          14:51:01            HR01003049
 Mr. Arnaud LODI 
Création de la ligne 9330214.
En attente de confirmation client
Ticket en SLA HOLD
Mail envoyé à IBM</t>
  </si>
  <si>
    <t>Demande de Création de la ligne 9330214.</t>
  </si>
  <si>
    <t>25.04.2012          15:40:07            HR01003049
 Mr. Arnaud LODI 
Création de la ligne 9330223.
En attente de confirmation client
Ticket en SLA HOLD
Mail envoyé à IBM</t>
  </si>
  <si>
    <t>Demande de Création de la ligne 9330223.</t>
  </si>
  <si>
    <t>25.04.2012          14:23:32            HR01003049
 Mr. Arnaud LODI 
Création de la ligne 9330213.
En attente de confirmation client
Ticket en SLA HOLD
Mail envoyé à IBM</t>
  </si>
  <si>
    <t>Demande de Création de la ligne 9330213.</t>
  </si>
  <si>
    <t>25.04.2012          14:06:39            HR01003049
 Mr. Arnaud LODI 
Création de la ligne 9330201
En attente de confirmation client
Ticket on SLA HOLD
Mail envoyé à IBM</t>
  </si>
  <si>
    <t>Demande de Création de la ligne 9330201</t>
  </si>
  <si>
    <t>25.04.2012          12:32:49            HR01003049
 Mr. Arnaud LODI 
Création de la ligne 9330138.
En attente de confirmation client
Ticket en SLA HOLD
Mail envoyé à IBM</t>
  </si>
  <si>
    <t>Demande de Création de la ligne 9330138.</t>
  </si>
  <si>
    <t>25.04.2012          11:52:42            HR01003049
 Mr. Arnaud LODI 
Changed name as requested
Waiting for customer confirmation
Ticket on SLA HOLD
Mail envoyé à IBM</t>
  </si>
  <si>
    <t xml:space="preserve">Envoyé : mardi 24 avril 2012 19:16
À : NEXTIRA1 PROVIDER
Cc : GEN-MICHELIN Di
Objet : UPDATE : Problem transferred IBM-33627957 // NXO 1583835 -&gt; MOS
Hello
IBM-33627957 // NXO 1583835 -&gt; MOS
Configuration done
Waiting for customer confirmation
Ticket on SLA HOLD
Regards
Arnaud
</t>
  </si>
  <si>
    <t>Config change</t>
  </si>
  <si>
    <t>24.04.2012          14:40:25            HR01003049
 Mr. Arnaud LODI 
Création de la ligne 9528037
En attente de confirmation client.
Ticket en SLA HOLD
Mail envoyé à IBM.</t>
  </si>
  <si>
    <t>Demade de Création de la ligne 9528037</t>
  </si>
  <si>
    <t>23.04.2012          14:37:08            HR01003049
 Mr. Arnaud LODI 
Reset password done.
Waiting for customer confirmation
Ticket en SLA HOLD
Mail envoyé à IBM</t>
  </si>
  <si>
    <t xml:space="preserve">Envoyé : lundi 23 avril 2012 12:28
À : NEXTIRA1 PROVIDER
Cc : GEN-MICHELIN Di
Objet : UPDATE : Problem transferred IBM-33571596 // NXO 1582145 -&gt;LAD TOIP
Hello
IBM-33571596 // NXO 1582145 -&gt;LAD TOIP
Le client ne répond pas.
Reset password effrectué.
En attente de confirmation client par email.
Ticket en SLA HOLD
</t>
  </si>
  <si>
    <t>20.04.2012          12:09:38            HR01003049
 Mr. Arnaud LODI 
Modifications have been done
Waiting for customer confirmation
Ticket on SLA HOLD
Mail envoyé à IBM</t>
  </si>
  <si>
    <t xml:space="preserve">20.04.2012          10:14:38            HR01005373
 Mr. Frédéric MONTAGNE 
A- Ticket MAC envoyé au partenaire
</t>
  </si>
  <si>
    <t xml:space="preserve">Description:
Please modify PBX password as requested hereafter.
Send us number of modem &amp; all login &amp; password changed.
1.- Please revoke (erase) or lock (disable) ALL user accounts that are not
being used by the maintener to administer the PBX
2.- Please on referenced change current passwords according to the
following VGSR 3.1(*) rules, when not previsouly applied
No default passwd authorized (ie: initial constructor passwords)
Min Pass Length 8 chars (14 when technology allows it)
Combination of at least 1 alphabetic and 1 non alphanumeric characters,
User account name not included in the passwd,
If only 4 numeric combination is technically possible, please ensure that
trivial passwds such as "0000" or redundant "1111" are not used
Passwd non reusable 24 times
(*)VGSR 3.1 : VISO Global Security Rules v4.0
N- En attente du partenaire
</t>
  </si>
  <si>
    <t>N-to chase up the local partner and request escalation</t>
  </si>
  <si>
    <t>20.04.2012          12:19:05            HR01005373
 Mr. Frédéric MONTAGNE 
A- Contacts site envoyé au partenaire</t>
  </si>
  <si>
    <t xml:space="preserve">Description:
Please modify PBX password as requested hereafter.
Send us number of modem &amp; all login &amp; password changed.
1.- Please revoke (erase) or lock (disable) ALL user accounts that are not
being used by the maintener to administer the PBX
2.- Please on referenced change current passwords according to the
following VGSR 3.1(*) rules, when not previsouly applied
No default passwd authorized (ie: initial constructor passwords)
Min Pass Length 8 chars (14 when technology allows it)
Combination of at least 1 alphabetic and 1 non alphanumeric characters,
User account name not included in the passwd,
If only 4 numeric combination is technically possible, please ensure that
trivial passwds such as "0000" or redundant "1111" are not used
Passwd non reusable 24 times
(*)VGSR 3.1 : VISO Global Security Rules v4.0
</t>
  </si>
  <si>
    <t>26.04.2012          14:14:42            HR01006226
 Mr Fabrice BOUVET 
N-To chase the local partner up for update</t>
  </si>
  <si>
    <t>26.04.2012          14:21:43            HR01005373
 Mr. Frédéric MONTAGNE 
A- Suite à la réponse De NXO GR, il n'est pas possible de mofifier le PWD
A- Escalader au SAM et à notre héirarchie</t>
  </si>
  <si>
    <t>modif de password</t>
  </si>
  <si>
    <t>N-to see with ISDM about next step</t>
  </si>
  <si>
    <t>17.04.2012          18:54:12            HR01003049
 Mr. Arnaud LODI 
Reset du password effectué selon process IBM.
En attente de confirmation du client.
Ticket ON SLA HOLD
Mail envoyé à IBM</t>
  </si>
  <si>
    <t>N-to escalate within IBM for closure as we cannot keep it for weeks</t>
  </si>
  <si>
    <t>16.04.2012          18:57:44            HR01003049
 Mr. Arnaud LODI 
a-Changement de nom effectué.
N-En attente de confirmation client
a-Information envoyé à IBM</t>
  </si>
  <si>
    <t xml:space="preserve">30.04.2012          15:55:42            HR01005373
 Mr. Frédéric MONTAGNE 
A- En attente du TAC PL
De : KRAJEWSKI Marcin
Envoyé : lundi 30 avril 2012 15:37
À : GEN-MICHELIN Di; PL_MICHELIN_TACTEAM; PASLAWSKI Pawel
Objet : RE: NEED UPDATE: Subject: SR 620890237 - NME-CUE= // Database issue // IBM-33009949 // NXO 1568927 -&gt; MOS
Hello,
Today and tomorrow in Russia is day off, so I can’t ask user for test and grab the logs. I’ll try do it at Wednesday.
Best Regards,
Marcin Krajewski
TAC Team Poland
</t>
  </si>
  <si>
    <t xml:space="preserve">Description:
When user is trying to hear her voicemail msgs, either new or old, user gets kicked out and says only "call finished".
The same problem was 32594775
ext. 3508
Contact phone : +7 965 178 69 49
Product name : Cisco TOIP
Location RU, MOS, administrative
</t>
  </si>
  <si>
    <t>05.04.2012          12:32:51            HR01006276
 Mr Sébastien JEAN 
Réouverture ticket IBM-33384676 //NXO 1563478-&gt;COM
vérifier que le 30565 est bien au nom de  Philippe BIR  et  est bien dans le groupe d'interception : Inter Amériques
vérifier que le 31089 est au nom de Mr Christian FEVRE    et est  bien dans le groupe d'interception : douane</t>
  </si>
  <si>
    <t>vérifier que le 30565 est bien au nom de  Philippe BIR  et  est bien dans le groupe d'interception : Inter Amériques
vérifier que le 31089 est au nom de Mr Christian FEVRE    et est  bien dans le groupe d'interception : douane</t>
  </si>
  <si>
    <t>NXO Internal ticket to review between ISD and Mathieu</t>
  </si>
  <si>
    <t>N-ISD to see what the next steps are with Mathieu</t>
  </si>
  <si>
    <t>02.04.2012          10:31:25            HR01005373
 Mr. Frédéric MONTAGNE 
Problem IBM-33401682 transferred to Group MIC-IEUCSCNEXT1
Prob Abstract: &lt;BZT&gt; Suppression de ligne
Severity : 3
Open Date : APR 02,2012 10:08:11
Caller Name : BOULAHIA ABDELHALIM
Caller Phone: +33 473239291 // abdelhalim.boulahia@fr.michelin.com
System Id : MIC-VOICE
Component : PBX
Item :PBX
Module : ADMIN-IDMGMT
Description:
Suppression de ligne
Voir la piece jointe</t>
  </si>
  <si>
    <t>Demande de Suppression de ligne</t>
  </si>
  <si>
    <t>N-ISD to check if line has now been ceased</t>
  </si>
  <si>
    <t>Description:
K502354                   1 piéce jointe for 1 user thank
+33 325723415
user wants to contact groupe NEXTIRA1 because of parametrage of line. he uses CISCO.</t>
  </si>
  <si>
    <t>29.03.2012          15:19:39            HR01006276
 Mr Sébastien JEAN 
Problem IBM-33372324   transferred to Group MIC-IEUCSCNEXT1</t>
  </si>
  <si>
    <t>N-To check if this case can be closed</t>
  </si>
  <si>
    <t>27.04.2012          09:57:28            HR01006276
 Mr Sébastien JEAN 
A- Our local partner ,B+S ,informed us that ,he's waiting for an update from CISCO
N-Feedback from our local partner ,B+S</t>
  </si>
  <si>
    <t xml:space="preserve">Description:
Thank you to open new ticket - see details bellow
Ticket open because the problem from ticket (closed) IBM-32947031 still not
solved
Log files full on the machine CVP1
Fill log full in permanance
IP 10.139.10.74
+33 684 63 32 53
ticket which was also open before :
B+S refere,ce: [BSTT# :1078869]
IBM-32947031 //NXO 1522017 -&gt; MI1 Cisco SR 620760181
IBM-31936321 / NXO 1425733 / Cisco SR 619800357 (closed)
</t>
  </si>
  <si>
    <t xml:space="preserve">05.03.2012          17:36:46            HR01005373
 Mr. Frédéric MONTAGNE 
Problem IBM-33111963 transferred to Group MIC-IEUCSCNEXT1
Prob Abstract: &lt;BZT&gt; Création de ligne
</t>
  </si>
  <si>
    <t>Creation de ligne</t>
  </si>
  <si>
    <t>N-ISD to check if line has now been created</t>
  </si>
  <si>
    <t xml:space="preserve">Extension 0356 is belong to Essop Bilaal and he/she is not logged to any phone. I’ve ask IT Support about mac and what is displayed
Ø 0C85253E580 and the displayed extension is 1102.
So, 1102 it is unloged line, from this line user can make only internal and emergency calls. User should login to the phone. In my previous mail to IT Support I’ve worte how user should login.
&gt; Why do the end user seeing 0356 on the phone if it is an unknown one ?
He is seeing 1102, description in case is not clear, but I’ve checked in CallManager and found that:
- 0356 is not logged at any phone
- 1102 is configured at the phone mac 0C85253E580F and at this phone is not logged any user profile.
</t>
  </si>
  <si>
    <t>N-To keep the customer IBM SD aware about the latest TAC update and ask them how we should move forward</t>
  </si>
  <si>
    <t>Paris</t>
  </si>
  <si>
    <t>Xsksksk</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</si>
</sst>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d\ dd\ mmm\ hh:mm"/>
  </numFmts>
  <fonts count="22"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name val="Arial"/>
      <family val="2"/>
    </font>
    <font>
      <sz val="10"/>
      <color rgb="FF000000"/>
      <name val="Arial"/>
      <family val="2"/>
    </font>
  </fonts>
  <fills count="3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DDDDDD"/>
        <bgColor indexed="64"/>
      </patternFill>
    </fill>
  </fills>
  <borders count="1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s>
  <cellStyleXfs count="69">
    <xf numFmtId="0" fontId="0" fillId="0" borderId="0"/>
    <xf numFmtId="0" fontId="4" fillId="0" borderId="0" applyNumberFormat="0" applyFill="0" applyBorder="0" applyAlignment="0" applyProtection="0"/>
    <xf numFmtId="0" fontId="5" fillId="0" borderId="1" applyNumberFormat="0" applyFill="0" applyAlignment="0" applyProtection="0"/>
    <xf numFmtId="0" fontId="6" fillId="0" borderId="2" applyNumberFormat="0" applyFill="0" applyAlignment="0" applyProtection="0"/>
    <xf numFmtId="0" fontId="7" fillId="0" borderId="3" applyNumberFormat="0" applyFill="0" applyAlignment="0" applyProtection="0"/>
    <xf numFmtId="0" fontId="7" fillId="0" borderId="0" applyNumberFormat="0" applyFill="0" applyBorder="0" applyAlignment="0" applyProtection="0"/>
    <xf numFmtId="0" fontId="8" fillId="2" borderId="0" applyNumberFormat="0" applyBorder="0" applyAlignment="0" applyProtection="0"/>
    <xf numFmtId="0" fontId="9" fillId="3" borderId="0" applyNumberFormat="0" applyBorder="0" applyAlignment="0" applyProtection="0"/>
    <xf numFmtId="0" fontId="10" fillId="4" borderId="0" applyNumberFormat="0" applyBorder="0" applyAlignment="0" applyProtection="0"/>
    <xf numFmtId="0" fontId="11" fillId="5" borderId="4" applyNumberFormat="0" applyAlignment="0" applyProtection="0"/>
    <xf numFmtId="0" fontId="12" fillId="6" borderId="5" applyNumberFormat="0" applyAlignment="0" applyProtection="0"/>
    <xf numFmtId="0" fontId="13" fillId="6" borderId="4" applyNumberFormat="0" applyAlignment="0" applyProtection="0"/>
    <xf numFmtId="0" fontId="14" fillId="0" borderId="6" applyNumberFormat="0" applyFill="0" applyAlignment="0" applyProtection="0"/>
    <xf numFmtId="0" fontId="15" fillId="7" borderId="7" applyNumberFormat="0" applyAlignment="0" applyProtection="0"/>
    <xf numFmtId="0" fontId="16" fillId="0" borderId="0" applyNumberFormat="0" applyFill="0" applyBorder="0" applyAlignment="0" applyProtection="0"/>
    <xf numFmtId="0" fontId="3" fillId="8" borderId="8" applyNumberFormat="0" applyFont="0" applyAlignment="0" applyProtection="0"/>
    <xf numFmtId="0" fontId="17" fillId="0" borderId="0" applyNumberFormat="0" applyFill="0" applyBorder="0" applyAlignment="0" applyProtection="0"/>
    <xf numFmtId="0" fontId="18" fillId="0" borderId="9" applyNumberFormat="0" applyFill="0" applyAlignment="0" applyProtection="0"/>
    <xf numFmtId="0" fontId="19" fillId="9" borderId="0" applyNumberFormat="0" applyBorder="0" applyAlignment="0" applyProtection="0"/>
    <xf numFmtId="0" fontId="3" fillId="10" borderId="0" applyNumberFormat="0" applyBorder="0" applyAlignment="0" applyProtection="0"/>
    <xf numFmtId="0" fontId="3" fillId="11" borderId="0" applyNumberFormat="0" applyBorder="0" applyAlignment="0" applyProtection="0"/>
    <xf numFmtId="0" fontId="19" fillId="12" borderId="0" applyNumberFormat="0" applyBorder="0" applyAlignment="0" applyProtection="0"/>
    <xf numFmtId="0" fontId="19"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19" fillId="16" borderId="0" applyNumberFormat="0" applyBorder="0" applyAlignment="0" applyProtection="0"/>
    <xf numFmtId="0" fontId="19" fillId="17" borderId="0" applyNumberFormat="0" applyBorder="0" applyAlignment="0" applyProtection="0"/>
    <xf numFmtId="0" fontId="3" fillId="18" borderId="0" applyNumberFormat="0" applyBorder="0" applyAlignment="0" applyProtection="0"/>
    <xf numFmtId="0" fontId="3" fillId="19" borderId="0" applyNumberFormat="0" applyBorder="0" applyAlignment="0" applyProtection="0"/>
    <xf numFmtId="0" fontId="19" fillId="20" borderId="0" applyNumberFormat="0" applyBorder="0" applyAlignment="0" applyProtection="0"/>
    <xf numFmtId="0" fontId="19" fillId="21" borderId="0" applyNumberFormat="0" applyBorder="0" applyAlignment="0" applyProtection="0"/>
    <xf numFmtId="0" fontId="3" fillId="22" borderId="0" applyNumberFormat="0" applyBorder="0" applyAlignment="0" applyProtection="0"/>
    <xf numFmtId="0" fontId="3" fillId="23" borderId="0" applyNumberFormat="0" applyBorder="0" applyAlignment="0" applyProtection="0"/>
    <xf numFmtId="0" fontId="19" fillId="24" borderId="0" applyNumberFormat="0" applyBorder="0" applyAlignment="0" applyProtection="0"/>
    <xf numFmtId="0" fontId="19" fillId="25" borderId="0" applyNumberFormat="0" applyBorder="0" applyAlignment="0" applyProtection="0"/>
    <xf numFmtId="0" fontId="3" fillId="26" borderId="0" applyNumberFormat="0" applyBorder="0" applyAlignment="0" applyProtection="0"/>
    <xf numFmtId="0" fontId="3" fillId="27" borderId="0" applyNumberFormat="0" applyBorder="0" applyAlignment="0" applyProtection="0"/>
    <xf numFmtId="0" fontId="19" fillId="28" borderId="0" applyNumberFormat="0" applyBorder="0" applyAlignment="0" applyProtection="0"/>
    <xf numFmtId="0" fontId="19" fillId="29" borderId="0" applyNumberFormat="0" applyBorder="0" applyAlignment="0" applyProtection="0"/>
    <xf numFmtId="0" fontId="3" fillId="30" borderId="0" applyNumberFormat="0" applyBorder="0" applyAlignment="0" applyProtection="0"/>
    <xf numFmtId="0" fontId="3" fillId="31" borderId="0" applyNumberFormat="0" applyBorder="0" applyAlignment="0" applyProtection="0"/>
    <xf numFmtId="0" fontId="19" fillId="32" borderId="0" applyNumberFormat="0" applyBorder="0" applyAlignment="0" applyProtection="0"/>
    <xf numFmtId="0" fontId="2" fillId="8" borderId="8" applyNumberFormat="0" applyFont="0" applyAlignment="0" applyProtection="0"/>
    <xf numFmtId="0" fontId="2" fillId="10" borderId="0" applyNumberFormat="0" applyBorder="0" applyAlignment="0" applyProtection="0"/>
    <xf numFmtId="0" fontId="2" fillId="11"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20" fillId="0" borderId="0"/>
    <xf numFmtId="0" fontId="1" fillId="8" borderId="8" applyNumberFormat="0" applyFont="0" applyAlignment="0" applyProtection="0"/>
    <xf numFmtId="0" fontId="1" fillId="10" borderId="0" applyNumberFormat="0" applyBorder="0" applyAlignment="0" applyProtection="0"/>
    <xf numFmtId="0" fontId="1" fillId="11"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cellStyleXfs>
  <cellXfs count="24">
    <xf numFmtId="0" fontId="20" fillId="0" borderId="0" xfId="0" applyFont="1"/>
    <xf numFmtId="0" fontId="0" fillId="33" borderId="10" xfId="0" applyFont="1" applyFill="1" applyBorder="1"/>
    <xf numFmtId="0" fontId="0" fillId="33" borderId="10" xfId="0" applyFill="1" applyBorder="1"/>
    <xf numFmtId="1" fontId="0" fillId="0" borderId="0" xfId="0" applyNumberFormat="1" applyFont="1"/>
    <xf numFmtId="0" fontId="20" fillId="0" borderId="0" xfId="0" applyFont="1"/>
    <xf numFmtId="0" fontId="0" fillId="0" borderId="0" xfId="0" applyFont="1"/>
    <xf numFmtId="0" fontId="20" fillId="33" borderId="10" xfId="0" applyFont="1" applyFill="1" applyBorder="1"/>
    <xf numFmtId="0" fontId="0" fillId="0" borderId="0" xfId="0" applyNumberFormat="1" applyFont="1"/>
    <xf numFmtId="164" fontId="0" fillId="33" borderId="10" xfId="0" applyNumberFormat="1" applyFill="1" applyBorder="1" applyAlignment="1">
      <alignment horizontal="left" vertical="center"/>
    </xf>
    <xf numFmtId="164" fontId="20" fillId="0" borderId="0" xfId="0" applyNumberFormat="1" applyFont="1" applyAlignment="1">
      <alignment horizontal="left" vertical="center"/>
    </xf>
    <xf numFmtId="0" fontId="20" fillId="0" borderId="0" xfId="0" applyFont="1" applyAlignment="1">
      <alignment horizontal="left" vertical="top" wrapText="1"/>
    </xf>
    <xf numFmtId="1" fontId="0" fillId="0" borderId="0" xfId="0" applyNumberFormat="1" applyFont="1" applyAlignment="1">
      <alignment horizontal="left" vertical="top"/>
    </xf>
    <xf numFmtId="0" fontId="20" fillId="0" borderId="0" xfId="0" applyFont="1" applyAlignment="1">
      <alignment wrapText="1"/>
    </xf>
    <xf numFmtId="0" fontId="20" fillId="0" borderId="0" xfId="0" applyFont="1" applyFill="1" applyBorder="1"/>
    <xf numFmtId="0" fontId="0" fillId="33" borderId="10" xfId="0" applyNumberFormat="1" applyFont="1" applyFill="1" applyBorder="1" applyAlignment="1">
      <alignment horizontal="left" vertical="top"/>
    </xf>
    <xf numFmtId="0" fontId="20" fillId="0" borderId="0" xfId="0" applyNumberFormat="1" applyFont="1" applyAlignment="1">
      <alignment horizontal="left" vertical="top"/>
    </xf>
    <xf numFmtId="0" fontId="20" fillId="0" borderId="0" xfId="0" applyFont="1" applyAlignment="1"/>
    <xf numFmtId="0" fontId="20" fillId="0" borderId="0" xfId="55" applyNumberFormat="1" applyFont="1" applyAlignment="1">
      <alignment horizontal="left" vertical="top"/>
    </xf>
    <xf numFmtId="0" fontId="0" fillId="33" borderId="10" xfId="0" applyFill="1" applyBorder="1" applyAlignment="1">
      <alignment horizontal="left" vertical="top"/>
    </xf>
    <xf numFmtId="0" fontId="20" fillId="0" borderId="0" xfId="0" applyFont="1" applyAlignment="1">
      <alignment horizontal="left" vertical="top"/>
    </xf>
    <xf numFmtId="0" fontId="0" fillId="0" borderId="0" xfId="0" applyNumberFormat="1" applyFont="1" applyAlignment="1">
      <alignment horizontal="left" vertical="top"/>
    </xf>
    <xf numFmtId="0" fontId="0" fillId="33" borderId="10" xfId="0" applyFill="1" applyBorder="1" applyAlignment="1">
      <alignment wrapText="1"/>
    </xf>
    <xf numFmtId="0" fontId="0" fillId="33" borderId="10" xfId="0" applyFill="1" applyBorder="1" applyAlignment="1"/>
    <xf numFmtId="0" fontId="20" fillId="0" borderId="0" xfId="55" applyFont="1"/>
  </cellXfs>
  <cellStyles count="69">
    <cellStyle name="20 % - Akzent1" xfId="19" builtinId="30" customBuiltin="1"/>
    <cellStyle name="20 % - Akzent2" xfId="23" builtinId="34" customBuiltin="1"/>
    <cellStyle name="20 % - Akzent3" xfId="27" builtinId="38" customBuiltin="1"/>
    <cellStyle name="20 % - Akzent4" xfId="31" builtinId="42" customBuiltin="1"/>
    <cellStyle name="20 % - Akzent5" xfId="35" builtinId="46" customBuiltin="1"/>
    <cellStyle name="20 % - Akzent6" xfId="39" builtinId="50" customBuiltin="1"/>
    <cellStyle name="20 % - Accent1 2" xfId="43"/>
    <cellStyle name="20 % - Accent1 3" xfId="57"/>
    <cellStyle name="20 % - Accent2 2" xfId="45"/>
    <cellStyle name="20 % - Accent2 3" xfId="59"/>
    <cellStyle name="20 % - Accent3 2" xfId="47"/>
    <cellStyle name="20 % - Accent3 3" xfId="61"/>
    <cellStyle name="20 % - Accent4 2" xfId="49"/>
    <cellStyle name="20 % - Accent4 3" xfId="63"/>
    <cellStyle name="20 % - Accent5 2" xfId="51"/>
    <cellStyle name="20 % - Accent5 3" xfId="65"/>
    <cellStyle name="20 % - Accent6 2" xfId="53"/>
    <cellStyle name="20 % - Accent6 3" xfId="67"/>
    <cellStyle name="40 % - Akzent1" xfId="20" builtinId="31" customBuiltin="1"/>
    <cellStyle name="40 % - Akzent2" xfId="24" builtinId="35" customBuiltin="1"/>
    <cellStyle name="40 % - Akzent3" xfId="28" builtinId="39" customBuiltin="1"/>
    <cellStyle name="40 % - Akzent4" xfId="32" builtinId="43" customBuiltin="1"/>
    <cellStyle name="40 % - Akzent5" xfId="36" builtinId="47" customBuiltin="1"/>
    <cellStyle name="40 % - Akzent6" xfId="40" builtinId="51" customBuiltin="1"/>
    <cellStyle name="40 % - Accent1 2" xfId="44"/>
    <cellStyle name="40 % - Accent1 3" xfId="58"/>
    <cellStyle name="40 % - Accent2 2" xfId="46"/>
    <cellStyle name="40 % - Accent2 3" xfId="60"/>
    <cellStyle name="40 % - Accent3 2" xfId="48"/>
    <cellStyle name="40 % - Accent3 3" xfId="62"/>
    <cellStyle name="40 % - Accent4 2" xfId="50"/>
    <cellStyle name="40 % - Accent4 3" xfId="64"/>
    <cellStyle name="40 % - Accent5 2" xfId="52"/>
    <cellStyle name="40 % - Accent5 3" xfId="66"/>
    <cellStyle name="40 % - Accent6 2" xfId="54"/>
    <cellStyle name="40 % - Accent6 3" xfId="68"/>
    <cellStyle name="60 % - Akzent1" xfId="21" builtinId="32" customBuiltin="1"/>
    <cellStyle name="60 % - Akzent2" xfId="25" builtinId="36" customBuiltin="1"/>
    <cellStyle name="60 % - Akzent3" xfId="29" builtinId="40" customBuiltin="1"/>
    <cellStyle name="60 % - Akzent4" xfId="33" builtinId="44" customBuiltin="1"/>
    <cellStyle name="60 % - Akzent5" xfId="37" builtinId="48" customBuiltin="1"/>
    <cellStyle name="60 % - Akzent6" xfId="41" builtinId="52" customBuiltin="1"/>
    <cellStyle name="Akzent1" xfId="18" builtinId="29" customBuiltin="1"/>
    <cellStyle name="Akzent2" xfId="22" builtinId="33" customBuiltin="1"/>
    <cellStyle name="Akzent3" xfId="26" builtinId="37" customBuiltin="1"/>
    <cellStyle name="Akzent4" xfId="30" builtinId="41" customBuiltin="1"/>
    <cellStyle name="Akzent5" xfId="34" builtinId="45" customBuiltin="1"/>
    <cellStyle name="Akzent6" xfId="38" builtinId="49" customBuiltin="1"/>
    <cellStyle name="Ausgabe" xfId="10" builtinId="21" customBuiltin="1"/>
    <cellStyle name="Berechnung" xfId="11" builtinId="22" customBuiltin="1"/>
    <cellStyle name="Commentaire 2" xfId="42"/>
    <cellStyle name="Commentaire 3" xfId="56"/>
    <cellStyle name="Eingabe" xfId="9" builtinId="20" customBuiltin="1"/>
    <cellStyle name="Ergebnis" xfId="17" builtinId="25" customBuiltin="1"/>
    <cellStyle name="Erklärender Text" xfId="16" builtinId="53" customBuiltin="1"/>
    <cellStyle name="Gut" xfId="6" builtinId="26" customBuiltin="1"/>
    <cellStyle name="Neutral" xfId="8" builtinId="28" customBuiltin="1"/>
    <cellStyle name="Normal 2" xfId="55"/>
    <cellStyle name="Notiz" xfId="15" builtinId="10" customBuiltin="1"/>
    <cellStyle name="Schlecht" xfId="7" builtinId="27" customBuiltin="1"/>
    <cellStyle name="Standard" xfId="0" builtinId="0"/>
    <cellStyle name="Überschrift" xfId="1" builtinId="15" customBuiltin="1"/>
    <cellStyle name="Überschrift 1" xfId="2" builtinId="16" customBuiltin="1"/>
    <cellStyle name="Überschrift 2" xfId="3" builtinId="17" customBuiltin="1"/>
    <cellStyle name="Überschrift 3" xfId="4" builtinId="18" customBuiltin="1"/>
    <cellStyle name="Überschrift 4" xfId="5" builtinId="19" customBuiltin="1"/>
    <cellStyle name="Verknüpfte Zelle" xfId="12" builtinId="24" customBuiltin="1"/>
    <cellStyle name="Warnender Text" xfId="14" builtinId="11" customBuiltin="1"/>
    <cellStyle name="Zelle überprüfen" xfId="13" builtinId="23" customBuiltin="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123825</xdr:colOff>
          <xdr:row>0</xdr:row>
          <xdr:rowOff>47625</xdr:rowOff>
        </xdr:from>
        <xdr:to>
          <xdr:col>4</xdr:col>
          <xdr:colOff>2305050</xdr:colOff>
          <xdr:row>0</xdr:row>
          <xdr:rowOff>638175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de-CH" sz="1000" b="0" i="0" u="none" strike="noStrike" baseline="0">
                  <a:solidFill>
                    <a:srgbClr val="000000"/>
                  </a:solidFill>
                  <a:latin typeface="Arial"/>
                  <a:cs typeface="Arial"/>
                </a:rPr>
                <a:t>Effacement des données actuelles et nouveau report</a:t>
              </a:r>
              <a:endParaRPr lang="de-CH"/>
            </a:p>
          </xdr:txBody>
        </xdr:sp>
        <xdr:clientData fPrintsWithSheet="0"/>
      </xdr:twoCellAnchor>
    </mc:Choice>
    <mc:Fallback/>
  </mc:AlternateContent>
</xdr:wsDr>
</file>

<file path=xl/theme/theme1.xml><?xml version="1.0" encoding="utf-8"?>
<a:theme xmlns:a="http://schemas.openxmlformats.org/drawingml/2006/main" name="Larissa">
  <a:themeElements>
    <a:clrScheme name="Larissa">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Larissa">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Larissa">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1"/>
  <dimension ref="A1:M105"/>
  <sheetViews>
    <sheetView topLeftCell="G1" workbookViewId="0">
      <selection activeCell="O9" sqref="O9"/>
    </sheetView>
  </sheetViews>
  <sheetFormatPr baseColWidth="10" defaultRowHeight="12.75" x14ac:dyDescent="0.2"/>
  <cols>
    <col min="1" max="1" width="14.85546875" style="15" bestFit="1" customWidth="1"/>
    <col min="2" max="2" width="16.85546875" bestFit="1" customWidth="1"/>
    <col min="3" max="3" width="9.85546875" bestFit="1" customWidth="1"/>
    <col min="4" max="4" width="24.140625" bestFit="1" customWidth="1"/>
    <col min="5" max="5" width="17.85546875" style="9" customWidth="1"/>
    <col min="6" max="6" width="38.42578125" bestFit="1" customWidth="1"/>
    <col min="7" max="7" width="26" bestFit="1" customWidth="1"/>
    <col min="8" max="8" width="19.140625" bestFit="1" customWidth="1"/>
    <col min="9" max="9" width="17.42578125" bestFit="1" customWidth="1"/>
    <col min="10" max="10" width="17.28515625" bestFit="1" customWidth="1"/>
    <col min="11" max="11" width="12" bestFit="1" customWidth="1"/>
    <col min="12" max="12" width="16.28515625" bestFit="1" customWidth="1"/>
    <col min="13" max="13" width="18.5703125" bestFit="1" customWidth="1"/>
  </cols>
  <sheetData>
    <row r="1" spans="1:13" x14ac:dyDescent="0.2">
      <c r="A1" s="14" t="s">
        <v>0</v>
      </c>
      <c r="B1" s="1" t="s">
        <v>1</v>
      </c>
      <c r="C1" s="1" t="s">
        <v>2</v>
      </c>
      <c r="D1" s="1" t="s">
        <v>3</v>
      </c>
      <c r="E1" s="1" t="s">
        <v>4</v>
      </c>
      <c r="F1" s="1" t="s">
        <v>5</v>
      </c>
      <c r="G1" s="1" t="s">
        <v>6</v>
      </c>
      <c r="H1" s="1" t="s">
        <v>7</v>
      </c>
      <c r="I1" s="1" t="s">
        <v>8</v>
      </c>
      <c r="J1" s="1" t="s">
        <v>9</v>
      </c>
      <c r="K1" s="1" t="s">
        <v>10</v>
      </c>
      <c r="L1" s="1" t="s">
        <v>11</v>
      </c>
      <c r="M1" s="1" t="s">
        <v>12</v>
      </c>
    </row>
    <row r="2" spans="1:13" x14ac:dyDescent="0.2">
      <c r="A2" s="11">
        <v>8001531412</v>
      </c>
      <c r="B2" s="5" t="s">
        <v>13</v>
      </c>
      <c r="C2" s="5" t="s">
        <v>14</v>
      </c>
      <c r="D2" s="5" t="s">
        <v>15</v>
      </c>
      <c r="E2" s="9">
        <v>40967.690532407411</v>
      </c>
      <c r="F2" s="5" t="s">
        <v>16</v>
      </c>
      <c r="G2" s="5" t="s">
        <v>17</v>
      </c>
      <c r="H2" s="5" t="s">
        <v>155</v>
      </c>
      <c r="I2" s="5" t="s">
        <v>19</v>
      </c>
      <c r="J2" s="5" t="s">
        <v>20</v>
      </c>
      <c r="K2" s="5" t="s">
        <v>156</v>
      </c>
      <c r="L2" s="5" t="s">
        <v>22</v>
      </c>
      <c r="M2" s="5" t="s">
        <v>23</v>
      </c>
    </row>
    <row r="3" spans="1:13" x14ac:dyDescent="0.2">
      <c r="A3" s="20">
        <v>8001537076</v>
      </c>
      <c r="B3" s="5" t="s">
        <v>13</v>
      </c>
      <c r="C3" s="5" t="s">
        <v>29</v>
      </c>
      <c r="D3" s="5" t="s">
        <v>30</v>
      </c>
      <c r="E3" s="9">
        <v>40973.733287037037</v>
      </c>
      <c r="F3" s="5" t="s">
        <v>35</v>
      </c>
      <c r="G3" s="5" t="s">
        <v>26</v>
      </c>
      <c r="H3" s="5" t="s">
        <v>36</v>
      </c>
      <c r="I3" s="5" t="s">
        <v>34</v>
      </c>
      <c r="J3" s="5" t="s">
        <v>20</v>
      </c>
      <c r="K3" s="5" t="s">
        <v>156</v>
      </c>
      <c r="L3" s="5" t="s">
        <v>22</v>
      </c>
      <c r="M3" s="5" t="s">
        <v>34</v>
      </c>
    </row>
    <row r="4" spans="1:13" x14ac:dyDescent="0.2">
      <c r="A4" s="20">
        <v>8001552440</v>
      </c>
      <c r="B4" s="5" t="s">
        <v>13</v>
      </c>
      <c r="C4" s="5" t="s">
        <v>29</v>
      </c>
      <c r="D4" s="5" t="s">
        <v>15</v>
      </c>
      <c r="E4" s="9">
        <v>40988.677731481483</v>
      </c>
      <c r="F4" s="5" t="s">
        <v>37</v>
      </c>
      <c r="G4" s="5" t="s">
        <v>38</v>
      </c>
      <c r="H4" s="5" t="s">
        <v>159</v>
      </c>
      <c r="I4" s="5" t="s">
        <v>34</v>
      </c>
      <c r="J4" s="5" t="s">
        <v>20</v>
      </c>
      <c r="K4" s="5" t="s">
        <v>156</v>
      </c>
      <c r="L4" s="5" t="s">
        <v>22</v>
      </c>
      <c r="M4" s="5" t="s">
        <v>34</v>
      </c>
    </row>
    <row r="5" spans="1:13" x14ac:dyDescent="0.2">
      <c r="A5" s="20">
        <v>8001553890</v>
      </c>
      <c r="B5" s="5" t="s">
        <v>13</v>
      </c>
      <c r="C5" s="5" t="s">
        <v>29</v>
      </c>
      <c r="D5" s="5" t="s">
        <v>15</v>
      </c>
      <c r="E5" s="9">
        <v>40989.701678240737</v>
      </c>
      <c r="F5" s="5" t="s">
        <v>40</v>
      </c>
      <c r="G5" s="5" t="s">
        <v>38</v>
      </c>
      <c r="H5" s="5" t="s">
        <v>158</v>
      </c>
      <c r="I5" s="5" t="s">
        <v>19</v>
      </c>
      <c r="J5" s="5" t="s">
        <v>20</v>
      </c>
      <c r="K5" s="5" t="s">
        <v>156</v>
      </c>
      <c r="L5" s="5" t="s">
        <v>22</v>
      </c>
      <c r="M5" s="5" t="s">
        <v>34</v>
      </c>
    </row>
    <row r="6" spans="1:13" x14ac:dyDescent="0.2">
      <c r="A6" s="20">
        <v>8001560897</v>
      </c>
      <c r="B6" s="5" t="s">
        <v>13</v>
      </c>
      <c r="C6" s="5" t="s">
        <v>29</v>
      </c>
      <c r="D6" s="5" t="s">
        <v>30</v>
      </c>
      <c r="E6" s="9">
        <v>40996.66165509259</v>
      </c>
      <c r="F6" s="5" t="s">
        <v>160</v>
      </c>
      <c r="G6" s="5" t="s">
        <v>26</v>
      </c>
      <c r="H6" s="5" t="s">
        <v>161</v>
      </c>
      <c r="I6" s="5" t="s">
        <v>34</v>
      </c>
      <c r="J6" s="5" t="s">
        <v>20</v>
      </c>
      <c r="K6" s="5" t="s">
        <v>156</v>
      </c>
      <c r="L6" s="5" t="s">
        <v>22</v>
      </c>
      <c r="M6" s="5" t="s">
        <v>44</v>
      </c>
    </row>
    <row r="7" spans="1:13" x14ac:dyDescent="0.2">
      <c r="A7" s="20">
        <v>8001562151</v>
      </c>
      <c r="B7" s="5" t="s">
        <v>13</v>
      </c>
      <c r="C7" s="5" t="s">
        <v>29</v>
      </c>
      <c r="D7" s="5" t="s">
        <v>30</v>
      </c>
      <c r="E7" s="9">
        <v>40997.637418981481</v>
      </c>
      <c r="F7" s="5" t="s">
        <v>45</v>
      </c>
      <c r="G7" s="5" t="s">
        <v>46</v>
      </c>
      <c r="H7" s="5" t="s">
        <v>162</v>
      </c>
      <c r="I7" s="5" t="s">
        <v>34</v>
      </c>
      <c r="J7" s="5" t="s">
        <v>20</v>
      </c>
      <c r="K7" s="5" t="s">
        <v>156</v>
      </c>
      <c r="L7" s="5" t="s">
        <v>22</v>
      </c>
      <c r="M7" s="5" t="s">
        <v>34</v>
      </c>
    </row>
    <row r="8" spans="1:13" x14ac:dyDescent="0.2">
      <c r="A8" s="20">
        <v>8001563637</v>
      </c>
      <c r="B8" s="5" t="s">
        <v>13</v>
      </c>
      <c r="C8" s="5" t="s">
        <v>135</v>
      </c>
      <c r="D8" s="5" t="s">
        <v>15</v>
      </c>
      <c r="E8" s="9">
        <v>40998.806597222225</v>
      </c>
      <c r="F8" s="5" t="s">
        <v>201</v>
      </c>
      <c r="G8" s="5" t="s">
        <v>202</v>
      </c>
      <c r="H8" s="5" t="s">
        <v>203</v>
      </c>
      <c r="I8" s="5" t="s">
        <v>19</v>
      </c>
      <c r="J8" s="5" t="s">
        <v>20</v>
      </c>
      <c r="K8" s="5" t="s">
        <v>156</v>
      </c>
      <c r="L8" s="5" t="s">
        <v>22</v>
      </c>
      <c r="M8" s="5" t="s">
        <v>34</v>
      </c>
    </row>
    <row r="9" spans="1:13" x14ac:dyDescent="0.2">
      <c r="A9" s="20">
        <v>8001564130</v>
      </c>
      <c r="B9" s="5" t="s">
        <v>13</v>
      </c>
      <c r="C9" s="5" t="s">
        <v>29</v>
      </c>
      <c r="D9" s="5" t="s">
        <v>30</v>
      </c>
      <c r="E9" s="9">
        <v>41001.438032407408</v>
      </c>
      <c r="F9" s="5" t="s">
        <v>50</v>
      </c>
      <c r="G9" s="5" t="s">
        <v>26</v>
      </c>
      <c r="H9" s="5" t="s">
        <v>51</v>
      </c>
      <c r="I9" s="5" t="s">
        <v>34</v>
      </c>
      <c r="J9" s="5" t="s">
        <v>20</v>
      </c>
      <c r="K9" s="5" t="s">
        <v>156</v>
      </c>
      <c r="L9" s="5" t="s">
        <v>22</v>
      </c>
      <c r="M9" s="5" t="s">
        <v>34</v>
      </c>
    </row>
    <row r="10" spans="1:13" x14ac:dyDescent="0.2">
      <c r="A10" s="20">
        <v>8001566272</v>
      </c>
      <c r="B10" s="5" t="s">
        <v>13</v>
      </c>
      <c r="C10" s="5" t="s">
        <v>29</v>
      </c>
      <c r="D10" s="5" t="s">
        <v>30</v>
      </c>
      <c r="E10" s="9">
        <v>41002.612222222226</v>
      </c>
      <c r="F10" s="5" t="s">
        <v>164</v>
      </c>
      <c r="G10" s="5" t="s">
        <v>26</v>
      </c>
      <c r="H10" s="5" t="s">
        <v>165</v>
      </c>
      <c r="I10" s="5" t="s">
        <v>34</v>
      </c>
      <c r="J10" s="5" t="s">
        <v>20</v>
      </c>
      <c r="K10" s="5" t="s">
        <v>156</v>
      </c>
      <c r="L10" s="5" t="s">
        <v>22</v>
      </c>
      <c r="M10" s="5" t="s">
        <v>34</v>
      </c>
    </row>
    <row r="11" spans="1:13" x14ac:dyDescent="0.2">
      <c r="A11" s="20">
        <v>8001567187</v>
      </c>
      <c r="B11" s="5" t="s">
        <v>13</v>
      </c>
      <c r="C11" s="5" t="s">
        <v>135</v>
      </c>
      <c r="D11" s="5" t="s">
        <v>30</v>
      </c>
      <c r="E11" s="9">
        <v>41003.450844907406</v>
      </c>
      <c r="F11" s="5" t="s">
        <v>136</v>
      </c>
      <c r="G11" s="5" t="s">
        <v>137</v>
      </c>
      <c r="H11" s="5" t="s">
        <v>204</v>
      </c>
      <c r="I11" s="5" t="s">
        <v>34</v>
      </c>
      <c r="J11" s="5" t="s">
        <v>20</v>
      </c>
      <c r="K11" s="5" t="s">
        <v>156</v>
      </c>
      <c r="L11" s="5" t="s">
        <v>22</v>
      </c>
      <c r="M11" s="5" t="s">
        <v>34</v>
      </c>
    </row>
    <row r="12" spans="1:13" x14ac:dyDescent="0.2">
      <c r="A12" s="20">
        <v>8001567670</v>
      </c>
      <c r="B12" s="5" t="s">
        <v>13</v>
      </c>
      <c r="C12" s="5" t="s">
        <v>29</v>
      </c>
      <c r="D12" s="5" t="s">
        <v>15</v>
      </c>
      <c r="E12" s="9">
        <v>41003.619641203702</v>
      </c>
      <c r="F12" s="5" t="s">
        <v>48</v>
      </c>
      <c r="G12" s="5" t="s">
        <v>38</v>
      </c>
      <c r="H12" s="5" t="s">
        <v>163</v>
      </c>
      <c r="I12" s="5" t="s">
        <v>19</v>
      </c>
      <c r="J12" s="5" t="s">
        <v>20</v>
      </c>
      <c r="K12" s="5" t="s">
        <v>156</v>
      </c>
      <c r="L12" s="5" t="s">
        <v>22</v>
      </c>
      <c r="M12" s="5" t="s">
        <v>34</v>
      </c>
    </row>
    <row r="13" spans="1:13" x14ac:dyDescent="0.2">
      <c r="A13" s="20">
        <v>8001568683</v>
      </c>
      <c r="B13" s="5" t="s">
        <v>13</v>
      </c>
      <c r="C13" s="5" t="s">
        <v>29</v>
      </c>
      <c r="D13" s="5" t="s">
        <v>30</v>
      </c>
      <c r="E13" s="9">
        <v>41004.50854166667</v>
      </c>
      <c r="F13" s="5" t="s">
        <v>52</v>
      </c>
      <c r="G13" s="5" t="s">
        <v>26</v>
      </c>
      <c r="H13" s="5" t="s">
        <v>166</v>
      </c>
      <c r="I13" s="5" t="s">
        <v>34</v>
      </c>
      <c r="J13" s="5" t="s">
        <v>20</v>
      </c>
      <c r="K13" s="5" t="s">
        <v>156</v>
      </c>
      <c r="L13" s="5" t="s">
        <v>22</v>
      </c>
      <c r="M13" s="5" t="s">
        <v>34</v>
      </c>
    </row>
    <row r="14" spans="1:13" x14ac:dyDescent="0.2">
      <c r="A14" s="20">
        <v>8001568927</v>
      </c>
      <c r="B14" s="5" t="s">
        <v>13</v>
      </c>
      <c r="C14" s="5" t="s">
        <v>29</v>
      </c>
      <c r="D14" s="5" t="s">
        <v>30</v>
      </c>
      <c r="E14" s="9">
        <v>41004.618078703701</v>
      </c>
      <c r="F14" s="5" t="s">
        <v>54</v>
      </c>
      <c r="G14" s="5" t="s">
        <v>55</v>
      </c>
      <c r="H14" s="5" t="s">
        <v>167</v>
      </c>
      <c r="I14" s="5" t="s">
        <v>34</v>
      </c>
      <c r="J14" s="5" t="s">
        <v>20</v>
      </c>
      <c r="K14" s="5" t="s">
        <v>156</v>
      </c>
      <c r="L14" s="5" t="s">
        <v>22</v>
      </c>
      <c r="M14" s="5" t="s">
        <v>34</v>
      </c>
    </row>
    <row r="15" spans="1:13" x14ac:dyDescent="0.2">
      <c r="A15" s="20">
        <v>8001575791</v>
      </c>
      <c r="B15" s="5" t="s">
        <v>13</v>
      </c>
      <c r="C15" s="5" t="s">
        <v>29</v>
      </c>
      <c r="D15" s="5" t="s">
        <v>30</v>
      </c>
      <c r="E15" s="9">
        <v>41015.555069444446</v>
      </c>
      <c r="F15" s="5" t="s">
        <v>61</v>
      </c>
      <c r="G15" s="5" t="s">
        <v>26</v>
      </c>
      <c r="H15" s="5" t="s">
        <v>62</v>
      </c>
      <c r="I15" s="5" t="s">
        <v>34</v>
      </c>
      <c r="J15" s="5" t="s">
        <v>20</v>
      </c>
      <c r="K15" s="5" t="s">
        <v>156</v>
      </c>
      <c r="L15" s="5" t="s">
        <v>22</v>
      </c>
      <c r="M15" s="5" t="s">
        <v>34</v>
      </c>
    </row>
    <row r="16" spans="1:13" x14ac:dyDescent="0.2">
      <c r="A16" s="20">
        <v>8001577069</v>
      </c>
      <c r="B16" s="5" t="s">
        <v>13</v>
      </c>
      <c r="C16" s="5" t="s">
        <v>29</v>
      </c>
      <c r="D16" s="5" t="s">
        <v>30</v>
      </c>
      <c r="E16" s="9">
        <v>41016.501342592594</v>
      </c>
      <c r="F16" s="5" t="s">
        <v>63</v>
      </c>
      <c r="G16" s="5" t="s">
        <v>64</v>
      </c>
      <c r="H16" s="5" t="s">
        <v>65</v>
      </c>
      <c r="I16" s="5" t="s">
        <v>34</v>
      </c>
      <c r="J16" s="5" t="s">
        <v>20</v>
      </c>
      <c r="K16" s="5" t="s">
        <v>156</v>
      </c>
      <c r="L16" s="5" t="s">
        <v>22</v>
      </c>
      <c r="M16" s="5" t="s">
        <v>34</v>
      </c>
    </row>
    <row r="17" spans="1:13" x14ac:dyDescent="0.2">
      <c r="A17" s="20">
        <v>8001578854</v>
      </c>
      <c r="B17" s="5" t="s">
        <v>13</v>
      </c>
      <c r="C17" s="5" t="s">
        <v>135</v>
      </c>
      <c r="D17" s="5" t="s">
        <v>30</v>
      </c>
      <c r="E17" s="9">
        <v>41017.657685185186</v>
      </c>
      <c r="F17" s="5" t="s">
        <v>139</v>
      </c>
      <c r="G17" s="5" t="s">
        <v>140</v>
      </c>
      <c r="H17" s="5" t="s">
        <v>205</v>
      </c>
      <c r="I17" s="5" t="s">
        <v>34</v>
      </c>
      <c r="J17" s="5" t="s">
        <v>20</v>
      </c>
      <c r="K17" s="5" t="s">
        <v>156</v>
      </c>
      <c r="L17" s="5" t="s">
        <v>22</v>
      </c>
      <c r="M17" s="5" t="s">
        <v>34</v>
      </c>
    </row>
    <row r="18" spans="1:13" x14ac:dyDescent="0.2">
      <c r="A18" s="20">
        <v>8001579014</v>
      </c>
      <c r="B18" s="5" t="s">
        <v>13</v>
      </c>
      <c r="C18" s="5" t="s">
        <v>29</v>
      </c>
      <c r="D18" s="4" t="s">
        <v>15</v>
      </c>
      <c r="E18" s="9">
        <v>41017.724826388891</v>
      </c>
      <c r="F18" s="5" t="s">
        <v>57</v>
      </c>
      <c r="G18" s="5" t="s">
        <v>58</v>
      </c>
      <c r="H18" s="5" t="s">
        <v>168</v>
      </c>
      <c r="I18" s="5" t="s">
        <v>19</v>
      </c>
      <c r="J18" s="5" t="s">
        <v>20</v>
      </c>
      <c r="K18" s="5" t="s">
        <v>156</v>
      </c>
      <c r="L18" s="5" t="s">
        <v>22</v>
      </c>
      <c r="M18" s="5" t="s">
        <v>60</v>
      </c>
    </row>
    <row r="19" spans="1:13" x14ac:dyDescent="0.2">
      <c r="A19" s="20">
        <v>8001579563</v>
      </c>
      <c r="B19" s="5" t="s">
        <v>13</v>
      </c>
      <c r="C19" s="5" t="s">
        <v>29</v>
      </c>
      <c r="D19" s="5" t="s">
        <v>30</v>
      </c>
      <c r="E19" s="9">
        <v>41018.449189814812</v>
      </c>
      <c r="F19" s="5" t="s">
        <v>142</v>
      </c>
      <c r="G19" s="5" t="s">
        <v>143</v>
      </c>
      <c r="H19" s="5" t="s">
        <v>169</v>
      </c>
      <c r="I19" s="5" t="s">
        <v>34</v>
      </c>
      <c r="J19" s="5" t="s">
        <v>20</v>
      </c>
      <c r="K19" s="5" t="s">
        <v>156</v>
      </c>
      <c r="L19" s="5" t="s">
        <v>22</v>
      </c>
      <c r="M19" s="5" t="s">
        <v>34</v>
      </c>
    </row>
    <row r="20" spans="1:13" x14ac:dyDescent="0.2">
      <c r="A20" s="20">
        <v>8001580214</v>
      </c>
      <c r="B20" s="5" t="s">
        <v>13</v>
      </c>
      <c r="C20" s="5" t="s">
        <v>29</v>
      </c>
      <c r="D20" s="5" t="s">
        <v>30</v>
      </c>
      <c r="E20" s="9">
        <v>41018.656770833331</v>
      </c>
      <c r="F20" s="5" t="s">
        <v>69</v>
      </c>
      <c r="G20" s="5" t="s">
        <v>70</v>
      </c>
      <c r="H20" s="5" t="s">
        <v>170</v>
      </c>
      <c r="I20" s="5" t="s">
        <v>34</v>
      </c>
      <c r="J20" s="5" t="s">
        <v>20</v>
      </c>
      <c r="K20" s="5" t="s">
        <v>156</v>
      </c>
      <c r="L20" s="5" t="s">
        <v>22</v>
      </c>
      <c r="M20" s="7">
        <v>10296324</v>
      </c>
    </row>
    <row r="21" spans="1:13" x14ac:dyDescent="0.2">
      <c r="A21" s="20">
        <v>8001580749</v>
      </c>
      <c r="B21" s="5" t="s">
        <v>13</v>
      </c>
      <c r="C21" s="5" t="s">
        <v>135</v>
      </c>
      <c r="D21" s="5" t="s">
        <v>30</v>
      </c>
      <c r="E21" s="9">
        <v>41019.425509259258</v>
      </c>
      <c r="F21" s="5" t="s">
        <v>145</v>
      </c>
      <c r="G21" s="5" t="s">
        <v>146</v>
      </c>
      <c r="H21" s="5" t="s">
        <v>206</v>
      </c>
      <c r="I21" s="5" t="s">
        <v>34</v>
      </c>
      <c r="J21" s="5" t="s">
        <v>20</v>
      </c>
      <c r="K21" s="5" t="s">
        <v>156</v>
      </c>
      <c r="L21" s="5" t="s">
        <v>22</v>
      </c>
      <c r="M21" s="5" t="s">
        <v>148</v>
      </c>
    </row>
    <row r="22" spans="1:13" x14ac:dyDescent="0.2">
      <c r="A22" s="20">
        <v>8001581048</v>
      </c>
      <c r="B22" s="5" t="s">
        <v>13</v>
      </c>
      <c r="C22" s="5" t="s">
        <v>29</v>
      </c>
      <c r="D22" s="5" t="s">
        <v>30</v>
      </c>
      <c r="E22" s="9">
        <v>41019.496157407404</v>
      </c>
      <c r="F22" s="5" t="s">
        <v>66</v>
      </c>
      <c r="G22" s="5" t="s">
        <v>67</v>
      </c>
      <c r="H22" s="5" t="s">
        <v>171</v>
      </c>
      <c r="I22" s="5" t="s">
        <v>34</v>
      </c>
      <c r="J22" s="5" t="s">
        <v>20</v>
      </c>
      <c r="K22" s="5" t="s">
        <v>156</v>
      </c>
      <c r="L22" s="5" t="s">
        <v>22</v>
      </c>
      <c r="M22" s="5" t="s">
        <v>34</v>
      </c>
    </row>
    <row r="23" spans="1:13" x14ac:dyDescent="0.2">
      <c r="A23" s="20">
        <v>8001582145</v>
      </c>
      <c r="B23" s="5" t="s">
        <v>13</v>
      </c>
      <c r="C23" s="5" t="s">
        <v>29</v>
      </c>
      <c r="D23" s="5" t="s">
        <v>30</v>
      </c>
      <c r="E23" s="9">
        <v>41022.448252314818</v>
      </c>
      <c r="F23" s="5" t="s">
        <v>72</v>
      </c>
      <c r="G23" s="5" t="s">
        <v>73</v>
      </c>
      <c r="H23" s="5" t="s">
        <v>74</v>
      </c>
      <c r="I23" s="5" t="s">
        <v>34</v>
      </c>
      <c r="J23" s="5" t="s">
        <v>20</v>
      </c>
      <c r="K23" s="5" t="s">
        <v>156</v>
      </c>
      <c r="L23" s="5" t="s">
        <v>22</v>
      </c>
      <c r="M23" s="5" t="s">
        <v>34</v>
      </c>
    </row>
    <row r="24" spans="1:13" x14ac:dyDescent="0.2">
      <c r="A24" s="20">
        <v>8001582405</v>
      </c>
      <c r="B24" s="5" t="s">
        <v>13</v>
      </c>
      <c r="C24" s="5" t="s">
        <v>29</v>
      </c>
      <c r="D24" s="5" t="s">
        <v>30</v>
      </c>
      <c r="E24" s="9">
        <v>41022.52753472222</v>
      </c>
      <c r="F24" s="5" t="s">
        <v>75</v>
      </c>
      <c r="G24" s="5" t="s">
        <v>67</v>
      </c>
      <c r="H24" s="5" t="s">
        <v>76</v>
      </c>
      <c r="I24" s="5" t="s">
        <v>34</v>
      </c>
      <c r="J24" s="5" t="s">
        <v>20</v>
      </c>
      <c r="K24" s="5" t="s">
        <v>156</v>
      </c>
      <c r="L24" s="5" t="s">
        <v>22</v>
      </c>
      <c r="M24" s="5" t="s">
        <v>34</v>
      </c>
    </row>
    <row r="25" spans="1:13" x14ac:dyDescent="0.2">
      <c r="A25" s="20">
        <v>8001583652</v>
      </c>
      <c r="B25" s="5" t="s">
        <v>13</v>
      </c>
      <c r="C25" s="5" t="s">
        <v>29</v>
      </c>
      <c r="D25" s="5" t="s">
        <v>30</v>
      </c>
      <c r="E25" s="9">
        <v>41023.525925925926</v>
      </c>
      <c r="F25" s="5" t="s">
        <v>82</v>
      </c>
      <c r="G25" s="5" t="s">
        <v>26</v>
      </c>
      <c r="H25" s="5" t="s">
        <v>176</v>
      </c>
      <c r="I25" s="5" t="s">
        <v>34</v>
      </c>
      <c r="J25" s="5" t="s">
        <v>20</v>
      </c>
      <c r="K25" s="5" t="s">
        <v>156</v>
      </c>
      <c r="L25" s="5" t="s">
        <v>22</v>
      </c>
      <c r="M25" s="5" t="s">
        <v>34</v>
      </c>
    </row>
    <row r="26" spans="1:13" x14ac:dyDescent="0.2">
      <c r="A26" s="20">
        <v>8001583835</v>
      </c>
      <c r="B26" s="5" t="s">
        <v>13</v>
      </c>
      <c r="C26" s="5" t="s">
        <v>29</v>
      </c>
      <c r="D26" s="5" t="s">
        <v>30</v>
      </c>
      <c r="E26" s="9">
        <v>41023.614895833336</v>
      </c>
      <c r="F26" s="5" t="s">
        <v>84</v>
      </c>
      <c r="G26" s="5" t="s">
        <v>55</v>
      </c>
      <c r="H26" s="5" t="s">
        <v>85</v>
      </c>
      <c r="I26" s="5" t="s">
        <v>34</v>
      </c>
      <c r="J26" s="5" t="s">
        <v>20</v>
      </c>
      <c r="K26" s="5" t="s">
        <v>156</v>
      </c>
      <c r="L26" s="5" t="s">
        <v>22</v>
      </c>
      <c r="M26" s="5" t="s">
        <v>34</v>
      </c>
    </row>
    <row r="27" spans="1:13" x14ac:dyDescent="0.2">
      <c r="A27" s="20">
        <v>8001584174</v>
      </c>
      <c r="B27" s="5" t="s">
        <v>13</v>
      </c>
      <c r="C27" s="5" t="s">
        <v>135</v>
      </c>
      <c r="D27" s="4" t="s">
        <v>15</v>
      </c>
      <c r="E27" s="9">
        <v>41023.724803240744</v>
      </c>
      <c r="F27" s="5" t="s">
        <v>207</v>
      </c>
      <c r="G27" s="5" t="s">
        <v>26</v>
      </c>
      <c r="H27" s="5" t="s">
        <v>208</v>
      </c>
      <c r="I27" s="5" t="s">
        <v>175</v>
      </c>
      <c r="J27" s="5" t="s">
        <v>20</v>
      </c>
      <c r="K27" s="5" t="s">
        <v>156</v>
      </c>
      <c r="L27" s="5" t="s">
        <v>22</v>
      </c>
      <c r="M27" s="5" t="s">
        <v>34</v>
      </c>
    </row>
    <row r="28" spans="1:13" x14ac:dyDescent="0.2">
      <c r="A28" s="20">
        <v>8001584285</v>
      </c>
      <c r="B28" s="5" t="s">
        <v>13</v>
      </c>
      <c r="C28" s="5" t="s">
        <v>29</v>
      </c>
      <c r="D28" s="5" t="s">
        <v>30</v>
      </c>
      <c r="E28" s="9">
        <v>41024.344340277778</v>
      </c>
      <c r="F28" s="5" t="s">
        <v>86</v>
      </c>
      <c r="G28" s="5" t="s">
        <v>87</v>
      </c>
      <c r="H28" s="5" t="s">
        <v>177</v>
      </c>
      <c r="I28" s="5" t="s">
        <v>34</v>
      </c>
      <c r="J28" s="5" t="s">
        <v>20</v>
      </c>
      <c r="K28" s="5" t="s">
        <v>156</v>
      </c>
      <c r="L28" s="5" t="s">
        <v>22</v>
      </c>
      <c r="M28" s="5" t="s">
        <v>34</v>
      </c>
    </row>
    <row r="29" spans="1:13" x14ac:dyDescent="0.2">
      <c r="A29" s="20">
        <v>8001584638</v>
      </c>
      <c r="B29" s="5" t="s">
        <v>13</v>
      </c>
      <c r="C29" s="5" t="s">
        <v>29</v>
      </c>
      <c r="D29" s="5" t="s">
        <v>30</v>
      </c>
      <c r="E29" s="9">
        <v>41024.436574074076</v>
      </c>
      <c r="F29" s="5" t="s">
        <v>112</v>
      </c>
      <c r="G29" s="5" t="s">
        <v>26</v>
      </c>
      <c r="H29" s="5" t="s">
        <v>178</v>
      </c>
      <c r="I29" s="5" t="s">
        <v>34</v>
      </c>
      <c r="J29" s="5" t="s">
        <v>20</v>
      </c>
      <c r="K29" s="5" t="s">
        <v>156</v>
      </c>
      <c r="L29" s="5" t="s">
        <v>22</v>
      </c>
      <c r="M29" s="5" t="s">
        <v>34</v>
      </c>
    </row>
    <row r="30" spans="1:13" x14ac:dyDescent="0.2">
      <c r="A30" s="20">
        <v>8001584731</v>
      </c>
      <c r="B30" s="5" t="s">
        <v>13</v>
      </c>
      <c r="C30" s="5" t="s">
        <v>29</v>
      </c>
      <c r="D30" s="5" t="s">
        <v>30</v>
      </c>
      <c r="E30" s="9">
        <v>41024.459837962961</v>
      </c>
      <c r="F30" s="5" t="s">
        <v>89</v>
      </c>
      <c r="G30" s="5" t="s">
        <v>26</v>
      </c>
      <c r="H30" s="5" t="s">
        <v>179</v>
      </c>
      <c r="I30" s="5" t="s">
        <v>34</v>
      </c>
      <c r="J30" s="5" t="s">
        <v>20</v>
      </c>
      <c r="K30" s="5" t="s">
        <v>156</v>
      </c>
      <c r="L30" s="5" t="s">
        <v>22</v>
      </c>
      <c r="M30" s="5" t="s">
        <v>34</v>
      </c>
    </row>
    <row r="31" spans="1:13" x14ac:dyDescent="0.2">
      <c r="A31" s="20">
        <v>8001584735</v>
      </c>
      <c r="B31" s="5" t="s">
        <v>13</v>
      </c>
      <c r="C31" s="5" t="s">
        <v>29</v>
      </c>
      <c r="D31" s="5" t="s">
        <v>30</v>
      </c>
      <c r="E31" s="9">
        <v>41024.462916666664</v>
      </c>
      <c r="F31" s="5" t="s">
        <v>91</v>
      </c>
      <c r="G31" s="5" t="s">
        <v>26</v>
      </c>
      <c r="H31" s="5" t="s">
        <v>180</v>
      </c>
      <c r="I31" s="5" t="s">
        <v>34</v>
      </c>
      <c r="J31" s="5" t="s">
        <v>20</v>
      </c>
      <c r="K31" s="5" t="s">
        <v>156</v>
      </c>
      <c r="L31" s="5" t="s">
        <v>22</v>
      </c>
      <c r="M31" s="5" t="s">
        <v>34</v>
      </c>
    </row>
    <row r="32" spans="1:13" x14ac:dyDescent="0.2">
      <c r="A32" s="20">
        <v>8001584736</v>
      </c>
      <c r="B32" s="5" t="s">
        <v>13</v>
      </c>
      <c r="C32" s="5" t="s">
        <v>29</v>
      </c>
      <c r="D32" s="5" t="s">
        <v>30</v>
      </c>
      <c r="E32" s="9">
        <v>41024.462951388887</v>
      </c>
      <c r="F32" s="5" t="s">
        <v>93</v>
      </c>
      <c r="G32" s="5" t="s">
        <v>26</v>
      </c>
      <c r="H32" s="5" t="s">
        <v>181</v>
      </c>
      <c r="I32" s="5" t="s">
        <v>34</v>
      </c>
      <c r="J32" s="5" t="s">
        <v>20</v>
      </c>
      <c r="K32" s="5" t="s">
        <v>156</v>
      </c>
      <c r="L32" s="5" t="s">
        <v>22</v>
      </c>
      <c r="M32" s="5" t="s">
        <v>34</v>
      </c>
    </row>
    <row r="33" spans="1:13" x14ac:dyDescent="0.2">
      <c r="A33" s="20">
        <v>8001584788</v>
      </c>
      <c r="B33" s="5" t="s">
        <v>13</v>
      </c>
      <c r="C33" s="5" t="s">
        <v>29</v>
      </c>
      <c r="D33" s="5" t="s">
        <v>30</v>
      </c>
      <c r="E33" s="9">
        <v>41024.477766203701</v>
      </c>
      <c r="F33" s="5" t="s">
        <v>95</v>
      </c>
      <c r="G33" s="5" t="s">
        <v>26</v>
      </c>
      <c r="H33" s="5" t="s">
        <v>182</v>
      </c>
      <c r="I33" s="5" t="s">
        <v>34</v>
      </c>
      <c r="J33" s="5" t="s">
        <v>20</v>
      </c>
      <c r="K33" s="5" t="s">
        <v>156</v>
      </c>
      <c r="L33" s="5" t="s">
        <v>22</v>
      </c>
      <c r="M33" s="5" t="s">
        <v>34</v>
      </c>
    </row>
    <row r="34" spans="1:13" x14ac:dyDescent="0.2">
      <c r="A34" s="20">
        <v>8001584839</v>
      </c>
      <c r="B34" s="5" t="s">
        <v>13</v>
      </c>
      <c r="C34" s="5" t="s">
        <v>29</v>
      </c>
      <c r="D34" s="5" t="s">
        <v>30</v>
      </c>
      <c r="E34" s="9">
        <v>41024.484016203707</v>
      </c>
      <c r="F34" s="5" t="s">
        <v>97</v>
      </c>
      <c r="G34" s="5" t="s">
        <v>26</v>
      </c>
      <c r="H34" s="5" t="s">
        <v>183</v>
      </c>
      <c r="I34" s="5" t="s">
        <v>34</v>
      </c>
      <c r="J34" s="5" t="s">
        <v>20</v>
      </c>
      <c r="K34" s="5" t="s">
        <v>156</v>
      </c>
      <c r="L34" s="5" t="s">
        <v>22</v>
      </c>
      <c r="M34" s="5" t="s">
        <v>34</v>
      </c>
    </row>
    <row r="35" spans="1:13" x14ac:dyDescent="0.2">
      <c r="A35" s="20">
        <v>8001584926</v>
      </c>
      <c r="B35" s="5" t="s">
        <v>13</v>
      </c>
      <c r="C35" s="5" t="s">
        <v>29</v>
      </c>
      <c r="D35" s="5" t="s">
        <v>30</v>
      </c>
      <c r="E35" s="9">
        <v>41024.515729166669</v>
      </c>
      <c r="F35" s="5" t="s">
        <v>99</v>
      </c>
      <c r="G35" s="5" t="s">
        <v>26</v>
      </c>
      <c r="H35" s="5" t="s">
        <v>184</v>
      </c>
      <c r="I35" s="5" t="s">
        <v>34</v>
      </c>
      <c r="J35" s="5" t="s">
        <v>20</v>
      </c>
      <c r="K35" s="5" t="s">
        <v>156</v>
      </c>
      <c r="L35" s="5" t="s">
        <v>22</v>
      </c>
      <c r="M35" s="5" t="s">
        <v>34</v>
      </c>
    </row>
    <row r="36" spans="1:13" x14ac:dyDescent="0.2">
      <c r="A36" s="20">
        <v>8001584996</v>
      </c>
      <c r="B36" s="5" t="s">
        <v>13</v>
      </c>
      <c r="C36" s="5" t="s">
        <v>29</v>
      </c>
      <c r="D36" s="5" t="s">
        <v>30</v>
      </c>
      <c r="E36" s="9">
        <v>41024.569351851853</v>
      </c>
      <c r="F36" s="5" t="s">
        <v>114</v>
      </c>
      <c r="G36" s="5" t="s">
        <v>78</v>
      </c>
      <c r="H36" s="5" t="s">
        <v>185</v>
      </c>
      <c r="I36" s="5" t="s">
        <v>34</v>
      </c>
      <c r="J36" s="5" t="s">
        <v>20</v>
      </c>
      <c r="K36" s="5" t="s">
        <v>156</v>
      </c>
      <c r="L36" s="5" t="s">
        <v>22</v>
      </c>
      <c r="M36" s="5" t="s">
        <v>34</v>
      </c>
    </row>
    <row r="37" spans="1:13" x14ac:dyDescent="0.2">
      <c r="A37" s="20">
        <v>8001585286</v>
      </c>
      <c r="B37" s="5" t="s">
        <v>13</v>
      </c>
      <c r="C37" s="5" t="s">
        <v>29</v>
      </c>
      <c r="D37" s="5" t="s">
        <v>15</v>
      </c>
      <c r="E37" s="9">
        <v>41024.66097222222</v>
      </c>
      <c r="F37" s="5" t="s">
        <v>120</v>
      </c>
      <c r="G37" s="5" t="s">
        <v>121</v>
      </c>
      <c r="H37" s="5" t="s">
        <v>174</v>
      </c>
      <c r="I37" s="5" t="s">
        <v>175</v>
      </c>
      <c r="J37" s="5" t="s">
        <v>20</v>
      </c>
      <c r="K37" s="5" t="s">
        <v>156</v>
      </c>
      <c r="L37" s="5" t="s">
        <v>22</v>
      </c>
      <c r="M37" s="5" t="s">
        <v>123</v>
      </c>
    </row>
    <row r="38" spans="1:13" x14ac:dyDescent="0.2">
      <c r="A38" s="20">
        <v>8001585336</v>
      </c>
      <c r="B38" s="5" t="s">
        <v>13</v>
      </c>
      <c r="C38" s="5" t="s">
        <v>29</v>
      </c>
      <c r="D38" s="5" t="s">
        <v>30</v>
      </c>
      <c r="E38" s="9">
        <v>41024.673831018517</v>
      </c>
      <c r="F38" s="5" t="s">
        <v>101</v>
      </c>
      <c r="G38" s="5" t="s">
        <v>73</v>
      </c>
      <c r="H38" s="5" t="s">
        <v>186</v>
      </c>
      <c r="I38" s="5" t="s">
        <v>34</v>
      </c>
      <c r="J38" s="5" t="s">
        <v>20</v>
      </c>
      <c r="K38" s="5" t="s">
        <v>156</v>
      </c>
      <c r="L38" s="5" t="s">
        <v>22</v>
      </c>
      <c r="M38" s="5" t="s">
        <v>34</v>
      </c>
    </row>
    <row r="39" spans="1:13" x14ac:dyDescent="0.2">
      <c r="A39" s="20">
        <v>8001585426</v>
      </c>
      <c r="B39" s="5" t="s">
        <v>13</v>
      </c>
      <c r="C39" s="5" t="s">
        <v>29</v>
      </c>
      <c r="D39" s="5" t="s">
        <v>30</v>
      </c>
      <c r="E39" s="9">
        <v>41024.790775462963</v>
      </c>
      <c r="F39" s="5" t="s">
        <v>31</v>
      </c>
      <c r="G39" s="5" t="s">
        <v>32</v>
      </c>
      <c r="H39" s="5" t="s">
        <v>187</v>
      </c>
      <c r="I39" s="5" t="s">
        <v>34</v>
      </c>
      <c r="J39" s="5" t="s">
        <v>20</v>
      </c>
      <c r="K39" s="5" t="s">
        <v>156</v>
      </c>
      <c r="L39" s="5" t="s">
        <v>22</v>
      </c>
      <c r="M39" s="5" t="s">
        <v>34</v>
      </c>
    </row>
    <row r="40" spans="1:13" x14ac:dyDescent="0.2">
      <c r="A40" s="20">
        <v>8001585428</v>
      </c>
      <c r="B40" s="5" t="s">
        <v>13</v>
      </c>
      <c r="C40" s="5" t="s">
        <v>29</v>
      </c>
      <c r="D40" s="5" t="s">
        <v>30</v>
      </c>
      <c r="E40" s="9">
        <v>41024.805532407408</v>
      </c>
      <c r="F40" s="5" t="s">
        <v>126</v>
      </c>
      <c r="G40" s="5" t="s">
        <v>58</v>
      </c>
      <c r="H40" s="5" t="s">
        <v>127</v>
      </c>
      <c r="I40" s="5" t="s">
        <v>34</v>
      </c>
      <c r="J40" s="5" t="s">
        <v>20</v>
      </c>
      <c r="K40" s="5" t="s">
        <v>156</v>
      </c>
      <c r="L40" s="5" t="s">
        <v>22</v>
      </c>
      <c r="M40" s="5" t="s">
        <v>34</v>
      </c>
    </row>
    <row r="41" spans="1:13" x14ac:dyDescent="0.2">
      <c r="A41" s="20">
        <v>8001585681</v>
      </c>
      <c r="B41" s="5" t="s">
        <v>13</v>
      </c>
      <c r="C41" s="5" t="s">
        <v>29</v>
      </c>
      <c r="D41" s="5" t="s">
        <v>30</v>
      </c>
      <c r="E41" s="9">
        <v>41025.390879629631</v>
      </c>
      <c r="F41" s="5" t="s">
        <v>103</v>
      </c>
      <c r="G41" s="5" t="s">
        <v>73</v>
      </c>
      <c r="H41" s="5" t="s">
        <v>194</v>
      </c>
      <c r="I41" s="5" t="s">
        <v>34</v>
      </c>
      <c r="J41" s="5" t="s">
        <v>20</v>
      </c>
      <c r="K41" s="5" t="s">
        <v>156</v>
      </c>
      <c r="L41" s="5" t="s">
        <v>22</v>
      </c>
      <c r="M41" s="5" t="s">
        <v>34</v>
      </c>
    </row>
    <row r="42" spans="1:13" x14ac:dyDescent="0.2">
      <c r="A42" s="20">
        <v>8001585731</v>
      </c>
      <c r="B42" s="5" t="s">
        <v>13</v>
      </c>
      <c r="C42" s="5" t="s">
        <v>29</v>
      </c>
      <c r="D42" s="5" t="s">
        <v>30</v>
      </c>
      <c r="E42" s="9">
        <v>41025.407118055555</v>
      </c>
      <c r="F42" s="5" t="s">
        <v>105</v>
      </c>
      <c r="G42" s="5" t="s">
        <v>106</v>
      </c>
      <c r="H42" s="5" t="s">
        <v>188</v>
      </c>
      <c r="I42" s="5" t="s">
        <v>34</v>
      </c>
      <c r="J42" s="5" t="s">
        <v>20</v>
      </c>
      <c r="K42" s="5" t="s">
        <v>156</v>
      </c>
      <c r="L42" s="5" t="s">
        <v>22</v>
      </c>
      <c r="M42" s="5" t="s">
        <v>34</v>
      </c>
    </row>
    <row r="43" spans="1:13" x14ac:dyDescent="0.2">
      <c r="A43" s="20">
        <v>8001586094</v>
      </c>
      <c r="B43" s="5" t="s">
        <v>13</v>
      </c>
      <c r="C43" s="5" t="s">
        <v>29</v>
      </c>
      <c r="D43" s="5" t="s">
        <v>15</v>
      </c>
      <c r="E43" s="9">
        <v>41025.488182870373</v>
      </c>
      <c r="F43" s="5" t="s">
        <v>77</v>
      </c>
      <c r="G43" s="5" t="s">
        <v>78</v>
      </c>
      <c r="H43" s="5" t="s">
        <v>172</v>
      </c>
      <c r="I43" s="5" t="s">
        <v>19</v>
      </c>
      <c r="J43" s="5" t="s">
        <v>20</v>
      </c>
      <c r="K43" s="5" t="s">
        <v>156</v>
      </c>
      <c r="L43" s="5" t="s">
        <v>22</v>
      </c>
      <c r="M43" s="5" t="s">
        <v>34</v>
      </c>
    </row>
    <row r="44" spans="1:13" x14ac:dyDescent="0.2">
      <c r="A44" s="20">
        <v>8001586156</v>
      </c>
      <c r="B44" s="5" t="s">
        <v>13</v>
      </c>
      <c r="C44" s="5" t="s">
        <v>29</v>
      </c>
      <c r="D44" s="5" t="s">
        <v>15</v>
      </c>
      <c r="E44" s="9">
        <v>41025.512986111113</v>
      </c>
      <c r="F44" s="5" t="s">
        <v>80</v>
      </c>
      <c r="G44" s="5" t="s">
        <v>26</v>
      </c>
      <c r="H44" s="5" t="s">
        <v>173</v>
      </c>
      <c r="I44" s="5" t="s">
        <v>19</v>
      </c>
      <c r="J44" s="5" t="s">
        <v>20</v>
      </c>
      <c r="K44" s="5" t="s">
        <v>156</v>
      </c>
      <c r="L44" s="5" t="s">
        <v>22</v>
      </c>
      <c r="M44" s="5" t="s">
        <v>34</v>
      </c>
    </row>
    <row r="45" spans="1:13" x14ac:dyDescent="0.2">
      <c r="A45" s="20">
        <v>8001586211</v>
      </c>
      <c r="B45" s="5" t="s">
        <v>13</v>
      </c>
      <c r="C45" s="5" t="s">
        <v>29</v>
      </c>
      <c r="D45" s="5" t="s">
        <v>30</v>
      </c>
      <c r="E45" s="9">
        <v>41025.547789351855</v>
      </c>
      <c r="F45" s="5" t="s">
        <v>108</v>
      </c>
      <c r="G45" s="5" t="s">
        <v>64</v>
      </c>
      <c r="H45" s="5" t="s">
        <v>189</v>
      </c>
      <c r="I45" s="5" t="s">
        <v>34</v>
      </c>
      <c r="J45" s="5" t="s">
        <v>20</v>
      </c>
      <c r="K45" s="5" t="s">
        <v>156</v>
      </c>
      <c r="L45" s="5" t="s">
        <v>22</v>
      </c>
      <c r="M45" s="5" t="s">
        <v>34</v>
      </c>
    </row>
    <row r="46" spans="1:13" x14ac:dyDescent="0.2">
      <c r="A46" s="20">
        <v>8001586643</v>
      </c>
      <c r="B46" s="5" t="s">
        <v>13</v>
      </c>
      <c r="C46" s="5" t="s">
        <v>29</v>
      </c>
      <c r="D46" s="5" t="s">
        <v>30</v>
      </c>
      <c r="E46" s="9">
        <v>41025.688321759262</v>
      </c>
      <c r="F46" s="5" t="s">
        <v>110</v>
      </c>
      <c r="G46" s="5" t="s">
        <v>87</v>
      </c>
      <c r="H46" s="5" t="s">
        <v>190</v>
      </c>
      <c r="I46" s="5" t="s">
        <v>34</v>
      </c>
      <c r="J46" s="5" t="s">
        <v>20</v>
      </c>
      <c r="K46" s="5" t="s">
        <v>156</v>
      </c>
      <c r="L46" s="5" t="s">
        <v>22</v>
      </c>
      <c r="M46" s="5" t="s">
        <v>34</v>
      </c>
    </row>
    <row r="47" spans="1:13" x14ac:dyDescent="0.2">
      <c r="A47" s="20">
        <v>8001586729</v>
      </c>
      <c r="B47" s="5" t="s">
        <v>13</v>
      </c>
      <c r="C47" s="5" t="s">
        <v>24</v>
      </c>
      <c r="D47" s="5" t="s">
        <v>15</v>
      </c>
      <c r="E47" s="9">
        <v>41025.889525462961</v>
      </c>
      <c r="F47" s="5" t="s">
        <v>25</v>
      </c>
      <c r="G47" s="5" t="s">
        <v>26</v>
      </c>
      <c r="H47" s="5" t="s">
        <v>157</v>
      </c>
      <c r="I47" s="5" t="s">
        <v>19</v>
      </c>
      <c r="J47" s="5" t="s">
        <v>20</v>
      </c>
      <c r="K47" s="5" t="s">
        <v>156</v>
      </c>
      <c r="L47" s="5" t="s">
        <v>22</v>
      </c>
      <c r="M47" s="5" t="s">
        <v>28</v>
      </c>
    </row>
    <row r="48" spans="1:13" x14ac:dyDescent="0.2">
      <c r="A48" s="20">
        <v>8001587585</v>
      </c>
      <c r="B48" s="5" t="s">
        <v>13</v>
      </c>
      <c r="C48" s="5" t="s">
        <v>29</v>
      </c>
      <c r="D48" s="5" t="s">
        <v>30</v>
      </c>
      <c r="E48" s="9">
        <v>41026.625474537039</v>
      </c>
      <c r="F48" s="5" t="s">
        <v>116</v>
      </c>
      <c r="G48" s="5" t="s">
        <v>26</v>
      </c>
      <c r="H48" s="5" t="s">
        <v>197</v>
      </c>
      <c r="I48" s="5" t="s">
        <v>34</v>
      </c>
      <c r="J48" s="5" t="s">
        <v>20</v>
      </c>
      <c r="K48" s="5" t="s">
        <v>156</v>
      </c>
      <c r="L48" s="5" t="s">
        <v>22</v>
      </c>
      <c r="M48" s="5" t="s">
        <v>34</v>
      </c>
    </row>
    <row r="49" spans="1:13" x14ac:dyDescent="0.2">
      <c r="A49" s="20">
        <v>8001587638</v>
      </c>
      <c r="B49" s="5" t="s">
        <v>13</v>
      </c>
      <c r="C49" s="5" t="s">
        <v>29</v>
      </c>
      <c r="D49" s="5" t="s">
        <v>30</v>
      </c>
      <c r="E49" s="9">
        <v>41026.655127314814</v>
      </c>
      <c r="F49" s="5" t="s">
        <v>118</v>
      </c>
      <c r="G49" s="5" t="s">
        <v>26</v>
      </c>
      <c r="H49" s="5" t="s">
        <v>198</v>
      </c>
      <c r="I49" s="5" t="s">
        <v>34</v>
      </c>
      <c r="J49" s="5" t="s">
        <v>20</v>
      </c>
      <c r="K49" s="5" t="s">
        <v>156</v>
      </c>
      <c r="L49" s="5" t="s">
        <v>22</v>
      </c>
      <c r="M49" s="5" t="s">
        <v>34</v>
      </c>
    </row>
    <row r="50" spans="1:13" x14ac:dyDescent="0.2">
      <c r="A50" s="20">
        <v>8001587665</v>
      </c>
      <c r="B50" s="5" t="s">
        <v>13</v>
      </c>
      <c r="C50" s="5" t="s">
        <v>29</v>
      </c>
      <c r="D50" s="5" t="s">
        <v>30</v>
      </c>
      <c r="E50" s="9">
        <v>41026.661643518521</v>
      </c>
      <c r="F50" s="5" t="s">
        <v>124</v>
      </c>
      <c r="G50" s="5" t="s">
        <v>26</v>
      </c>
      <c r="H50" s="5" t="s">
        <v>199</v>
      </c>
      <c r="I50" s="5" t="s">
        <v>34</v>
      </c>
      <c r="J50" s="5" t="s">
        <v>20</v>
      </c>
      <c r="K50" s="5" t="s">
        <v>156</v>
      </c>
      <c r="L50" s="5" t="s">
        <v>22</v>
      </c>
      <c r="M50" s="5" t="s">
        <v>34</v>
      </c>
    </row>
    <row r="51" spans="1:13" x14ac:dyDescent="0.2">
      <c r="A51" s="20">
        <v>8001587920</v>
      </c>
      <c r="B51" s="5" t="s">
        <v>13</v>
      </c>
      <c r="C51" s="5" t="s">
        <v>29</v>
      </c>
      <c r="D51" s="5" t="s">
        <v>30</v>
      </c>
      <c r="E51" s="9">
        <v>41029.344097222223</v>
      </c>
      <c r="F51" s="4" t="s">
        <v>242</v>
      </c>
      <c r="G51" s="5" t="s">
        <v>128</v>
      </c>
      <c r="H51" s="5" t="s">
        <v>200</v>
      </c>
      <c r="I51" s="5" t="s">
        <v>34</v>
      </c>
      <c r="J51" s="5" t="s">
        <v>20</v>
      </c>
      <c r="K51" s="5" t="s">
        <v>156</v>
      </c>
      <c r="L51" s="5" t="s">
        <v>22</v>
      </c>
      <c r="M51" s="5" t="s">
        <v>34</v>
      </c>
    </row>
    <row r="52" spans="1:13" x14ac:dyDescent="0.2">
      <c r="A52" s="20">
        <v>8001587951</v>
      </c>
      <c r="B52" s="5" t="s">
        <v>13</v>
      </c>
      <c r="C52" s="5" t="s">
        <v>29</v>
      </c>
      <c r="D52" s="5" t="s">
        <v>30</v>
      </c>
      <c r="E52" s="9">
        <v>41029.347337962965</v>
      </c>
      <c r="F52" s="5" t="s">
        <v>130</v>
      </c>
      <c r="G52" s="5" t="s">
        <v>87</v>
      </c>
      <c r="H52" s="5" t="s">
        <v>195</v>
      </c>
      <c r="I52" s="5" t="s">
        <v>34</v>
      </c>
      <c r="J52" s="5" t="s">
        <v>20</v>
      </c>
      <c r="K52" s="5" t="s">
        <v>156</v>
      </c>
      <c r="L52" s="5" t="s">
        <v>22</v>
      </c>
      <c r="M52" s="5" t="s">
        <v>34</v>
      </c>
    </row>
    <row r="53" spans="1:13" x14ac:dyDescent="0.2">
      <c r="A53" s="20">
        <v>8001588053</v>
      </c>
      <c r="B53" s="5" t="s">
        <v>13</v>
      </c>
      <c r="C53" s="5" t="s">
        <v>29</v>
      </c>
      <c r="D53" s="5" t="s">
        <v>30</v>
      </c>
      <c r="E53" s="9">
        <v>41029.394097222219</v>
      </c>
      <c r="F53" s="5" t="s">
        <v>132</v>
      </c>
      <c r="G53" s="5" t="s">
        <v>133</v>
      </c>
      <c r="H53" s="5" t="s">
        <v>134</v>
      </c>
      <c r="I53" s="5" t="s">
        <v>34</v>
      </c>
      <c r="J53" s="5" t="s">
        <v>20</v>
      </c>
      <c r="K53" s="5" t="s">
        <v>21</v>
      </c>
      <c r="L53" s="5" t="s">
        <v>22</v>
      </c>
      <c r="M53" s="5" t="s">
        <v>34</v>
      </c>
    </row>
    <row r="54" spans="1:13" x14ac:dyDescent="0.2">
      <c r="A54" s="20">
        <v>8001588110</v>
      </c>
      <c r="B54" s="5" t="s">
        <v>13</v>
      </c>
      <c r="C54" s="5" t="s">
        <v>29</v>
      </c>
      <c r="D54" s="5" t="s">
        <v>15</v>
      </c>
      <c r="E54" s="9">
        <v>41029.45857638889</v>
      </c>
      <c r="F54" s="5" t="s">
        <v>191</v>
      </c>
      <c r="G54" s="5" t="s">
        <v>192</v>
      </c>
      <c r="H54" s="5" t="s">
        <v>196</v>
      </c>
      <c r="I54" s="5" t="s">
        <v>34</v>
      </c>
      <c r="J54" s="5" t="s">
        <v>20</v>
      </c>
      <c r="K54" s="5" t="s">
        <v>156</v>
      </c>
      <c r="L54" s="5" t="s">
        <v>22</v>
      </c>
      <c r="M54" s="5" t="s">
        <v>34</v>
      </c>
    </row>
    <row r="55" spans="1:13" x14ac:dyDescent="0.2">
      <c r="A55" s="17">
        <v>8001588300</v>
      </c>
      <c r="B55" s="23" t="s">
        <v>13</v>
      </c>
      <c r="C55" s="23" t="s">
        <v>29</v>
      </c>
      <c r="D55" s="23" t="s">
        <v>30</v>
      </c>
      <c r="E55" s="9">
        <v>41029.546944444446</v>
      </c>
      <c r="F55" s="23" t="s">
        <v>210</v>
      </c>
      <c r="G55" s="23" t="s">
        <v>58</v>
      </c>
      <c r="H55" s="23" t="s">
        <v>211</v>
      </c>
      <c r="I55" s="23" t="s">
        <v>34</v>
      </c>
      <c r="J55" s="23" t="s">
        <v>20</v>
      </c>
      <c r="K55" s="23" t="s">
        <v>156</v>
      </c>
      <c r="L55" s="23" t="s">
        <v>22</v>
      </c>
      <c r="M55" s="23" t="s">
        <v>34</v>
      </c>
    </row>
    <row r="56" spans="1:13" x14ac:dyDescent="0.2">
      <c r="A56" s="20">
        <v>8201457048</v>
      </c>
      <c r="B56" s="5" t="s">
        <v>13</v>
      </c>
      <c r="C56" s="5" t="s">
        <v>14</v>
      </c>
      <c r="D56" s="5" t="s">
        <v>15</v>
      </c>
      <c r="E56" s="9">
        <v>40967.690532407411</v>
      </c>
      <c r="F56" s="5" t="s">
        <v>16</v>
      </c>
      <c r="G56" s="5" t="s">
        <v>17</v>
      </c>
      <c r="H56" s="5" t="s">
        <v>18</v>
      </c>
      <c r="I56" s="5" t="s">
        <v>19</v>
      </c>
      <c r="J56" s="5" t="s">
        <v>20</v>
      </c>
      <c r="K56" s="5" t="s">
        <v>21</v>
      </c>
      <c r="L56" s="5" t="s">
        <v>22</v>
      </c>
      <c r="M56" s="5" t="s">
        <v>23</v>
      </c>
    </row>
    <row r="57" spans="1:13" x14ac:dyDescent="0.2">
      <c r="A57" s="20">
        <v>8201462627</v>
      </c>
      <c r="B57" s="5" t="s">
        <v>13</v>
      </c>
      <c r="C57" s="5" t="s">
        <v>29</v>
      </c>
      <c r="D57" s="5" t="s">
        <v>30</v>
      </c>
      <c r="E57" s="9">
        <v>40973.733287037037</v>
      </c>
      <c r="F57" s="5" t="s">
        <v>35</v>
      </c>
      <c r="G57" s="5" t="s">
        <v>26</v>
      </c>
      <c r="H57" s="5" t="s">
        <v>36</v>
      </c>
      <c r="I57" s="5" t="s">
        <v>19</v>
      </c>
      <c r="J57" s="5" t="s">
        <v>20</v>
      </c>
      <c r="K57" s="5" t="s">
        <v>21</v>
      </c>
      <c r="L57" s="5" t="s">
        <v>22</v>
      </c>
      <c r="M57" s="5" t="s">
        <v>34</v>
      </c>
    </row>
    <row r="58" spans="1:13" x14ac:dyDescent="0.2">
      <c r="A58" s="20">
        <v>8201476791</v>
      </c>
      <c r="B58" s="5" t="s">
        <v>13</v>
      </c>
      <c r="C58" s="5" t="s">
        <v>29</v>
      </c>
      <c r="D58" s="5" t="s">
        <v>15</v>
      </c>
      <c r="E58" s="9">
        <v>40988.677731481483</v>
      </c>
      <c r="F58" s="5" t="s">
        <v>37</v>
      </c>
      <c r="G58" s="5" t="s">
        <v>38</v>
      </c>
      <c r="H58" s="5" t="s">
        <v>39</v>
      </c>
      <c r="I58" s="5" t="s">
        <v>19</v>
      </c>
      <c r="J58" s="5" t="s">
        <v>20</v>
      </c>
      <c r="K58" s="5" t="s">
        <v>21</v>
      </c>
      <c r="L58" s="5" t="s">
        <v>22</v>
      </c>
      <c r="M58" s="5" t="s">
        <v>34</v>
      </c>
    </row>
    <row r="59" spans="1:13" x14ac:dyDescent="0.2">
      <c r="A59" s="20">
        <v>8201478184</v>
      </c>
      <c r="B59" s="5" t="s">
        <v>13</v>
      </c>
      <c r="C59" s="5" t="s">
        <v>29</v>
      </c>
      <c r="D59" s="5" t="s">
        <v>15</v>
      </c>
      <c r="E59" s="9">
        <v>40989.701678240737</v>
      </c>
      <c r="F59" s="5" t="s">
        <v>40</v>
      </c>
      <c r="G59" s="5" t="s">
        <v>38</v>
      </c>
      <c r="H59" s="5" t="s">
        <v>41</v>
      </c>
      <c r="I59" s="5" t="s">
        <v>19</v>
      </c>
      <c r="J59" s="5" t="s">
        <v>20</v>
      </c>
      <c r="K59" s="5" t="s">
        <v>21</v>
      </c>
      <c r="L59" s="5" t="s">
        <v>22</v>
      </c>
      <c r="M59" s="5" t="s">
        <v>34</v>
      </c>
    </row>
    <row r="60" spans="1:13" x14ac:dyDescent="0.2">
      <c r="A60" s="20">
        <v>8201484511</v>
      </c>
      <c r="B60" s="5" t="s">
        <v>13</v>
      </c>
      <c r="C60" s="5" t="s">
        <v>29</v>
      </c>
      <c r="D60" s="5" t="s">
        <v>30</v>
      </c>
      <c r="E60" s="9">
        <v>40996.66165509259</v>
      </c>
      <c r="F60" s="5" t="s">
        <v>42</v>
      </c>
      <c r="G60" s="5" t="s">
        <v>26</v>
      </c>
      <c r="H60" s="5" t="s">
        <v>43</v>
      </c>
      <c r="I60" s="5" t="s">
        <v>19</v>
      </c>
      <c r="J60" s="5" t="s">
        <v>20</v>
      </c>
      <c r="K60" s="5" t="s">
        <v>21</v>
      </c>
      <c r="L60" s="5" t="s">
        <v>22</v>
      </c>
      <c r="M60" s="5" t="s">
        <v>44</v>
      </c>
    </row>
    <row r="61" spans="1:13" x14ac:dyDescent="0.2">
      <c r="A61" s="20">
        <v>8201485842</v>
      </c>
      <c r="B61" s="5" t="s">
        <v>13</v>
      </c>
      <c r="C61" s="5" t="s">
        <v>29</v>
      </c>
      <c r="D61" s="5" t="s">
        <v>30</v>
      </c>
      <c r="E61" s="9">
        <v>40997.637418981481</v>
      </c>
      <c r="F61" s="5" t="s">
        <v>45</v>
      </c>
      <c r="G61" s="5" t="s">
        <v>46</v>
      </c>
      <c r="H61" s="5" t="s">
        <v>47</v>
      </c>
      <c r="I61" s="5" t="s">
        <v>19</v>
      </c>
      <c r="J61" s="5" t="s">
        <v>20</v>
      </c>
      <c r="K61" s="5" t="s">
        <v>21</v>
      </c>
      <c r="L61" s="5" t="s">
        <v>22</v>
      </c>
      <c r="M61" s="5" t="s">
        <v>34</v>
      </c>
    </row>
    <row r="62" spans="1:13" x14ac:dyDescent="0.2">
      <c r="A62" s="20">
        <v>8201487517</v>
      </c>
      <c r="B62" s="5" t="s">
        <v>13</v>
      </c>
      <c r="C62" s="5" t="s">
        <v>29</v>
      </c>
      <c r="D62" s="5" t="s">
        <v>30</v>
      </c>
      <c r="E62" s="9">
        <v>41001.438032407408</v>
      </c>
      <c r="F62" s="5" t="s">
        <v>50</v>
      </c>
      <c r="G62" s="5" t="s">
        <v>26</v>
      </c>
      <c r="H62" s="5" t="s">
        <v>51</v>
      </c>
      <c r="I62" s="5" t="s">
        <v>19</v>
      </c>
      <c r="J62" s="5" t="s">
        <v>20</v>
      </c>
      <c r="K62" s="5" t="s">
        <v>21</v>
      </c>
      <c r="L62" s="5" t="s">
        <v>22</v>
      </c>
      <c r="M62" s="5" t="s">
        <v>34</v>
      </c>
    </row>
    <row r="63" spans="1:13" x14ac:dyDescent="0.2">
      <c r="A63" s="20">
        <v>8201490290</v>
      </c>
      <c r="B63" s="5" t="s">
        <v>13</v>
      </c>
      <c r="C63" s="5" t="s">
        <v>135</v>
      </c>
      <c r="D63" s="5" t="s">
        <v>30</v>
      </c>
      <c r="E63" s="9">
        <v>41003.450844907406</v>
      </c>
      <c r="F63" s="5" t="s">
        <v>136</v>
      </c>
      <c r="G63" s="5" t="s">
        <v>137</v>
      </c>
      <c r="H63" s="5" t="s">
        <v>138</v>
      </c>
      <c r="I63" s="5" t="s">
        <v>19</v>
      </c>
      <c r="J63" s="5" t="s">
        <v>20</v>
      </c>
      <c r="K63" s="5" t="s">
        <v>21</v>
      </c>
      <c r="L63" s="5" t="s">
        <v>22</v>
      </c>
      <c r="M63" s="5" t="s">
        <v>34</v>
      </c>
    </row>
    <row r="64" spans="1:13" x14ac:dyDescent="0.2">
      <c r="A64" s="20">
        <v>8201491972</v>
      </c>
      <c r="B64" s="5" t="s">
        <v>13</v>
      </c>
      <c r="C64" s="5" t="s">
        <v>29</v>
      </c>
      <c r="D64" s="5" t="s">
        <v>30</v>
      </c>
      <c r="E64" s="9">
        <v>41004.50854166667</v>
      </c>
      <c r="F64" s="5" t="s">
        <v>52</v>
      </c>
      <c r="G64" s="5" t="s">
        <v>26</v>
      </c>
      <c r="H64" s="5" t="s">
        <v>53</v>
      </c>
      <c r="I64" s="5" t="s">
        <v>19</v>
      </c>
      <c r="J64" s="5" t="s">
        <v>20</v>
      </c>
      <c r="K64" s="5" t="s">
        <v>21</v>
      </c>
      <c r="L64" s="5" t="s">
        <v>22</v>
      </c>
      <c r="M64" s="5" t="s">
        <v>34</v>
      </c>
    </row>
    <row r="65" spans="1:13" x14ac:dyDescent="0.2">
      <c r="A65" s="20">
        <v>8201491973</v>
      </c>
      <c r="B65" s="5" t="s">
        <v>13</v>
      </c>
      <c r="C65" s="5" t="s">
        <v>29</v>
      </c>
      <c r="D65" s="5" t="s">
        <v>30</v>
      </c>
      <c r="E65" s="9">
        <v>41004.618078703701</v>
      </c>
      <c r="F65" s="5" t="s">
        <v>54</v>
      </c>
      <c r="G65" s="5" t="s">
        <v>55</v>
      </c>
      <c r="H65" s="5" t="s">
        <v>56</v>
      </c>
      <c r="I65" s="5" t="s">
        <v>19</v>
      </c>
      <c r="J65" s="5" t="s">
        <v>20</v>
      </c>
      <c r="K65" s="5" t="s">
        <v>21</v>
      </c>
      <c r="L65" s="5" t="s">
        <v>22</v>
      </c>
      <c r="M65" s="5" t="s">
        <v>34</v>
      </c>
    </row>
    <row r="66" spans="1:13" x14ac:dyDescent="0.2">
      <c r="A66" s="20">
        <v>8201498349</v>
      </c>
      <c r="B66" s="5" t="s">
        <v>13</v>
      </c>
      <c r="C66" s="5" t="s">
        <v>29</v>
      </c>
      <c r="D66" s="5" t="s">
        <v>15</v>
      </c>
      <c r="E66" s="9">
        <v>41003.619641203702</v>
      </c>
      <c r="F66" s="5" t="s">
        <v>48</v>
      </c>
      <c r="G66" s="5" t="s">
        <v>38</v>
      </c>
      <c r="H66" s="5" t="s">
        <v>49</v>
      </c>
      <c r="I66" s="5" t="s">
        <v>19</v>
      </c>
      <c r="J66" s="5" t="s">
        <v>20</v>
      </c>
      <c r="K66" s="5" t="s">
        <v>21</v>
      </c>
      <c r="L66" s="5" t="s">
        <v>22</v>
      </c>
      <c r="M66" s="5" t="s">
        <v>34</v>
      </c>
    </row>
    <row r="67" spans="1:13" x14ac:dyDescent="0.2">
      <c r="A67" s="20">
        <v>8201498601</v>
      </c>
      <c r="B67" s="5" t="s">
        <v>13</v>
      </c>
      <c r="C67" s="5" t="s">
        <v>29</v>
      </c>
      <c r="D67" s="5" t="s">
        <v>30</v>
      </c>
      <c r="E67" s="9">
        <v>41015.555069444446</v>
      </c>
      <c r="F67" s="5" t="s">
        <v>61</v>
      </c>
      <c r="G67" s="5" t="s">
        <v>26</v>
      </c>
      <c r="H67" s="5" t="s">
        <v>62</v>
      </c>
      <c r="I67" s="5" t="s">
        <v>19</v>
      </c>
      <c r="J67" s="5" t="s">
        <v>20</v>
      </c>
      <c r="K67" s="5" t="s">
        <v>21</v>
      </c>
      <c r="L67" s="5" t="s">
        <v>22</v>
      </c>
      <c r="M67" s="5" t="s">
        <v>34</v>
      </c>
    </row>
    <row r="68" spans="1:13" x14ac:dyDescent="0.2">
      <c r="A68" s="20">
        <v>8201499827</v>
      </c>
      <c r="B68" s="5" t="s">
        <v>13</v>
      </c>
      <c r="C68" s="5" t="s">
        <v>29</v>
      </c>
      <c r="D68" s="5" t="s">
        <v>30</v>
      </c>
      <c r="E68" s="9">
        <v>41016.501342592594</v>
      </c>
      <c r="F68" s="5" t="s">
        <v>63</v>
      </c>
      <c r="G68" s="5" t="s">
        <v>64</v>
      </c>
      <c r="H68" s="5" t="s">
        <v>65</v>
      </c>
      <c r="I68" s="5" t="s">
        <v>19</v>
      </c>
      <c r="J68" s="5" t="s">
        <v>20</v>
      </c>
      <c r="K68" s="5" t="s">
        <v>21</v>
      </c>
      <c r="L68" s="5" t="s">
        <v>22</v>
      </c>
      <c r="M68" s="5" t="s">
        <v>34</v>
      </c>
    </row>
    <row r="69" spans="1:13" x14ac:dyDescent="0.2">
      <c r="A69" s="20">
        <v>8201501448</v>
      </c>
      <c r="B69" s="5" t="s">
        <v>13</v>
      </c>
      <c r="C69" s="5" t="s">
        <v>135</v>
      </c>
      <c r="D69" s="5" t="s">
        <v>30</v>
      </c>
      <c r="E69" s="9">
        <v>41017.657685185186</v>
      </c>
      <c r="F69" s="5" t="s">
        <v>139</v>
      </c>
      <c r="G69" s="5" t="s">
        <v>140</v>
      </c>
      <c r="H69" s="5" t="s">
        <v>141</v>
      </c>
      <c r="I69" s="5" t="s">
        <v>34</v>
      </c>
      <c r="J69" s="5" t="s">
        <v>20</v>
      </c>
      <c r="K69" s="5" t="s">
        <v>21</v>
      </c>
      <c r="L69" s="5" t="s">
        <v>22</v>
      </c>
      <c r="M69" s="5" t="s">
        <v>34</v>
      </c>
    </row>
    <row r="70" spans="1:13" x14ac:dyDescent="0.2">
      <c r="A70" s="20">
        <v>8201501747</v>
      </c>
      <c r="B70" s="5" t="s">
        <v>13</v>
      </c>
      <c r="C70" s="5" t="s">
        <v>29</v>
      </c>
      <c r="D70" s="5" t="s">
        <v>15</v>
      </c>
      <c r="E70" s="9">
        <v>41017.724826388891</v>
      </c>
      <c r="F70" s="5" t="s">
        <v>57</v>
      </c>
      <c r="G70" s="5" t="s">
        <v>58</v>
      </c>
      <c r="H70" s="5" t="s">
        <v>59</v>
      </c>
      <c r="I70" s="5" t="s">
        <v>19</v>
      </c>
      <c r="J70" s="5" t="s">
        <v>20</v>
      </c>
      <c r="K70" s="5" t="s">
        <v>21</v>
      </c>
      <c r="L70" s="5" t="s">
        <v>22</v>
      </c>
      <c r="M70" s="5" t="s">
        <v>60</v>
      </c>
    </row>
    <row r="71" spans="1:13" x14ac:dyDescent="0.2">
      <c r="A71" s="20">
        <v>8201502192</v>
      </c>
      <c r="B71" s="5" t="s">
        <v>13</v>
      </c>
      <c r="C71" s="5" t="s">
        <v>135</v>
      </c>
      <c r="D71" s="5" t="s">
        <v>30</v>
      </c>
      <c r="E71" s="9">
        <v>41018.449189814812</v>
      </c>
      <c r="F71" s="5" t="s">
        <v>142</v>
      </c>
      <c r="G71" s="5" t="s">
        <v>143</v>
      </c>
      <c r="H71" s="5" t="s">
        <v>144</v>
      </c>
      <c r="I71" s="5" t="s">
        <v>34</v>
      </c>
      <c r="J71" s="5" t="s">
        <v>20</v>
      </c>
      <c r="K71" s="5" t="s">
        <v>21</v>
      </c>
      <c r="L71" s="5" t="s">
        <v>22</v>
      </c>
      <c r="M71" s="5" t="s">
        <v>34</v>
      </c>
    </row>
    <row r="72" spans="1:13" x14ac:dyDescent="0.2">
      <c r="A72" s="20">
        <v>8201502712</v>
      </c>
      <c r="B72" s="5" t="s">
        <v>13</v>
      </c>
      <c r="C72" s="5" t="s">
        <v>29</v>
      </c>
      <c r="D72" s="5" t="s">
        <v>30</v>
      </c>
      <c r="E72" s="9">
        <v>41018.656770833331</v>
      </c>
      <c r="F72" s="5" t="s">
        <v>69</v>
      </c>
      <c r="G72" s="5" t="s">
        <v>70</v>
      </c>
      <c r="H72" s="5" t="s">
        <v>71</v>
      </c>
      <c r="I72" s="5" t="s">
        <v>34</v>
      </c>
      <c r="J72" s="5" t="s">
        <v>20</v>
      </c>
      <c r="K72" s="5" t="s">
        <v>21</v>
      </c>
      <c r="L72" s="5" t="s">
        <v>22</v>
      </c>
      <c r="M72" s="7">
        <v>10296324</v>
      </c>
    </row>
    <row r="73" spans="1:13" x14ac:dyDescent="0.2">
      <c r="A73" s="20">
        <v>8201503154</v>
      </c>
      <c r="B73" s="5" t="s">
        <v>13</v>
      </c>
      <c r="C73" s="5" t="s">
        <v>135</v>
      </c>
      <c r="D73" s="5" t="s">
        <v>30</v>
      </c>
      <c r="E73" s="9">
        <v>41019.425509259258</v>
      </c>
      <c r="F73" s="5" t="s">
        <v>145</v>
      </c>
      <c r="G73" s="5" t="s">
        <v>146</v>
      </c>
      <c r="H73" s="5" t="s">
        <v>147</v>
      </c>
      <c r="I73" s="5" t="s">
        <v>34</v>
      </c>
      <c r="J73" s="5" t="s">
        <v>20</v>
      </c>
      <c r="K73" s="5" t="s">
        <v>21</v>
      </c>
      <c r="L73" s="5" t="s">
        <v>22</v>
      </c>
      <c r="M73" s="5" t="s">
        <v>148</v>
      </c>
    </row>
    <row r="74" spans="1:13" x14ac:dyDescent="0.2">
      <c r="A74" s="20">
        <v>8201503423</v>
      </c>
      <c r="B74" s="5" t="s">
        <v>13</v>
      </c>
      <c r="C74" s="5" t="s">
        <v>29</v>
      </c>
      <c r="D74" s="5" t="s">
        <v>30</v>
      </c>
      <c r="E74" s="9">
        <v>41019.496157407404</v>
      </c>
      <c r="F74" s="5" t="s">
        <v>66</v>
      </c>
      <c r="G74" s="5" t="s">
        <v>67</v>
      </c>
      <c r="H74" s="5" t="s">
        <v>68</v>
      </c>
      <c r="I74" s="5" t="s">
        <v>19</v>
      </c>
      <c r="J74" s="5" t="s">
        <v>20</v>
      </c>
      <c r="K74" s="5" t="s">
        <v>21</v>
      </c>
      <c r="L74" s="5" t="s">
        <v>22</v>
      </c>
      <c r="M74" s="5" t="s">
        <v>34</v>
      </c>
    </row>
    <row r="75" spans="1:13" x14ac:dyDescent="0.2">
      <c r="A75" s="20">
        <v>8201504509</v>
      </c>
      <c r="B75" s="5" t="s">
        <v>13</v>
      </c>
      <c r="C75" s="5" t="s">
        <v>29</v>
      </c>
      <c r="D75" s="5" t="s">
        <v>30</v>
      </c>
      <c r="E75" s="9">
        <v>41022.448252314818</v>
      </c>
      <c r="F75" s="5" t="s">
        <v>72</v>
      </c>
      <c r="G75" s="5" t="s">
        <v>73</v>
      </c>
      <c r="H75" s="5" t="s">
        <v>74</v>
      </c>
      <c r="I75" s="5" t="s">
        <v>19</v>
      </c>
      <c r="J75" s="5" t="s">
        <v>20</v>
      </c>
      <c r="K75" s="5" t="s">
        <v>21</v>
      </c>
      <c r="L75" s="5" t="s">
        <v>22</v>
      </c>
      <c r="M75" s="5" t="s">
        <v>34</v>
      </c>
    </row>
    <row r="76" spans="1:13" x14ac:dyDescent="0.2">
      <c r="A76" s="20">
        <v>8201504709</v>
      </c>
      <c r="B76" s="5" t="s">
        <v>13</v>
      </c>
      <c r="C76" s="5" t="s">
        <v>29</v>
      </c>
      <c r="D76" s="5" t="s">
        <v>30</v>
      </c>
      <c r="E76" s="9">
        <v>41022.52753472222</v>
      </c>
      <c r="F76" s="5" t="s">
        <v>75</v>
      </c>
      <c r="G76" s="5" t="s">
        <v>67</v>
      </c>
      <c r="H76" s="5" t="s">
        <v>76</v>
      </c>
      <c r="I76" s="5" t="s">
        <v>19</v>
      </c>
      <c r="J76" s="5" t="s">
        <v>20</v>
      </c>
      <c r="K76" s="5" t="s">
        <v>21</v>
      </c>
      <c r="L76" s="5" t="s">
        <v>22</v>
      </c>
      <c r="M76" s="5" t="s">
        <v>34</v>
      </c>
    </row>
    <row r="77" spans="1:13" x14ac:dyDescent="0.2">
      <c r="A77" s="20">
        <v>8201505951</v>
      </c>
      <c r="B77" s="5" t="s">
        <v>13</v>
      </c>
      <c r="C77" s="5" t="s">
        <v>29</v>
      </c>
      <c r="D77" s="5" t="s">
        <v>30</v>
      </c>
      <c r="E77" s="9">
        <v>41023.525925925926</v>
      </c>
      <c r="F77" s="5" t="s">
        <v>82</v>
      </c>
      <c r="G77" s="5" t="s">
        <v>26</v>
      </c>
      <c r="H77" s="5" t="s">
        <v>83</v>
      </c>
      <c r="I77" s="5" t="s">
        <v>19</v>
      </c>
      <c r="J77" s="5" t="s">
        <v>20</v>
      </c>
      <c r="K77" s="5" t="s">
        <v>21</v>
      </c>
      <c r="L77" s="5" t="s">
        <v>22</v>
      </c>
      <c r="M77" s="5" t="s">
        <v>34</v>
      </c>
    </row>
    <row r="78" spans="1:13" x14ac:dyDescent="0.2">
      <c r="A78" s="20">
        <v>8201506515</v>
      </c>
      <c r="B78" s="5" t="s">
        <v>13</v>
      </c>
      <c r="C78" s="5" t="s">
        <v>29</v>
      </c>
      <c r="D78" s="5" t="s">
        <v>30</v>
      </c>
      <c r="E78" s="9">
        <v>41023.614895833336</v>
      </c>
      <c r="F78" s="5" t="s">
        <v>84</v>
      </c>
      <c r="G78" s="5" t="s">
        <v>55</v>
      </c>
      <c r="H78" s="5" t="s">
        <v>85</v>
      </c>
      <c r="I78" s="5" t="s">
        <v>19</v>
      </c>
      <c r="J78" s="5" t="s">
        <v>20</v>
      </c>
      <c r="K78" s="5" t="s">
        <v>21</v>
      </c>
      <c r="L78" s="5" t="s">
        <v>22</v>
      </c>
      <c r="M78" s="5" t="s">
        <v>34</v>
      </c>
    </row>
    <row r="79" spans="1:13" x14ac:dyDescent="0.2">
      <c r="A79" s="20">
        <v>8201506615</v>
      </c>
      <c r="B79" s="5" t="s">
        <v>13</v>
      </c>
      <c r="C79" s="5" t="s">
        <v>29</v>
      </c>
      <c r="D79" s="5" t="s">
        <v>30</v>
      </c>
      <c r="E79" s="9">
        <v>41024.344340277778</v>
      </c>
      <c r="F79" s="5" t="s">
        <v>86</v>
      </c>
      <c r="G79" s="5" t="s">
        <v>87</v>
      </c>
      <c r="H79" s="5" t="s">
        <v>88</v>
      </c>
      <c r="I79" s="5" t="s">
        <v>19</v>
      </c>
      <c r="J79" s="5" t="s">
        <v>20</v>
      </c>
      <c r="K79" s="5" t="s">
        <v>21</v>
      </c>
      <c r="L79" s="5" t="s">
        <v>22</v>
      </c>
      <c r="M79" s="5" t="s">
        <v>34</v>
      </c>
    </row>
    <row r="80" spans="1:13" x14ac:dyDescent="0.2">
      <c r="A80" s="20">
        <v>8201506841</v>
      </c>
      <c r="B80" s="5" t="s">
        <v>13</v>
      </c>
      <c r="C80" s="5" t="s">
        <v>29</v>
      </c>
      <c r="D80" s="5" t="s">
        <v>30</v>
      </c>
      <c r="E80" s="9">
        <v>41024.436574074076</v>
      </c>
      <c r="F80" s="5" t="s">
        <v>112</v>
      </c>
      <c r="G80" s="5" t="s">
        <v>26</v>
      </c>
      <c r="H80" s="5" t="s">
        <v>113</v>
      </c>
      <c r="I80" s="5" t="s">
        <v>34</v>
      </c>
      <c r="J80" s="5" t="s">
        <v>20</v>
      </c>
      <c r="K80" s="5" t="s">
        <v>21</v>
      </c>
      <c r="L80" s="5" t="s">
        <v>22</v>
      </c>
      <c r="M80" s="5" t="s">
        <v>34</v>
      </c>
    </row>
    <row r="81" spans="1:13" x14ac:dyDescent="0.2">
      <c r="A81" s="20">
        <v>8201506922</v>
      </c>
      <c r="B81" s="5" t="s">
        <v>13</v>
      </c>
      <c r="C81" s="5" t="s">
        <v>29</v>
      </c>
      <c r="D81" s="5" t="s">
        <v>30</v>
      </c>
      <c r="E81" s="9">
        <v>41024.459837962961</v>
      </c>
      <c r="F81" s="5" t="s">
        <v>89</v>
      </c>
      <c r="G81" s="5" t="s">
        <v>26</v>
      </c>
      <c r="H81" s="5" t="s">
        <v>90</v>
      </c>
      <c r="I81" s="5" t="s">
        <v>19</v>
      </c>
      <c r="J81" s="5" t="s">
        <v>20</v>
      </c>
      <c r="K81" s="5" t="s">
        <v>21</v>
      </c>
      <c r="L81" s="5" t="s">
        <v>22</v>
      </c>
      <c r="M81" s="5" t="s">
        <v>34</v>
      </c>
    </row>
    <row r="82" spans="1:13" x14ac:dyDescent="0.2">
      <c r="A82" s="20">
        <v>8201506924</v>
      </c>
      <c r="B82" s="5" t="s">
        <v>13</v>
      </c>
      <c r="C82" s="5" t="s">
        <v>29</v>
      </c>
      <c r="D82" s="5" t="s">
        <v>30</v>
      </c>
      <c r="E82" s="9">
        <v>41024.462916666664</v>
      </c>
      <c r="F82" s="5" t="s">
        <v>91</v>
      </c>
      <c r="G82" s="5" t="s">
        <v>26</v>
      </c>
      <c r="H82" s="5" t="s">
        <v>92</v>
      </c>
      <c r="I82" s="5" t="s">
        <v>19</v>
      </c>
      <c r="J82" s="5" t="s">
        <v>20</v>
      </c>
      <c r="K82" s="5" t="s">
        <v>21</v>
      </c>
      <c r="L82" s="5" t="s">
        <v>22</v>
      </c>
      <c r="M82" s="5" t="s">
        <v>34</v>
      </c>
    </row>
    <row r="83" spans="1:13" x14ac:dyDescent="0.2">
      <c r="A83" s="20">
        <v>8201507102</v>
      </c>
      <c r="B83" s="5" t="s">
        <v>13</v>
      </c>
      <c r="C83" s="5" t="s">
        <v>29</v>
      </c>
      <c r="D83" s="5" t="s">
        <v>30</v>
      </c>
      <c r="E83" s="9">
        <v>41024.515729166669</v>
      </c>
      <c r="F83" s="5" t="s">
        <v>99</v>
      </c>
      <c r="G83" s="5" t="s">
        <v>26</v>
      </c>
      <c r="H83" s="5" t="s">
        <v>100</v>
      </c>
      <c r="I83" s="5" t="s">
        <v>19</v>
      </c>
      <c r="J83" s="5" t="s">
        <v>20</v>
      </c>
      <c r="K83" s="5" t="s">
        <v>21</v>
      </c>
      <c r="L83" s="5" t="s">
        <v>22</v>
      </c>
      <c r="M83" s="5" t="s">
        <v>34</v>
      </c>
    </row>
    <row r="84" spans="1:13" x14ac:dyDescent="0.2">
      <c r="A84" s="20">
        <v>8201507279</v>
      </c>
      <c r="B84" s="5" t="s">
        <v>13</v>
      </c>
      <c r="C84" s="5" t="s">
        <v>29</v>
      </c>
      <c r="D84" s="5" t="s">
        <v>30</v>
      </c>
      <c r="E84" s="9">
        <v>41024.477766203701</v>
      </c>
      <c r="F84" s="5" t="s">
        <v>95</v>
      </c>
      <c r="G84" s="5" t="s">
        <v>26</v>
      </c>
      <c r="H84" s="5" t="s">
        <v>96</v>
      </c>
      <c r="I84" s="5" t="s">
        <v>19</v>
      </c>
      <c r="J84" s="5" t="s">
        <v>20</v>
      </c>
      <c r="K84" s="5" t="s">
        <v>21</v>
      </c>
      <c r="L84" s="5" t="s">
        <v>22</v>
      </c>
      <c r="M84" s="5" t="s">
        <v>34</v>
      </c>
    </row>
    <row r="85" spans="1:13" x14ac:dyDescent="0.2">
      <c r="A85" s="20">
        <v>8201507351</v>
      </c>
      <c r="B85" s="5" t="s">
        <v>13</v>
      </c>
      <c r="C85" s="5" t="s">
        <v>29</v>
      </c>
      <c r="D85" s="5" t="s">
        <v>30</v>
      </c>
      <c r="E85" s="9">
        <v>41024.484016203707</v>
      </c>
      <c r="F85" s="5" t="s">
        <v>97</v>
      </c>
      <c r="G85" s="5" t="s">
        <v>26</v>
      </c>
      <c r="H85" s="5" t="s">
        <v>98</v>
      </c>
      <c r="I85" s="5" t="s">
        <v>19</v>
      </c>
      <c r="J85" s="5" t="s">
        <v>20</v>
      </c>
      <c r="K85" s="5" t="s">
        <v>21</v>
      </c>
      <c r="L85" s="5" t="s">
        <v>22</v>
      </c>
      <c r="M85" s="5" t="s">
        <v>34</v>
      </c>
    </row>
    <row r="86" spans="1:13" x14ac:dyDescent="0.2">
      <c r="A86" s="20">
        <v>8201507389</v>
      </c>
      <c r="B86" s="5" t="s">
        <v>13</v>
      </c>
      <c r="C86" s="5" t="s">
        <v>29</v>
      </c>
      <c r="D86" s="5" t="s">
        <v>30</v>
      </c>
      <c r="E86" s="9">
        <v>41024.462951388887</v>
      </c>
      <c r="F86" s="5" t="s">
        <v>93</v>
      </c>
      <c r="G86" s="5" t="s">
        <v>26</v>
      </c>
      <c r="H86" s="5" t="s">
        <v>94</v>
      </c>
      <c r="I86" s="5" t="s">
        <v>19</v>
      </c>
      <c r="J86" s="5" t="s">
        <v>20</v>
      </c>
      <c r="K86" s="5" t="s">
        <v>21</v>
      </c>
      <c r="L86" s="5" t="s">
        <v>22</v>
      </c>
      <c r="M86" s="5" t="s">
        <v>34</v>
      </c>
    </row>
    <row r="87" spans="1:13" x14ac:dyDescent="0.2">
      <c r="A87" s="20">
        <v>8201507428</v>
      </c>
      <c r="B87" s="5" t="s">
        <v>13</v>
      </c>
      <c r="C87" s="5" t="s">
        <v>29</v>
      </c>
      <c r="D87" s="5" t="s">
        <v>15</v>
      </c>
      <c r="E87" s="9">
        <v>41024.66097222222</v>
      </c>
      <c r="F87" s="5" t="s">
        <v>120</v>
      </c>
      <c r="G87" s="5" t="s">
        <v>121</v>
      </c>
      <c r="H87" s="5" t="s">
        <v>122</v>
      </c>
      <c r="I87" s="5" t="s">
        <v>34</v>
      </c>
      <c r="J87" s="5" t="s">
        <v>20</v>
      </c>
      <c r="K87" s="5" t="s">
        <v>21</v>
      </c>
      <c r="L87" s="5" t="s">
        <v>22</v>
      </c>
      <c r="M87" s="5" t="s">
        <v>123</v>
      </c>
    </row>
    <row r="88" spans="1:13" x14ac:dyDescent="0.2">
      <c r="A88" s="20">
        <v>8201507474</v>
      </c>
      <c r="B88" s="5" t="s">
        <v>13</v>
      </c>
      <c r="C88" s="5" t="s">
        <v>29</v>
      </c>
      <c r="D88" s="5" t="s">
        <v>30</v>
      </c>
      <c r="E88" s="9">
        <v>41024.673831018517</v>
      </c>
      <c r="F88" s="5" t="s">
        <v>101</v>
      </c>
      <c r="G88" s="5" t="s">
        <v>73</v>
      </c>
      <c r="H88" s="5" t="s">
        <v>102</v>
      </c>
      <c r="I88" s="5" t="s">
        <v>19</v>
      </c>
      <c r="J88" s="5" t="s">
        <v>20</v>
      </c>
      <c r="K88" s="5" t="s">
        <v>21</v>
      </c>
      <c r="L88" s="5" t="s">
        <v>22</v>
      </c>
      <c r="M88" s="5" t="s">
        <v>34</v>
      </c>
    </row>
    <row r="89" spans="1:13" x14ac:dyDescent="0.2">
      <c r="A89" s="20">
        <v>8201507504</v>
      </c>
      <c r="B89" s="5" t="s">
        <v>13</v>
      </c>
      <c r="C89" s="5" t="s">
        <v>29</v>
      </c>
      <c r="D89" s="5" t="s">
        <v>30</v>
      </c>
      <c r="E89" s="9">
        <v>41024.569351851853</v>
      </c>
      <c r="F89" s="5" t="s">
        <v>114</v>
      </c>
      <c r="G89" s="5" t="s">
        <v>78</v>
      </c>
      <c r="H89" s="5" t="s">
        <v>115</v>
      </c>
      <c r="I89" s="5" t="s">
        <v>19</v>
      </c>
      <c r="J89" s="5" t="s">
        <v>20</v>
      </c>
      <c r="K89" s="5" t="s">
        <v>21</v>
      </c>
      <c r="L89" s="5" t="s">
        <v>22</v>
      </c>
      <c r="M89" s="5" t="s">
        <v>34</v>
      </c>
    </row>
    <row r="90" spans="1:13" x14ac:dyDescent="0.2">
      <c r="A90" s="20">
        <v>8201507546</v>
      </c>
      <c r="B90" s="5" t="s">
        <v>13</v>
      </c>
      <c r="C90" s="5" t="s">
        <v>29</v>
      </c>
      <c r="D90" s="5" t="s">
        <v>30</v>
      </c>
      <c r="E90" s="9">
        <v>41024.790775462963</v>
      </c>
      <c r="F90" s="5" t="s">
        <v>31</v>
      </c>
      <c r="G90" s="5" t="s">
        <v>32</v>
      </c>
      <c r="H90" s="5" t="s">
        <v>33</v>
      </c>
      <c r="I90" s="5" t="s">
        <v>34</v>
      </c>
      <c r="J90" s="5" t="s">
        <v>20</v>
      </c>
      <c r="K90" s="5" t="s">
        <v>21</v>
      </c>
      <c r="L90" s="5" t="s">
        <v>22</v>
      </c>
      <c r="M90" s="5" t="s">
        <v>34</v>
      </c>
    </row>
    <row r="91" spans="1:13" x14ac:dyDescent="0.2">
      <c r="A91" s="20">
        <v>8201507580</v>
      </c>
      <c r="B91" s="5" t="s">
        <v>13</v>
      </c>
      <c r="C91" s="5" t="s">
        <v>29</v>
      </c>
      <c r="D91" s="5" t="s">
        <v>30</v>
      </c>
      <c r="E91" s="9">
        <v>41024.805532407408</v>
      </c>
      <c r="F91" s="5" t="s">
        <v>126</v>
      </c>
      <c r="G91" s="5" t="s">
        <v>58</v>
      </c>
      <c r="H91" s="5" t="s">
        <v>127</v>
      </c>
      <c r="I91" s="5" t="s">
        <v>19</v>
      </c>
      <c r="J91" s="5" t="s">
        <v>20</v>
      </c>
      <c r="K91" s="5" t="s">
        <v>21</v>
      </c>
      <c r="L91" s="5" t="s">
        <v>22</v>
      </c>
      <c r="M91" s="5" t="s">
        <v>34</v>
      </c>
    </row>
    <row r="92" spans="1:13" x14ac:dyDescent="0.2">
      <c r="A92" s="20">
        <v>8201507807</v>
      </c>
      <c r="B92" s="5" t="s">
        <v>13</v>
      </c>
      <c r="C92" s="5" t="s">
        <v>29</v>
      </c>
      <c r="D92" s="5" t="s">
        <v>30</v>
      </c>
      <c r="E92" s="9">
        <v>41025.390879629631</v>
      </c>
      <c r="F92" s="5" t="s">
        <v>103</v>
      </c>
      <c r="G92" s="5" t="s">
        <v>73</v>
      </c>
      <c r="H92" s="5" t="s">
        <v>104</v>
      </c>
      <c r="I92" s="5" t="s">
        <v>19</v>
      </c>
      <c r="J92" s="5" t="s">
        <v>20</v>
      </c>
      <c r="K92" s="5" t="s">
        <v>21</v>
      </c>
      <c r="L92" s="5" t="s">
        <v>22</v>
      </c>
      <c r="M92" s="5" t="s">
        <v>34</v>
      </c>
    </row>
    <row r="93" spans="1:13" x14ac:dyDescent="0.2">
      <c r="A93" s="20">
        <v>8201507857</v>
      </c>
      <c r="B93" s="5" t="s">
        <v>13</v>
      </c>
      <c r="C93" s="5" t="s">
        <v>29</v>
      </c>
      <c r="D93" s="5" t="s">
        <v>30</v>
      </c>
      <c r="E93" s="9">
        <v>41025.407118055555</v>
      </c>
      <c r="F93" s="5" t="s">
        <v>105</v>
      </c>
      <c r="G93" s="5" t="s">
        <v>106</v>
      </c>
      <c r="H93" s="5" t="s">
        <v>107</v>
      </c>
      <c r="I93" s="5" t="s">
        <v>19</v>
      </c>
      <c r="J93" s="5" t="s">
        <v>20</v>
      </c>
      <c r="K93" s="5" t="s">
        <v>21</v>
      </c>
      <c r="L93" s="5" t="s">
        <v>22</v>
      </c>
      <c r="M93" s="5" t="s">
        <v>34</v>
      </c>
    </row>
    <row r="94" spans="1:13" x14ac:dyDescent="0.2">
      <c r="A94" s="20">
        <v>8201508171</v>
      </c>
      <c r="B94" s="5" t="s">
        <v>13</v>
      </c>
      <c r="C94" s="5" t="s">
        <v>29</v>
      </c>
      <c r="D94" s="5" t="s">
        <v>15</v>
      </c>
      <c r="E94" s="9">
        <v>41025.488182870373</v>
      </c>
      <c r="F94" s="5" t="s">
        <v>77</v>
      </c>
      <c r="G94" s="5" t="s">
        <v>78</v>
      </c>
      <c r="H94" s="5" t="s">
        <v>79</v>
      </c>
      <c r="I94" s="5" t="s">
        <v>19</v>
      </c>
      <c r="J94" s="5" t="s">
        <v>20</v>
      </c>
      <c r="K94" s="5" t="s">
        <v>21</v>
      </c>
      <c r="L94" s="5" t="s">
        <v>22</v>
      </c>
      <c r="M94" s="5" t="s">
        <v>34</v>
      </c>
    </row>
    <row r="95" spans="1:13" x14ac:dyDescent="0.2">
      <c r="A95" s="20">
        <v>8201508267</v>
      </c>
      <c r="B95" s="5" t="s">
        <v>13</v>
      </c>
      <c r="C95" s="5" t="s">
        <v>29</v>
      </c>
      <c r="D95" s="5" t="s">
        <v>15</v>
      </c>
      <c r="E95" s="9">
        <v>41025.512986111113</v>
      </c>
      <c r="F95" s="5" t="s">
        <v>80</v>
      </c>
      <c r="G95" s="5" t="s">
        <v>26</v>
      </c>
      <c r="H95" s="5" t="s">
        <v>81</v>
      </c>
      <c r="I95" s="5" t="s">
        <v>19</v>
      </c>
      <c r="J95" s="5" t="s">
        <v>20</v>
      </c>
      <c r="K95" s="5" t="s">
        <v>21</v>
      </c>
      <c r="L95" s="5" t="s">
        <v>22</v>
      </c>
      <c r="M95" s="5" t="s">
        <v>34</v>
      </c>
    </row>
    <row r="96" spans="1:13" x14ac:dyDescent="0.2">
      <c r="A96" s="20">
        <v>8201508322</v>
      </c>
      <c r="B96" s="5" t="s">
        <v>13</v>
      </c>
      <c r="C96" s="5" t="s">
        <v>29</v>
      </c>
      <c r="D96" s="5" t="s">
        <v>30</v>
      </c>
      <c r="E96" s="9">
        <v>41025.547789351855</v>
      </c>
      <c r="F96" s="5" t="s">
        <v>108</v>
      </c>
      <c r="G96" s="5" t="s">
        <v>64</v>
      </c>
      <c r="H96" s="5" t="s">
        <v>109</v>
      </c>
      <c r="I96" s="5" t="s">
        <v>19</v>
      </c>
      <c r="J96" s="5" t="s">
        <v>20</v>
      </c>
      <c r="K96" s="5" t="s">
        <v>21</v>
      </c>
      <c r="L96" s="5" t="s">
        <v>22</v>
      </c>
      <c r="M96" s="5" t="s">
        <v>34</v>
      </c>
    </row>
    <row r="97" spans="1:13" x14ac:dyDescent="0.2">
      <c r="A97" s="20">
        <v>8201508718</v>
      </c>
      <c r="B97" s="5" t="s">
        <v>13</v>
      </c>
      <c r="C97" s="5" t="s">
        <v>29</v>
      </c>
      <c r="D97" s="5" t="s">
        <v>30</v>
      </c>
      <c r="E97" s="9">
        <v>41025.688321759262</v>
      </c>
      <c r="F97" s="5" t="s">
        <v>110</v>
      </c>
      <c r="G97" s="5" t="s">
        <v>87</v>
      </c>
      <c r="H97" s="5" t="s">
        <v>111</v>
      </c>
      <c r="I97" s="5" t="s">
        <v>19</v>
      </c>
      <c r="J97" s="5" t="s">
        <v>20</v>
      </c>
      <c r="K97" s="5" t="s">
        <v>21</v>
      </c>
      <c r="L97" s="5" t="s">
        <v>22</v>
      </c>
      <c r="M97" s="5" t="s">
        <v>34</v>
      </c>
    </row>
    <row r="98" spans="1:13" x14ac:dyDescent="0.2">
      <c r="A98" s="20">
        <v>8201509009</v>
      </c>
      <c r="B98" s="5" t="s">
        <v>13</v>
      </c>
      <c r="C98" s="5" t="s">
        <v>24</v>
      </c>
      <c r="D98" s="5" t="s">
        <v>15</v>
      </c>
      <c r="E98" s="9">
        <v>41025.889525462961</v>
      </c>
      <c r="F98" s="5" t="s">
        <v>25</v>
      </c>
      <c r="G98" s="5" t="s">
        <v>26</v>
      </c>
      <c r="H98" s="5" t="s">
        <v>27</v>
      </c>
      <c r="I98" s="5" t="s">
        <v>19</v>
      </c>
      <c r="J98" s="5" t="s">
        <v>20</v>
      </c>
      <c r="K98" s="5" t="s">
        <v>21</v>
      </c>
      <c r="L98" s="5" t="s">
        <v>22</v>
      </c>
      <c r="M98" s="5" t="s">
        <v>28</v>
      </c>
    </row>
    <row r="99" spans="1:13" x14ac:dyDescent="0.2">
      <c r="A99" s="20">
        <v>8201509694</v>
      </c>
      <c r="B99" s="5" t="s">
        <v>13</v>
      </c>
      <c r="C99" s="5" t="s">
        <v>29</v>
      </c>
      <c r="D99" s="5" t="s">
        <v>30</v>
      </c>
      <c r="E99" s="9">
        <v>41026.625474537039</v>
      </c>
      <c r="F99" s="5" t="s">
        <v>116</v>
      </c>
      <c r="G99" s="5" t="s">
        <v>26</v>
      </c>
      <c r="H99" s="5" t="s">
        <v>117</v>
      </c>
      <c r="I99" s="5" t="s">
        <v>19</v>
      </c>
      <c r="J99" s="5" t="s">
        <v>20</v>
      </c>
      <c r="K99" s="5" t="s">
        <v>21</v>
      </c>
      <c r="L99" s="5" t="s">
        <v>22</v>
      </c>
      <c r="M99" s="5" t="s">
        <v>34</v>
      </c>
    </row>
    <row r="100" spans="1:13" x14ac:dyDescent="0.2">
      <c r="A100" s="20">
        <v>8201509740</v>
      </c>
      <c r="B100" s="5" t="s">
        <v>13</v>
      </c>
      <c r="C100" s="5" t="s">
        <v>29</v>
      </c>
      <c r="D100" s="5" t="s">
        <v>30</v>
      </c>
      <c r="E100" s="9">
        <v>41026.655127314814</v>
      </c>
      <c r="F100" s="5" t="s">
        <v>118</v>
      </c>
      <c r="G100" s="5" t="s">
        <v>26</v>
      </c>
      <c r="H100" s="5" t="s">
        <v>119</v>
      </c>
      <c r="I100" s="5" t="s">
        <v>19</v>
      </c>
      <c r="J100" s="5" t="s">
        <v>20</v>
      </c>
      <c r="K100" s="5" t="s">
        <v>21</v>
      </c>
      <c r="L100" s="5" t="s">
        <v>22</v>
      </c>
      <c r="M100" s="5" t="s">
        <v>34</v>
      </c>
    </row>
    <row r="101" spans="1:13" x14ac:dyDescent="0.2">
      <c r="A101" s="20">
        <v>8201509743</v>
      </c>
      <c r="B101" s="5" t="s">
        <v>13</v>
      </c>
      <c r="C101" s="5" t="s">
        <v>29</v>
      </c>
      <c r="D101" s="5" t="s">
        <v>30</v>
      </c>
      <c r="E101" s="9">
        <v>41026.661643518521</v>
      </c>
      <c r="F101" s="5" t="s">
        <v>124</v>
      </c>
      <c r="G101" s="5" t="s">
        <v>26</v>
      </c>
      <c r="H101" s="5" t="s">
        <v>125</v>
      </c>
      <c r="I101" s="5" t="s">
        <v>19</v>
      </c>
      <c r="J101" s="5" t="s">
        <v>20</v>
      </c>
      <c r="K101" s="5" t="s">
        <v>21</v>
      </c>
      <c r="L101" s="5" t="s">
        <v>22</v>
      </c>
      <c r="M101" s="5" t="s">
        <v>34</v>
      </c>
    </row>
    <row r="102" spans="1:13" x14ac:dyDescent="0.2">
      <c r="A102" s="20">
        <v>8201509932</v>
      </c>
      <c r="B102" s="5" t="s">
        <v>13</v>
      </c>
      <c r="C102" s="5" t="s">
        <v>29</v>
      </c>
      <c r="D102" s="5" t="s">
        <v>30</v>
      </c>
      <c r="E102" s="9">
        <v>41029.344097222223</v>
      </c>
      <c r="F102" s="4" t="s">
        <v>242</v>
      </c>
      <c r="G102" s="5" t="s">
        <v>128</v>
      </c>
      <c r="H102" s="5" t="s">
        <v>129</v>
      </c>
      <c r="I102" s="5" t="s">
        <v>19</v>
      </c>
      <c r="J102" s="5" t="s">
        <v>20</v>
      </c>
      <c r="K102" s="5" t="s">
        <v>21</v>
      </c>
      <c r="L102" s="5" t="s">
        <v>22</v>
      </c>
      <c r="M102" s="5" t="s">
        <v>34</v>
      </c>
    </row>
    <row r="103" spans="1:13" x14ac:dyDescent="0.2">
      <c r="A103" s="20">
        <v>8201509934</v>
      </c>
      <c r="B103" s="5" t="s">
        <v>13</v>
      </c>
      <c r="C103" s="5" t="s">
        <v>29</v>
      </c>
      <c r="D103" s="5" t="s">
        <v>30</v>
      </c>
      <c r="E103" s="9">
        <v>41029.347337962965</v>
      </c>
      <c r="F103" s="5" t="s">
        <v>130</v>
      </c>
      <c r="G103" s="5" t="s">
        <v>87</v>
      </c>
      <c r="H103" s="5" t="s">
        <v>131</v>
      </c>
      <c r="I103" s="5" t="s">
        <v>19</v>
      </c>
      <c r="J103" s="5" t="s">
        <v>20</v>
      </c>
      <c r="K103" s="5" t="s">
        <v>21</v>
      </c>
      <c r="L103" s="5" t="s">
        <v>22</v>
      </c>
      <c r="M103" s="5" t="s">
        <v>34</v>
      </c>
    </row>
    <row r="104" spans="1:13" x14ac:dyDescent="0.2">
      <c r="A104" s="20">
        <v>8201510076</v>
      </c>
      <c r="B104" s="5" t="s">
        <v>13</v>
      </c>
      <c r="C104" s="5" t="s">
        <v>29</v>
      </c>
      <c r="D104" s="5" t="s">
        <v>15</v>
      </c>
      <c r="E104" s="9">
        <v>41029.45857638889</v>
      </c>
      <c r="F104" s="5" t="s">
        <v>191</v>
      </c>
      <c r="G104" s="5" t="s">
        <v>192</v>
      </c>
      <c r="H104" s="5" t="s">
        <v>193</v>
      </c>
      <c r="I104" s="5" t="s">
        <v>175</v>
      </c>
      <c r="J104" s="5" t="s">
        <v>20</v>
      </c>
      <c r="K104" s="5" t="s">
        <v>21</v>
      </c>
      <c r="L104" s="5" t="s">
        <v>22</v>
      </c>
      <c r="M104" s="5" t="s">
        <v>34</v>
      </c>
    </row>
    <row r="105" spans="1:13" x14ac:dyDescent="0.2">
      <c r="A105" s="17">
        <v>8201510270</v>
      </c>
      <c r="B105" s="23" t="s">
        <v>13</v>
      </c>
      <c r="C105" s="23" t="s">
        <v>29</v>
      </c>
      <c r="D105" s="23" t="s">
        <v>30</v>
      </c>
      <c r="E105" s="9">
        <v>41029.546944444446</v>
      </c>
      <c r="F105" s="23" t="s">
        <v>210</v>
      </c>
      <c r="G105" s="23" t="s">
        <v>58</v>
      </c>
      <c r="H105" s="23" t="s">
        <v>211</v>
      </c>
      <c r="I105" s="23" t="s">
        <v>19</v>
      </c>
      <c r="J105" s="23" t="s">
        <v>20</v>
      </c>
      <c r="K105" s="23" t="s">
        <v>21</v>
      </c>
      <c r="L105" s="23" t="s">
        <v>22</v>
      </c>
      <c r="M105" s="23" t="s">
        <v>34</v>
      </c>
    </row>
  </sheetData>
  <autoFilter ref="A1:M105">
    <sortState ref="A2:M105">
      <sortCondition descending="1" ref="E1:E105"/>
    </sortState>
  </autoFilter>
  <sortState ref="A2:M105">
    <sortCondition ref="A2:A105"/>
  </sortState>
  <pageMargins left="0.75" right="0.75" top="1" bottom="1" header="0.5" footer="0.5"/>
  <pageSetup paperSize="9" orientation="portrait" r:id="rId1"/>
  <ignoredErrors>
    <ignoredError sqref="N4:XFD103" numberStoredAsText="1"/>
  </ignoredError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Tabelle2"/>
  <dimension ref="A1:J11"/>
  <sheetViews>
    <sheetView tabSelected="1" workbookViewId="0">
      <selection activeCell="E20" sqref="E20"/>
    </sheetView>
  </sheetViews>
  <sheetFormatPr baseColWidth="10" defaultRowHeight="12.75" x14ac:dyDescent="0.2"/>
  <cols>
    <col min="1" max="1" width="12.140625" bestFit="1" customWidth="1"/>
    <col min="2" max="2" width="13.85546875" style="4" customWidth="1"/>
    <col min="3" max="3" width="10.28515625" bestFit="1" customWidth="1"/>
    <col min="4" max="4" width="17.85546875" style="9" bestFit="1" customWidth="1"/>
    <col min="5" max="5" width="35.85546875" style="16" bestFit="1" customWidth="1"/>
    <col min="6" max="6" width="21.5703125" bestFit="1" customWidth="1"/>
    <col min="7" max="7" width="40.28515625" customWidth="1"/>
    <col min="8" max="8" width="37.85546875" style="19" customWidth="1"/>
    <col min="9" max="9" width="9.140625" bestFit="1" customWidth="1"/>
    <col min="10" max="10" width="30" style="19" customWidth="1"/>
  </cols>
  <sheetData>
    <row r="1" spans="1:10" ht="72" customHeight="1" x14ac:dyDescent="0.2">
      <c r="A1" s="2" t="s">
        <v>149</v>
      </c>
      <c r="B1" s="6" t="s">
        <v>209</v>
      </c>
      <c r="C1" s="2" t="s">
        <v>150</v>
      </c>
      <c r="D1" s="8" t="s">
        <v>4</v>
      </c>
      <c r="E1" s="22" t="s">
        <v>5</v>
      </c>
      <c r="F1" s="2" t="s">
        <v>6</v>
      </c>
      <c r="G1" s="2" t="s">
        <v>152</v>
      </c>
      <c r="H1" s="18" t="s">
        <v>151</v>
      </c>
      <c r="I1" s="2" t="s">
        <v>153</v>
      </c>
      <c r="J1" s="18" t="s">
        <v>154</v>
      </c>
    </row>
    <row r="2" spans="1:10" x14ac:dyDescent="0.2">
      <c r="A2">
        <v>8200000000</v>
      </c>
      <c r="B2" s="4" t="s">
        <v>14</v>
      </c>
      <c r="C2" t="str">
        <f>IF(B2="1-Very Hig","Severite 1",IF(B2="3-High","Severite 2",IF(B2="5-Medium","Severite 3",IF(B2="9-Low","Severit 4"))))</f>
        <v>Severite 1</v>
      </c>
      <c r="D2" s="9">
        <v>40969.690532407411</v>
      </c>
      <c r="E2" s="16" t="s">
        <v>321</v>
      </c>
      <c r="F2" t="s">
        <v>320</v>
      </c>
    </row>
    <row r="3" spans="1:10" x14ac:dyDescent="0.2">
      <c r="A3" s="4">
        <v>8200000001</v>
      </c>
      <c r="B3" s="4" t="s">
        <v>29</v>
      </c>
      <c r="C3" t="str">
        <f>IF(B3="1-Very Hig","Severite 1",IF(B3="3-High","Severite 2",IF(B3="5-Medium","Severite 3",IF(B3="9-Low","Severit 4"))))</f>
        <v>Severite 3</v>
      </c>
      <c r="D3" s="9">
        <v>40970.690532407411</v>
      </c>
      <c r="E3" s="16" t="s">
        <v>321</v>
      </c>
      <c r="F3" s="4" t="s">
        <v>320</v>
      </c>
    </row>
    <row r="4" spans="1:10" x14ac:dyDescent="0.2">
      <c r="A4" s="4">
        <v>8200000002</v>
      </c>
      <c r="B4" s="4" t="s">
        <v>29</v>
      </c>
      <c r="C4" t="str">
        <f>IF(B4="1-Very Hig","Severite 1",IF(B4="3-High","Severite 2",IF(B4="5-Medium","Severite 3",IF(B4="9-Low","Severit 4"))))</f>
        <v>Severite 3</v>
      </c>
      <c r="D4" s="9">
        <v>40971.690532407411</v>
      </c>
      <c r="E4" s="16" t="s">
        <v>321</v>
      </c>
      <c r="F4" s="4" t="s">
        <v>320</v>
      </c>
    </row>
    <row r="5" spans="1:10" x14ac:dyDescent="0.2">
      <c r="A5" s="4">
        <v>8200000003</v>
      </c>
      <c r="B5" s="4" t="s">
        <v>29</v>
      </c>
      <c r="C5" t="str">
        <f>IF(B5="1-Very Hig","Severite 1",IF(B5="3-High","Severite 2",IF(B5="5-Medium","Severite 3",IF(B5="9-Low","Severit 4"))))</f>
        <v>Severite 3</v>
      </c>
      <c r="D5" s="9">
        <v>40972.690532407411</v>
      </c>
      <c r="E5" s="16" t="s">
        <v>321</v>
      </c>
      <c r="F5" s="4" t="s">
        <v>320</v>
      </c>
    </row>
    <row r="6" spans="1:10" x14ac:dyDescent="0.2">
      <c r="A6" s="4">
        <v>8200000004</v>
      </c>
      <c r="B6" s="4" t="s">
        <v>29</v>
      </c>
      <c r="C6" t="str">
        <f>IF(B6="1-Very Hig","Severite 1",IF(B6="3-High","Severite 2",IF(B6="5-Medium","Severite 3",IF(B6="9-Low","Severit 4"))))</f>
        <v>Severite 3</v>
      </c>
      <c r="D6" s="9">
        <v>40973.690532407411</v>
      </c>
      <c r="E6" s="16" t="s">
        <v>321</v>
      </c>
      <c r="F6" s="4" t="s">
        <v>320</v>
      </c>
    </row>
    <row r="7" spans="1:10" x14ac:dyDescent="0.2">
      <c r="A7" s="4">
        <v>8200000005</v>
      </c>
      <c r="B7" s="4" t="s">
        <v>29</v>
      </c>
      <c r="C7" t="str">
        <f>IF(B7="1-Very Hig","Severite 1",IF(B7="3-High","Severite 2",IF(B7="5-Medium","Severite 3",IF(B7="9-Low","Severit 4"))))</f>
        <v>Severite 3</v>
      </c>
      <c r="D7" s="9">
        <v>40974.690532407411</v>
      </c>
      <c r="E7" s="16" t="s">
        <v>321</v>
      </c>
      <c r="F7" s="4" t="s">
        <v>320</v>
      </c>
    </row>
    <row r="8" spans="1:10" x14ac:dyDescent="0.2">
      <c r="A8" s="4">
        <v>8200000006</v>
      </c>
      <c r="B8" s="4" t="s">
        <v>29</v>
      </c>
      <c r="C8" t="str">
        <f>IF(B8="1-Very Hig","Severite 1",IF(B8="3-High","Severite 2",IF(B8="5-Medium","Severite 3",IF(B8="9-Low","Severit 4"))))</f>
        <v>Severite 3</v>
      </c>
      <c r="D8" s="9">
        <v>40975.690532407411</v>
      </c>
      <c r="E8" s="16" t="s">
        <v>321</v>
      </c>
      <c r="F8" s="4" t="s">
        <v>320</v>
      </c>
    </row>
    <row r="9" spans="1:10" x14ac:dyDescent="0.2">
      <c r="A9" s="4">
        <v>8200000007</v>
      </c>
      <c r="B9" s="4" t="s">
        <v>29</v>
      </c>
      <c r="C9" t="str">
        <f>IF(B9="1-Very Hig","Severite 1",IF(B9="3-High","Severite 2",IF(B9="5-Medium","Severite 3",IF(B9="9-Low","Severit 4"))))</f>
        <v>Severite 3</v>
      </c>
      <c r="D9" s="9">
        <v>40976.690532407411</v>
      </c>
      <c r="E9" s="16" t="s">
        <v>321</v>
      </c>
      <c r="F9" s="4" t="s">
        <v>320</v>
      </c>
    </row>
    <row r="10" spans="1:10" x14ac:dyDescent="0.2">
      <c r="A10" s="4">
        <v>8200000008</v>
      </c>
      <c r="B10" s="4" t="s">
        <v>24</v>
      </c>
      <c r="C10" t="str">
        <f>IF(B10="1-Very Hig","Severite 1",IF(B10="3-High","Severite 2",IF(B10="5-Medium","Severite 3",IF(B10="9-Low","Severit 4"))))</f>
        <v>Severite 2</v>
      </c>
      <c r="D10" s="9">
        <v>40977.690532407411</v>
      </c>
      <c r="E10" s="16" t="s">
        <v>321</v>
      </c>
      <c r="F10" s="4" t="s">
        <v>320</v>
      </c>
    </row>
    <row r="11" spans="1:10" x14ac:dyDescent="0.2">
      <c r="A11" s="4">
        <v>8200000009</v>
      </c>
      <c r="B11" s="4" t="s">
        <v>29</v>
      </c>
      <c r="C11" t="str">
        <f>IF(B11="1-Very Hig","Severite 1",IF(B11="3-High","Severite 2",IF(B11="5-Medium","Severite 3",IF(B11="9-Low","Severit 4"))))</f>
        <v>Severite 3</v>
      </c>
      <c r="D11" s="9">
        <v>40978.690532407411</v>
      </c>
      <c r="E11" s="16" t="s">
        <v>321</v>
      </c>
      <c r="F11" s="4" t="s">
        <v>320</v>
      </c>
    </row>
  </sheetData>
  <autoFilter ref="A1:J1">
    <sortState ref="A2:J11">
      <sortCondition descending="1" ref="D1"/>
    </sortState>
  </autoFilter>
  <sortState ref="A3:J11">
    <sortCondition ref="A1"/>
  </sortState>
  <pageMargins left="0.78740157499999996" right="0.78740157499999996" top="0.984251969" bottom="0.984251969" header="0.4921259845" footer="0.4921259845"/>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a">
                <anchor moveWithCells="1" sizeWithCells="1">
                  <from>
                    <xdr:col>4</xdr:col>
                    <xdr:colOff>123825</xdr:colOff>
                    <xdr:row>0</xdr:row>
                    <xdr:rowOff>47625</xdr:rowOff>
                  </from>
                  <to>
                    <xdr:col>4</xdr:col>
                    <xdr:colOff>2305050</xdr:colOff>
                    <xdr:row>0</xdr:row>
                    <xdr:rowOff>638175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4"/>
  <dimension ref="A1:J29"/>
  <sheetViews>
    <sheetView workbookViewId="0"/>
  </sheetViews>
  <sheetFormatPr baseColWidth="10" defaultRowHeight="12.75" x14ac:dyDescent="0.2"/>
  <cols>
    <col min="1" max="1" width="12.140625" style="4" bestFit="1" customWidth="1"/>
    <col min="2" max="2" width="13.85546875" style="4" customWidth="1"/>
    <col min="3" max="3" width="10.28515625" style="4" bestFit="1" customWidth="1"/>
    <col min="4" max="4" width="17.85546875" style="9" bestFit="1" customWidth="1"/>
    <col min="5" max="5" width="35.85546875" style="16" bestFit="1" customWidth="1"/>
    <col min="6" max="6" width="21.5703125" style="4" bestFit="1" customWidth="1"/>
    <col min="7" max="7" width="40.28515625" style="4" customWidth="1"/>
    <col min="8" max="8" width="37.85546875" style="19" customWidth="1"/>
    <col min="9" max="9" width="9.140625" style="4" bestFit="1" customWidth="1"/>
    <col min="10" max="10" width="30" style="19" customWidth="1"/>
    <col min="11" max="16384" width="11.42578125" style="4"/>
  </cols>
  <sheetData>
    <row r="1" spans="1:10" x14ac:dyDescent="0.2">
      <c r="A1" s="2" t="s">
        <v>149</v>
      </c>
      <c r="B1" s="6" t="s">
        <v>209</v>
      </c>
      <c r="C1" s="2" t="s">
        <v>150</v>
      </c>
      <c r="D1" s="8" t="s">
        <v>4</v>
      </c>
      <c r="E1" s="22" t="s">
        <v>5</v>
      </c>
      <c r="F1" s="2" t="s">
        <v>6</v>
      </c>
      <c r="G1" s="2" t="s">
        <v>152</v>
      </c>
      <c r="H1" s="18" t="s">
        <v>151</v>
      </c>
      <c r="I1" s="2" t="s">
        <v>153</v>
      </c>
      <c r="J1" s="18" t="s">
        <v>154</v>
      </c>
    </row>
    <row r="2" spans="1:10" ht="25.5" customHeight="1" x14ac:dyDescent="0.2">
      <c r="A2" s="7">
        <v>8201510076</v>
      </c>
      <c r="B2" s="3" t="str">
        <f>VLOOKUP(A2,Extract_IO_TT!A10:M109,3,FALSE)</f>
        <v>5-Medium</v>
      </c>
      <c r="C2" s="4" t="str">
        <f>IF(B2="1-Very Hig","Severite 1",IF(B2="3-High","Severite 2",IF(B2="5-Medium","Severite 3",IF(B2="9-Low","Severit 4"))))</f>
        <v>Severite 3</v>
      </c>
      <c r="D2" s="9">
        <f>VLOOKUP(A2,Extract_IO_TT!A10:M109,5,FALSE)</f>
        <v>41029.45857638889</v>
      </c>
      <c r="E2" s="16" t="str">
        <f>VLOOKUP(A2,Extract_IO_TT!A10:M109,6,FALSE)</f>
        <v>STO IBM-33680859</v>
      </c>
      <c r="F2" s="4" t="str">
        <f>VLOOKUP(A2,Extract_IO_TT!A10:M109,7,FALSE)</f>
        <v>STOKE-ON-TRENT</v>
      </c>
      <c r="G2" s="10" t="s">
        <v>213</v>
      </c>
      <c r="H2" s="10" t="s">
        <v>214</v>
      </c>
      <c r="I2" s="4" t="s">
        <v>218</v>
      </c>
      <c r="J2" s="10" t="s">
        <v>215</v>
      </c>
    </row>
    <row r="3" spans="1:10" ht="25.5" customHeight="1" x14ac:dyDescent="0.2">
      <c r="A3" s="3">
        <v>8201509009</v>
      </c>
      <c r="B3" s="3" t="str">
        <f>VLOOKUP(A3,Extract_IO_TT!A2:M103,3,FALSE)</f>
        <v>3-High</v>
      </c>
      <c r="C3" s="4" t="str">
        <f t="shared" ref="C2:C11" si="0">IF(B3="1-Very Hig","Severite 1",IF(B3="3-High","Severite 2",IF(B3="5-Medium","Severite 3",IF(B3="9-Low","Severit 4"))))</f>
        <v>Severite 2</v>
      </c>
      <c r="D3" s="9">
        <f>VLOOKUP(A3,Extract_IO_TT!A2:M103,5,FALSE)</f>
        <v>41025.889525462961</v>
      </c>
      <c r="E3" s="16" t="str">
        <f>VLOOKUP(A3,Extract_IO_TT!A2:M103,6,FALSE)</f>
        <v>Alarme CGE down IBM-33658665</v>
      </c>
      <c r="F3" s="4" t="str">
        <f>VLOOKUP(A3,Extract_IO_TT!A2:M103,7,FALSE)</f>
        <v>CLERMONT FERRAND</v>
      </c>
      <c r="G3" s="10" t="s">
        <v>216</v>
      </c>
      <c r="H3" s="10" t="s">
        <v>217</v>
      </c>
      <c r="I3" s="4" t="s">
        <v>218</v>
      </c>
      <c r="J3" s="10" t="s">
        <v>217</v>
      </c>
    </row>
    <row r="4" spans="1:10" ht="25.5" customHeight="1" x14ac:dyDescent="0.2">
      <c r="A4" s="7">
        <v>8201508267</v>
      </c>
      <c r="B4" s="3" t="str">
        <f>VLOOKUP(A4,Extract_IO_TT!A8:M107,3,FALSE)</f>
        <v>5-Medium</v>
      </c>
      <c r="C4" s="4" t="str">
        <f t="shared" si="0"/>
        <v>Severite 3</v>
      </c>
      <c r="D4" s="9">
        <f>VLOOKUP(A4,Extract_IO_TT!A8:M107,5,FALSE)</f>
        <v>41025.512986111113</v>
      </c>
      <c r="E4" s="16" t="str">
        <f>VLOOKUP(A4,Extract_IO_TT!A8:M107,6,FALSE)</f>
        <v>CGE IBM-33650256</v>
      </c>
      <c r="F4" s="4" t="str">
        <f>VLOOKUP(A4,Extract_IO_TT!A8:M107,7,FALSE)</f>
        <v>CLERMONT FERRAND</v>
      </c>
      <c r="G4" s="10" t="s">
        <v>219</v>
      </c>
      <c r="H4" s="10" t="s">
        <v>220</v>
      </c>
      <c r="I4" s="4" t="s">
        <v>218</v>
      </c>
      <c r="J4" s="10" t="s">
        <v>222</v>
      </c>
    </row>
    <row r="5" spans="1:10" ht="25.5" customHeight="1" x14ac:dyDescent="0.2">
      <c r="A5" s="7">
        <v>8201508171</v>
      </c>
      <c r="B5" s="3" t="str">
        <f>VLOOKUP(A5,Extract_IO_TT!A7:M106,3,FALSE)</f>
        <v>5-Medium</v>
      </c>
      <c r="C5" s="4" t="str">
        <f t="shared" si="0"/>
        <v>Severite 3</v>
      </c>
      <c r="D5" s="9">
        <f>VLOOKUP(A5,Extract_IO_TT!A7:M106,5,FALSE)</f>
        <v>41025.488182870373</v>
      </c>
      <c r="E5" s="16" t="str">
        <f>VLOOKUP(A5,Extract_IO_TT!A7:M106,6,FALSE)</f>
        <v>VLD IBM-33651549</v>
      </c>
      <c r="F5" s="4" t="str">
        <f>VLOOKUP(A5,Extract_IO_TT!A7:M106,7,FALSE)</f>
        <v>VALLADOLID</v>
      </c>
      <c r="G5" s="10" t="s">
        <v>223</v>
      </c>
      <c r="H5" s="10" t="s">
        <v>224</v>
      </c>
      <c r="I5" s="13" t="s">
        <v>218</v>
      </c>
      <c r="J5" s="10" t="s">
        <v>225</v>
      </c>
    </row>
    <row r="6" spans="1:10" ht="25.5" customHeight="1" x14ac:dyDescent="0.2">
      <c r="A6" s="7">
        <v>8201507428</v>
      </c>
      <c r="B6" s="3" t="str">
        <f>VLOOKUP(A6,Extract_IO_TT!A9:M108,3,FALSE)</f>
        <v>5-Medium</v>
      </c>
      <c r="C6" s="4" t="str">
        <f t="shared" si="0"/>
        <v>Severite 3</v>
      </c>
      <c r="D6" s="9">
        <f>VLOOKUP(A6,Extract_IO_TT!A9:M108,5,FALSE)</f>
        <v>41024.66097222222</v>
      </c>
      <c r="E6" s="16" t="str">
        <f>VLOOKUP(A6,Extract_IO_TT!A9:M108,6,FALSE)</f>
        <v>GTB IBM-33638524 INC000000132299</v>
      </c>
      <c r="F6" s="4" t="str">
        <f>VLOOKUP(A6,Extract_IO_TT!A9:M108,7,FALSE)</f>
        <v>KUNGALV</v>
      </c>
      <c r="G6" s="10" t="s">
        <v>226</v>
      </c>
      <c r="H6" s="10" t="s">
        <v>227</v>
      </c>
      <c r="I6" s="13" t="s">
        <v>218</v>
      </c>
      <c r="J6" s="10" t="s">
        <v>228</v>
      </c>
    </row>
    <row r="7" spans="1:10" ht="25.5" customHeight="1" x14ac:dyDescent="0.2">
      <c r="A7" s="7">
        <v>8201501747</v>
      </c>
      <c r="B7" s="3" t="str">
        <f>VLOOKUP(A7,Extract_IO_TT!A6:M105,3,FALSE)</f>
        <v>5-Medium</v>
      </c>
      <c r="C7" s="4" t="str">
        <f t="shared" si="0"/>
        <v>Severite 3</v>
      </c>
      <c r="D7" s="9">
        <f>VLOOKUP(A7,Extract_IO_TT!A6:M105,5,FALSE)</f>
        <v>41017.724826388891</v>
      </c>
      <c r="E7" s="16" t="str">
        <f>VLOOKUP(A7,Extract_IO_TT!A6:M105,6,FALSE)</f>
        <v>AZA IBM-33566206 [BSTT#1079803]</v>
      </c>
      <c r="F7" s="4" t="str">
        <f>VLOOKUP(A7,Extract_IO_TT!A6:M105,7,FALSE)</f>
        <v>BEDFORDWIEW</v>
      </c>
      <c r="G7" s="10" t="s">
        <v>229</v>
      </c>
      <c r="H7" s="10" t="s">
        <v>230</v>
      </c>
      <c r="I7" s="13" t="s">
        <v>221</v>
      </c>
      <c r="J7" s="10"/>
    </row>
    <row r="8" spans="1:10" ht="25.5" customHeight="1" x14ac:dyDescent="0.2">
      <c r="A8" s="7">
        <v>8201498349</v>
      </c>
      <c r="B8" s="3" t="str">
        <f>VLOOKUP(A8,Extract_IO_TT!A5:M105,3,FALSE)</f>
        <v>5-Medium</v>
      </c>
      <c r="C8" s="4" t="str">
        <f t="shared" si="0"/>
        <v>Severite 3</v>
      </c>
      <c r="D8" s="9">
        <f>VLOOKUP(A8,Extract_IO_TT!A5:M105,5,FALSE)</f>
        <v>41003.619641203702</v>
      </c>
      <c r="E8" s="16" t="str">
        <f>VLOOKUP(A8,Extract_IO_TT!A5:M105,6,FALSE)</f>
        <v>KAR1 IBM-33427342</v>
      </c>
      <c r="F8" s="4" t="str">
        <f>VLOOKUP(A8,Extract_IO_TT!A5:M105,7,FALSE)</f>
        <v>KARLSRUHE</v>
      </c>
      <c r="G8" s="10" t="s">
        <v>231</v>
      </c>
      <c r="H8" s="10" t="s">
        <v>232</v>
      </c>
      <c r="I8" s="13" t="s">
        <v>218</v>
      </c>
      <c r="J8" s="10" t="s">
        <v>232</v>
      </c>
    </row>
    <row r="9" spans="1:10" ht="25.5" customHeight="1" x14ac:dyDescent="0.2">
      <c r="A9" s="7">
        <v>8201478184</v>
      </c>
      <c r="B9" s="3" t="str">
        <f>VLOOKUP(A9,Extract_IO_TT!A4:M105,3,FALSE)</f>
        <v>5-Medium</v>
      </c>
      <c r="C9" s="4" t="str">
        <f t="shared" si="0"/>
        <v>Severite 3</v>
      </c>
      <c r="D9" s="9">
        <f>VLOOKUP(A9,Extract_IO_TT!A4:M105,5,FALSE)</f>
        <v>40989.701678240737</v>
      </c>
      <c r="E9" s="16" t="str">
        <f>VLOOKUP(A9,Extract_IO_TT!A4:M105,6,FALSE)</f>
        <v>KAR1 IBM-33285883</v>
      </c>
      <c r="F9" s="4" t="str">
        <f>VLOOKUP(A9,Extract_IO_TT!A4:M105,7,FALSE)</f>
        <v>KARLSRUHE</v>
      </c>
      <c r="G9" s="10" t="s">
        <v>233</v>
      </c>
      <c r="H9" s="10" t="s">
        <v>234</v>
      </c>
      <c r="I9" s="13" t="s">
        <v>221</v>
      </c>
      <c r="J9" s="10" t="s">
        <v>235</v>
      </c>
    </row>
    <row r="10" spans="1:10" ht="25.5" customHeight="1" x14ac:dyDescent="0.2">
      <c r="A10" s="7">
        <v>8201476791</v>
      </c>
      <c r="B10" s="3" t="str">
        <f>VLOOKUP(A10,Extract_IO_TT!A3:M104,3,FALSE)</f>
        <v>5-Medium</v>
      </c>
      <c r="C10" s="4" t="str">
        <f t="shared" si="0"/>
        <v>Severite 3</v>
      </c>
      <c r="D10" s="9">
        <f>VLOOKUP(A10,Extract_IO_TT!A3:M104,5,FALSE)</f>
        <v>40988.677731481483</v>
      </c>
      <c r="E10" s="16" t="str">
        <f>VLOOKUP(A10,Extract_IO_TT!A3:M104,6,FALSE)</f>
        <v>KAR1 IBM-33269648</v>
      </c>
      <c r="F10" s="4" t="str">
        <f>VLOOKUP(A10,Extract_IO_TT!A3:M104,7,FALSE)</f>
        <v>KARLSRUHE</v>
      </c>
      <c r="G10" s="10" t="s">
        <v>236</v>
      </c>
      <c r="H10" s="10" t="s">
        <v>237</v>
      </c>
      <c r="I10" s="13" t="s">
        <v>221</v>
      </c>
      <c r="J10" s="10" t="s">
        <v>238</v>
      </c>
    </row>
    <row r="11" spans="1:10" ht="25.5" customHeight="1" x14ac:dyDescent="0.2">
      <c r="A11" s="3">
        <v>8201457048</v>
      </c>
      <c r="B11" s="3" t="str">
        <f>VLOOKUP(A11,Extract_IO_TT!A11:M110,3,FALSE)</f>
        <v>1-Very hig</v>
      </c>
      <c r="C11" s="4" t="str">
        <f t="shared" si="0"/>
        <v>Severite 1</v>
      </c>
      <c r="D11" s="9">
        <f>VLOOKUP(A11,Extract_IO_TT!A11:M110,5,FALSE)</f>
        <v>40967.690532407411</v>
      </c>
      <c r="E11" s="16" t="str">
        <f>VLOOKUP(A11,Extract_IO_TT!A11:M110,6,FALSE)</f>
        <v>AAL IBM-33045937 BSTT#1078959</v>
      </c>
      <c r="F11" s="4" t="str">
        <f>VLOOKUP(A11,Extract_IO_TT!A11:M110,7,FALSE)</f>
        <v>MOHAMADIA-ALGER</v>
      </c>
      <c r="G11" s="10" t="s">
        <v>239</v>
      </c>
      <c r="H11" s="12" t="s">
        <v>240</v>
      </c>
      <c r="I11" s="13" t="s">
        <v>218</v>
      </c>
      <c r="J11" s="10" t="s">
        <v>241</v>
      </c>
    </row>
    <row r="12" spans="1:10" x14ac:dyDescent="0.2">
      <c r="G12" s="19"/>
    </row>
    <row r="13" spans="1:10" x14ac:dyDescent="0.2">
      <c r="G13" s="19"/>
    </row>
    <row r="14" spans="1:10" x14ac:dyDescent="0.2">
      <c r="G14" s="19"/>
    </row>
    <row r="15" spans="1:10" x14ac:dyDescent="0.2">
      <c r="A15" s="20"/>
      <c r="G15" s="19"/>
    </row>
    <row r="16" spans="1:10" x14ac:dyDescent="0.2">
      <c r="A16" s="20"/>
      <c r="G16" s="19"/>
    </row>
    <row r="17" spans="1:7" x14ac:dyDescent="0.2">
      <c r="A17" s="20"/>
      <c r="G17" s="19"/>
    </row>
    <row r="18" spans="1:7" x14ac:dyDescent="0.2">
      <c r="A18" s="20"/>
      <c r="G18" s="19"/>
    </row>
    <row r="19" spans="1:7" x14ac:dyDescent="0.2">
      <c r="A19" s="20"/>
      <c r="G19" s="19"/>
    </row>
    <row r="20" spans="1:7" x14ac:dyDescent="0.2">
      <c r="A20" s="20"/>
    </row>
    <row r="21" spans="1:7" x14ac:dyDescent="0.2">
      <c r="A21" s="20"/>
    </row>
    <row r="22" spans="1:7" x14ac:dyDescent="0.2">
      <c r="A22" s="20"/>
    </row>
    <row r="23" spans="1:7" x14ac:dyDescent="0.2">
      <c r="A23" s="20"/>
    </row>
    <row r="24" spans="1:7" x14ac:dyDescent="0.2">
      <c r="A24" s="20"/>
    </row>
    <row r="25" spans="1:7" x14ac:dyDescent="0.2">
      <c r="A25" s="20"/>
    </row>
    <row r="26" spans="1:7" x14ac:dyDescent="0.2">
      <c r="A26" s="20"/>
    </row>
    <row r="27" spans="1:7" x14ac:dyDescent="0.2">
      <c r="A27" s="20"/>
    </row>
    <row r="28" spans="1:7" x14ac:dyDescent="0.2">
      <c r="A28" s="20"/>
    </row>
    <row r="29" spans="1:7" x14ac:dyDescent="0.2">
      <c r="A29" s="20"/>
    </row>
  </sheetData>
  <autoFilter ref="A1:J1">
    <sortState ref="A2:J11">
      <sortCondition descending="1" ref="D1"/>
    </sortState>
  </autoFilter>
  <pageMargins left="0.78740157499999996" right="0.78740157499999996" top="0.984251969" bottom="0.984251969" header="0.4921259845" footer="0.4921259845"/>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
  <dimension ref="A1:J41"/>
  <sheetViews>
    <sheetView workbookViewId="0"/>
  </sheetViews>
  <sheetFormatPr baseColWidth="10" defaultRowHeight="12.75" x14ac:dyDescent="0.2"/>
  <cols>
    <col min="1" max="1" width="12.140625" style="4" bestFit="1" customWidth="1"/>
    <col min="2" max="2" width="13.85546875" style="4" hidden="1" customWidth="1"/>
    <col min="3" max="3" width="10.28515625" style="4" bestFit="1" customWidth="1"/>
    <col min="4" max="4" width="17.85546875" style="9" bestFit="1" customWidth="1"/>
    <col min="5" max="5" width="35.85546875" style="4" bestFit="1" customWidth="1"/>
    <col min="6" max="6" width="26" style="12" customWidth="1"/>
    <col min="7" max="7" width="40.28515625" style="4" customWidth="1"/>
    <col min="8" max="8" width="37.85546875" style="4" customWidth="1"/>
    <col min="9" max="9" width="9.140625" style="4" bestFit="1" customWidth="1"/>
    <col min="10" max="10" width="30" style="4" customWidth="1"/>
    <col min="11" max="16384" width="11.42578125" style="4"/>
  </cols>
  <sheetData>
    <row r="1" spans="1:10" x14ac:dyDescent="0.2">
      <c r="A1" s="2" t="s">
        <v>149</v>
      </c>
      <c r="B1" s="6" t="s">
        <v>209</v>
      </c>
      <c r="C1" s="2" t="s">
        <v>150</v>
      </c>
      <c r="D1" s="8" t="s">
        <v>4</v>
      </c>
      <c r="E1" s="2" t="s">
        <v>5</v>
      </c>
      <c r="F1" s="21" t="s">
        <v>6</v>
      </c>
      <c r="G1" s="2" t="s">
        <v>212</v>
      </c>
      <c r="H1" s="2" t="s">
        <v>151</v>
      </c>
      <c r="I1" s="2" t="s">
        <v>153</v>
      </c>
      <c r="J1" s="2" t="s">
        <v>154</v>
      </c>
    </row>
    <row r="2" spans="1:10" ht="25.5" customHeight="1" x14ac:dyDescent="0.2">
      <c r="A2" s="7">
        <v>8201510270</v>
      </c>
      <c r="B2" s="3" t="str">
        <f>VLOOKUP(A2,Extract_IO_TT!A45:M138,3,FALSE)</f>
        <v>5-Medium</v>
      </c>
      <c r="C2" s="4" t="str">
        <f t="shared" ref="C2:C41" si="0">IF(B2="1-Very Hig","Sevrite 1",IF(B2="3-High","Severite 2",IF(B2="5-Medium","Severite 3",IF(B2="9-Low","Severit 4"))))</f>
        <v>Severite 3</v>
      </c>
      <c r="D2" s="9">
        <f>VLOOKUP(A2,Extract_IO_TT!A41:M140,5,FALSE)</f>
        <v>41029.546944444446</v>
      </c>
      <c r="E2" s="4" t="str">
        <f>VLOOKUP(A2,Extract_IO_TT!A41:M140,6,FALSE)</f>
        <v>AZA IBM-33680858</v>
      </c>
      <c r="F2" s="12" t="str">
        <f>VLOOKUP(A2,Extract_IO_TT!A41:M140,7,FALSE)</f>
        <v>BEDFORDWIEW</v>
      </c>
      <c r="G2" s="10" t="s">
        <v>243</v>
      </c>
      <c r="H2" s="10" t="s">
        <v>318</v>
      </c>
      <c r="I2" s="4" t="s">
        <v>218</v>
      </c>
      <c r="J2" s="10" t="s">
        <v>319</v>
      </c>
    </row>
    <row r="3" spans="1:10" ht="25.5" customHeight="1" x14ac:dyDescent="0.2">
      <c r="A3" s="7">
        <v>8201509934</v>
      </c>
      <c r="B3" s="3" t="str">
        <f>VLOOKUP(A3,Extract_IO_TT!A40:M133,3,FALSE)</f>
        <v>5-Medium</v>
      </c>
      <c r="C3" s="4" t="str">
        <f t="shared" si="0"/>
        <v>Severite 3</v>
      </c>
      <c r="D3" s="9">
        <f>VLOOKUP(A3,Extract_IO_TT!A36:M135,5,FALSE)</f>
        <v>41029.347337962965</v>
      </c>
      <c r="E3" s="4" t="str">
        <f>VLOOKUP(A3,Extract_IO_TT!A36:M135,6,FALSE)</f>
        <v>BUD IBM-33668083</v>
      </c>
      <c r="F3" s="12" t="str">
        <f>VLOOKUP(A3,Extract_IO_TT!A36:M135,7,FALSE)</f>
        <v>BUDAPEST</v>
      </c>
      <c r="G3" s="10" t="s">
        <v>245</v>
      </c>
      <c r="H3" s="10" t="s">
        <v>244</v>
      </c>
      <c r="I3" s="4" t="s">
        <v>246</v>
      </c>
      <c r="J3" s="10" t="s">
        <v>247</v>
      </c>
    </row>
    <row r="4" spans="1:10" ht="25.5" customHeight="1" x14ac:dyDescent="0.2">
      <c r="A4" s="7">
        <v>8201509932</v>
      </c>
      <c r="B4" s="3" t="str">
        <f>VLOOKUP(A4,Extract_IO_TT!A39:M132,3,FALSE)</f>
        <v>5-Medium</v>
      </c>
      <c r="C4" s="4" t="str">
        <f t="shared" si="0"/>
        <v>Severite 3</v>
      </c>
      <c r="D4" s="9">
        <f>VLOOKUP(A4,Extract_IO_TT!A35:M134,5,FALSE)</f>
        <v>41029.344097222223</v>
      </c>
      <c r="E4" s="4" t="str">
        <f>VLOOKUP(A4,Extract_IO_TT!A35:M134,6,FALSE)</f>
        <v>Completed</v>
      </c>
      <c r="F4" s="12" t="str">
        <f>VLOOKUP(A4,Extract_IO_TT!A35:M134,7,FALSE)</f>
        <v>BOULOGNE BILLANCOURT</v>
      </c>
      <c r="G4" s="10" t="s">
        <v>242</v>
      </c>
      <c r="H4" s="10" t="s">
        <v>242</v>
      </c>
      <c r="J4" s="10"/>
    </row>
    <row r="5" spans="1:10" ht="25.5" customHeight="1" x14ac:dyDescent="0.2">
      <c r="A5" s="7">
        <v>8201509743</v>
      </c>
      <c r="B5" s="3" t="str">
        <f>VLOOKUP(A5,Extract_IO_TT!A37:M130,3,FALSE)</f>
        <v>5-Medium</v>
      </c>
      <c r="C5" s="4" t="str">
        <f t="shared" si="0"/>
        <v>Severite 3</v>
      </c>
      <c r="D5" s="9">
        <f>VLOOKUP(A5,Extract_IO_TT!A33:M132,5,FALSE)</f>
        <v>41026.661643518521</v>
      </c>
      <c r="E5" s="4" t="str">
        <f>VLOOKUP(A5,Extract_IO_TT!A33:M132,6,FALSE)</f>
        <v>COM IBM-33665679</v>
      </c>
      <c r="F5" s="12" t="str">
        <f>VLOOKUP(A5,Extract_IO_TT!A33:M132,7,FALSE)</f>
        <v>CLERMONT FERRAND</v>
      </c>
      <c r="G5" s="10" t="s">
        <v>249</v>
      </c>
      <c r="H5" s="10" t="s">
        <v>248</v>
      </c>
      <c r="I5" s="13" t="s">
        <v>246</v>
      </c>
      <c r="J5" s="10" t="s">
        <v>247</v>
      </c>
    </row>
    <row r="6" spans="1:10" ht="25.5" customHeight="1" x14ac:dyDescent="0.2">
      <c r="A6" s="7">
        <v>8201509740</v>
      </c>
      <c r="B6" s="3" t="str">
        <f>VLOOKUP(A6,Extract_IO_TT!A36:M129,3,FALSE)</f>
        <v>5-Medium</v>
      </c>
      <c r="C6" s="4" t="str">
        <f t="shared" si="0"/>
        <v>Severite 3</v>
      </c>
      <c r="D6" s="9">
        <f>VLOOKUP(A6,Extract_IO_TT!A32:M131,5,FALSE)</f>
        <v>41026.655127314814</v>
      </c>
      <c r="E6" s="4" t="str">
        <f>VLOOKUP(A6,Extract_IO_TT!A32:M131,6,FALSE)</f>
        <v>COM IBM-33666816</v>
      </c>
      <c r="F6" s="12" t="str">
        <f>VLOOKUP(A6,Extract_IO_TT!A32:M131,7,FALSE)</f>
        <v>CLERMONT FERRAND</v>
      </c>
      <c r="G6" s="10" t="s">
        <v>251</v>
      </c>
      <c r="H6" s="10" t="s">
        <v>250</v>
      </c>
      <c r="I6" s="13" t="s">
        <v>246</v>
      </c>
      <c r="J6" s="10" t="s">
        <v>247</v>
      </c>
    </row>
    <row r="7" spans="1:10" ht="25.5" customHeight="1" x14ac:dyDescent="0.2">
      <c r="A7" s="7">
        <v>8201509694</v>
      </c>
      <c r="B7" s="3" t="str">
        <f>VLOOKUP(A7,Extract_IO_TT!A35:M128,3,FALSE)</f>
        <v>5-Medium</v>
      </c>
      <c r="C7" s="4" t="str">
        <f t="shared" si="0"/>
        <v>Severite 3</v>
      </c>
      <c r="D7" s="9">
        <f>VLOOKUP(A7,Extract_IO_TT!A31:M130,5,FALSE)</f>
        <v>41026.625474537039</v>
      </c>
      <c r="E7" s="4" t="str">
        <f>VLOOKUP(A7,Extract_IO_TT!A31:M130,6,FALSE)</f>
        <v>COM IBM-33381184</v>
      </c>
      <c r="F7" s="12" t="str">
        <f>VLOOKUP(A7,Extract_IO_TT!A31:M130,7,FALSE)</f>
        <v>CLERMONT FERRAND</v>
      </c>
      <c r="G7" s="10" t="s">
        <v>253</v>
      </c>
      <c r="H7" s="10" t="s">
        <v>252</v>
      </c>
      <c r="I7" s="13" t="s">
        <v>246</v>
      </c>
      <c r="J7" s="10" t="s">
        <v>247</v>
      </c>
    </row>
    <row r="8" spans="1:10" ht="25.5" customHeight="1" x14ac:dyDescent="0.2">
      <c r="A8" s="7">
        <v>8201508718</v>
      </c>
      <c r="B8" s="3" t="str">
        <f>VLOOKUP(A8,Extract_IO_TT!A32:M125,3,FALSE)</f>
        <v>5-Medium</v>
      </c>
      <c r="C8" s="4" t="str">
        <f t="shared" si="0"/>
        <v>Severite 3</v>
      </c>
      <c r="D8" s="9">
        <f>VLOOKUP(A8,Extract_IO_TT!A28:M127,5,FALSE)</f>
        <v>41025.688321759262</v>
      </c>
      <c r="E8" s="4" t="str">
        <f>VLOOKUP(A8,Extract_IO_TT!A28:M127,6,FALSE)</f>
        <v>BUD IBM-33653158</v>
      </c>
      <c r="F8" s="12" t="str">
        <f>VLOOKUP(A8,Extract_IO_TT!A28:M127,7,FALSE)</f>
        <v>BUDAPEST</v>
      </c>
      <c r="G8" s="10" t="s">
        <v>255</v>
      </c>
      <c r="H8" s="10" t="s">
        <v>254</v>
      </c>
      <c r="I8" s="13" t="s">
        <v>246</v>
      </c>
      <c r="J8" s="10" t="s">
        <v>247</v>
      </c>
    </row>
    <row r="9" spans="1:10" ht="25.5" customHeight="1" x14ac:dyDescent="0.2">
      <c r="A9" s="7">
        <v>8201508322</v>
      </c>
      <c r="B9" s="3" t="str">
        <f>VLOOKUP(A9,Extract_IO_TT!A31:M124,3,FALSE)</f>
        <v>5-Medium</v>
      </c>
      <c r="C9" s="4" t="str">
        <f t="shared" si="0"/>
        <v>Severite 3</v>
      </c>
      <c r="D9" s="9">
        <f>VLOOKUP(A9,Extract_IO_TT!A27:M126,5,FALSE)</f>
        <v>41025.547789351855</v>
      </c>
      <c r="E9" s="4" t="str">
        <f>VLOOKUP(A9,Extract_IO_TT!A27:M126,6,FALSE)</f>
        <v>MDI IBM-33651898</v>
      </c>
      <c r="F9" s="12" t="str">
        <f>VLOOKUP(A9,Extract_IO_TT!A27:M126,7,FALSE)</f>
        <v>MADRID</v>
      </c>
      <c r="G9" s="10" t="s">
        <v>257</v>
      </c>
      <c r="H9" s="10" t="s">
        <v>256</v>
      </c>
      <c r="I9" s="13" t="s">
        <v>246</v>
      </c>
      <c r="J9" s="10" t="s">
        <v>247</v>
      </c>
    </row>
    <row r="10" spans="1:10" ht="25.5" customHeight="1" x14ac:dyDescent="0.2">
      <c r="A10" s="7">
        <v>8201507857</v>
      </c>
      <c r="B10" s="3" t="str">
        <f>VLOOKUP(A10,Extract_IO_TT!A30:M123,3,FALSE)</f>
        <v>5-Medium</v>
      </c>
      <c r="C10" s="4" t="str">
        <f t="shared" si="0"/>
        <v>Severite 3</v>
      </c>
      <c r="D10" s="9">
        <f>VLOOKUP(A10,Extract_IO_TT!A26:M125,5,FALSE)</f>
        <v>41025.407118055555</v>
      </c>
      <c r="E10" s="4" t="str">
        <f>VLOOKUP(A10,Extract_IO_TT!A26:M125,6,FALSE)</f>
        <v>UDB IBM-33650460</v>
      </c>
      <c r="F10" s="12" t="str">
        <f>VLOOKUP(A10,Extract_IO_TT!A26:M125,7,FALSE)</f>
        <v>BASILDON</v>
      </c>
      <c r="G10" s="10" t="s">
        <v>259</v>
      </c>
      <c r="H10" s="10" t="s">
        <v>258</v>
      </c>
      <c r="I10" s="13" t="s">
        <v>246</v>
      </c>
      <c r="J10" s="10" t="s">
        <v>247</v>
      </c>
    </row>
    <row r="11" spans="1:10" ht="25.5" customHeight="1" x14ac:dyDescent="0.2">
      <c r="A11" s="7">
        <v>8201507807</v>
      </c>
      <c r="B11" s="3" t="str">
        <f>VLOOKUP(A11,Extract_IO_TT!A29:M122,3,FALSE)</f>
        <v>5-Medium</v>
      </c>
      <c r="C11" s="4" t="str">
        <f t="shared" si="0"/>
        <v>Severite 3</v>
      </c>
      <c r="D11" s="9">
        <f>VLOOKUP(A11,Extract_IO_TT!A25:M124,5,FALSE)</f>
        <v>41025.390879629631</v>
      </c>
      <c r="E11" s="4" t="str">
        <f>VLOOKUP(A11,Extract_IO_TT!A25:M124,6,FALSE)</f>
        <v>LAD-TOIP IBM-33650533</v>
      </c>
      <c r="F11" s="12" t="str">
        <f>VLOOKUP(A11,Extract_IO_TT!A25:M124,7,FALSE)</f>
        <v>CEBAZAT</v>
      </c>
      <c r="G11" s="10" t="s">
        <v>249</v>
      </c>
      <c r="H11" s="10" t="s">
        <v>260</v>
      </c>
      <c r="I11" s="13" t="s">
        <v>246</v>
      </c>
      <c r="J11" s="10" t="s">
        <v>247</v>
      </c>
    </row>
    <row r="12" spans="1:10" ht="25.5" customHeight="1" x14ac:dyDescent="0.2">
      <c r="A12" s="7">
        <v>8201507580</v>
      </c>
      <c r="B12" s="3" t="str">
        <f>VLOOKUP(A12,Extract_IO_TT!A38:M131,3,FALSE)</f>
        <v>5-Medium</v>
      </c>
      <c r="C12" s="4" t="str">
        <f t="shared" si="0"/>
        <v>Severite 3</v>
      </c>
      <c r="D12" s="9">
        <f>VLOOKUP(A12,Extract_IO_TT!A34:M133,5,FALSE)</f>
        <v>41024.805532407408</v>
      </c>
      <c r="E12" s="4" t="str">
        <f>VLOOKUP(A12,Extract_IO_TT!A34:M133,6,FALSE)</f>
        <v>AZA IBM-33642640</v>
      </c>
      <c r="F12" s="12" t="str">
        <f>VLOOKUP(A12,Extract_IO_TT!A34:M133,7,FALSE)</f>
        <v>BEDFORDWIEW</v>
      </c>
      <c r="G12" s="10" t="s">
        <v>262</v>
      </c>
      <c r="H12" s="10" t="s">
        <v>261</v>
      </c>
      <c r="I12" s="13" t="s">
        <v>246</v>
      </c>
      <c r="J12" s="10" t="s">
        <v>247</v>
      </c>
    </row>
    <row r="13" spans="1:10" ht="25.5" customHeight="1" x14ac:dyDescent="0.2">
      <c r="A13" s="7">
        <v>8201507546</v>
      </c>
      <c r="B13" s="3" t="str">
        <f>VLOOKUP(A13,Extract_IO_TT!A6:M101,3,FALSE)</f>
        <v>5-Medium</v>
      </c>
      <c r="C13" s="4" t="str">
        <f t="shared" si="0"/>
        <v>Severite 3</v>
      </c>
      <c r="D13" s="9">
        <f>VLOOKUP(A13,Extract_IO_TT!A2:M103,5,FALSE)</f>
        <v>41024.790775462963</v>
      </c>
      <c r="E13" s="4" t="str">
        <f>VLOOKUP(A13,Extract_IO_TT!A2:M103,6,FALSE)</f>
        <v>TUZ IBM-33642645</v>
      </c>
      <c r="F13" s="12" t="str">
        <f>VLOOKUP(A13,Extract_IO_TT!A2:M103,7,FALSE)</f>
        <v>TUZSER</v>
      </c>
      <c r="G13" s="10" t="s">
        <v>262</v>
      </c>
      <c r="H13" s="10" t="s">
        <v>263</v>
      </c>
      <c r="I13" s="13" t="s">
        <v>246</v>
      </c>
      <c r="J13" s="10" t="s">
        <v>247</v>
      </c>
    </row>
    <row r="14" spans="1:10" ht="25.5" customHeight="1" x14ac:dyDescent="0.2">
      <c r="A14" s="7">
        <v>8201507474</v>
      </c>
      <c r="B14" s="3" t="str">
        <f>VLOOKUP(A14,Extract_IO_TT!A28:M121,3,FALSE)</f>
        <v>5-Medium</v>
      </c>
      <c r="C14" s="4" t="str">
        <f t="shared" si="0"/>
        <v>Severite 3</v>
      </c>
      <c r="D14" s="9">
        <f>VLOOKUP(A14,Extract_IO_TT!A24:M123,5,FALSE)</f>
        <v>41024.673831018517</v>
      </c>
      <c r="E14" s="4" t="str">
        <f>VLOOKUP(A14,Extract_IO_TT!A24:M123,6,FALSE)</f>
        <v>LAD-TOIP IBM-33639149</v>
      </c>
      <c r="F14" s="12" t="str">
        <f>VLOOKUP(A14,Extract_IO_TT!A24:M123,7,FALSE)</f>
        <v>CEBAZAT</v>
      </c>
      <c r="G14" s="10" t="s">
        <v>249</v>
      </c>
      <c r="H14" s="10" t="s">
        <v>264</v>
      </c>
      <c r="I14" s="13" t="s">
        <v>246</v>
      </c>
      <c r="J14" s="10" t="s">
        <v>247</v>
      </c>
    </row>
    <row r="15" spans="1:10" ht="25.5" customHeight="1" x14ac:dyDescent="0.2">
      <c r="A15" s="7">
        <v>8201507504</v>
      </c>
      <c r="B15" s="3" t="str">
        <f>VLOOKUP(A15,Extract_IO_TT!A34:M127,3,FALSE)</f>
        <v>5-Medium</v>
      </c>
      <c r="C15" s="4" t="str">
        <f t="shared" si="0"/>
        <v>Severite 3</v>
      </c>
      <c r="D15" s="9">
        <f>VLOOKUP(A15,Extract_IO_TT!A30:M129,5,FALSE)</f>
        <v>41024.569351851853</v>
      </c>
      <c r="E15" s="4" t="str">
        <f>VLOOKUP(A15,Extract_IO_TT!A30:M129,6,FALSE)</f>
        <v>VLD IBM-33639099</v>
      </c>
      <c r="F15" s="12" t="str">
        <f>VLOOKUP(A15,Extract_IO_TT!A30:M129,7,FALSE)</f>
        <v>VALLADOLID</v>
      </c>
      <c r="G15" s="10" t="s">
        <v>266</v>
      </c>
      <c r="H15" s="10" t="s">
        <v>265</v>
      </c>
      <c r="I15" s="13" t="s">
        <v>246</v>
      </c>
      <c r="J15" s="10" t="s">
        <v>247</v>
      </c>
    </row>
    <row r="16" spans="1:10" ht="25.5" customHeight="1" x14ac:dyDescent="0.2">
      <c r="A16" s="7">
        <v>8201507102</v>
      </c>
      <c r="B16" s="3" t="str">
        <f>VLOOKUP(A16,Extract_IO_TT!A27:M120,3,FALSE)</f>
        <v>5-Medium</v>
      </c>
      <c r="C16" s="4" t="str">
        <f t="shared" si="0"/>
        <v>Severite 3</v>
      </c>
      <c r="D16" s="9">
        <f>VLOOKUP(A16,Extract_IO_TT!A23:M122,5,FALSE)</f>
        <v>41024.515729166669</v>
      </c>
      <c r="E16" s="4" t="str">
        <f>VLOOKUP(A16,Extract_IO_TT!A23:M122,6,FALSE)</f>
        <v>COM IBM-33297576</v>
      </c>
      <c r="F16" s="12" t="str">
        <f>VLOOKUP(A16,Extract_IO_TT!A23:M122,7,FALSE)</f>
        <v>CLERMONT FERRAND</v>
      </c>
      <c r="G16" s="10" t="s">
        <v>268</v>
      </c>
      <c r="H16" s="10" t="s">
        <v>267</v>
      </c>
      <c r="I16" s="13" t="s">
        <v>246</v>
      </c>
      <c r="J16" s="10" t="s">
        <v>247</v>
      </c>
    </row>
    <row r="17" spans="1:10" ht="25.5" customHeight="1" x14ac:dyDescent="0.2">
      <c r="A17" s="7">
        <v>8201507351</v>
      </c>
      <c r="B17" s="3" t="str">
        <f>VLOOKUP(A17,Extract_IO_TT!A26:M119,3,FALSE)</f>
        <v>5-Medium</v>
      </c>
      <c r="C17" s="4" t="str">
        <f t="shared" si="0"/>
        <v>Severite 3</v>
      </c>
      <c r="D17" s="9">
        <f>VLOOKUP(A17,Extract_IO_TT!A22:M121,5,FALSE)</f>
        <v>41024.484016203707</v>
      </c>
      <c r="E17" s="4" t="str">
        <f>VLOOKUP(A17,Extract_IO_TT!A22:M121,6,FALSE)</f>
        <v>COM IBM-33268247</v>
      </c>
      <c r="F17" s="12" t="str">
        <f>VLOOKUP(A17,Extract_IO_TT!A22:M121,7,FALSE)</f>
        <v>CLERMONT FERRAND</v>
      </c>
      <c r="G17" s="10" t="s">
        <v>270</v>
      </c>
      <c r="H17" s="10" t="s">
        <v>269</v>
      </c>
      <c r="I17" s="13" t="s">
        <v>246</v>
      </c>
      <c r="J17" s="10" t="s">
        <v>247</v>
      </c>
    </row>
    <row r="18" spans="1:10" ht="25.5" customHeight="1" x14ac:dyDescent="0.2">
      <c r="A18" s="7">
        <v>8201507279</v>
      </c>
      <c r="B18" s="3" t="str">
        <f>VLOOKUP(A18,Extract_IO_TT!A25:M118,3,FALSE)</f>
        <v>5-Medium</v>
      </c>
      <c r="C18" s="4" t="str">
        <f t="shared" si="0"/>
        <v>Severite 3</v>
      </c>
      <c r="D18" s="9">
        <f>VLOOKUP(A18,Extract_IO_TT!A21:M120,5,FALSE)</f>
        <v>41024.477766203701</v>
      </c>
      <c r="E18" s="4" t="str">
        <f>VLOOKUP(A18,Extract_IO_TT!A21:M120,6,FALSE)</f>
        <v>COM IBM-33072221</v>
      </c>
      <c r="F18" s="12" t="str">
        <f>VLOOKUP(A18,Extract_IO_TT!A21:M120,7,FALSE)</f>
        <v>CLERMONT FERRAND</v>
      </c>
      <c r="G18" s="10" t="s">
        <v>272</v>
      </c>
      <c r="H18" s="10" t="s">
        <v>271</v>
      </c>
      <c r="I18" s="13" t="s">
        <v>246</v>
      </c>
      <c r="J18" s="10" t="s">
        <v>247</v>
      </c>
    </row>
    <row r="19" spans="1:10" ht="25.5" customHeight="1" x14ac:dyDescent="0.2">
      <c r="A19" s="7">
        <v>8201507389</v>
      </c>
      <c r="B19" s="3" t="str">
        <f>VLOOKUP(A19,Extract_IO_TT!A24:M117,3,FALSE)</f>
        <v>5-Medium</v>
      </c>
      <c r="C19" s="4" t="str">
        <f t="shared" si="0"/>
        <v>Severite 3</v>
      </c>
      <c r="D19" s="9">
        <f>VLOOKUP(A19,Extract_IO_TT!A20:M119,5,FALSE)</f>
        <v>41024.462951388887</v>
      </c>
      <c r="E19" s="4" t="str">
        <f>VLOOKUP(A19,Extract_IO_TT!A20:M119,6,FALSE)</f>
        <v>COM IBM-33297336</v>
      </c>
      <c r="F19" s="12" t="str">
        <f>VLOOKUP(A19,Extract_IO_TT!A20:M119,7,FALSE)</f>
        <v>CLERMONT FERRAND</v>
      </c>
      <c r="G19" s="10" t="s">
        <v>274</v>
      </c>
      <c r="H19" s="10" t="s">
        <v>273</v>
      </c>
      <c r="I19" s="13" t="s">
        <v>246</v>
      </c>
      <c r="J19" s="10" t="s">
        <v>247</v>
      </c>
    </row>
    <row r="20" spans="1:10" ht="25.5" customHeight="1" x14ac:dyDescent="0.2">
      <c r="A20" s="7">
        <v>8201506924</v>
      </c>
      <c r="B20" s="3" t="str">
        <f>VLOOKUP(A20,Extract_IO_TT!A23:M116,3,FALSE)</f>
        <v>5-Medium</v>
      </c>
      <c r="C20" s="4" t="str">
        <f t="shared" si="0"/>
        <v>Severite 3</v>
      </c>
      <c r="D20" s="9">
        <f>VLOOKUP(A20,Extract_IO_TT!A19:M118,5,FALSE)</f>
        <v>41024.462916666664</v>
      </c>
      <c r="E20" s="4" t="str">
        <f>VLOOKUP(A20,Extract_IO_TT!A19:M118,6,FALSE)</f>
        <v>COM IBM-33268414</v>
      </c>
      <c r="F20" s="12" t="str">
        <f>VLOOKUP(A20,Extract_IO_TT!A19:M118,7,FALSE)</f>
        <v>CLERMONT FERRAND</v>
      </c>
      <c r="G20" s="10" t="s">
        <v>276</v>
      </c>
      <c r="H20" s="10" t="s">
        <v>275</v>
      </c>
      <c r="I20" s="13" t="s">
        <v>246</v>
      </c>
      <c r="J20" s="10" t="s">
        <v>247</v>
      </c>
    </row>
    <row r="21" spans="1:10" ht="25.5" customHeight="1" x14ac:dyDescent="0.2">
      <c r="A21" s="7">
        <v>8201506922</v>
      </c>
      <c r="B21" s="3" t="str">
        <f>VLOOKUP(A21,Extract_IO_TT!A22:M115,3,FALSE)</f>
        <v>5-Medium</v>
      </c>
      <c r="C21" s="4" t="str">
        <f t="shared" si="0"/>
        <v>Severite 3</v>
      </c>
      <c r="D21" s="9">
        <f>VLOOKUP(A21,Extract_IO_TT!A18:M117,5,FALSE)</f>
        <v>41024.459837962961</v>
      </c>
      <c r="E21" s="4" t="str">
        <f>VLOOKUP(A21,Extract_IO_TT!A18:M117,6,FALSE)</f>
        <v>COM IBM-33297426</v>
      </c>
      <c r="F21" s="12" t="str">
        <f>VLOOKUP(A21,Extract_IO_TT!A18:M117,7,FALSE)</f>
        <v>CLERMONT FERRAND</v>
      </c>
      <c r="G21" s="10" t="s">
        <v>278</v>
      </c>
      <c r="H21" s="10" t="s">
        <v>277</v>
      </c>
      <c r="I21" s="13" t="s">
        <v>246</v>
      </c>
      <c r="J21" s="10" t="s">
        <v>247</v>
      </c>
    </row>
    <row r="22" spans="1:10" ht="25.5" customHeight="1" x14ac:dyDescent="0.2">
      <c r="A22" s="7">
        <v>8201506841</v>
      </c>
      <c r="B22" s="3" t="str">
        <f>VLOOKUP(A22,Extract_IO_TT!A33:M126,3,FALSE)</f>
        <v>5-Medium</v>
      </c>
      <c r="C22" s="4" t="str">
        <f t="shared" si="0"/>
        <v>Severite 3</v>
      </c>
      <c r="D22" s="9">
        <f>VLOOKUP(A22,Extract_IO_TT!A29:M128,5,FALSE)</f>
        <v>41024.436574074076</v>
      </c>
      <c r="E22" s="4" t="str">
        <f>VLOOKUP(A22,Extract_IO_TT!A29:M128,6,FALSE)</f>
        <v>COM IBM-33180488</v>
      </c>
      <c r="F22" s="12" t="str">
        <f>VLOOKUP(A22,Extract_IO_TT!A29:M128,7,FALSE)</f>
        <v>CLERMONT FERRAND</v>
      </c>
      <c r="G22" s="10" t="s">
        <v>280</v>
      </c>
      <c r="H22" s="10" t="s">
        <v>279</v>
      </c>
      <c r="I22" s="13" t="s">
        <v>246</v>
      </c>
      <c r="J22" s="10" t="s">
        <v>247</v>
      </c>
    </row>
    <row r="23" spans="1:10" ht="25.5" customHeight="1" x14ac:dyDescent="0.2">
      <c r="A23" s="7">
        <v>8201506615</v>
      </c>
      <c r="B23" s="3" t="str">
        <f>VLOOKUP(A23,Extract_IO_TT!A21:M114,3,FALSE)</f>
        <v>5-Medium</v>
      </c>
      <c r="C23" s="4" t="str">
        <f t="shared" si="0"/>
        <v>Severite 3</v>
      </c>
      <c r="D23" s="9">
        <f>VLOOKUP(A23,Extract_IO_TT!A17:M116,5,FALSE)</f>
        <v>41024.344340277778</v>
      </c>
      <c r="E23" s="4" t="str">
        <f>VLOOKUP(A23,Extract_IO_TT!A17:M116,6,FALSE)</f>
        <v>BUD IBM-33630909</v>
      </c>
      <c r="F23" s="12" t="str">
        <f>VLOOKUP(A23,Extract_IO_TT!A17:M116,7,FALSE)</f>
        <v>BUDAPEST</v>
      </c>
      <c r="G23" s="10" t="s">
        <v>262</v>
      </c>
      <c r="H23" s="10" t="s">
        <v>281</v>
      </c>
      <c r="I23" s="13" t="s">
        <v>246</v>
      </c>
      <c r="J23" s="10" t="s">
        <v>247</v>
      </c>
    </row>
    <row r="24" spans="1:10" ht="25.5" customHeight="1" x14ac:dyDescent="0.2">
      <c r="A24" s="7">
        <v>8201506515</v>
      </c>
      <c r="B24" s="3" t="str">
        <f>VLOOKUP(A24,Extract_IO_TT!A20:M113,3,FALSE)</f>
        <v>5-Medium</v>
      </c>
      <c r="C24" s="4" t="str">
        <f t="shared" si="0"/>
        <v>Severite 3</v>
      </c>
      <c r="D24" s="9">
        <f>VLOOKUP(A24,Extract_IO_TT!A16:M115,5,FALSE)</f>
        <v>41023.614895833336</v>
      </c>
      <c r="E24" s="4" t="str">
        <f>VLOOKUP(A24,Extract_IO_TT!A16:M115,6,FALSE)</f>
        <v>MOS IBM-33627957</v>
      </c>
      <c r="F24" s="12" t="str">
        <f>VLOOKUP(A24,Extract_IO_TT!A16:M115,7,FALSE)</f>
        <v>MOSCOW</v>
      </c>
      <c r="G24" s="10" t="s">
        <v>283</v>
      </c>
      <c r="H24" s="10" t="s">
        <v>282</v>
      </c>
      <c r="I24" s="13" t="s">
        <v>246</v>
      </c>
      <c r="J24" s="10" t="s">
        <v>247</v>
      </c>
    </row>
    <row r="25" spans="1:10" ht="25.5" customHeight="1" x14ac:dyDescent="0.2">
      <c r="A25" s="7">
        <v>8201505951</v>
      </c>
      <c r="B25" s="3" t="str">
        <f>VLOOKUP(A25,Extract_IO_TT!A19:M112,3,FALSE)</f>
        <v>5-Medium</v>
      </c>
      <c r="C25" s="4" t="str">
        <f t="shared" si="0"/>
        <v>Severite 3</v>
      </c>
      <c r="D25" s="9">
        <f>VLOOKUP(A25,Extract_IO_TT!A15:M114,5,FALSE)</f>
        <v>41023.525925925926</v>
      </c>
      <c r="E25" s="4" t="str">
        <f>VLOOKUP(A25,Extract_IO_TT!A15:M114,6,FALSE)</f>
        <v>BZT IBM-33626171</v>
      </c>
      <c r="F25" s="12" t="str">
        <f>VLOOKUP(A25,Extract_IO_TT!A15:M114,7,FALSE)</f>
        <v>CLERMONT FERRAND</v>
      </c>
      <c r="G25" s="10" t="s">
        <v>285</v>
      </c>
      <c r="H25" s="10" t="s">
        <v>284</v>
      </c>
      <c r="I25" s="13" t="s">
        <v>246</v>
      </c>
      <c r="J25" s="10" t="s">
        <v>247</v>
      </c>
    </row>
    <row r="26" spans="1:10" ht="25.5" customHeight="1" x14ac:dyDescent="0.2">
      <c r="A26" s="7">
        <v>8201504709</v>
      </c>
      <c r="B26" s="3" t="str">
        <f>VLOOKUP(A26,Extract_IO_TT!A18:M111,3,FALSE)</f>
        <v>5-Medium</v>
      </c>
      <c r="C26" s="4" t="str">
        <f t="shared" si="0"/>
        <v>Severite 3</v>
      </c>
      <c r="D26" s="9">
        <f>VLOOKUP(A26,Extract_IO_TT!A14:M113,5,FALSE)</f>
        <v>41022.52753472222</v>
      </c>
      <c r="E26" s="4" t="str">
        <f>VLOOKUP(A26,Extract_IO_TT!A14:M113,6,FALSE)</f>
        <v>DUN IBM-33612866</v>
      </c>
      <c r="F26" s="12" t="str">
        <f>VLOOKUP(A26,Extract_IO_TT!A14:M113,7,FALSE)</f>
        <v>DUNDEE</v>
      </c>
      <c r="G26" s="10" t="s">
        <v>249</v>
      </c>
      <c r="H26" s="10" t="s">
        <v>286</v>
      </c>
      <c r="I26" s="13" t="s">
        <v>246</v>
      </c>
      <c r="J26" s="10" t="s">
        <v>247</v>
      </c>
    </row>
    <row r="27" spans="1:10" ht="25.5" customHeight="1" x14ac:dyDescent="0.2">
      <c r="A27" s="7">
        <v>8201504509</v>
      </c>
      <c r="B27" s="3" t="str">
        <f>VLOOKUP(A27,Extract_IO_TT!A17:M110,3,FALSE)</f>
        <v>5-Medium</v>
      </c>
      <c r="C27" s="4" t="str">
        <f t="shared" si="0"/>
        <v>Severite 3</v>
      </c>
      <c r="D27" s="9">
        <f>VLOOKUP(A27,Extract_IO_TT!A13:M112,5,FALSE)</f>
        <v>41022.448252314818</v>
      </c>
      <c r="E27" s="4" t="str">
        <f>VLOOKUP(A27,Extract_IO_TT!A13:M112,6,FALSE)</f>
        <v>LAD-TOIP IBM-33571596</v>
      </c>
      <c r="F27" s="12" t="str">
        <f>VLOOKUP(A27,Extract_IO_TT!A13:M112,7,FALSE)</f>
        <v>CEBAZAT</v>
      </c>
      <c r="G27" s="10" t="s">
        <v>249</v>
      </c>
      <c r="H27" s="10" t="s">
        <v>287</v>
      </c>
      <c r="I27" s="13" t="s">
        <v>246</v>
      </c>
      <c r="J27" s="10" t="s">
        <v>247</v>
      </c>
    </row>
    <row r="28" spans="1:10" ht="25.5" customHeight="1" x14ac:dyDescent="0.2">
      <c r="A28" s="7">
        <v>8201503423</v>
      </c>
      <c r="B28" s="3" t="str">
        <f>VLOOKUP(A28,Extract_IO_TT!A15:M108,3,FALSE)</f>
        <v>5-Medium</v>
      </c>
      <c r="C28" s="4" t="str">
        <f t="shared" si="0"/>
        <v>Severite 3</v>
      </c>
      <c r="D28" s="9">
        <f>VLOOKUP(A28,Extract_IO_TT!A11:M110,5,FALSE)</f>
        <v>41019.496157407404</v>
      </c>
      <c r="E28" s="4" t="str">
        <f>VLOOKUP(A28,Extract_IO_TT!A11:M110,6,FALSE)</f>
        <v>DUN IBM-33592459</v>
      </c>
      <c r="F28" s="12" t="str">
        <f>VLOOKUP(A28,Extract_IO_TT!A11:M110,7,FALSE)</f>
        <v>DUNDEE</v>
      </c>
      <c r="G28" s="10" t="s">
        <v>257</v>
      </c>
      <c r="H28" s="10" t="s">
        <v>288</v>
      </c>
      <c r="I28" s="13" t="s">
        <v>246</v>
      </c>
      <c r="J28" s="10" t="s">
        <v>247</v>
      </c>
    </row>
    <row r="29" spans="1:10" ht="25.5" customHeight="1" x14ac:dyDescent="0.2">
      <c r="A29" s="7">
        <v>8201503154</v>
      </c>
      <c r="B29" s="3" t="str">
        <f>VLOOKUP(A29,Extract_IO_TT!A44:M137,3,FALSE)</f>
        <v>9-Low</v>
      </c>
      <c r="C29" s="4" t="str">
        <f t="shared" si="0"/>
        <v>Severit 4</v>
      </c>
      <c r="D29" s="9">
        <f>VLOOKUP(A29,Extract_IO_TT!A40:M139,5,FALSE)</f>
        <v>41019.425509259258</v>
      </c>
      <c r="E29" s="4" t="str">
        <f>VLOOKUP(A29,Extract_IO_TT!A40:M139,6,FALSE)</f>
        <v>PEI IBM-33591818 MIML1161</v>
      </c>
      <c r="F29" s="12" t="str">
        <f>VLOOKUP(A29,Extract_IO_TT!A40:M139,7,FALSE)</f>
        <v>PERO MILANO</v>
      </c>
      <c r="G29" s="10" t="s">
        <v>290</v>
      </c>
      <c r="H29" s="10" t="s">
        <v>289</v>
      </c>
      <c r="I29" s="13" t="s">
        <v>218</v>
      </c>
      <c r="J29" s="10" t="s">
        <v>291</v>
      </c>
    </row>
    <row r="30" spans="1:10" ht="25.5" customHeight="1" x14ac:dyDescent="0.2">
      <c r="A30" s="7">
        <v>8201502712</v>
      </c>
      <c r="B30" s="3" t="str">
        <f>VLOOKUP(A30,Extract_IO_TT!A16:M109,3,FALSE)</f>
        <v>5-Medium</v>
      </c>
      <c r="C30" s="4" t="str">
        <f t="shared" si="0"/>
        <v>Severite 3</v>
      </c>
      <c r="D30" s="9">
        <f>VLOOKUP(A30,Extract_IO_TT!A12:M111,5,FALSE)</f>
        <v>41018.656770833331</v>
      </c>
      <c r="E30" s="4" t="str">
        <f>VLOOKUP(A30,Extract_IO_TT!A12:M111,6,FALSE)</f>
        <v>MBU IBM-33583357 10296324</v>
      </c>
      <c r="F30" s="12" t="str">
        <f>VLOOKUP(A30,Extract_IO_TT!A12:M111,7,FALSE)</f>
        <v>BURGOS</v>
      </c>
      <c r="G30" s="10" t="s">
        <v>293</v>
      </c>
      <c r="H30" s="10" t="s">
        <v>292</v>
      </c>
      <c r="I30" s="13" t="s">
        <v>218</v>
      </c>
      <c r="J30" s="10" t="s">
        <v>291</v>
      </c>
    </row>
    <row r="31" spans="1:10" ht="25.5" customHeight="1" x14ac:dyDescent="0.2">
      <c r="A31" s="7">
        <v>8201502192</v>
      </c>
      <c r="B31" s="3" t="str">
        <f>VLOOKUP(A31,Extract_IO_TT!A43:M136,3,FALSE)</f>
        <v>9-Low</v>
      </c>
      <c r="C31" s="4" t="str">
        <f t="shared" si="0"/>
        <v>Severit 4</v>
      </c>
      <c r="D31" s="9">
        <f>VLOOKUP(A31,Extract_IO_TT!A39:M138,5,FALSE)</f>
        <v>41018.449189814812</v>
      </c>
      <c r="E31" s="4" t="str">
        <f>VLOOKUP(A31,Extract_IO_TT!A39:M138,6,FALSE)</f>
        <v>DSA IBM-33579285</v>
      </c>
      <c r="F31" s="12" t="str">
        <f>VLOOKUP(A31,Extract_IO_TT!A39:M138,7,FALSE)</f>
        <v>ROMERWEG</v>
      </c>
      <c r="G31" s="10" t="s">
        <v>290</v>
      </c>
      <c r="H31" s="10" t="s">
        <v>294</v>
      </c>
      <c r="I31" s="13" t="s">
        <v>218</v>
      </c>
      <c r="J31" s="10" t="s">
        <v>291</v>
      </c>
    </row>
    <row r="32" spans="1:10" ht="25.5" customHeight="1" x14ac:dyDescent="0.2">
      <c r="A32" s="7">
        <v>8201501448</v>
      </c>
      <c r="B32" s="3" t="str">
        <f>VLOOKUP(A32,Extract_IO_TT!A42:M135,3,FALSE)</f>
        <v>9-Low</v>
      </c>
      <c r="C32" s="4" t="str">
        <f t="shared" si="0"/>
        <v>Severit 4</v>
      </c>
      <c r="D32" s="9">
        <f>VLOOKUP(A32,Extract_IO_TT!A38:M137,5,FALSE)</f>
        <v>41017.657685185186</v>
      </c>
      <c r="E32" s="4" t="str">
        <f>VLOOKUP(A32,Extract_IO_TT!A38:M137,6,FALSE)</f>
        <v>BRO IBM-33570075</v>
      </c>
      <c r="F32" s="12" t="str">
        <f>VLOOKUP(A32,Extract_IO_TT!A38:M137,7,FALSE)</f>
        <v>OSTSTEINBECK</v>
      </c>
      <c r="G32" s="10" t="s">
        <v>296</v>
      </c>
      <c r="H32" s="10" t="s">
        <v>295</v>
      </c>
      <c r="I32" s="13" t="s">
        <v>218</v>
      </c>
      <c r="J32" s="10" t="s">
        <v>297</v>
      </c>
    </row>
    <row r="33" spans="1:10" ht="25.5" customHeight="1" x14ac:dyDescent="0.2">
      <c r="A33" s="7">
        <v>8201499827</v>
      </c>
      <c r="B33" s="3" t="str">
        <f>VLOOKUP(A33,Extract_IO_TT!A14:M107,3,FALSE)</f>
        <v>5-Medium</v>
      </c>
      <c r="C33" s="4" t="str">
        <f t="shared" si="0"/>
        <v>Severite 3</v>
      </c>
      <c r="D33" s="9">
        <f>VLOOKUP(A33,Extract_IO_TT!A10:M109,5,FALSE)</f>
        <v>41016.501342592594</v>
      </c>
      <c r="E33" s="4" t="str">
        <f>VLOOKUP(A33,Extract_IO_TT!A10:M109,6,FALSE)</f>
        <v>MDI IBM-33551823</v>
      </c>
      <c r="F33" s="12" t="str">
        <f>VLOOKUP(A33,Extract_IO_TT!A10:M109,7,FALSE)</f>
        <v>MADRID</v>
      </c>
      <c r="G33" s="10" t="s">
        <v>249</v>
      </c>
      <c r="H33" s="10" t="s">
        <v>298</v>
      </c>
      <c r="I33" s="13" t="s">
        <v>246</v>
      </c>
      <c r="J33" s="10" t="s">
        <v>299</v>
      </c>
    </row>
    <row r="34" spans="1:10" ht="25.5" customHeight="1" x14ac:dyDescent="0.2">
      <c r="A34" s="7">
        <v>8201498601</v>
      </c>
      <c r="B34" s="3" t="str">
        <f>VLOOKUP(A34,Extract_IO_TT!A13:M106,3,FALSE)</f>
        <v>5-Medium</v>
      </c>
      <c r="C34" s="4" t="str">
        <f t="shared" si="0"/>
        <v>Severite 3</v>
      </c>
      <c r="D34" s="9">
        <f>VLOOKUP(A34,Extract_IO_TT!A9:M108,5,FALSE)</f>
        <v>41015.555069444446</v>
      </c>
      <c r="E34" s="4" t="str">
        <f>VLOOKUP(A34,Extract_IO_TT!A9:M108,6,FALSE)</f>
        <v>CML IBM-33537230</v>
      </c>
      <c r="F34" s="12" t="str">
        <f>VLOOKUP(A34,Extract_IO_TT!A9:M108,7,FALSE)</f>
        <v>CLERMONT FERRAND</v>
      </c>
      <c r="G34" s="10" t="s">
        <v>262</v>
      </c>
      <c r="H34" s="10" t="s">
        <v>300</v>
      </c>
      <c r="I34" s="13" t="s">
        <v>246</v>
      </c>
      <c r="J34" s="10" t="s">
        <v>299</v>
      </c>
    </row>
    <row r="35" spans="1:10" ht="25.5" customHeight="1" x14ac:dyDescent="0.2">
      <c r="A35" s="7">
        <v>8201491973</v>
      </c>
      <c r="B35" s="3" t="str">
        <f>VLOOKUP(A35,Extract_IO_TT!A12:M105,3,FALSE)</f>
        <v>5-Medium</v>
      </c>
      <c r="C35" s="4" t="str">
        <f t="shared" si="0"/>
        <v>Severite 3</v>
      </c>
      <c r="D35" s="9">
        <f>VLOOKUP(A35,Extract_IO_TT!A8:M107,5,FALSE)</f>
        <v>41004.618078703701</v>
      </c>
      <c r="E35" s="4" t="str">
        <f>VLOOKUP(A35,Extract_IO_TT!A8:M107,6,FALSE)</f>
        <v>MOS IBM-33009949</v>
      </c>
      <c r="F35" s="12" t="str">
        <f>VLOOKUP(A35,Extract_IO_TT!A8:M107,7,FALSE)</f>
        <v>MOSCOW</v>
      </c>
      <c r="G35" s="10" t="s">
        <v>302</v>
      </c>
      <c r="H35" s="10" t="s">
        <v>301</v>
      </c>
      <c r="I35" s="13" t="s">
        <v>218</v>
      </c>
      <c r="J35" s="10" t="s">
        <v>291</v>
      </c>
    </row>
    <row r="36" spans="1:10" ht="25.5" customHeight="1" x14ac:dyDescent="0.2">
      <c r="A36" s="7">
        <v>8201491972</v>
      </c>
      <c r="B36" s="3" t="str">
        <f>VLOOKUP(A36,Extract_IO_TT!A11:M105,3,FALSE)</f>
        <v>5-Medium</v>
      </c>
      <c r="C36" s="4" t="str">
        <f t="shared" si="0"/>
        <v>Severite 3</v>
      </c>
      <c r="D36" s="9">
        <f>VLOOKUP(A36,Extract_IO_TT!A7:M106,5,FALSE)</f>
        <v>41004.50854166667</v>
      </c>
      <c r="E36" s="4" t="str">
        <f>VLOOKUP(A36,Extract_IO_TT!A7:M106,6,FALSE)</f>
        <v>COM IBM-33384676</v>
      </c>
      <c r="F36" s="12" t="str">
        <f>VLOOKUP(A36,Extract_IO_TT!A7:M106,7,FALSE)</f>
        <v>CLERMONT FERRAND</v>
      </c>
      <c r="G36" s="10" t="s">
        <v>304</v>
      </c>
      <c r="H36" s="10" t="s">
        <v>303</v>
      </c>
      <c r="I36" s="13" t="s">
        <v>218</v>
      </c>
      <c r="J36" s="10" t="s">
        <v>291</v>
      </c>
    </row>
    <row r="37" spans="1:10" ht="25.5" customHeight="1" x14ac:dyDescent="0.2">
      <c r="A37" s="7">
        <v>8201490290</v>
      </c>
      <c r="B37" s="3" t="str">
        <f>VLOOKUP(A37,Extract_IO_TT!A41:M134,3,FALSE)</f>
        <v>9-Low</v>
      </c>
      <c r="C37" s="4" t="str">
        <f t="shared" si="0"/>
        <v>Severit 4</v>
      </c>
      <c r="D37" s="9">
        <f>VLOOKUP(A37,Extract_IO_TT!A37:M136,5,FALSE)</f>
        <v>41003.450844907406</v>
      </c>
      <c r="E37" s="4" t="str">
        <f>VLOOKUP(A37,Extract_IO_TT!A37:M136,6,FALSE)</f>
        <v>CEK BACKUP TOIP APRIL</v>
      </c>
      <c r="F37" s="12" t="str">
        <f>VLOOKUP(A37,Extract_IO_TT!A37:M136,7,FALSE)</f>
        <v>SALON DE PROVENCE</v>
      </c>
      <c r="G37" s="10" t="s">
        <v>305</v>
      </c>
      <c r="H37" s="10"/>
      <c r="I37" s="13" t="s">
        <v>218</v>
      </c>
      <c r="J37" s="10" t="s">
        <v>306</v>
      </c>
    </row>
    <row r="38" spans="1:10" ht="25.5" customHeight="1" x14ac:dyDescent="0.2">
      <c r="A38" s="7">
        <v>8201487517</v>
      </c>
      <c r="B38" s="3" t="str">
        <f>VLOOKUP(A38,Extract_IO_TT!A10:M105,3,FALSE)</f>
        <v>5-Medium</v>
      </c>
      <c r="C38" s="4" t="str">
        <f t="shared" si="0"/>
        <v>Severite 3</v>
      </c>
      <c r="D38" s="9">
        <f>VLOOKUP(A38,Extract_IO_TT!A6:M105,5,FALSE)</f>
        <v>41001.438032407408</v>
      </c>
      <c r="E38" s="4" t="str">
        <f>VLOOKUP(A38,Extract_IO_TT!A6:M105,6,FALSE)</f>
        <v>BZT IBM-33401682</v>
      </c>
      <c r="F38" s="12" t="str">
        <f>VLOOKUP(A38,Extract_IO_TT!A6:M105,7,FALSE)</f>
        <v>CLERMONT FERRAND</v>
      </c>
      <c r="G38" s="10" t="s">
        <v>308</v>
      </c>
      <c r="H38" s="10" t="s">
        <v>307</v>
      </c>
      <c r="I38" s="13" t="s">
        <v>218</v>
      </c>
      <c r="J38" s="10" t="s">
        <v>309</v>
      </c>
    </row>
    <row r="39" spans="1:10" ht="25.5" customHeight="1" x14ac:dyDescent="0.2">
      <c r="A39" s="7">
        <v>8201485842</v>
      </c>
      <c r="B39" s="3" t="str">
        <f>VLOOKUP(A39,Extract_IO_TT!A9:M104,3,FALSE)</f>
        <v>5-Medium</v>
      </c>
      <c r="C39" s="4" t="str">
        <f t="shared" si="0"/>
        <v>Severite 3</v>
      </c>
      <c r="D39" s="9">
        <f>VLOOKUP(A39,Extract_IO_TT!A5:M105,5,FALSE)</f>
        <v>40997.637418981481</v>
      </c>
      <c r="E39" s="4" t="str">
        <f>VLOOKUP(A39,Extract_IO_TT!A5:M105,6,FALSE)</f>
        <v>TRO IBM-33372324</v>
      </c>
      <c r="F39" s="12" t="str">
        <f>VLOOKUP(A39,Extract_IO_TT!A5:M105,7,FALSE)</f>
        <v>LA CHAPELLE ST LUC</v>
      </c>
      <c r="G39" s="10" t="s">
        <v>310</v>
      </c>
      <c r="H39" s="10" t="s">
        <v>311</v>
      </c>
      <c r="I39" s="13" t="s">
        <v>218</v>
      </c>
      <c r="J39" s="10" t="s">
        <v>312</v>
      </c>
    </row>
    <row r="40" spans="1:10" ht="25.5" customHeight="1" x14ac:dyDescent="0.2">
      <c r="A40" s="7">
        <v>8201484511</v>
      </c>
      <c r="B40" s="3" t="str">
        <f>VLOOKUP(A40,Extract_IO_TT!A8:M103,3,FALSE)</f>
        <v>5-Medium</v>
      </c>
      <c r="C40" s="4" t="str">
        <f t="shared" si="0"/>
        <v>Severite 3</v>
      </c>
      <c r="D40" s="9">
        <f>VLOOKUP(A40,Extract_IO_TT!A4:M105,5,FALSE)</f>
        <v>40996.66165509259</v>
      </c>
      <c r="E40" s="4" t="str">
        <f>VLOOKUP(A40,Extract_IO_TT!A4:M105,6,FALSE)</f>
        <v>MI1 IBM-33359343 BSTT#1078869</v>
      </c>
      <c r="F40" s="12" t="str">
        <f>VLOOKUP(A40,Extract_IO_TT!A4:M105,7,FALSE)</f>
        <v>CLERMONT FERRAND</v>
      </c>
      <c r="G40" s="10" t="s">
        <v>314</v>
      </c>
      <c r="H40" s="10" t="s">
        <v>313</v>
      </c>
      <c r="I40" s="13" t="s">
        <v>218</v>
      </c>
      <c r="J40" s="10" t="s">
        <v>291</v>
      </c>
    </row>
    <row r="41" spans="1:10" ht="25.5" customHeight="1" x14ac:dyDescent="0.2">
      <c r="A41" s="7">
        <v>8201462627</v>
      </c>
      <c r="B41" s="3" t="str">
        <f>VLOOKUP(A41,Extract_IO_TT!A7:M102,3,FALSE)</f>
        <v>5-Medium</v>
      </c>
      <c r="C41" s="4" t="str">
        <f t="shared" si="0"/>
        <v>Severite 3</v>
      </c>
      <c r="D41" s="9">
        <f>VLOOKUP(A41,Extract_IO_TT!A3:M104,5,FALSE)</f>
        <v>40973.733287037037</v>
      </c>
      <c r="E41" s="4" t="str">
        <f>VLOOKUP(A41,Extract_IO_TT!A3:M104,6,FALSE)</f>
        <v>BZT IBM-33111963</v>
      </c>
      <c r="F41" s="12" t="str">
        <f>VLOOKUP(A41,Extract_IO_TT!A3:M104,7,FALSE)</f>
        <v>CLERMONT FERRAND</v>
      </c>
      <c r="G41" s="10" t="s">
        <v>316</v>
      </c>
      <c r="H41" s="10" t="s">
        <v>315</v>
      </c>
      <c r="I41" s="13" t="s">
        <v>218</v>
      </c>
      <c r="J41" s="10" t="s">
        <v>317</v>
      </c>
    </row>
  </sheetData>
  <autoFilter ref="A1:J41">
    <sortState ref="A2:J41">
      <sortCondition descending="1" ref="D1"/>
    </sortState>
  </autoFilter>
  <pageMargins left="0.78740157499999996" right="0.78740157499999996" top="0.984251969" bottom="0.984251969" header="0.4921259845" footer="0.4921259845"/>
  <ignoredErrors>
    <ignoredError sqref="H1:XFD1 K2:XFD40 A1:F1" numberStoredAsText="1"/>
  </ignoredError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4</vt:i4>
      </vt:variant>
    </vt:vector>
  </HeadingPairs>
  <TitlesOfParts>
    <vt:vector size="4" baseType="lpstr">
      <vt:lpstr>Extract_IO_TT</vt:lpstr>
      <vt:lpstr>Incident </vt:lpstr>
      <vt:lpstr>Incident - TEL QUE RECU</vt:lpstr>
      <vt:lpstr>MAC_Change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Vouardoux Yves, comPlan (EXT)</dc:creator>
  <cp:lastModifiedBy>yves.vouardoux@swisscom.com</cp:lastModifiedBy>
  <dcterms:created xsi:type="dcterms:W3CDTF">2012-04-30T08:58:24Z</dcterms:created>
  <dcterms:modified xsi:type="dcterms:W3CDTF">2012-05-01T09:50:47Z</dcterms:modified>
</cp:coreProperties>
</file>