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0" windowWidth="11580" windowHeight="7785"/>
  </bookViews>
  <sheets>
    <sheet name="Module1" sheetId="9" r:id="rId1"/>
    <sheet name="Reporting1" sheetId="26" r:id="rId2"/>
  </sheets>
  <definedNames>
    <definedName name="_xlnm._FilterDatabase" localSheetId="0" hidden="1">Module1!$T$13:$T$233</definedName>
    <definedName name="_xlnm._FilterDatabase" localSheetId="1" hidden="1">Reporting1!$A$2:$H$6</definedName>
    <definedName name="_xlnm.Extract" localSheetId="1">Reporting1!$H$8</definedName>
    <definedName name="_xlnm.Print_Titles" localSheetId="0">Module1!$10:$12</definedName>
    <definedName name="_xlnm.Print_Area" localSheetId="0">Module1!$A$10:$Y$239</definedName>
    <definedName name="_xlnm.Print_Area" localSheetId="1">Reporting1!$A$2:$S$45</definedName>
  </definedNames>
  <calcPr calcId="145621"/>
</workbook>
</file>

<file path=xl/calcChain.xml><?xml version="1.0" encoding="utf-8"?>
<calcChain xmlns="http://schemas.openxmlformats.org/spreadsheetml/2006/main">
  <c r="U10" i="26" l="1"/>
  <c r="U11" i="26"/>
  <c r="U12" i="26"/>
  <c r="U13" i="26"/>
  <c r="U14" i="26"/>
  <c r="U15" i="26"/>
  <c r="U17" i="26"/>
  <c r="U18" i="26"/>
  <c r="U19" i="26"/>
  <c r="U21" i="26"/>
  <c r="U22" i="26"/>
  <c r="U23" i="26"/>
  <c r="U24" i="26"/>
  <c r="U25" i="26"/>
  <c r="U26" i="26"/>
  <c r="U27" i="26"/>
  <c r="U28" i="26"/>
  <c r="U29" i="26"/>
  <c r="U30" i="26"/>
  <c r="U31" i="26"/>
  <c r="U32" i="26"/>
  <c r="U33" i="26"/>
  <c r="U34" i="26"/>
  <c r="U35" i="26"/>
  <c r="U36" i="26"/>
  <c r="U37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K35" i="26"/>
  <c r="K36" i="26"/>
  <c r="K37" i="26"/>
  <c r="K38" i="26"/>
  <c r="K39" i="26"/>
  <c r="K45" i="26" l="1"/>
  <c r="J44" i="26"/>
  <c r="K44" i="26" s="1"/>
  <c r="I44" i="26"/>
  <c r="K43" i="26"/>
  <c r="K42" i="26"/>
  <c r="K41" i="26"/>
  <c r="K40" i="26"/>
  <c r="J9" i="26"/>
  <c r="I9" i="26"/>
  <c r="D5" i="26"/>
  <c r="D4" i="26"/>
  <c r="D3" i="26"/>
  <c r="D2" i="26"/>
  <c r="H3" i="26" l="1"/>
  <c r="H4" i="26"/>
  <c r="K3" i="26"/>
  <c r="K2" i="26"/>
  <c r="K9" i="26"/>
  <c r="H5" i="26" l="1"/>
  <c r="C3" i="26" s="1"/>
  <c r="C5" i="26" l="1"/>
  <c r="C2" i="26"/>
  <c r="H6" i="26"/>
  <c r="C4" i="26"/>
  <c r="AM23" i="9"/>
  <c r="Y23" i="9" s="1"/>
  <c r="W23" i="9" s="1"/>
  <c r="AD23" i="9"/>
  <c r="U23" i="9"/>
  <c r="T23" i="9"/>
  <c r="Q23" i="9"/>
  <c r="V23" i="9" l="1"/>
  <c r="AM59" i="9"/>
  <c r="AD59" i="9"/>
  <c r="U59" i="9"/>
  <c r="T59" i="9"/>
  <c r="Q59" i="9"/>
  <c r="AM29" i="9"/>
  <c r="AD29" i="9"/>
  <c r="U29" i="9"/>
  <c r="T29" i="9"/>
  <c r="Q29" i="9"/>
  <c r="AM27" i="9"/>
  <c r="AD27" i="9"/>
  <c r="U27" i="9"/>
  <c r="Q27" i="9"/>
  <c r="AM24" i="9"/>
  <c r="AD24" i="9"/>
  <c r="U24" i="9"/>
  <c r="T24" i="9"/>
  <c r="Q24" i="9"/>
  <c r="AM30" i="9"/>
  <c r="AD30" i="9"/>
  <c r="U30" i="9"/>
  <c r="T30" i="9"/>
  <c r="Q30" i="9"/>
  <c r="AM26" i="9"/>
  <c r="AD26" i="9"/>
  <c r="U26" i="9"/>
  <c r="T26" i="9"/>
  <c r="Q26" i="9"/>
  <c r="AM25" i="9"/>
  <c r="AD25" i="9"/>
  <c r="U25" i="9"/>
  <c r="T25" i="9"/>
  <c r="U20" i="26" s="1"/>
  <c r="Q25" i="9"/>
  <c r="Y27" i="9" l="1"/>
  <c r="W27" i="9" s="1"/>
  <c r="V27" i="9" s="1"/>
  <c r="Y59" i="9"/>
  <c r="W59" i="9" s="1"/>
  <c r="V59" i="9" s="1"/>
  <c r="Y29" i="9"/>
  <c r="W29" i="9" s="1"/>
  <c r="V29" i="9" s="1"/>
  <c r="Y25" i="9"/>
  <c r="W25" i="9" s="1"/>
  <c r="V25" i="9" s="1"/>
  <c r="Y30" i="9"/>
  <c r="W30" i="9" s="1"/>
  <c r="V30" i="9" s="1"/>
  <c r="Y24" i="9"/>
  <c r="W24" i="9" s="1"/>
  <c r="V24" i="9" s="1"/>
  <c r="Y26" i="9"/>
  <c r="W26" i="9" s="1"/>
  <c r="V26" i="9" s="1"/>
  <c r="AM143" i="9"/>
  <c r="AD143" i="9"/>
  <c r="U143" i="9"/>
  <c r="T143" i="9"/>
  <c r="Q143" i="9"/>
  <c r="AM31" i="9"/>
  <c r="AD31" i="9"/>
  <c r="U31" i="9"/>
  <c r="T31" i="9"/>
  <c r="Q31" i="9"/>
  <c r="Y31" i="9" l="1"/>
  <c r="W31" i="9" s="1"/>
  <c r="V31" i="9" s="1"/>
  <c r="AM22" i="9"/>
  <c r="AD22" i="9"/>
  <c r="U22" i="9"/>
  <c r="T22" i="9"/>
  <c r="Q22" i="9"/>
  <c r="Y22" i="9" l="1"/>
  <c r="W22" i="9" s="1"/>
  <c r="V22" i="9" s="1"/>
  <c r="AM229" i="9" l="1"/>
  <c r="AD229" i="9"/>
  <c r="U229" i="9"/>
  <c r="T229" i="9"/>
  <c r="Q229" i="9"/>
  <c r="AM223" i="9"/>
  <c r="AD223" i="9"/>
  <c r="U223" i="9"/>
  <c r="T223" i="9"/>
  <c r="Q223" i="9"/>
  <c r="AM211" i="9"/>
  <c r="AD211" i="9"/>
  <c r="U211" i="9"/>
  <c r="T211" i="9"/>
  <c r="Q211" i="9"/>
  <c r="AM210" i="9"/>
  <c r="AD210" i="9"/>
  <c r="U210" i="9"/>
  <c r="T210" i="9"/>
  <c r="Q210" i="9"/>
  <c r="AM209" i="9"/>
  <c r="AD209" i="9"/>
  <c r="U209" i="9"/>
  <c r="T209" i="9"/>
  <c r="Q209" i="9"/>
  <c r="AM208" i="9"/>
  <c r="AD208" i="9"/>
  <c r="U208" i="9"/>
  <c r="T208" i="9"/>
  <c r="Q208" i="9"/>
  <c r="AM218" i="9"/>
  <c r="AD218" i="9"/>
  <c r="U218" i="9"/>
  <c r="T218" i="9"/>
  <c r="Q218" i="9"/>
  <c r="AM217" i="9"/>
  <c r="AD217" i="9"/>
  <c r="U217" i="9"/>
  <c r="T217" i="9"/>
  <c r="Q217" i="9"/>
  <c r="AM216" i="9"/>
  <c r="AD216" i="9"/>
  <c r="U216" i="9"/>
  <c r="T216" i="9"/>
  <c r="Q216" i="9"/>
  <c r="AM215" i="9"/>
  <c r="AD215" i="9"/>
  <c r="U215" i="9"/>
  <c r="T215" i="9"/>
  <c r="Q215" i="9"/>
  <c r="AM214" i="9"/>
  <c r="AD214" i="9"/>
  <c r="U214" i="9"/>
  <c r="T214" i="9"/>
  <c r="Q214" i="9"/>
  <c r="AM213" i="9"/>
  <c r="AD213" i="9"/>
  <c r="U213" i="9"/>
  <c r="T213" i="9"/>
  <c r="Q213" i="9"/>
  <c r="AM212" i="9"/>
  <c r="AD212" i="9"/>
  <c r="U212" i="9"/>
  <c r="T212" i="9"/>
  <c r="Q212" i="9"/>
  <c r="AM207" i="9"/>
  <c r="AD207" i="9"/>
  <c r="U207" i="9"/>
  <c r="T207" i="9"/>
  <c r="Q207" i="9"/>
  <c r="AM206" i="9"/>
  <c r="AD206" i="9"/>
  <c r="U206" i="9"/>
  <c r="T206" i="9"/>
  <c r="Q206" i="9"/>
  <c r="AM205" i="9"/>
  <c r="AD205" i="9"/>
  <c r="U205" i="9"/>
  <c r="T205" i="9"/>
  <c r="Q205" i="9"/>
  <c r="AM204" i="9"/>
  <c r="AD204" i="9"/>
  <c r="U204" i="9"/>
  <c r="T204" i="9"/>
  <c r="Q204" i="9"/>
  <c r="AM195" i="9"/>
  <c r="AD195" i="9"/>
  <c r="U195" i="9"/>
  <c r="T195" i="9"/>
  <c r="Q195" i="9"/>
  <c r="AM194" i="9"/>
  <c r="AD194" i="9"/>
  <c r="U194" i="9"/>
  <c r="T194" i="9"/>
  <c r="Q194" i="9"/>
  <c r="AM193" i="9"/>
  <c r="AD193" i="9"/>
  <c r="U193" i="9"/>
  <c r="T193" i="9"/>
  <c r="Q193" i="9"/>
  <c r="AM192" i="9"/>
  <c r="AD192" i="9"/>
  <c r="U192" i="9"/>
  <c r="T192" i="9"/>
  <c r="Q192" i="9"/>
  <c r="AM191" i="9"/>
  <c r="AD191" i="9"/>
  <c r="U191" i="9"/>
  <c r="T191" i="9"/>
  <c r="Q191" i="9"/>
  <c r="AM190" i="9"/>
  <c r="AD190" i="9"/>
  <c r="U190" i="9"/>
  <c r="T190" i="9"/>
  <c r="Q190" i="9"/>
  <c r="AM189" i="9"/>
  <c r="AD189" i="9"/>
  <c r="U189" i="9"/>
  <c r="T189" i="9"/>
  <c r="Q189" i="9"/>
  <c r="AM196" i="9"/>
  <c r="AD196" i="9"/>
  <c r="U196" i="9"/>
  <c r="T196" i="9"/>
  <c r="Q196" i="9"/>
  <c r="AM188" i="9"/>
  <c r="AD188" i="9"/>
  <c r="U188" i="9"/>
  <c r="T188" i="9"/>
  <c r="Q188" i="9"/>
  <c r="AM187" i="9"/>
  <c r="AD187" i="9"/>
  <c r="U187" i="9"/>
  <c r="T187" i="9"/>
  <c r="Q187" i="9"/>
  <c r="AM186" i="9"/>
  <c r="AD186" i="9"/>
  <c r="U186" i="9"/>
  <c r="T186" i="9"/>
  <c r="Q186" i="9"/>
  <c r="AM185" i="9"/>
  <c r="AD185" i="9"/>
  <c r="U185" i="9"/>
  <c r="T185" i="9"/>
  <c r="Q185" i="9"/>
  <c r="AM172" i="9"/>
  <c r="AD172" i="9"/>
  <c r="U172" i="9"/>
  <c r="T172" i="9"/>
  <c r="Q172" i="9"/>
  <c r="AM171" i="9"/>
  <c r="AD171" i="9"/>
  <c r="U171" i="9"/>
  <c r="T171" i="9"/>
  <c r="Q171" i="9"/>
  <c r="AM170" i="9"/>
  <c r="AD170" i="9"/>
  <c r="U170" i="9"/>
  <c r="T170" i="9"/>
  <c r="Q170" i="9"/>
  <c r="AM169" i="9"/>
  <c r="AD169" i="9"/>
  <c r="U169" i="9"/>
  <c r="T169" i="9"/>
  <c r="Q169" i="9"/>
  <c r="AM168" i="9"/>
  <c r="AD168" i="9"/>
  <c r="U168" i="9"/>
  <c r="T168" i="9"/>
  <c r="Q168" i="9"/>
  <c r="AM167" i="9"/>
  <c r="AD167" i="9"/>
  <c r="U167" i="9"/>
  <c r="T167" i="9"/>
  <c r="Q167" i="9"/>
  <c r="AM174" i="9"/>
  <c r="AD174" i="9"/>
  <c r="U174" i="9"/>
  <c r="T174" i="9"/>
  <c r="Q174" i="9"/>
  <c r="AM173" i="9"/>
  <c r="AD173" i="9"/>
  <c r="U173" i="9"/>
  <c r="T173" i="9"/>
  <c r="Q173" i="9"/>
  <c r="AM166" i="9"/>
  <c r="AD166" i="9"/>
  <c r="U166" i="9"/>
  <c r="T166" i="9"/>
  <c r="Q166" i="9"/>
  <c r="AM165" i="9"/>
  <c r="AD165" i="9"/>
  <c r="U165" i="9"/>
  <c r="T165" i="9"/>
  <c r="Q165" i="9"/>
  <c r="AM161" i="9"/>
  <c r="AD161" i="9"/>
  <c r="U161" i="9"/>
  <c r="T161" i="9"/>
  <c r="Q161" i="9"/>
  <c r="AM162" i="9"/>
  <c r="AD162" i="9"/>
  <c r="U162" i="9"/>
  <c r="T162" i="9"/>
  <c r="Q162" i="9"/>
  <c r="AM147" i="9"/>
  <c r="AD147" i="9"/>
  <c r="U147" i="9"/>
  <c r="T147" i="9"/>
  <c r="Q147" i="9"/>
  <c r="AM146" i="9"/>
  <c r="AD146" i="9"/>
  <c r="U146" i="9"/>
  <c r="T146" i="9"/>
  <c r="Q146" i="9"/>
  <c r="AM145" i="9"/>
  <c r="AD145" i="9"/>
  <c r="U145" i="9"/>
  <c r="T145" i="9"/>
  <c r="Q145" i="9"/>
  <c r="AM144" i="9"/>
  <c r="AD144" i="9"/>
  <c r="U144" i="9"/>
  <c r="T144" i="9"/>
  <c r="Q144" i="9"/>
  <c r="AM148" i="9"/>
  <c r="AD148" i="9"/>
  <c r="U148" i="9"/>
  <c r="T148" i="9"/>
  <c r="Q148" i="9"/>
  <c r="AM142" i="9"/>
  <c r="AD142" i="9"/>
  <c r="U142" i="9"/>
  <c r="T142" i="9"/>
  <c r="Q142" i="9"/>
  <c r="AM149" i="9"/>
  <c r="AD149" i="9"/>
  <c r="U149" i="9"/>
  <c r="T149" i="9"/>
  <c r="Q149" i="9"/>
  <c r="AM141" i="9"/>
  <c r="AD141" i="9"/>
  <c r="U141" i="9"/>
  <c r="T141" i="9"/>
  <c r="Q141" i="9"/>
  <c r="AM140" i="9"/>
  <c r="AD140" i="9"/>
  <c r="U140" i="9"/>
  <c r="T140" i="9"/>
  <c r="Q140" i="9"/>
  <c r="AM125" i="9"/>
  <c r="AD125" i="9"/>
  <c r="U125" i="9"/>
  <c r="T125" i="9"/>
  <c r="Q125" i="9"/>
  <c r="Q126" i="9"/>
  <c r="T126" i="9"/>
  <c r="U126" i="9"/>
  <c r="AD126" i="9"/>
  <c r="AM126" i="9"/>
  <c r="AM100" i="9"/>
  <c r="AD100" i="9"/>
  <c r="U100" i="9"/>
  <c r="T100" i="9"/>
  <c r="Q100" i="9"/>
  <c r="AM99" i="9"/>
  <c r="AD99" i="9"/>
  <c r="U99" i="9"/>
  <c r="T99" i="9"/>
  <c r="Q99" i="9"/>
  <c r="AM98" i="9"/>
  <c r="AD98" i="9"/>
  <c r="U98" i="9"/>
  <c r="T98" i="9"/>
  <c r="Q98" i="9"/>
  <c r="AM97" i="9"/>
  <c r="AD97" i="9"/>
  <c r="U97" i="9"/>
  <c r="T97" i="9"/>
  <c r="Q97" i="9"/>
  <c r="AM96" i="9"/>
  <c r="AD96" i="9"/>
  <c r="U96" i="9"/>
  <c r="T96" i="9"/>
  <c r="Q96" i="9"/>
  <c r="AM95" i="9"/>
  <c r="AD95" i="9"/>
  <c r="U95" i="9"/>
  <c r="T95" i="9"/>
  <c r="Q95" i="9"/>
  <c r="AM94" i="9"/>
  <c r="AD94" i="9"/>
  <c r="U94" i="9"/>
  <c r="T94" i="9"/>
  <c r="Q94" i="9"/>
  <c r="AM93" i="9"/>
  <c r="AD93" i="9"/>
  <c r="U93" i="9"/>
  <c r="T93" i="9"/>
  <c r="Q93" i="9"/>
  <c r="AM92" i="9"/>
  <c r="AD92" i="9"/>
  <c r="U92" i="9"/>
  <c r="T92" i="9"/>
  <c r="Q92" i="9"/>
  <c r="AM82" i="9"/>
  <c r="AD82" i="9"/>
  <c r="U82" i="9"/>
  <c r="T82" i="9"/>
  <c r="Q82" i="9"/>
  <c r="AM76" i="9"/>
  <c r="AD76" i="9"/>
  <c r="U76" i="9"/>
  <c r="T76" i="9"/>
  <c r="Q76" i="9"/>
  <c r="AM75" i="9"/>
  <c r="AD75" i="9"/>
  <c r="U75" i="9"/>
  <c r="T75" i="9"/>
  <c r="Q75" i="9"/>
  <c r="AM74" i="9"/>
  <c r="AD74" i="9"/>
  <c r="U74" i="9"/>
  <c r="T74" i="9"/>
  <c r="Q74" i="9"/>
  <c r="AM73" i="9"/>
  <c r="AD73" i="9"/>
  <c r="U73" i="9"/>
  <c r="T73" i="9"/>
  <c r="Q73" i="9"/>
  <c r="AM72" i="9"/>
  <c r="AD72" i="9"/>
  <c r="U72" i="9"/>
  <c r="T72" i="9"/>
  <c r="Q72" i="9"/>
  <c r="AM71" i="9"/>
  <c r="AD71" i="9"/>
  <c r="U71" i="9"/>
  <c r="T71" i="9"/>
  <c r="Q71" i="9"/>
  <c r="AM70" i="9"/>
  <c r="AD70" i="9"/>
  <c r="U70" i="9"/>
  <c r="T70" i="9"/>
  <c r="Q70" i="9"/>
  <c r="AM69" i="9"/>
  <c r="AD69" i="9"/>
  <c r="U69" i="9"/>
  <c r="T69" i="9"/>
  <c r="Q69" i="9"/>
  <c r="AM68" i="9"/>
  <c r="AD68" i="9"/>
  <c r="U68" i="9"/>
  <c r="T68" i="9"/>
  <c r="Q68" i="9"/>
  <c r="AM83" i="9"/>
  <c r="AD83" i="9"/>
  <c r="U83" i="9"/>
  <c r="T83" i="9"/>
  <c r="Q83" i="9"/>
  <c r="AM58" i="9"/>
  <c r="AD58" i="9"/>
  <c r="U58" i="9"/>
  <c r="T58" i="9"/>
  <c r="Q58" i="9"/>
  <c r="AM57" i="9"/>
  <c r="AD57" i="9"/>
  <c r="U57" i="9"/>
  <c r="T57" i="9"/>
  <c r="Q57" i="9"/>
  <c r="AM56" i="9"/>
  <c r="AD56" i="9"/>
  <c r="U56" i="9"/>
  <c r="T56" i="9"/>
  <c r="Q56" i="9"/>
  <c r="AM54" i="9"/>
  <c r="AD54" i="9"/>
  <c r="U54" i="9"/>
  <c r="T54" i="9"/>
  <c r="Q54" i="9"/>
  <c r="AM53" i="9"/>
  <c r="AD53" i="9"/>
  <c r="U53" i="9"/>
  <c r="T53" i="9"/>
  <c r="Q53" i="9"/>
  <c r="AM52" i="9"/>
  <c r="AD52" i="9"/>
  <c r="U52" i="9"/>
  <c r="T52" i="9"/>
  <c r="Q52" i="9"/>
  <c r="AM51" i="9"/>
  <c r="AD51" i="9"/>
  <c r="U51" i="9"/>
  <c r="T51" i="9"/>
  <c r="Q51" i="9"/>
  <c r="AM50" i="9"/>
  <c r="AD50" i="9"/>
  <c r="U50" i="9"/>
  <c r="T50" i="9"/>
  <c r="Q50" i="9"/>
  <c r="AM49" i="9"/>
  <c r="AD49" i="9"/>
  <c r="U49" i="9"/>
  <c r="T49" i="9"/>
  <c r="Q49" i="9"/>
  <c r="AM61" i="9"/>
  <c r="AD61" i="9"/>
  <c r="U61" i="9"/>
  <c r="T61" i="9"/>
  <c r="Q61" i="9"/>
  <c r="AM60" i="9"/>
  <c r="AD60" i="9"/>
  <c r="U60" i="9"/>
  <c r="T60" i="9"/>
  <c r="Q60" i="9"/>
  <c r="AM55" i="9"/>
  <c r="AD55" i="9"/>
  <c r="U55" i="9"/>
  <c r="T55" i="9"/>
  <c r="Q55" i="9"/>
  <c r="AM228" i="9"/>
  <c r="AD228" i="9"/>
  <c r="U228" i="9"/>
  <c r="T228" i="9"/>
  <c r="Q228" i="9"/>
  <c r="AM151" i="9"/>
  <c r="AD151" i="9"/>
  <c r="U151" i="9"/>
  <c r="T151" i="9"/>
  <c r="Q151" i="9"/>
  <c r="AM163" i="9"/>
  <c r="AD163" i="9"/>
  <c r="U163" i="9"/>
  <c r="T163" i="9"/>
  <c r="Q163" i="9"/>
  <c r="AM32" i="9"/>
  <c r="AD32" i="9"/>
  <c r="U32" i="9"/>
  <c r="T32" i="9"/>
  <c r="Q32" i="9"/>
  <c r="AM28" i="9"/>
  <c r="AD28" i="9"/>
  <c r="U28" i="9"/>
  <c r="T28" i="9"/>
  <c r="Q28" i="9"/>
  <c r="AM34" i="9"/>
  <c r="AD34" i="9"/>
  <c r="U34" i="9"/>
  <c r="T34" i="9"/>
  <c r="Q34" i="9"/>
  <c r="AM33" i="9"/>
  <c r="AD33" i="9"/>
  <c r="U33" i="9"/>
  <c r="T33" i="9"/>
  <c r="Q33" i="9"/>
  <c r="U230" i="9"/>
  <c r="U231" i="9"/>
  <c r="U227" i="9"/>
  <c r="U222" i="9"/>
  <c r="U224" i="9"/>
  <c r="U225" i="9"/>
  <c r="U221" i="9"/>
  <c r="U200" i="9"/>
  <c r="U201" i="9"/>
  <c r="U202" i="9"/>
  <c r="U203" i="9"/>
  <c r="U219" i="9"/>
  <c r="U199" i="9"/>
  <c r="U178" i="9"/>
  <c r="U179" i="9"/>
  <c r="U180" i="9"/>
  <c r="U181" i="9"/>
  <c r="U182" i="9"/>
  <c r="U183" i="9"/>
  <c r="U184" i="9"/>
  <c r="U197" i="9"/>
  <c r="U177" i="9"/>
  <c r="U156" i="9"/>
  <c r="U157" i="9"/>
  <c r="U158" i="9"/>
  <c r="U159" i="9"/>
  <c r="U160" i="9"/>
  <c r="U164" i="9"/>
  <c r="U175" i="9"/>
  <c r="U155" i="9"/>
  <c r="U133" i="9"/>
  <c r="U134" i="9"/>
  <c r="U135" i="9"/>
  <c r="U136" i="9"/>
  <c r="U137" i="9"/>
  <c r="U138" i="9"/>
  <c r="U139" i="9"/>
  <c r="U150" i="9"/>
  <c r="U152" i="9"/>
  <c r="U153" i="9"/>
  <c r="U132" i="9"/>
  <c r="U111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7" i="9"/>
  <c r="U128" i="9"/>
  <c r="U129" i="9"/>
  <c r="U130" i="9"/>
  <c r="U110" i="9"/>
  <c r="U89" i="9"/>
  <c r="U90" i="9"/>
  <c r="U91" i="9"/>
  <c r="U101" i="9"/>
  <c r="U102" i="9"/>
  <c r="U103" i="9"/>
  <c r="U104" i="9"/>
  <c r="U105" i="9"/>
  <c r="U106" i="9"/>
  <c r="U107" i="9"/>
  <c r="U108" i="9"/>
  <c r="U77" i="9"/>
  <c r="U78" i="9"/>
  <c r="U79" i="9"/>
  <c r="U80" i="9"/>
  <c r="U81" i="9"/>
  <c r="U84" i="9"/>
  <c r="U85" i="9"/>
  <c r="U86" i="9"/>
  <c r="U67" i="9"/>
  <c r="U45" i="9"/>
  <c r="U46" i="9"/>
  <c r="U47" i="9"/>
  <c r="U48" i="9"/>
  <c r="U62" i="9"/>
  <c r="U63" i="9"/>
  <c r="U64" i="9"/>
  <c r="U65" i="9"/>
  <c r="U44" i="9"/>
  <c r="U16" i="9"/>
  <c r="U17" i="9"/>
  <c r="U18" i="9"/>
  <c r="U19" i="9"/>
  <c r="U20" i="9"/>
  <c r="U21" i="9"/>
  <c r="U35" i="9"/>
  <c r="U36" i="9"/>
  <c r="U37" i="9"/>
  <c r="U38" i="9"/>
  <c r="U39" i="9"/>
  <c r="U40" i="9"/>
  <c r="U41" i="9"/>
  <c r="U42" i="9"/>
  <c r="U15" i="9"/>
  <c r="U88" i="9"/>
  <c r="Q15" i="9"/>
  <c r="AM46" i="9"/>
  <c r="AD46" i="9"/>
  <c r="T46" i="9"/>
  <c r="Q46" i="9"/>
  <c r="AM35" i="9"/>
  <c r="AD35" i="9"/>
  <c r="T35" i="9"/>
  <c r="Q35" i="9"/>
  <c r="AM40" i="9"/>
  <c r="AD40" i="9"/>
  <c r="T40" i="9"/>
  <c r="Q40" i="9"/>
  <c r="AM65" i="9"/>
  <c r="AD65" i="9"/>
  <c r="T65" i="9"/>
  <c r="Q65" i="9"/>
  <c r="AM64" i="9"/>
  <c r="AD64" i="9"/>
  <c r="T64" i="9"/>
  <c r="Q64" i="9"/>
  <c r="AM63" i="9"/>
  <c r="AD63" i="9"/>
  <c r="T63" i="9"/>
  <c r="Q63" i="9"/>
  <c r="AM62" i="9"/>
  <c r="AD62" i="9"/>
  <c r="T62" i="9"/>
  <c r="Q62" i="9"/>
  <c r="AM48" i="9"/>
  <c r="AD48" i="9"/>
  <c r="T48" i="9"/>
  <c r="Q48" i="9"/>
  <c r="AM47" i="9"/>
  <c r="AD47" i="9"/>
  <c r="T47" i="9"/>
  <c r="Q47" i="9"/>
  <c r="AM45" i="9"/>
  <c r="AD45" i="9"/>
  <c r="T45" i="9"/>
  <c r="Q45" i="9"/>
  <c r="AM44" i="9"/>
  <c r="AD44" i="9"/>
  <c r="T44" i="9"/>
  <c r="Q44" i="9"/>
  <c r="Q230" i="9"/>
  <c r="Q231" i="9"/>
  <c r="Q227" i="9"/>
  <c r="Q225" i="9"/>
  <c r="Q222" i="9"/>
  <c r="Q224" i="9"/>
  <c r="Q221" i="9"/>
  <c r="Q199" i="9"/>
  <c r="Q203" i="9"/>
  <c r="Q200" i="9"/>
  <c r="Q201" i="9"/>
  <c r="Q202" i="9"/>
  <c r="Q219" i="9"/>
  <c r="Q179" i="9"/>
  <c r="Q178" i="9"/>
  <c r="Q180" i="9"/>
  <c r="Q181" i="9"/>
  <c r="Q182" i="9"/>
  <c r="Q183" i="9"/>
  <c r="Q184" i="9"/>
  <c r="Q197" i="9"/>
  <c r="Q177" i="9"/>
  <c r="Q159" i="9"/>
  <c r="Q155" i="9"/>
  <c r="Q156" i="9"/>
  <c r="Q157" i="9"/>
  <c r="Q158" i="9"/>
  <c r="Q160" i="9"/>
  <c r="Q164" i="9"/>
  <c r="Q175" i="9"/>
  <c r="Q139" i="9"/>
  <c r="Q132" i="9"/>
  <c r="Q133" i="9"/>
  <c r="Q134" i="9"/>
  <c r="Q135" i="9"/>
  <c r="Q136" i="9"/>
  <c r="Q137" i="9"/>
  <c r="Q138" i="9"/>
  <c r="Q150" i="9"/>
  <c r="Q152" i="9"/>
  <c r="Q153" i="9"/>
  <c r="Q124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7" i="9"/>
  <c r="Q128" i="9"/>
  <c r="Q129" i="9"/>
  <c r="Q130" i="9"/>
  <c r="Q102" i="9"/>
  <c r="Q89" i="9"/>
  <c r="Q90" i="9"/>
  <c r="Q91" i="9"/>
  <c r="Q101" i="9"/>
  <c r="Q103" i="9"/>
  <c r="Q104" i="9"/>
  <c r="Q105" i="9"/>
  <c r="Q106" i="9"/>
  <c r="Q107" i="9"/>
  <c r="Q108" i="9"/>
  <c r="Q88" i="9"/>
  <c r="Q86" i="9"/>
  <c r="Q77" i="9"/>
  <c r="Q78" i="9"/>
  <c r="Q79" i="9"/>
  <c r="Q80" i="9"/>
  <c r="Q81" i="9"/>
  <c r="Q84" i="9"/>
  <c r="Q85" i="9"/>
  <c r="Q67" i="9"/>
  <c r="Q16" i="9"/>
  <c r="Q17" i="9"/>
  <c r="Q18" i="9"/>
  <c r="Q19" i="9"/>
  <c r="Q20" i="9"/>
  <c r="Q21" i="9"/>
  <c r="Q36" i="9"/>
  <c r="Q37" i="9"/>
  <c r="Q38" i="9"/>
  <c r="Q39" i="9"/>
  <c r="Q41" i="9"/>
  <c r="Q42" i="9"/>
  <c r="T15" i="9"/>
  <c r="AM86" i="9"/>
  <c r="AD86" i="9"/>
  <c r="T86" i="9"/>
  <c r="AM85" i="9"/>
  <c r="AD85" i="9"/>
  <c r="T85" i="9"/>
  <c r="AM84" i="9"/>
  <c r="AD84" i="9"/>
  <c r="T84" i="9"/>
  <c r="AM81" i="9"/>
  <c r="AD81" i="9"/>
  <c r="T81" i="9"/>
  <c r="AM80" i="9"/>
  <c r="AD80" i="9"/>
  <c r="T80" i="9"/>
  <c r="AM79" i="9"/>
  <c r="AD79" i="9"/>
  <c r="T79" i="9"/>
  <c r="AM78" i="9"/>
  <c r="AD78" i="9"/>
  <c r="T78" i="9"/>
  <c r="AM77" i="9"/>
  <c r="AD77" i="9"/>
  <c r="T77" i="9"/>
  <c r="AM67" i="9"/>
  <c r="AD67" i="9"/>
  <c r="T67" i="9"/>
  <c r="Y197" i="9"/>
  <c r="W197" i="9" s="1"/>
  <c r="Y153" i="9"/>
  <c r="W153" i="9" s="1"/>
  <c r="AD15" i="9"/>
  <c r="AM15" i="9"/>
  <c r="AD16" i="9"/>
  <c r="AM16" i="9"/>
  <c r="AD17" i="9"/>
  <c r="AM17" i="9"/>
  <c r="AD18" i="9"/>
  <c r="AM18" i="9"/>
  <c r="AD19" i="9"/>
  <c r="AM19" i="9"/>
  <c r="AD20" i="9"/>
  <c r="AM20" i="9"/>
  <c r="AD21" i="9"/>
  <c r="AM21" i="9"/>
  <c r="AD36" i="9"/>
  <c r="AM36" i="9"/>
  <c r="AD37" i="9"/>
  <c r="AM37" i="9"/>
  <c r="AD38" i="9"/>
  <c r="AM38" i="9"/>
  <c r="AD39" i="9"/>
  <c r="AM39" i="9"/>
  <c r="AD41" i="9"/>
  <c r="AM41" i="9"/>
  <c r="AD42" i="9"/>
  <c r="AM42" i="9"/>
  <c r="AD88" i="9"/>
  <c r="AM88" i="9"/>
  <c r="AD89" i="9"/>
  <c r="AM89" i="9"/>
  <c r="AD90" i="9"/>
  <c r="AM90" i="9"/>
  <c r="AD91" i="9"/>
  <c r="AM91" i="9"/>
  <c r="AD101" i="9"/>
  <c r="AM101" i="9"/>
  <c r="AD102" i="9"/>
  <c r="AM102" i="9"/>
  <c r="AD103" i="9"/>
  <c r="AM103" i="9"/>
  <c r="AD104" i="9"/>
  <c r="AM104" i="9"/>
  <c r="AD105" i="9"/>
  <c r="AM105" i="9"/>
  <c r="AD106" i="9"/>
  <c r="AM106" i="9"/>
  <c r="AD107" i="9"/>
  <c r="AM107" i="9"/>
  <c r="AD108" i="9"/>
  <c r="AM108" i="9"/>
  <c r="AD110" i="9"/>
  <c r="AM110" i="9"/>
  <c r="AD111" i="9"/>
  <c r="AM111" i="9"/>
  <c r="AD112" i="9"/>
  <c r="AM112" i="9"/>
  <c r="AD113" i="9"/>
  <c r="AM113" i="9"/>
  <c r="AD114" i="9"/>
  <c r="AM114" i="9"/>
  <c r="AD115" i="9"/>
  <c r="AM115" i="9"/>
  <c r="AD116" i="9"/>
  <c r="AM116" i="9"/>
  <c r="AD117" i="9"/>
  <c r="AM117" i="9"/>
  <c r="AD118" i="9"/>
  <c r="AM118" i="9"/>
  <c r="AD119" i="9"/>
  <c r="AM119" i="9"/>
  <c r="AD120" i="9"/>
  <c r="AM120" i="9"/>
  <c r="AD121" i="9"/>
  <c r="AM121" i="9"/>
  <c r="AD122" i="9"/>
  <c r="AM122" i="9"/>
  <c r="AD123" i="9"/>
  <c r="AM123" i="9"/>
  <c r="AD124" i="9"/>
  <c r="AM124" i="9"/>
  <c r="AD127" i="9"/>
  <c r="AM127" i="9"/>
  <c r="AD128" i="9"/>
  <c r="AM128" i="9"/>
  <c r="AD129" i="9"/>
  <c r="AM129" i="9"/>
  <c r="AD130" i="9"/>
  <c r="AM130" i="9"/>
  <c r="AD132" i="9"/>
  <c r="AM132" i="9"/>
  <c r="AD133" i="9"/>
  <c r="AM133" i="9"/>
  <c r="AD134" i="9"/>
  <c r="AM134" i="9"/>
  <c r="AD135" i="9"/>
  <c r="AM135" i="9"/>
  <c r="AD136" i="9"/>
  <c r="AM136" i="9"/>
  <c r="AD137" i="9"/>
  <c r="AM137" i="9"/>
  <c r="AD138" i="9"/>
  <c r="AM138" i="9"/>
  <c r="AD139" i="9"/>
  <c r="AM139" i="9"/>
  <c r="AD150" i="9"/>
  <c r="AM150" i="9"/>
  <c r="AD152" i="9"/>
  <c r="AM152" i="9"/>
  <c r="AD153" i="9"/>
  <c r="AM153" i="9"/>
  <c r="AD155" i="9"/>
  <c r="AM155" i="9"/>
  <c r="AD156" i="9"/>
  <c r="AM156" i="9"/>
  <c r="AD157" i="9"/>
  <c r="AM157" i="9"/>
  <c r="AD158" i="9"/>
  <c r="AM158" i="9"/>
  <c r="AD159" i="9"/>
  <c r="AM159" i="9"/>
  <c r="AD160" i="9"/>
  <c r="AM160" i="9"/>
  <c r="AD164" i="9"/>
  <c r="AM164" i="9"/>
  <c r="AD175" i="9"/>
  <c r="AM175" i="9"/>
  <c r="AD177" i="9"/>
  <c r="AM177" i="9"/>
  <c r="AD178" i="9"/>
  <c r="AM178" i="9"/>
  <c r="AD179" i="9"/>
  <c r="AM179" i="9"/>
  <c r="AD180" i="9"/>
  <c r="AM180" i="9"/>
  <c r="AD181" i="9"/>
  <c r="AM181" i="9"/>
  <c r="AD182" i="9"/>
  <c r="AM182" i="9"/>
  <c r="AD183" i="9"/>
  <c r="AM183" i="9"/>
  <c r="AD184" i="9"/>
  <c r="AM184" i="9"/>
  <c r="AD197" i="9"/>
  <c r="AM197" i="9"/>
  <c r="AD199" i="9"/>
  <c r="AM199" i="9"/>
  <c r="AD200" i="9"/>
  <c r="AM200" i="9"/>
  <c r="AD201" i="9"/>
  <c r="AM201" i="9"/>
  <c r="AD202" i="9"/>
  <c r="AM202" i="9"/>
  <c r="AD203" i="9"/>
  <c r="AM203" i="9"/>
  <c r="AD219" i="9"/>
  <c r="AM219" i="9"/>
  <c r="AD221" i="9"/>
  <c r="AM221" i="9"/>
  <c r="AD222" i="9"/>
  <c r="AM222" i="9"/>
  <c r="AD224" i="9"/>
  <c r="AM224" i="9"/>
  <c r="AD225" i="9"/>
  <c r="AM225" i="9"/>
  <c r="AD227" i="9"/>
  <c r="AM227" i="9"/>
  <c r="AD230" i="9"/>
  <c r="AM230" i="9"/>
  <c r="AD231" i="9"/>
  <c r="AM231" i="9"/>
  <c r="T180" i="9"/>
  <c r="T134" i="9"/>
  <c r="T135" i="9"/>
  <c r="N232" i="9"/>
  <c r="T118" i="9"/>
  <c r="T119" i="9"/>
  <c r="T120" i="9"/>
  <c r="T121" i="9"/>
  <c r="T122" i="9"/>
  <c r="T123" i="9"/>
  <c r="T124" i="9"/>
  <c r="P232" i="9"/>
  <c r="O232" i="9"/>
  <c r="T127" i="9"/>
  <c r="T136" i="9"/>
  <c r="T137" i="9"/>
  <c r="T138" i="9"/>
  <c r="T139" i="9"/>
  <c r="T150" i="9"/>
  <c r="T152" i="9"/>
  <c r="T153" i="9"/>
  <c r="T90" i="9"/>
  <c r="T91" i="9"/>
  <c r="T101" i="9"/>
  <c r="T102" i="9"/>
  <c r="T103" i="9"/>
  <c r="T104" i="9"/>
  <c r="T105" i="9"/>
  <c r="T106" i="9"/>
  <c r="T107" i="9"/>
  <c r="T108" i="9"/>
  <c r="T17" i="9"/>
  <c r="T18" i="9"/>
  <c r="T19" i="9"/>
  <c r="T20" i="9"/>
  <c r="T21" i="9"/>
  <c r="U16" i="26" s="1"/>
  <c r="T36" i="9"/>
  <c r="T37" i="9"/>
  <c r="T38" i="9"/>
  <c r="T39" i="9"/>
  <c r="T41" i="9"/>
  <c r="T42" i="9"/>
  <c r="T16" i="9"/>
  <c r="T156" i="9"/>
  <c r="T157" i="9"/>
  <c r="T158" i="9"/>
  <c r="T159" i="9"/>
  <c r="T160" i="9"/>
  <c r="T164" i="9"/>
  <c r="T175" i="9"/>
  <c r="T133" i="9"/>
  <c r="T155" i="9"/>
  <c r="T132" i="9"/>
  <c r="T117" i="9"/>
  <c r="T116" i="9"/>
  <c r="T115" i="9"/>
  <c r="T114" i="9"/>
  <c r="T113" i="9"/>
  <c r="T89" i="9"/>
  <c r="T177" i="9"/>
  <c r="T178" i="9"/>
  <c r="T179" i="9"/>
  <c r="T181" i="9"/>
  <c r="T182" i="9"/>
  <c r="T183" i="9"/>
  <c r="T184" i="9"/>
  <c r="T129" i="9"/>
  <c r="T128" i="9"/>
  <c r="T88" i="9"/>
  <c r="T110" i="9"/>
  <c r="T111" i="9"/>
  <c r="T112" i="9"/>
  <c r="T130" i="9"/>
  <c r="T227" i="9"/>
  <c r="T230" i="9"/>
  <c r="T231" i="9"/>
  <c r="T221" i="9"/>
  <c r="T222" i="9"/>
  <c r="T224" i="9"/>
  <c r="T225" i="9"/>
  <c r="T199" i="9"/>
  <c r="T200" i="9"/>
  <c r="T201" i="9"/>
  <c r="T202" i="9"/>
  <c r="T203" i="9"/>
  <c r="T219" i="9"/>
  <c r="T197" i="9"/>
  <c r="C232" i="9"/>
  <c r="E232" i="9"/>
  <c r="D232" i="9"/>
  <c r="F232" i="9"/>
  <c r="G232" i="9"/>
  <c r="H232" i="9"/>
  <c r="I232" i="9"/>
  <c r="J232" i="9"/>
  <c r="K232" i="9"/>
  <c r="L232" i="9"/>
  <c r="M232" i="9"/>
  <c r="Y143" i="9" l="1"/>
  <c r="W143" i="9" s="1"/>
  <c r="V143" i="9" s="1"/>
  <c r="Y212" i="9"/>
  <c r="W212" i="9" s="1"/>
  <c r="V212" i="9" s="1"/>
  <c r="Y216" i="9"/>
  <c r="W216" i="9" s="1"/>
  <c r="V216" i="9" s="1"/>
  <c r="Y33" i="9"/>
  <c r="W33" i="9" s="1"/>
  <c r="V33" i="9" s="1"/>
  <c r="Y132" i="9"/>
  <c r="W132" i="9" s="1"/>
  <c r="V132" i="9" s="1"/>
  <c r="Y112" i="9"/>
  <c r="W112" i="9" s="1"/>
  <c r="V112" i="9" s="1"/>
  <c r="Y110" i="9"/>
  <c r="W110" i="9" s="1"/>
  <c r="V110" i="9" s="1"/>
  <c r="Y229" i="9"/>
  <c r="W229" i="9" s="1"/>
  <c r="V229" i="9" s="1"/>
  <c r="Y77" i="9"/>
  <c r="W77" i="9" s="1"/>
  <c r="V77" i="9" s="1"/>
  <c r="Y215" i="9"/>
  <c r="W215" i="9" s="1"/>
  <c r="V215" i="9" s="1"/>
  <c r="Y182" i="9"/>
  <c r="W182" i="9" s="1"/>
  <c r="V182" i="9" s="1"/>
  <c r="T43" i="9"/>
  <c r="Y56" i="9"/>
  <c r="W56" i="9" s="1"/>
  <c r="V56" i="9" s="1"/>
  <c r="Y165" i="9"/>
  <c r="W165" i="9" s="1"/>
  <c r="V165" i="9" s="1"/>
  <c r="Y167" i="9"/>
  <c r="W167" i="9" s="1"/>
  <c r="V167" i="9" s="1"/>
  <c r="Y206" i="9"/>
  <c r="W206" i="9" s="1"/>
  <c r="V206" i="9" s="1"/>
  <c r="T14" i="9"/>
  <c r="U9" i="26" s="1"/>
  <c r="Y67" i="9"/>
  <c r="W67" i="9" s="1"/>
  <c r="V67" i="9" s="1"/>
  <c r="Y60" i="9"/>
  <c r="W60" i="9" s="1"/>
  <c r="V60" i="9" s="1"/>
  <c r="Y51" i="9"/>
  <c r="W51" i="9" s="1"/>
  <c r="V51" i="9" s="1"/>
  <c r="Y94" i="9"/>
  <c r="W94" i="9" s="1"/>
  <c r="V94" i="9" s="1"/>
  <c r="Y200" i="9"/>
  <c r="W200" i="9" s="1"/>
  <c r="V200" i="9" s="1"/>
  <c r="Y138" i="9"/>
  <c r="W138" i="9" s="1"/>
  <c r="V138" i="9" s="1"/>
  <c r="Y136" i="9"/>
  <c r="W136" i="9" s="1"/>
  <c r="V136" i="9" s="1"/>
  <c r="Y130" i="9"/>
  <c r="W130" i="9" s="1"/>
  <c r="V130" i="9" s="1"/>
  <c r="Y116" i="9"/>
  <c r="W116" i="9" s="1"/>
  <c r="V116" i="9" s="1"/>
  <c r="Y101" i="9"/>
  <c r="W101" i="9" s="1"/>
  <c r="V101" i="9" s="1"/>
  <c r="Y18" i="9"/>
  <c r="W18" i="9" s="1"/>
  <c r="V18" i="9" s="1"/>
  <c r="Y16" i="9"/>
  <c r="W16" i="9" s="1"/>
  <c r="V16" i="9" s="1"/>
  <c r="Y61" i="9"/>
  <c r="W61" i="9" s="1"/>
  <c r="V61" i="9" s="1"/>
  <c r="Y82" i="9"/>
  <c r="W82" i="9" s="1"/>
  <c r="V82" i="9" s="1"/>
  <c r="Y207" i="9"/>
  <c r="W207" i="9" s="1"/>
  <c r="V207" i="9" s="1"/>
  <c r="Y208" i="9"/>
  <c r="W208" i="9" s="1"/>
  <c r="V208" i="9" s="1"/>
  <c r="Y210" i="9"/>
  <c r="W210" i="9" s="1"/>
  <c r="V210" i="9" s="1"/>
  <c r="Y81" i="9"/>
  <c r="W81" i="9" s="1"/>
  <c r="V81" i="9" s="1"/>
  <c r="Y44" i="9"/>
  <c r="W44" i="9" s="1"/>
  <c r="V44" i="9" s="1"/>
  <c r="Y48" i="9"/>
  <c r="W48" i="9" s="1"/>
  <c r="V48" i="9" s="1"/>
  <c r="Y62" i="9"/>
  <c r="W62" i="9" s="1"/>
  <c r="V62" i="9" s="1"/>
  <c r="Y65" i="9"/>
  <c r="W65" i="9" s="1"/>
  <c r="V65" i="9" s="1"/>
  <c r="Y35" i="9"/>
  <c r="W35" i="9" s="1"/>
  <c r="V35" i="9" s="1"/>
  <c r="Y49" i="9"/>
  <c r="W49" i="9" s="1"/>
  <c r="V49" i="9" s="1"/>
  <c r="Y53" i="9"/>
  <c r="W53" i="9" s="1"/>
  <c r="V53" i="9" s="1"/>
  <c r="Y58" i="9"/>
  <c r="W58" i="9" s="1"/>
  <c r="V58" i="9" s="1"/>
  <c r="Y83" i="9"/>
  <c r="W83" i="9" s="1"/>
  <c r="V83" i="9" s="1"/>
  <c r="Y71" i="9"/>
  <c r="W71" i="9" s="1"/>
  <c r="V71" i="9" s="1"/>
  <c r="Y75" i="9"/>
  <c r="W75" i="9" s="1"/>
  <c r="V75" i="9" s="1"/>
  <c r="Y93" i="9"/>
  <c r="W93" i="9" s="1"/>
  <c r="V93" i="9" s="1"/>
  <c r="Y97" i="9"/>
  <c r="W97" i="9" s="1"/>
  <c r="V97" i="9" s="1"/>
  <c r="Y140" i="9"/>
  <c r="W140" i="9" s="1"/>
  <c r="V140" i="9" s="1"/>
  <c r="Y185" i="9"/>
  <c r="W185" i="9" s="1"/>
  <c r="V185" i="9" s="1"/>
  <c r="Y205" i="9"/>
  <c r="W205" i="9" s="1"/>
  <c r="V205" i="9" s="1"/>
  <c r="V197" i="9"/>
  <c r="Y230" i="9"/>
  <c r="W230" i="9" s="1"/>
  <c r="V230" i="9" s="1"/>
  <c r="Y225" i="9"/>
  <c r="W225" i="9" s="1"/>
  <c r="V225" i="9" s="1"/>
  <c r="Y222" i="9"/>
  <c r="W222" i="9" s="1"/>
  <c r="V222" i="9" s="1"/>
  <c r="Y219" i="9"/>
  <c r="W219" i="9" s="1"/>
  <c r="V219" i="9" s="1"/>
  <c r="Y202" i="9"/>
  <c r="W202" i="9" s="1"/>
  <c r="V202" i="9" s="1"/>
  <c r="Y184" i="9"/>
  <c r="W184" i="9" s="1"/>
  <c r="V184" i="9" s="1"/>
  <c r="Y180" i="9"/>
  <c r="W180" i="9" s="1"/>
  <c r="V180" i="9" s="1"/>
  <c r="Y178" i="9"/>
  <c r="W178" i="9" s="1"/>
  <c r="V178" i="9" s="1"/>
  <c r="Y164" i="9"/>
  <c r="W164" i="9" s="1"/>
  <c r="V164" i="9" s="1"/>
  <c r="Y159" i="9"/>
  <c r="W159" i="9" s="1"/>
  <c r="V159" i="9" s="1"/>
  <c r="Y157" i="9"/>
  <c r="W157" i="9" s="1"/>
  <c r="V157" i="9" s="1"/>
  <c r="Y155" i="9"/>
  <c r="W155" i="9" s="1"/>
  <c r="V155" i="9" s="1"/>
  <c r="Y150" i="9"/>
  <c r="W150" i="9" s="1"/>
  <c r="V150" i="9" s="1"/>
  <c r="Y134" i="9"/>
  <c r="W134" i="9" s="1"/>
  <c r="V134" i="9" s="1"/>
  <c r="Y128" i="9"/>
  <c r="W128" i="9" s="1"/>
  <c r="V128" i="9" s="1"/>
  <c r="Y124" i="9"/>
  <c r="W124" i="9" s="1"/>
  <c r="V124" i="9" s="1"/>
  <c r="Y122" i="9"/>
  <c r="W122" i="9" s="1"/>
  <c r="V122" i="9" s="1"/>
  <c r="Y120" i="9"/>
  <c r="W120" i="9" s="1"/>
  <c r="V120" i="9" s="1"/>
  <c r="Y118" i="9"/>
  <c r="W118" i="9" s="1"/>
  <c r="V118" i="9" s="1"/>
  <c r="Y114" i="9"/>
  <c r="W114" i="9" s="1"/>
  <c r="V114" i="9" s="1"/>
  <c r="Y107" i="9"/>
  <c r="W107" i="9" s="1"/>
  <c r="V107" i="9" s="1"/>
  <c r="Y105" i="9"/>
  <c r="W105" i="9" s="1"/>
  <c r="V105" i="9" s="1"/>
  <c r="Y103" i="9"/>
  <c r="W103" i="9" s="1"/>
  <c r="V103" i="9" s="1"/>
  <c r="Y90" i="9"/>
  <c r="W90" i="9" s="1"/>
  <c r="V90" i="9" s="1"/>
  <c r="Y88" i="9"/>
  <c r="W88" i="9" s="1"/>
  <c r="V88" i="9" s="1"/>
  <c r="Y41" i="9"/>
  <c r="W41" i="9" s="1"/>
  <c r="V41" i="9" s="1"/>
  <c r="Y38" i="9"/>
  <c r="W38" i="9" s="1"/>
  <c r="V38" i="9" s="1"/>
  <c r="Y36" i="9"/>
  <c r="W36" i="9" s="1"/>
  <c r="V36" i="9" s="1"/>
  <c r="Y20" i="9"/>
  <c r="W20" i="9" s="1"/>
  <c r="V20" i="9" s="1"/>
  <c r="Y84" i="9"/>
  <c r="W84" i="9" s="1"/>
  <c r="V84" i="9" s="1"/>
  <c r="Y151" i="9"/>
  <c r="W151" i="9" s="1"/>
  <c r="V151" i="9" s="1"/>
  <c r="Y68" i="9"/>
  <c r="W68" i="9" s="1"/>
  <c r="V68" i="9" s="1"/>
  <c r="Y125" i="9"/>
  <c r="W125" i="9" s="1"/>
  <c r="V125" i="9" s="1"/>
  <c r="Y146" i="9"/>
  <c r="W146" i="9" s="1"/>
  <c r="V146" i="9" s="1"/>
  <c r="Y166" i="9"/>
  <c r="W166" i="9" s="1"/>
  <c r="V166" i="9" s="1"/>
  <c r="Y168" i="9"/>
  <c r="W168" i="9" s="1"/>
  <c r="V168" i="9" s="1"/>
  <c r="Y171" i="9"/>
  <c r="W171" i="9" s="1"/>
  <c r="V171" i="9" s="1"/>
  <c r="Y214" i="9"/>
  <c r="W214" i="9" s="1"/>
  <c r="V214" i="9" s="1"/>
  <c r="Y218" i="9"/>
  <c r="W218" i="9" s="1"/>
  <c r="V218" i="9" s="1"/>
  <c r="Y211" i="9"/>
  <c r="W211" i="9" s="1"/>
  <c r="V211" i="9" s="1"/>
  <c r="Y144" i="9"/>
  <c r="W144" i="9" s="1"/>
  <c r="V144" i="9" s="1"/>
  <c r="V153" i="9"/>
  <c r="Y55" i="9"/>
  <c r="W55" i="9" s="1"/>
  <c r="V55" i="9" s="1"/>
  <c r="Y70" i="9"/>
  <c r="W70" i="9" s="1"/>
  <c r="V70" i="9" s="1"/>
  <c r="Y74" i="9"/>
  <c r="W74" i="9" s="1"/>
  <c r="V74" i="9" s="1"/>
  <c r="Y92" i="9"/>
  <c r="W92" i="9" s="1"/>
  <c r="V92" i="9" s="1"/>
  <c r="Y96" i="9"/>
  <c r="W96" i="9" s="1"/>
  <c r="V96" i="9" s="1"/>
  <c r="Y100" i="9"/>
  <c r="W100" i="9" s="1"/>
  <c r="V100" i="9" s="1"/>
  <c r="Y54" i="9"/>
  <c r="W54" i="9" s="1"/>
  <c r="V54" i="9" s="1"/>
  <c r="Y190" i="9"/>
  <c r="W190" i="9" s="1"/>
  <c r="V190" i="9" s="1"/>
  <c r="Y28" i="9"/>
  <c r="W28" i="9" s="1"/>
  <c r="Y228" i="9"/>
  <c r="W228" i="9" s="1"/>
  <c r="V228" i="9" s="1"/>
  <c r="Y52" i="9"/>
  <c r="W52" i="9" s="1"/>
  <c r="V52" i="9" s="1"/>
  <c r="Y57" i="9"/>
  <c r="W57" i="9" s="1"/>
  <c r="V57" i="9" s="1"/>
  <c r="Y189" i="9"/>
  <c r="W189" i="9" s="1"/>
  <c r="V189" i="9" s="1"/>
  <c r="Y193" i="9"/>
  <c r="W193" i="9" s="1"/>
  <c r="V193" i="9" s="1"/>
  <c r="Y213" i="9"/>
  <c r="W213" i="9" s="1"/>
  <c r="V213" i="9" s="1"/>
  <c r="Q154" i="9"/>
  <c r="Y50" i="9"/>
  <c r="W50" i="9" s="1"/>
  <c r="V50" i="9" s="1"/>
  <c r="Y113" i="9"/>
  <c r="W113" i="9" s="1"/>
  <c r="V113" i="9" s="1"/>
  <c r="Y15" i="9"/>
  <c r="W15" i="9" s="1"/>
  <c r="V15" i="9" s="1"/>
  <c r="Y80" i="9"/>
  <c r="W80" i="9" s="1"/>
  <c r="V80" i="9" s="1"/>
  <c r="Y86" i="9"/>
  <c r="W86" i="9" s="1"/>
  <c r="V86" i="9" s="1"/>
  <c r="Y46" i="9"/>
  <c r="W46" i="9" s="1"/>
  <c r="V46" i="9" s="1"/>
  <c r="Y32" i="9"/>
  <c r="W32" i="9" s="1"/>
  <c r="V32" i="9" s="1"/>
  <c r="Y147" i="9"/>
  <c r="W147" i="9" s="1"/>
  <c r="V147" i="9" s="1"/>
  <c r="Y161" i="9"/>
  <c r="W161" i="9" s="1"/>
  <c r="V161" i="9" s="1"/>
  <c r="Y174" i="9"/>
  <c r="W174" i="9" s="1"/>
  <c r="V174" i="9" s="1"/>
  <c r="Y191" i="9"/>
  <c r="W191" i="9" s="1"/>
  <c r="V191" i="9" s="1"/>
  <c r="Y204" i="9"/>
  <c r="W204" i="9" s="1"/>
  <c r="V204" i="9" s="1"/>
  <c r="T87" i="9"/>
  <c r="Y227" i="9"/>
  <c r="W227" i="9" s="1"/>
  <c r="Y181" i="9"/>
  <c r="W181" i="9" s="1"/>
  <c r="V181" i="9" s="1"/>
  <c r="Y177" i="9"/>
  <c r="W177" i="9" s="1"/>
  <c r="Y160" i="9"/>
  <c r="W160" i="9" s="1"/>
  <c r="V160" i="9" s="1"/>
  <c r="Y156" i="9"/>
  <c r="W156" i="9" s="1"/>
  <c r="V156" i="9" s="1"/>
  <c r="Y137" i="9"/>
  <c r="W137" i="9" s="1"/>
  <c r="V137" i="9" s="1"/>
  <c r="Y133" i="9"/>
  <c r="W133" i="9" s="1"/>
  <c r="Y127" i="9"/>
  <c r="W127" i="9" s="1"/>
  <c r="V127" i="9" s="1"/>
  <c r="Y121" i="9"/>
  <c r="W121" i="9" s="1"/>
  <c r="V121" i="9" s="1"/>
  <c r="Y117" i="9"/>
  <c r="W117" i="9" s="1"/>
  <c r="V117" i="9" s="1"/>
  <c r="Y111" i="9"/>
  <c r="Y106" i="9"/>
  <c r="W106" i="9" s="1"/>
  <c r="V106" i="9" s="1"/>
  <c r="Y102" i="9"/>
  <c r="W102" i="9" s="1"/>
  <c r="V102" i="9" s="1"/>
  <c r="Y89" i="9"/>
  <c r="W89" i="9" s="1"/>
  <c r="V89" i="9" s="1"/>
  <c r="Y42" i="9"/>
  <c r="W42" i="9" s="1"/>
  <c r="V42" i="9" s="1"/>
  <c r="Y37" i="9"/>
  <c r="W37" i="9" s="1"/>
  <c r="V37" i="9" s="1"/>
  <c r="Y19" i="9"/>
  <c r="W19" i="9" s="1"/>
  <c r="V19" i="9" s="1"/>
  <c r="Q66" i="9"/>
  <c r="Y79" i="9"/>
  <c r="W79" i="9" s="1"/>
  <c r="V79" i="9" s="1"/>
  <c r="Y85" i="9"/>
  <c r="W85" i="9" s="1"/>
  <c r="V85" i="9" s="1"/>
  <c r="Q220" i="9"/>
  <c r="Y145" i="9"/>
  <c r="W145" i="9" s="1"/>
  <c r="V145" i="9" s="1"/>
  <c r="Y217" i="9"/>
  <c r="W217" i="9" s="1"/>
  <c r="V217" i="9" s="1"/>
  <c r="B232" i="9"/>
  <c r="Y231" i="9"/>
  <c r="W231" i="9" s="1"/>
  <c r="V231" i="9" s="1"/>
  <c r="Y203" i="9"/>
  <c r="W203" i="9" s="1"/>
  <c r="V203" i="9" s="1"/>
  <c r="Y183" i="9"/>
  <c r="W183" i="9" s="1"/>
  <c r="V183" i="9" s="1"/>
  <c r="Y179" i="9"/>
  <c r="W179" i="9" s="1"/>
  <c r="V179" i="9" s="1"/>
  <c r="Y175" i="9"/>
  <c r="W175" i="9" s="1"/>
  <c r="V175" i="9" s="1"/>
  <c r="Y158" i="9"/>
  <c r="W158" i="9" s="1"/>
  <c r="V158" i="9" s="1"/>
  <c r="Y152" i="9"/>
  <c r="W152" i="9" s="1"/>
  <c r="V152" i="9" s="1"/>
  <c r="Y135" i="9"/>
  <c r="W135" i="9" s="1"/>
  <c r="V135" i="9" s="1"/>
  <c r="Y129" i="9"/>
  <c r="W129" i="9" s="1"/>
  <c r="V129" i="9" s="1"/>
  <c r="Y123" i="9"/>
  <c r="W123" i="9" s="1"/>
  <c r="V123" i="9" s="1"/>
  <c r="Y119" i="9"/>
  <c r="W119" i="9" s="1"/>
  <c r="V119" i="9" s="1"/>
  <c r="Y115" i="9"/>
  <c r="W115" i="9" s="1"/>
  <c r="V115" i="9" s="1"/>
  <c r="Y108" i="9"/>
  <c r="W108" i="9" s="1"/>
  <c r="V108" i="9" s="1"/>
  <c r="Y104" i="9"/>
  <c r="W104" i="9" s="1"/>
  <c r="V104" i="9" s="1"/>
  <c r="Y91" i="9"/>
  <c r="W91" i="9" s="1"/>
  <c r="V91" i="9" s="1"/>
  <c r="Y39" i="9"/>
  <c r="W39" i="9" s="1"/>
  <c r="V39" i="9" s="1"/>
  <c r="Y21" i="9"/>
  <c r="W21" i="9" s="1"/>
  <c r="V21" i="9" s="1"/>
  <c r="Y17" i="9"/>
  <c r="W17" i="9" s="1"/>
  <c r="V17" i="9" s="1"/>
  <c r="Q176" i="9"/>
  <c r="Y78" i="9"/>
  <c r="W78" i="9" s="1"/>
  <c r="V78" i="9" s="1"/>
  <c r="Y45" i="9"/>
  <c r="W45" i="9" s="1"/>
  <c r="V45" i="9" s="1"/>
  <c r="Y47" i="9"/>
  <c r="W47" i="9" s="1"/>
  <c r="V47" i="9" s="1"/>
  <c r="Y63" i="9"/>
  <c r="W63" i="9" s="1"/>
  <c r="V63" i="9" s="1"/>
  <c r="Y64" i="9"/>
  <c r="W64" i="9" s="1"/>
  <c r="V64" i="9" s="1"/>
  <c r="Y40" i="9"/>
  <c r="W40" i="9" s="1"/>
  <c r="V40" i="9" s="1"/>
  <c r="Y163" i="9"/>
  <c r="W163" i="9" s="1"/>
  <c r="V163" i="9" s="1"/>
  <c r="Y69" i="9"/>
  <c r="W69" i="9" s="1"/>
  <c r="V69" i="9" s="1"/>
  <c r="Y72" i="9"/>
  <c r="W72" i="9" s="1"/>
  <c r="V72" i="9" s="1"/>
  <c r="Y73" i="9"/>
  <c r="W73" i="9" s="1"/>
  <c r="V73" i="9" s="1"/>
  <c r="Y76" i="9"/>
  <c r="W76" i="9" s="1"/>
  <c r="V76" i="9" s="1"/>
  <c r="Y95" i="9"/>
  <c r="W95" i="9" s="1"/>
  <c r="V95" i="9" s="1"/>
  <c r="Y98" i="9"/>
  <c r="W98" i="9" s="1"/>
  <c r="V98" i="9" s="1"/>
  <c r="Y99" i="9"/>
  <c r="W99" i="9" s="1"/>
  <c r="V99" i="9" s="1"/>
  <c r="Y126" i="9"/>
  <c r="W126" i="9" s="1"/>
  <c r="V126" i="9" s="1"/>
  <c r="Y162" i="9"/>
  <c r="W162" i="9" s="1"/>
  <c r="V162" i="9" s="1"/>
  <c r="Y172" i="9"/>
  <c r="W172" i="9" s="1"/>
  <c r="V172" i="9" s="1"/>
  <c r="Q43" i="9"/>
  <c r="T220" i="9"/>
  <c r="T109" i="9"/>
  <c r="Q131" i="9"/>
  <c r="T198" i="9"/>
  <c r="T131" i="9"/>
  <c r="Y194" i="9"/>
  <c r="W194" i="9" s="1"/>
  <c r="V194" i="9" s="1"/>
  <c r="Y224" i="9"/>
  <c r="W224" i="9" s="1"/>
  <c r="V224" i="9" s="1"/>
  <c r="Y221" i="9"/>
  <c r="Y192" i="9"/>
  <c r="W192" i="9" s="1"/>
  <c r="V192" i="9" s="1"/>
  <c r="Y196" i="9"/>
  <c r="W196" i="9" s="1"/>
  <c r="V196" i="9" s="1"/>
  <c r="Y195" i="9"/>
  <c r="W195" i="9" s="1"/>
  <c r="V195" i="9" s="1"/>
  <c r="Y188" i="9"/>
  <c r="W188" i="9" s="1"/>
  <c r="V188" i="9" s="1"/>
  <c r="Y201" i="9"/>
  <c r="W201" i="9" s="1"/>
  <c r="V201" i="9" s="1"/>
  <c r="Y186" i="9"/>
  <c r="W186" i="9" s="1"/>
  <c r="V186" i="9" s="1"/>
  <c r="Y199" i="9"/>
  <c r="Y149" i="9"/>
  <c r="W149" i="9" s="1"/>
  <c r="V149" i="9" s="1"/>
  <c r="Y139" i="9"/>
  <c r="W139" i="9" s="1"/>
  <c r="V139" i="9" s="1"/>
  <c r="Q198" i="9"/>
  <c r="Y142" i="9"/>
  <c r="W142" i="9" s="1"/>
  <c r="V142" i="9" s="1"/>
  <c r="Y141" i="9"/>
  <c r="W141" i="9" s="1"/>
  <c r="V141" i="9" s="1"/>
  <c r="Y148" i="9"/>
  <c r="W148" i="9" s="1"/>
  <c r="V148" i="9" s="1"/>
  <c r="Q14" i="9"/>
  <c r="Q87" i="9"/>
  <c r="T176" i="9"/>
  <c r="T154" i="9"/>
  <c r="Q109" i="9"/>
  <c r="T226" i="9"/>
  <c r="T66" i="9"/>
  <c r="Y169" i="9"/>
  <c r="W169" i="9" s="1"/>
  <c r="Q226" i="9"/>
  <c r="Y34" i="9"/>
  <c r="W34" i="9" s="1"/>
  <c r="V34" i="9" s="1"/>
  <c r="Y173" i="9"/>
  <c r="W173" i="9" s="1"/>
  <c r="V173" i="9" s="1"/>
  <c r="Y170" i="9"/>
  <c r="W170" i="9" s="1"/>
  <c r="V170" i="9" s="1"/>
  <c r="Y187" i="9"/>
  <c r="W187" i="9" s="1"/>
  <c r="V187" i="9" s="1"/>
  <c r="Y209" i="9"/>
  <c r="W209" i="9" s="1"/>
  <c r="V209" i="9" s="1"/>
  <c r="Y223" i="9"/>
  <c r="W223" i="9" s="1"/>
  <c r="V223" i="9" s="1"/>
  <c r="W226" i="9" l="1"/>
  <c r="Y226" i="9"/>
  <c r="W154" i="9"/>
  <c r="W14" i="9"/>
  <c r="W131" i="9"/>
  <c r="V133" i="9"/>
  <c r="V131" i="9" s="1"/>
  <c r="B131" i="9" s="1"/>
  <c r="V28" i="9"/>
  <c r="V14" i="9" s="1"/>
  <c r="Q233" i="9"/>
  <c r="R237" i="9" s="1"/>
  <c r="Y109" i="9"/>
  <c r="W87" i="9"/>
  <c r="Y66" i="9"/>
  <c r="W43" i="9"/>
  <c r="Y87" i="9"/>
  <c r="W66" i="9"/>
  <c r="W111" i="9"/>
  <c r="Y43" i="9"/>
  <c r="Y14" i="9"/>
  <c r="V66" i="9"/>
  <c r="B66" i="9" s="1"/>
  <c r="V87" i="9"/>
  <c r="B87" i="9" s="1"/>
  <c r="V43" i="9"/>
  <c r="B43" i="9" s="1"/>
  <c r="V177" i="9"/>
  <c r="V176" i="9" s="1"/>
  <c r="B176" i="9" s="1"/>
  <c r="W176" i="9"/>
  <c r="Y154" i="9"/>
  <c r="V169" i="9"/>
  <c r="V154" i="9" s="1"/>
  <c r="B154" i="9" s="1"/>
  <c r="V227" i="9"/>
  <c r="V226" i="9" s="1"/>
  <c r="B226" i="9" s="1"/>
  <c r="W221" i="9"/>
  <c r="Y220" i="9"/>
  <c r="T233" i="9"/>
  <c r="W199" i="9"/>
  <c r="Y198" i="9"/>
  <c r="Y131" i="9"/>
  <c r="Y176" i="9"/>
  <c r="B14" i="9" l="1"/>
  <c r="B233" i="9"/>
  <c r="Y233" i="9"/>
  <c r="V111" i="9"/>
  <c r="V109" i="9" s="1"/>
  <c r="B109" i="9" s="1"/>
  <c r="W109" i="9"/>
  <c r="V199" i="9"/>
  <c r="V198" i="9" s="1"/>
  <c r="B198" i="9" s="1"/>
  <c r="W198" i="9"/>
  <c r="W220" i="9"/>
  <c r="V221" i="9"/>
  <c r="V220" i="9" s="1"/>
  <c r="B220" i="9" s="1"/>
  <c r="V233" i="9" l="1"/>
  <c r="R234" i="9" s="1"/>
  <c r="W233" i="9"/>
  <c r="R235" i="9" s="1"/>
  <c r="R236" i="9" l="1"/>
  <c r="R238" i="9" s="1"/>
  <c r="R239" i="9" s="1"/>
  <c r="I19" i="26"/>
  <c r="I17" i="26"/>
  <c r="I12" i="26"/>
  <c r="I16" i="26"/>
  <c r="I10" i="26"/>
  <c r="I24" i="26"/>
  <c r="I32" i="26"/>
  <c r="I36" i="26"/>
  <c r="I11" i="26"/>
  <c r="I25" i="26"/>
  <c r="I21" i="26"/>
  <c r="I22" i="26"/>
  <c r="I20" i="26"/>
  <c r="I13" i="26"/>
  <c r="I15" i="26"/>
  <c r="I35" i="26"/>
  <c r="I23" i="26"/>
  <c r="I30" i="26"/>
  <c r="I31" i="26"/>
  <c r="I26" i="26"/>
  <c r="I29" i="26"/>
  <c r="I39" i="26"/>
  <c r="I28" i="26"/>
  <c r="I37" i="26"/>
  <c r="I38" i="26"/>
  <c r="I27" i="26"/>
  <c r="I18" i="26"/>
  <c r="I14" i="26"/>
  <c r="I33" i="26"/>
  <c r="I34" i="26"/>
</calcChain>
</file>

<file path=xl/sharedStrings.xml><?xml version="1.0" encoding="utf-8"?>
<sst xmlns="http://schemas.openxmlformats.org/spreadsheetml/2006/main" count="175" uniqueCount="155">
  <si>
    <t>DESIGNATION</t>
  </si>
  <si>
    <t>HEURES</t>
  </si>
  <si>
    <t>ACHATS et SOUS-TRAITANCE</t>
  </si>
  <si>
    <t>Appros matière</t>
  </si>
  <si>
    <t>Débit</t>
  </si>
  <si>
    <t>Mécano soudure</t>
  </si>
  <si>
    <t>Contrôle
réglage</t>
  </si>
  <si>
    <t>Usinages</t>
  </si>
  <si>
    <t>Stabilisation
Traitement Appros peinture</t>
  </si>
  <si>
    <t>Pliage
Cintrage</t>
  </si>
  <si>
    <t>Rectif</t>
  </si>
  <si>
    <t>Masse en Kg</t>
  </si>
  <si>
    <t xml:space="preserve">Montage
Emballage
Marquage
</t>
  </si>
  <si>
    <t>NB</t>
  </si>
  <si>
    <t>Prix unitaire</t>
  </si>
  <si>
    <t>PRIX DE VENTE ACHAT</t>
  </si>
  <si>
    <t>Prix kilo</t>
  </si>
  <si>
    <t>Prix total</t>
  </si>
  <si>
    <t>Préparation / prog CN</t>
  </si>
  <si>
    <t>prix total Peinture</t>
  </si>
  <si>
    <t>Total</t>
  </si>
  <si>
    <t>Usinages 
5 axes / grosse dimension</t>
  </si>
  <si>
    <t>Total Budget Achat (prix fonction)</t>
  </si>
  <si>
    <t>PRIX INTERNE DES HEURES</t>
  </si>
  <si>
    <t>PRIX DE VENTE</t>
  </si>
  <si>
    <t>VA SUR HEURE</t>
  </si>
  <si>
    <t>VA SUR ACHAT</t>
  </si>
  <si>
    <t>BUDGET ACHAT</t>
  </si>
  <si>
    <t>VA TOTAL</t>
  </si>
  <si>
    <t>MARGE AFFAIRE avec uniquement marge sur achat</t>
  </si>
  <si>
    <t>PRIX TOTAL PAR POSTE</t>
  </si>
  <si>
    <t xml:space="preserve">Taux </t>
  </si>
  <si>
    <t xml:space="preserve">NB </t>
  </si>
  <si>
    <t>Total Budget Achat (prix décomp)</t>
  </si>
  <si>
    <t>MONTAGE MECANIQUE</t>
  </si>
  <si>
    <t>MANAGEMENT</t>
  </si>
  <si>
    <t>LOCATION MATERIEL</t>
  </si>
  <si>
    <t>EMBALLAGE</t>
  </si>
  <si>
    <t>MISE AU POINT AUTOMATISME</t>
  </si>
  <si>
    <t xml:space="preserve">MONTAGE MECA </t>
  </si>
  <si>
    <t>Mtg
Meca</t>
  </si>
  <si>
    <t>Mtg Elec</t>
  </si>
  <si>
    <t>3D</t>
  </si>
  <si>
    <t xml:space="preserve">2D   </t>
  </si>
  <si>
    <t xml:space="preserve">Dossier
machine </t>
  </si>
  <si>
    <t>FRAIS DE DEPLACEMENT</t>
  </si>
  <si>
    <t>Automs</t>
  </si>
  <si>
    <t>Suivi  Etude</t>
  </si>
  <si>
    <t>Suivi Projet</t>
  </si>
  <si>
    <t>Calcul</t>
  </si>
  <si>
    <t>MOTAGE ELEC</t>
  </si>
  <si>
    <t>MISE AU POINT MECANIQUE</t>
  </si>
  <si>
    <t>IMPLANTATION</t>
  </si>
  <si>
    <t>REUNION</t>
  </si>
  <si>
    <t>Marge</t>
  </si>
  <si>
    <t>ALEAS (10 % DU BUDGET ACHAT)</t>
  </si>
  <si>
    <t>ARMOIRE DE COMMANDE ET SES COMPOSANTS</t>
  </si>
  <si>
    <t>ARMOIRE DE PUISSANCE ET SES COMPOSANTS</t>
  </si>
  <si>
    <t>CHIFFRAGE AVP</t>
  </si>
  <si>
    <t xml:space="preserve">SOUS TRAITANCE </t>
  </si>
  <si>
    <t>ORGANISME DE CONTRÔLE</t>
  </si>
  <si>
    <t>FORMATION</t>
  </si>
  <si>
    <t>VALIDATION</t>
  </si>
  <si>
    <t>Mise en route</t>
  </si>
  <si>
    <t>Essais</t>
  </si>
  <si>
    <t>Formation</t>
  </si>
  <si>
    <t xml:space="preserve">TAUX  PROJET </t>
  </si>
  <si>
    <t>Fabrication</t>
  </si>
  <si>
    <t>Installation Site Client</t>
  </si>
  <si>
    <t>Extension 2 ans de Garantie</t>
  </si>
  <si>
    <t>Extension 5 ans de Garantie</t>
  </si>
  <si>
    <t xml:space="preserve">Ordo </t>
  </si>
  <si>
    <t>Suivi Mtg</t>
  </si>
  <si>
    <t>Montage Mise au point</t>
  </si>
  <si>
    <t xml:space="preserve">Nbre Heure total </t>
  </si>
  <si>
    <t>Prix Acier au Kg</t>
  </si>
  <si>
    <t>Prix alodine au decimetre carre</t>
  </si>
  <si>
    <t>Prix Alu au Kg</t>
  </si>
  <si>
    <t>Prix Zinguage au Kg (avec forfait 30€)</t>
  </si>
  <si>
    <t>Prix INOX au Kg</t>
  </si>
  <si>
    <t>Forfait trempe</t>
  </si>
  <si>
    <t>Prix PA66 au Kg</t>
  </si>
  <si>
    <t>Prix 35NCD 16 au Kg pour du rond</t>
  </si>
  <si>
    <t>Prix 35NCD 16 au Kg pour de la plaque</t>
  </si>
  <si>
    <t xml:space="preserve">Prix Jet d'eau au m (sans matière). Précision 0.1mm. Précision sur perçage +/-0.2mm </t>
  </si>
  <si>
    <t>Prix laser au m (sans matière)</t>
  </si>
  <si>
    <t>IDENTIFICATION / MARQUAGE</t>
  </si>
  <si>
    <t>1/2 Journee bureu de contrôle ( VERITAS °</t>
  </si>
  <si>
    <t>Forfait journee tracker Laser</t>
  </si>
  <si>
    <t>CABLAGE MACHINE</t>
  </si>
  <si>
    <t>CABLAGE ARMOIRE</t>
  </si>
  <si>
    <t>Réception eXcent / Livraison</t>
  </si>
  <si>
    <t>ESSAIS SUR SITE ET MISE AU POINT</t>
  </si>
  <si>
    <t>Réception Finale</t>
  </si>
  <si>
    <t>Forfait nuitée France</t>
  </si>
  <si>
    <t>TRANSPORT (AVION, TRAIN, ETC ) &gt;&gt; Tarif suivant destination</t>
  </si>
  <si>
    <t>ANALYSE DES DONNEES D'ENTREES</t>
  </si>
  <si>
    <t>HEBERGEMENT (HORS TRANSPORT) &gt;&gt; Nuitée</t>
  </si>
  <si>
    <t>SOUS-TRAITANCE ETUDES</t>
  </si>
  <si>
    <t>AFFAIRE</t>
  </si>
  <si>
    <t>Etude Mécanique</t>
  </si>
  <si>
    <t>SCHEMAS ELECTRIQUE</t>
  </si>
  <si>
    <t>PROGRAMME AUTOMATE</t>
  </si>
  <si>
    <t>NOTICE D'UTILISATION / MAINTENANCE</t>
  </si>
  <si>
    <t>ETUDE MECANIQUE</t>
  </si>
  <si>
    <t>QUINCAILLERIE / VISSERIE</t>
  </si>
  <si>
    <t>ANAYSE DE RISQUE (AMDEC)</t>
  </si>
  <si>
    <t>MANAGEMENT DES FOURNISSEURS</t>
  </si>
  <si>
    <t>Etude Electrique/Pneumatique/Automatisme</t>
  </si>
  <si>
    <t>SCHEMAS PNEUMATIQUE</t>
  </si>
  <si>
    <t>Appro Elec / Pneu / Autom</t>
  </si>
  <si>
    <t>CERTIFICATION (BV)</t>
  </si>
  <si>
    <t>REFERENCE OFFRE</t>
  </si>
  <si>
    <t>ASSERVISSEMENT (HYDRAULIQUE ; PNEUMATIQUE ET ELECTRIQUE)</t>
  </si>
  <si>
    <t>Appro Standard Mécanique</t>
  </si>
  <si>
    <t>TRANSPORT</t>
  </si>
  <si>
    <t>ESSAIS / TEST EN CHARGE</t>
  </si>
  <si>
    <t>PREPARATION CHANTIER (PLAN D'INTERVENTION, …)</t>
  </si>
  <si>
    <t>A</t>
  </si>
  <si>
    <t>Achat à venir - Estimation</t>
  </si>
  <si>
    <t>Budget :</t>
  </si>
  <si>
    <t>Somme méca</t>
  </si>
  <si>
    <t>D</t>
  </si>
  <si>
    <t>Devis fournisseur</t>
  </si>
  <si>
    <t>Reste à engager (A+D)</t>
  </si>
  <si>
    <t>Somme autom.</t>
  </si>
  <si>
    <t>C</t>
  </si>
  <si>
    <t>Commande en cours</t>
  </si>
  <si>
    <t>Engagé (C+S)</t>
  </si>
  <si>
    <t>S</t>
  </si>
  <si>
    <t>Commande soldée</t>
  </si>
  <si>
    <t>Prévision à fin affaire:</t>
  </si>
  <si>
    <t>Ecart Budget - Engagé</t>
  </si>
  <si>
    <t>Etat</t>
  </si>
  <si>
    <t>Société</t>
  </si>
  <si>
    <t>Contact</t>
  </si>
  <si>
    <t>Matériel concerné</t>
  </si>
  <si>
    <t>Consulté le</t>
  </si>
  <si>
    <t>Commande</t>
  </si>
  <si>
    <t>Délai</t>
  </si>
  <si>
    <t>Reçu le:</t>
  </si>
  <si>
    <t>Suivi</t>
  </si>
  <si>
    <t>Chiffrage</t>
  </si>
  <si>
    <t>Devis pris en compte</t>
  </si>
  <si>
    <t>Achat</t>
  </si>
  <si>
    <t>Delta Chiffrage/ Achat</t>
  </si>
  <si>
    <t>Devis 1</t>
  </si>
  <si>
    <t>Société 2</t>
  </si>
  <si>
    <t>Devis 2</t>
  </si>
  <si>
    <t>Devis 3</t>
  </si>
  <si>
    <t>Société 3</t>
  </si>
  <si>
    <t>Société 1</t>
  </si>
  <si>
    <t>Tél.</t>
  </si>
  <si>
    <t>Colonne1</t>
  </si>
  <si>
    <t>dkdkdkdkdkdkdkdkdk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</si>
</sst>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f_r_._-;\-* #,##0.00\ _f_r_._-;_-* &quot;-&quot;??\ _f_r_._-;_-@_-"/>
    <numFmt numFmtId="164" formatCode="#,##0\ &quot;€&quot;;[Red]\-#,##0\ &quot;€&quot;"/>
    <numFmt numFmtId="165" formatCode="#,##0.00\ &quot;€&quot;;\-#,##0.00\ &quot;€&quot;"/>
    <numFmt numFmtId="166" formatCode="#,##0\ [$€-1]"/>
    <numFmt numFmtId="167" formatCode="_-* #,##0.00\ [$€-1]_-;\-* #,##0.00\ [$€-1]_-;_-* &quot;-&quot;??\ [$€-1]_-"/>
    <numFmt numFmtId="168" formatCode="#,##0.00\ [$€-1]"/>
    <numFmt numFmtId="169" formatCode="_-* #,##0.00\ [$€]_-;\-* #,##0.00\ [$€]_-;_-* &quot;-&quot;??\ [$€]_-;_-@_-"/>
    <numFmt numFmtId="170" formatCode="dd/mm/yy"/>
  </numFmts>
  <fonts count="2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4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lightGray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</borders>
  <cellStyleXfs count="11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21" fillId="0" borderId="0" applyFont="0" applyFill="0" applyBorder="0" applyAlignment="0" applyProtection="0"/>
  </cellStyleXfs>
  <cellXfs count="3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6" fontId="2" fillId="0" borderId="2" xfId="0" applyNumberFormat="1" applyFont="1" applyBorder="1"/>
    <xf numFmtId="166" fontId="2" fillId="2" borderId="3" xfId="0" applyNumberFormat="1" applyFont="1" applyFill="1" applyBorder="1"/>
    <xf numFmtId="0" fontId="7" fillId="3" borderId="1" xfId="0" applyFont="1" applyFill="1" applyBorder="1" applyAlignment="1">
      <alignment horizontal="center"/>
    </xf>
    <xf numFmtId="166" fontId="7" fillId="3" borderId="1" xfId="0" applyNumberFormat="1" applyFont="1" applyFill="1" applyBorder="1"/>
    <xf numFmtId="0" fontId="2" fillId="0" borderId="0" xfId="0" applyFont="1" applyFill="1"/>
    <xf numFmtId="0" fontId="3" fillId="0" borderId="0" xfId="0" applyFont="1"/>
    <xf numFmtId="0" fontId="7" fillId="0" borderId="0" xfId="0" applyFont="1"/>
    <xf numFmtId="0" fontId="7" fillId="0" borderId="4" xfId="0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3" fontId="2" fillId="0" borderId="11" xfId="0" applyNumberFormat="1" applyFont="1" applyFill="1" applyBorder="1"/>
    <xf numFmtId="3" fontId="2" fillId="0" borderId="12" xfId="0" applyNumberFormat="1" applyFont="1" applyFill="1" applyBorder="1"/>
    <xf numFmtId="3" fontId="2" fillId="0" borderId="5" xfId="0" applyNumberFormat="1" applyFont="1" applyFill="1" applyBorder="1"/>
    <xf numFmtId="3" fontId="2" fillId="0" borderId="6" xfId="0" applyNumberFormat="1" applyFont="1" applyFill="1" applyBorder="1"/>
    <xf numFmtId="3" fontId="2" fillId="0" borderId="13" xfId="0" applyNumberFormat="1" applyFont="1" applyFill="1" applyBorder="1"/>
    <xf numFmtId="3" fontId="2" fillId="0" borderId="14" xfId="0" applyNumberFormat="1" applyFont="1" applyFill="1" applyBorder="1"/>
    <xf numFmtId="3" fontId="2" fillId="0" borderId="15" xfId="0" applyNumberFormat="1" applyFont="1" applyFill="1" applyBorder="1"/>
    <xf numFmtId="3" fontId="2" fillId="0" borderId="16" xfId="0" applyNumberFormat="1" applyFont="1" applyFill="1" applyBorder="1"/>
    <xf numFmtId="1" fontId="4" fillId="0" borderId="17" xfId="0" applyNumberFormat="1" applyFont="1" applyFill="1" applyBorder="1" applyAlignment="1">
      <alignment vertical="center"/>
    </xf>
    <xf numFmtId="1" fontId="4" fillId="0" borderId="18" xfId="0" applyNumberFormat="1" applyFont="1" applyFill="1" applyBorder="1" applyAlignment="1">
      <alignment vertical="center"/>
    </xf>
    <xf numFmtId="1" fontId="4" fillId="0" borderId="19" xfId="0" applyNumberFormat="1" applyFont="1" applyFill="1" applyBorder="1" applyAlignment="1">
      <alignment vertical="center"/>
    </xf>
    <xf numFmtId="166" fontId="4" fillId="0" borderId="17" xfId="0" applyNumberFormat="1" applyFont="1" applyFill="1" applyBorder="1" applyAlignment="1">
      <alignment vertical="center"/>
    </xf>
    <xf numFmtId="166" fontId="4" fillId="0" borderId="20" xfId="0" applyNumberFormat="1" applyFont="1" applyFill="1" applyBorder="1" applyAlignment="1">
      <alignment vertical="center"/>
    </xf>
    <xf numFmtId="166" fontId="2" fillId="0" borderId="2" xfId="0" applyNumberFormat="1" applyFont="1" applyFill="1" applyBorder="1"/>
    <xf numFmtId="166" fontId="2" fillId="0" borderId="21" xfId="0" applyNumberFormat="1" applyFont="1" applyFill="1" applyBorder="1"/>
    <xf numFmtId="3" fontId="2" fillId="0" borderId="22" xfId="0" applyNumberFormat="1" applyFont="1" applyFill="1" applyBorder="1"/>
    <xf numFmtId="1" fontId="4" fillId="0" borderId="23" xfId="0" applyNumberFormat="1" applyFont="1" applyFill="1" applyBorder="1" applyAlignment="1">
      <alignment vertical="center"/>
    </xf>
    <xf numFmtId="166" fontId="8" fillId="0" borderId="24" xfId="0" applyNumberFormat="1" applyFont="1" applyFill="1" applyBorder="1"/>
    <xf numFmtId="166" fontId="8" fillId="4" borderId="25" xfId="0" applyNumberFormat="1" applyFont="1" applyFill="1" applyBorder="1"/>
    <xf numFmtId="2" fontId="2" fillId="0" borderId="0" xfId="0" applyNumberFormat="1" applyFont="1"/>
    <xf numFmtId="2" fontId="2" fillId="0" borderId="0" xfId="0" applyNumberFormat="1" applyFont="1" applyFill="1"/>
    <xf numFmtId="166" fontId="2" fillId="2" borderId="17" xfId="0" applyNumberFormat="1" applyFont="1" applyFill="1" applyBorder="1" applyAlignment="1">
      <alignment horizontal="right"/>
    </xf>
    <xf numFmtId="166" fontId="2" fillId="2" borderId="28" xfId="0" applyNumberFormat="1" applyFont="1" applyFill="1" applyBorder="1"/>
    <xf numFmtId="166" fontId="2" fillId="2" borderId="18" xfId="0" applyNumberFormat="1" applyFont="1" applyFill="1" applyBorder="1"/>
    <xf numFmtId="166" fontId="2" fillId="2" borderId="23" xfId="0" applyNumberFormat="1" applyFont="1" applyFill="1" applyBorder="1"/>
    <xf numFmtId="166" fontId="2" fillId="2" borderId="28" xfId="0" applyNumberFormat="1" applyFont="1" applyFill="1" applyBorder="1" applyAlignment="1"/>
    <xf numFmtId="166" fontId="2" fillId="2" borderId="18" xfId="0" applyNumberFormat="1" applyFont="1" applyFill="1" applyBorder="1" applyAlignment="1"/>
    <xf numFmtId="166" fontId="2" fillId="2" borderId="23" xfId="0" applyNumberFormat="1" applyFont="1" applyFill="1" applyBorder="1" applyAlignment="1"/>
    <xf numFmtId="3" fontId="2" fillId="8" borderId="13" xfId="0" applyNumberFormat="1" applyFont="1" applyFill="1" applyBorder="1"/>
    <xf numFmtId="1" fontId="4" fillId="8" borderId="17" xfId="0" applyNumberFormat="1" applyFont="1" applyFill="1" applyBorder="1" applyAlignment="1">
      <alignment vertical="center"/>
    </xf>
    <xf numFmtId="0" fontId="2" fillId="8" borderId="0" xfId="0" applyFont="1" applyFill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6" fontId="2" fillId="0" borderId="6" xfId="0" applyNumberFormat="1" applyFont="1" applyFill="1" applyBorder="1"/>
    <xf numFmtId="166" fontId="2" fillId="2" borderId="6" xfId="0" applyNumberFormat="1" applyFont="1" applyFill="1" applyBorder="1" applyAlignment="1">
      <alignment horizontal="right"/>
    </xf>
    <xf numFmtId="3" fontId="2" fillId="0" borderId="12" xfId="0" applyNumberFormat="1" applyFont="1" applyFill="1" applyBorder="1" applyAlignment="1"/>
    <xf numFmtId="3" fontId="2" fillId="0" borderId="13" xfId="0" applyNumberFormat="1" applyFont="1" applyFill="1" applyBorder="1" applyAlignment="1"/>
    <xf numFmtId="3" fontId="2" fillId="0" borderId="16" xfId="0" applyNumberFormat="1" applyFont="1" applyFill="1" applyBorder="1" applyAlignment="1"/>
    <xf numFmtId="3" fontId="2" fillId="0" borderId="6" xfId="0" applyNumberFormat="1" applyFont="1" applyFill="1" applyBorder="1" applyAlignment="1"/>
    <xf numFmtId="3" fontId="2" fillId="0" borderId="22" xfId="0" applyNumberFormat="1" applyFont="1" applyFill="1" applyBorder="1" applyAlignment="1"/>
    <xf numFmtId="0" fontId="2" fillId="0" borderId="0" xfId="0" applyFont="1" applyAlignment="1"/>
    <xf numFmtId="3" fontId="2" fillId="0" borderId="12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8" borderId="5" xfId="0" applyNumberFormat="1" applyFont="1" applyFill="1" applyBorder="1" applyAlignment="1">
      <alignment horizontal="center" vertical="center"/>
    </xf>
    <xf numFmtId="3" fontId="2" fillId="8" borderId="6" xfId="0" applyNumberFormat="1" applyFont="1" applyFill="1" applyBorder="1" applyAlignment="1">
      <alignment horizontal="center" vertical="center"/>
    </xf>
    <xf numFmtId="3" fontId="2" fillId="8" borderId="13" xfId="0" applyNumberFormat="1" applyFont="1" applyFill="1" applyBorder="1" applyAlignment="1">
      <alignment horizontal="center" vertical="center"/>
    </xf>
    <xf numFmtId="168" fontId="9" fillId="0" borderId="0" xfId="0" applyNumberFormat="1" applyFont="1"/>
    <xf numFmtId="166" fontId="7" fillId="3" borderId="1" xfId="0" applyNumberFormat="1" applyFont="1" applyFill="1" applyBorder="1" applyAlignment="1">
      <alignment horizontal="center"/>
    </xf>
    <xf numFmtId="3" fontId="7" fillId="3" borderId="29" xfId="0" applyNumberFormat="1" applyFont="1" applyFill="1" applyBorder="1" applyAlignment="1">
      <alignment horizontal="center"/>
    </xf>
    <xf numFmtId="3" fontId="7" fillId="3" borderId="30" xfId="0" applyNumberFormat="1" applyFont="1" applyFill="1" applyBorder="1" applyAlignment="1">
      <alignment horizontal="center"/>
    </xf>
    <xf numFmtId="1" fontId="4" fillId="0" borderId="28" xfId="0" applyNumberFormat="1" applyFont="1" applyFill="1" applyBorder="1" applyAlignment="1">
      <alignment vertical="center"/>
    </xf>
    <xf numFmtId="166" fontId="2" fillId="2" borderId="15" xfId="0" applyNumberFormat="1" applyFont="1" applyFill="1" applyBorder="1" applyAlignment="1"/>
    <xf numFmtId="166" fontId="2" fillId="0" borderId="31" xfId="0" applyNumberFormat="1" applyFont="1" applyFill="1" applyBorder="1" applyAlignment="1">
      <alignment horizontal="center"/>
    </xf>
    <xf numFmtId="3" fontId="7" fillId="9" borderId="32" xfId="0" applyNumberFormat="1" applyFont="1" applyFill="1" applyBorder="1" applyAlignment="1">
      <alignment horizontal="center" vertical="center"/>
    </xf>
    <xf numFmtId="166" fontId="10" fillId="3" borderId="1" xfId="0" applyNumberFormat="1" applyFont="1" applyFill="1" applyBorder="1" applyAlignment="1">
      <alignment horizontal="center"/>
    </xf>
    <xf numFmtId="166" fontId="2" fillId="0" borderId="33" xfId="0" applyNumberFormat="1" applyFont="1" applyFill="1" applyBorder="1" applyAlignment="1"/>
    <xf numFmtId="166" fontId="2" fillId="0" borderId="31" xfId="0" applyNumberFormat="1" applyFont="1" applyFill="1" applyBorder="1" applyAlignment="1"/>
    <xf numFmtId="166" fontId="7" fillId="3" borderId="26" xfId="0" applyNumberFormat="1" applyFont="1" applyFill="1" applyBorder="1" applyAlignment="1"/>
    <xf numFmtId="168" fontId="3" fillId="5" borderId="6" xfId="0" applyNumberFormat="1" applyFont="1" applyFill="1" applyBorder="1" applyAlignment="1">
      <alignment horizontal="center" vertical="center" wrapText="1"/>
    </xf>
    <xf numFmtId="168" fontId="11" fillId="5" borderId="6" xfId="0" applyNumberFormat="1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/>
    </xf>
    <xf numFmtId="164" fontId="11" fillId="5" borderId="6" xfId="0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166" fontId="2" fillId="5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9" fontId="2" fillId="5" borderId="6" xfId="2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168" fontId="2" fillId="5" borderId="6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0" xfId="0" applyFont="1" applyBorder="1"/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166" fontId="2" fillId="2" borderId="27" xfId="0" applyNumberFormat="1" applyFont="1" applyFill="1" applyBorder="1" applyAlignment="1">
      <alignment horizontal="right"/>
    </xf>
    <xf numFmtId="166" fontId="2" fillId="0" borderId="28" xfId="0" applyNumberFormat="1" applyFont="1" applyBorder="1"/>
    <xf numFmtId="166" fontId="2" fillId="0" borderId="17" xfId="0" applyNumberFormat="1" applyFont="1" applyBorder="1"/>
    <xf numFmtId="166" fontId="2" fillId="0" borderId="4" xfId="0" applyNumberFormat="1" applyFont="1" applyBorder="1"/>
    <xf numFmtId="1" fontId="4" fillId="0" borderId="38" xfId="0" applyNumberFormat="1" applyFont="1" applyFill="1" applyBorder="1" applyAlignment="1">
      <alignment vertical="center"/>
    </xf>
    <xf numFmtId="1" fontId="4" fillId="0" borderId="39" xfId="0" applyNumberFormat="1" applyFont="1" applyFill="1" applyBorder="1" applyAlignment="1">
      <alignment vertical="center"/>
    </xf>
    <xf numFmtId="166" fontId="7" fillId="3" borderId="34" xfId="0" applyNumberFormat="1" applyFont="1" applyFill="1" applyBorder="1"/>
    <xf numFmtId="166" fontId="7" fillId="3" borderId="4" xfId="0" applyNumberFormat="1" applyFont="1" applyFill="1" applyBorder="1"/>
    <xf numFmtId="3" fontId="2" fillId="0" borderId="35" xfId="0" applyNumberFormat="1" applyFont="1" applyFill="1" applyBorder="1"/>
    <xf numFmtId="3" fontId="2" fillId="0" borderId="36" xfId="0" applyNumberFormat="1" applyFont="1" applyFill="1" applyBorder="1"/>
    <xf numFmtId="3" fontId="2" fillId="0" borderId="36" xfId="0" applyNumberFormat="1" applyFont="1" applyFill="1" applyBorder="1" applyAlignment="1"/>
    <xf numFmtId="166" fontId="2" fillId="0" borderId="37" xfId="0" applyNumberFormat="1" applyFont="1" applyFill="1" applyBorder="1"/>
    <xf numFmtId="166" fontId="2" fillId="0" borderId="7" xfId="0" applyNumberFormat="1" applyFont="1" applyFill="1" applyBorder="1"/>
    <xf numFmtId="3" fontId="2" fillId="0" borderId="8" xfId="0" applyNumberFormat="1" applyFont="1" applyFill="1" applyBorder="1"/>
    <xf numFmtId="3" fontId="2" fillId="0" borderId="9" xfId="0" applyNumberFormat="1" applyFont="1" applyFill="1" applyBorder="1"/>
    <xf numFmtId="3" fontId="2" fillId="0" borderId="9" xfId="0" applyNumberFormat="1" applyFont="1" applyFill="1" applyBorder="1" applyAlignment="1"/>
    <xf numFmtId="166" fontId="2" fillId="0" borderId="10" xfId="0" applyNumberFormat="1" applyFont="1" applyFill="1" applyBorder="1"/>
    <xf numFmtId="1" fontId="4" fillId="0" borderId="40" xfId="0" applyNumberFormat="1" applyFont="1" applyFill="1" applyBorder="1" applyAlignment="1">
      <alignment vertical="center"/>
    </xf>
    <xf numFmtId="2" fontId="4" fillId="0" borderId="3" xfId="0" applyNumberFormat="1" applyFont="1" applyFill="1" applyBorder="1" applyAlignment="1">
      <alignment vertical="center"/>
    </xf>
    <xf numFmtId="166" fontId="4" fillId="0" borderId="28" xfId="0" applyNumberFormat="1" applyFont="1" applyFill="1" applyBorder="1" applyAlignment="1">
      <alignment vertical="center"/>
    </xf>
    <xf numFmtId="166" fontId="4" fillId="0" borderId="18" xfId="0" applyNumberFormat="1" applyFont="1" applyFill="1" applyBorder="1" applyAlignment="1">
      <alignment vertical="center"/>
    </xf>
    <xf numFmtId="166" fontId="4" fillId="0" borderId="4" xfId="0" applyNumberFormat="1" applyFont="1" applyFill="1" applyBorder="1" applyAlignment="1">
      <alignment vertical="center"/>
    </xf>
    <xf numFmtId="3" fontId="2" fillId="0" borderId="41" xfId="0" applyNumberFormat="1" applyFont="1" applyFill="1" applyBorder="1"/>
    <xf numFmtId="3" fontId="2" fillId="0" borderId="42" xfId="0" applyNumberFormat="1" applyFont="1" applyFill="1" applyBorder="1"/>
    <xf numFmtId="3" fontId="2" fillId="0" borderId="43" xfId="0" applyNumberFormat="1" applyFont="1" applyFill="1" applyBorder="1"/>
    <xf numFmtId="3" fontId="2" fillId="9" borderId="12" xfId="0" applyNumberFormat="1" applyFont="1" applyFill="1" applyBorder="1" applyAlignment="1">
      <alignment horizontal="center" vertical="center"/>
    </xf>
    <xf numFmtId="3" fontId="2" fillId="0" borderId="44" xfId="0" applyNumberFormat="1" applyFont="1" applyFill="1" applyBorder="1"/>
    <xf numFmtId="3" fontId="2" fillId="0" borderId="44" xfId="0" applyNumberFormat="1" applyFont="1" applyFill="1" applyBorder="1" applyAlignment="1"/>
    <xf numFmtId="166" fontId="2" fillId="0" borderId="25" xfId="0" applyNumberFormat="1" applyFont="1" applyFill="1" applyBorder="1"/>
    <xf numFmtId="166" fontId="7" fillId="0" borderId="33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7" fillId="3" borderId="29" xfId="0" applyNumberFormat="1" applyFont="1" applyFill="1" applyBorder="1"/>
    <xf numFmtId="166" fontId="2" fillId="2" borderId="42" xfId="0" applyNumberFormat="1" applyFont="1" applyFill="1" applyBorder="1"/>
    <xf numFmtId="0" fontId="2" fillId="0" borderId="45" xfId="0" applyFont="1" applyBorder="1"/>
    <xf numFmtId="166" fontId="2" fillId="0" borderId="18" xfId="0" applyNumberFormat="1" applyFont="1" applyBorder="1"/>
    <xf numFmtId="0" fontId="3" fillId="7" borderId="46" xfId="0" applyNumberFormat="1" applyFont="1" applyFill="1" applyBorder="1" applyAlignment="1">
      <alignment horizontal="center" vertical="center" wrapText="1"/>
    </xf>
    <xf numFmtId="0" fontId="3" fillId="7" borderId="47" xfId="0" applyNumberFormat="1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/>
    </xf>
    <xf numFmtId="166" fontId="2" fillId="7" borderId="8" xfId="0" applyNumberFormat="1" applyFont="1" applyFill="1" applyBorder="1" applyAlignment="1">
      <alignment horizontal="center" vertical="center"/>
    </xf>
    <xf numFmtId="166" fontId="2" fillId="7" borderId="9" xfId="0" applyNumberFormat="1" applyFont="1" applyFill="1" applyBorder="1" applyAlignment="1">
      <alignment horizontal="center" vertical="center"/>
    </xf>
    <xf numFmtId="9" fontId="2" fillId="2" borderId="4" xfId="0" applyNumberFormat="1" applyFont="1" applyFill="1" applyBorder="1" applyAlignment="1">
      <alignment horizontal="center" vertical="center"/>
    </xf>
    <xf numFmtId="9" fontId="2" fillId="2" borderId="33" xfId="0" applyNumberFormat="1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/>
    </xf>
    <xf numFmtId="166" fontId="7" fillId="16" borderId="26" xfId="0" applyNumberFormat="1" applyFont="1" applyFill="1" applyBorder="1" applyAlignment="1"/>
    <xf numFmtId="166" fontId="7" fillId="16" borderId="29" xfId="0" applyNumberFormat="1" applyFont="1" applyFill="1" applyBorder="1" applyAlignment="1"/>
    <xf numFmtId="166" fontId="7" fillId="16" borderId="30" xfId="0" applyNumberFormat="1" applyFont="1" applyFill="1" applyBorder="1" applyAlignment="1"/>
    <xf numFmtId="0" fontId="3" fillId="2" borderId="56" xfId="0" applyFont="1" applyFill="1" applyBorder="1" applyAlignment="1">
      <alignment horizontal="center" vertical="center"/>
    </xf>
    <xf numFmtId="166" fontId="7" fillId="3" borderId="29" xfId="0" applyNumberFormat="1" applyFont="1" applyFill="1" applyBorder="1" applyAlignment="1"/>
    <xf numFmtId="1" fontId="4" fillId="0" borderId="27" xfId="0" applyNumberFormat="1" applyFont="1" applyFill="1" applyBorder="1" applyAlignment="1">
      <alignment vertical="center"/>
    </xf>
    <xf numFmtId="1" fontId="4" fillId="8" borderId="27" xfId="0" applyNumberFormat="1" applyFont="1" applyFill="1" applyBorder="1" applyAlignment="1">
      <alignment vertical="center"/>
    </xf>
    <xf numFmtId="1" fontId="4" fillId="0" borderId="48" xfId="0" applyNumberFormat="1" applyFont="1" applyFill="1" applyBorder="1" applyAlignment="1">
      <alignment vertical="center"/>
    </xf>
    <xf numFmtId="1" fontId="4" fillId="0" borderId="70" xfId="0" applyNumberFormat="1" applyFont="1" applyFill="1" applyBorder="1" applyAlignment="1">
      <alignment vertical="center"/>
    </xf>
    <xf numFmtId="1" fontId="4" fillId="0" borderId="54" xfId="0" applyNumberFormat="1" applyFont="1" applyFill="1" applyBorder="1" applyAlignment="1">
      <alignment vertical="center"/>
    </xf>
    <xf numFmtId="166" fontId="8" fillId="0" borderId="66" xfId="0" applyNumberFormat="1" applyFont="1" applyFill="1" applyBorder="1"/>
    <xf numFmtId="2" fontId="7" fillId="3" borderId="29" xfId="0" applyNumberFormat="1" applyFont="1" applyFill="1" applyBorder="1"/>
    <xf numFmtId="2" fontId="8" fillId="4" borderId="62" xfId="0" applyNumberFormat="1" applyFont="1" applyFill="1" applyBorder="1"/>
    <xf numFmtId="0" fontId="2" fillId="0" borderId="20" xfId="0" applyFont="1" applyBorder="1"/>
    <xf numFmtId="166" fontId="7" fillId="16" borderId="1" xfId="0" applyNumberFormat="1" applyFont="1" applyFill="1" applyBorder="1" applyAlignment="1"/>
    <xf numFmtId="166" fontId="8" fillId="4" borderId="4" xfId="0" applyNumberFormat="1" applyFont="1" applyFill="1" applyBorder="1"/>
    <xf numFmtId="0" fontId="2" fillId="0" borderId="20" xfId="0" applyFont="1" applyFill="1" applyBorder="1"/>
    <xf numFmtId="2" fontId="2" fillId="0" borderId="0" xfId="0" applyNumberFormat="1" applyFont="1" applyBorder="1"/>
    <xf numFmtId="0" fontId="2" fillId="0" borderId="31" xfId="0" applyFont="1" applyBorder="1"/>
    <xf numFmtId="2" fontId="2" fillId="0" borderId="31" xfId="0" applyNumberFormat="1" applyFont="1" applyBorder="1"/>
    <xf numFmtId="0" fontId="2" fillId="0" borderId="0" xfId="0" applyFont="1" applyFill="1" applyBorder="1"/>
    <xf numFmtId="0" fontId="17" fillId="0" borderId="0" xfId="0" applyFont="1" applyAlignment="1">
      <alignment horizontal="center"/>
    </xf>
    <xf numFmtId="0" fontId="17" fillId="10" borderId="6" xfId="0" applyFont="1" applyFill="1" applyBorder="1" applyAlignment="1">
      <alignment horizontal="center"/>
    </xf>
    <xf numFmtId="9" fontId="17" fillId="10" borderId="6" xfId="3" applyFont="1" applyFill="1" applyBorder="1" applyAlignment="1">
      <alignment horizontal="center"/>
    </xf>
    <xf numFmtId="169" fontId="18" fillId="0" borderId="0" xfId="4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169" fontId="18" fillId="0" borderId="0" xfId="4" applyFont="1" applyFill="1" applyAlignment="1">
      <alignment horizontal="center"/>
    </xf>
    <xf numFmtId="169" fontId="19" fillId="0" borderId="0" xfId="4" applyFont="1" applyFill="1" applyAlignment="1">
      <alignment horizontal="center"/>
    </xf>
    <xf numFmtId="169" fontId="19" fillId="0" borderId="0" xfId="4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20" fillId="15" borderId="67" xfId="5" applyFont="1" applyFill="1" applyBorder="1" applyAlignment="1">
      <alignment horizontal="center"/>
    </xf>
    <xf numFmtId="0" fontId="20" fillId="15" borderId="68" xfId="5" applyFont="1" applyFill="1" applyBorder="1" applyAlignment="1">
      <alignment horizontal="center"/>
    </xf>
    <xf numFmtId="49" fontId="20" fillId="15" borderId="68" xfId="5" applyNumberFormat="1" applyFont="1" applyFill="1" applyBorder="1" applyAlignment="1">
      <alignment horizontal="center"/>
    </xf>
    <xf numFmtId="170" fontId="20" fillId="15" borderId="68" xfId="5" applyNumberFormat="1" applyFont="1" applyFill="1" applyBorder="1" applyAlignment="1">
      <alignment horizontal="center"/>
    </xf>
    <xf numFmtId="0" fontId="20" fillId="15" borderId="69" xfId="5" applyFont="1" applyFill="1" applyBorder="1" applyAlignment="1">
      <alignment horizontal="center"/>
    </xf>
    <xf numFmtId="0" fontId="17" fillId="0" borderId="0" xfId="5" applyFont="1" applyAlignment="1">
      <alignment horizontal="center"/>
    </xf>
    <xf numFmtId="0" fontId="17" fillId="0" borderId="65" xfId="0" applyFont="1" applyFill="1" applyBorder="1" applyAlignment="1">
      <alignment horizontal="center"/>
    </xf>
    <xf numFmtId="0" fontId="17" fillId="0" borderId="63" xfId="0" applyFont="1" applyFill="1" applyBorder="1" applyAlignment="1">
      <alignment horizontal="center"/>
    </xf>
    <xf numFmtId="170" fontId="17" fillId="0" borderId="63" xfId="0" applyNumberFormat="1" applyFont="1" applyFill="1" applyBorder="1" applyAlignment="1">
      <alignment horizontal="center"/>
    </xf>
    <xf numFmtId="4" fontId="17" fillId="0" borderId="63" xfId="0" applyNumberFormat="1" applyFont="1" applyFill="1" applyBorder="1" applyAlignment="1">
      <alignment horizontal="center"/>
    </xf>
    <xf numFmtId="170" fontId="17" fillId="0" borderId="64" xfId="0" applyNumberFormat="1" applyFont="1" applyFill="1" applyBorder="1" applyAlignment="1">
      <alignment horizontal="center"/>
    </xf>
    <xf numFmtId="169" fontId="17" fillId="0" borderId="63" xfId="4" applyFont="1" applyFill="1" applyBorder="1" applyAlignment="1">
      <alignment horizontal="center"/>
    </xf>
    <xf numFmtId="165" fontId="17" fillId="0" borderId="0" xfId="0" applyNumberFormat="1" applyFont="1" applyAlignment="1">
      <alignment horizontal="center"/>
    </xf>
    <xf numFmtId="165" fontId="19" fillId="0" borderId="0" xfId="4" applyNumberFormat="1" applyFont="1" applyFill="1" applyAlignment="1">
      <alignment horizontal="center"/>
    </xf>
    <xf numFmtId="165" fontId="19" fillId="0" borderId="0" xfId="4" applyNumberFormat="1" applyFont="1" applyFill="1" applyBorder="1" applyAlignment="1">
      <alignment horizontal="center"/>
    </xf>
    <xf numFmtId="165" fontId="20" fillId="15" borderId="68" xfId="5" applyNumberFormat="1" applyFont="1" applyFill="1" applyBorder="1" applyAlignment="1">
      <alignment horizontal="center"/>
    </xf>
    <xf numFmtId="165" fontId="17" fillId="0" borderId="63" xfId="0" applyNumberFormat="1" applyFont="1" applyFill="1" applyBorder="1" applyAlignment="1">
      <alignment horizontal="center"/>
    </xf>
    <xf numFmtId="165" fontId="17" fillId="0" borderId="63" xfId="4" applyNumberFormat="1" applyFont="1" applyFill="1" applyBorder="1" applyAlignment="1">
      <alignment horizontal="center"/>
    </xf>
    <xf numFmtId="169" fontId="18" fillId="11" borderId="37" xfId="4" applyFont="1" applyFill="1" applyBorder="1" applyAlignment="1">
      <alignment horizontal="center"/>
    </xf>
    <xf numFmtId="169" fontId="17" fillId="2" borderId="7" xfId="4" applyFont="1" applyFill="1" applyBorder="1" applyAlignment="1">
      <alignment horizontal="center"/>
    </xf>
    <xf numFmtId="169" fontId="17" fillId="12" borderId="7" xfId="4" applyFont="1" applyFill="1" applyBorder="1" applyAlignment="1">
      <alignment horizontal="center"/>
    </xf>
    <xf numFmtId="169" fontId="18" fillId="13" borderId="7" xfId="4" applyFont="1" applyFill="1" applyBorder="1" applyAlignment="1">
      <alignment horizontal="center"/>
    </xf>
    <xf numFmtId="169" fontId="18" fillId="12" borderId="10" xfId="4" applyFont="1" applyFill="1" applyBorder="1" applyAlignment="1">
      <alignment horizontal="center"/>
    </xf>
    <xf numFmtId="0" fontId="17" fillId="10" borderId="35" xfId="0" applyFont="1" applyFill="1" applyBorder="1" applyAlignment="1">
      <alignment horizontal="center"/>
    </xf>
    <xf numFmtId="0" fontId="17" fillId="10" borderId="36" xfId="0" applyFont="1" applyFill="1" applyBorder="1" applyAlignment="1">
      <alignment horizontal="center"/>
    </xf>
    <xf numFmtId="9" fontId="17" fillId="10" borderId="36" xfId="3" applyFont="1" applyFill="1" applyBorder="1" applyAlignment="1">
      <alignment horizontal="center"/>
    </xf>
    <xf numFmtId="3" fontId="17" fillId="10" borderId="37" xfId="0" applyNumberFormat="1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3" fontId="17" fillId="10" borderId="7" xfId="0" applyNumberFormat="1" applyFont="1" applyFill="1" applyBorder="1" applyAlignment="1">
      <alignment horizontal="center"/>
    </xf>
    <xf numFmtId="0" fontId="17" fillId="10" borderId="5" xfId="0" applyFont="1" applyFill="1" applyBorder="1" applyAlignment="1">
      <alignment horizontal="center"/>
    </xf>
    <xf numFmtId="0" fontId="17" fillId="10" borderId="8" xfId="0" applyFont="1" applyFill="1" applyBorder="1" applyAlignment="1">
      <alignment horizontal="center"/>
    </xf>
    <xf numFmtId="0" fontId="17" fillId="10" borderId="9" xfId="0" applyFont="1" applyFill="1" applyBorder="1" applyAlignment="1">
      <alignment horizontal="center"/>
    </xf>
    <xf numFmtId="9" fontId="17" fillId="10" borderId="9" xfId="3" applyFont="1" applyFill="1" applyBorder="1" applyAlignment="1">
      <alignment horizontal="center"/>
    </xf>
    <xf numFmtId="3" fontId="17" fillId="10" borderId="10" xfId="0" applyNumberFormat="1" applyFont="1" applyFill="1" applyBorder="1" applyAlignment="1">
      <alignment horizontal="center"/>
    </xf>
    <xf numFmtId="0" fontId="17" fillId="0" borderId="35" xfId="0" applyFont="1" applyBorder="1" applyAlignment="1">
      <alignment horizontal="center"/>
    </xf>
    <xf numFmtId="169" fontId="18" fillId="0" borderId="37" xfId="4" applyFont="1" applyFill="1" applyBorder="1" applyAlignment="1">
      <alignment horizontal="center"/>
    </xf>
    <xf numFmtId="169" fontId="17" fillId="0" borderId="8" xfId="4" applyFont="1" applyFill="1" applyBorder="1" applyAlignment="1">
      <alignment horizontal="center"/>
    </xf>
    <xf numFmtId="169" fontId="18" fillId="0" borderId="10" xfId="4" applyFont="1" applyFill="1" applyBorder="1" applyAlignment="1">
      <alignment horizontal="center"/>
    </xf>
    <xf numFmtId="0" fontId="3" fillId="8" borderId="40" xfId="0" applyFont="1" applyFill="1" applyBorder="1" applyAlignment="1">
      <alignment horizontal="left"/>
    </xf>
    <xf numFmtId="0" fontId="3" fillId="8" borderId="38" xfId="0" applyFont="1" applyFill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45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40" xfId="0" applyFont="1" applyBorder="1" applyAlignment="1"/>
    <xf numFmtId="0" fontId="3" fillId="0" borderId="38" xfId="0" applyFont="1" applyBorder="1" applyAlignment="1"/>
    <xf numFmtId="0" fontId="5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3" fontId="7" fillId="3" borderId="29" xfId="0" applyNumberFormat="1" applyFont="1" applyFill="1" applyBorder="1" applyAlignment="1">
      <alignment horizontal="center"/>
    </xf>
    <xf numFmtId="3" fontId="7" fillId="3" borderId="30" xfId="0" applyNumberFormat="1" applyFont="1" applyFill="1" applyBorder="1" applyAlignment="1">
      <alignment horizontal="center"/>
    </xf>
    <xf numFmtId="166" fontId="7" fillId="3" borderId="1" xfId="0" applyNumberFormat="1" applyFont="1" applyFill="1" applyBorder="1" applyAlignment="1">
      <alignment horizontal="center"/>
    </xf>
    <xf numFmtId="0" fontId="3" fillId="0" borderId="48" xfId="0" applyFont="1" applyBorder="1" applyAlignment="1"/>
    <xf numFmtId="0" fontId="3" fillId="0" borderId="49" xfId="0" applyFont="1" applyBorder="1" applyAlignment="1"/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3" fillId="0" borderId="5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48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3" fontId="3" fillId="0" borderId="42" xfId="0" applyNumberFormat="1" applyFont="1" applyFill="1" applyBorder="1" applyAlignment="1">
      <alignment horizontal="left"/>
    </xf>
    <xf numFmtId="3" fontId="3" fillId="0" borderId="38" xfId="0" applyNumberFormat="1" applyFont="1" applyFill="1" applyBorder="1" applyAlignment="1">
      <alignment horizontal="left"/>
    </xf>
    <xf numFmtId="2" fontId="8" fillId="4" borderId="26" xfId="0" applyNumberFormat="1" applyFont="1" applyFill="1" applyBorder="1" applyAlignment="1">
      <alignment horizontal="center"/>
    </xf>
    <xf numFmtId="2" fontId="8" fillId="4" borderId="30" xfId="0" applyNumberFormat="1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166" fontId="8" fillId="4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66" fontId="8" fillId="4" borderId="26" xfId="0" applyNumberFormat="1" applyFont="1" applyFill="1" applyBorder="1" applyAlignment="1">
      <alignment horizontal="center"/>
    </xf>
    <xf numFmtId="166" fontId="8" fillId="4" borderId="30" xfId="0" applyNumberFormat="1" applyFont="1" applyFill="1" applyBorder="1" applyAlignment="1">
      <alignment horizontal="center"/>
    </xf>
    <xf numFmtId="0" fontId="2" fillId="9" borderId="50" xfId="0" applyFont="1" applyFill="1" applyBorder="1" applyAlignment="1">
      <alignment horizontal="center"/>
    </xf>
    <xf numFmtId="0" fontId="0" fillId="0" borderId="51" xfId="0" applyBorder="1"/>
    <xf numFmtId="0" fontId="0" fillId="0" borderId="52" xfId="0" applyBorder="1"/>
    <xf numFmtId="0" fontId="7" fillId="0" borderId="26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3" fillId="2" borderId="57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2" fontId="3" fillId="2" borderId="60" xfId="0" applyNumberFormat="1" applyFont="1" applyFill="1" applyBorder="1" applyAlignment="1">
      <alignment horizontal="center" vertical="center" wrapText="1"/>
    </xf>
    <xf numFmtId="2" fontId="3" fillId="2" borderId="61" xfId="0" applyNumberFormat="1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left"/>
    </xf>
    <xf numFmtId="0" fontId="3" fillId="0" borderId="49" xfId="0" applyFont="1" applyFill="1" applyBorder="1" applyAlignment="1">
      <alignment horizontal="left"/>
    </xf>
    <xf numFmtId="3" fontId="7" fillId="3" borderId="26" xfId="0" applyNumberFormat="1" applyFont="1" applyFill="1" applyBorder="1" applyAlignment="1">
      <alignment horizontal="center"/>
    </xf>
    <xf numFmtId="0" fontId="3" fillId="3" borderId="59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45" xfId="0" applyFont="1" applyBorder="1" applyAlignment="1"/>
    <xf numFmtId="0" fontId="3" fillId="7" borderId="56" xfId="0" applyFont="1" applyFill="1" applyBorder="1" applyAlignment="1">
      <alignment horizontal="center"/>
    </xf>
    <xf numFmtId="0" fontId="3" fillId="7" borderId="57" xfId="0" applyFont="1" applyFill="1" applyBorder="1" applyAlignment="1">
      <alignment horizontal="center"/>
    </xf>
    <xf numFmtId="0" fontId="3" fillId="7" borderId="58" xfId="0" applyFont="1" applyFill="1" applyBorder="1" applyAlignment="1">
      <alignment horizontal="center"/>
    </xf>
    <xf numFmtId="3" fontId="7" fillId="3" borderId="57" xfId="0" applyNumberFormat="1" applyFont="1" applyFill="1" applyBorder="1" applyAlignment="1">
      <alignment horizontal="center"/>
    </xf>
    <xf numFmtId="3" fontId="7" fillId="3" borderId="58" xfId="0" applyNumberFormat="1" applyFont="1" applyFill="1" applyBorder="1" applyAlignment="1">
      <alignment horizontal="center"/>
    </xf>
    <xf numFmtId="3" fontId="7" fillId="3" borderId="31" xfId="0" applyNumberFormat="1" applyFont="1" applyFill="1" applyBorder="1" applyAlignment="1">
      <alignment horizontal="center"/>
    </xf>
    <xf numFmtId="3" fontId="7" fillId="3" borderId="62" xfId="0" applyNumberFormat="1" applyFont="1" applyFill="1" applyBorder="1" applyAlignment="1">
      <alignment horizontal="center"/>
    </xf>
    <xf numFmtId="0" fontId="3" fillId="0" borderId="54" xfId="0" applyFont="1" applyBorder="1" applyAlignment="1">
      <alignment horizontal="left"/>
    </xf>
    <xf numFmtId="0" fontId="3" fillId="0" borderId="55" xfId="0" applyFont="1" applyBorder="1" applyAlignment="1">
      <alignment horizontal="left"/>
    </xf>
    <xf numFmtId="0" fontId="3" fillId="0" borderId="35" xfId="0" applyFont="1" applyFill="1" applyBorder="1" applyAlignment="1">
      <alignment horizontal="left"/>
    </xf>
    <xf numFmtId="0" fontId="3" fillId="0" borderId="37" xfId="0" applyFont="1" applyFill="1" applyBorder="1" applyAlignment="1">
      <alignment horizontal="left"/>
    </xf>
    <xf numFmtId="0" fontId="11" fillId="5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/>
    </xf>
    <xf numFmtId="0" fontId="3" fillId="2" borderId="58" xfId="0" applyFont="1" applyFill="1" applyBorder="1" applyAlignment="1">
      <alignment horizontal="center"/>
    </xf>
    <xf numFmtId="0" fontId="15" fillId="5" borderId="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18" fillId="11" borderId="48" xfId="0" applyFont="1" applyFill="1" applyBorder="1" applyAlignment="1">
      <alignment horizontal="center"/>
    </xf>
    <xf numFmtId="0" fontId="18" fillId="11" borderId="71" xfId="0" applyFont="1" applyFill="1" applyBorder="1" applyAlignment="1">
      <alignment horizontal="center"/>
    </xf>
    <xf numFmtId="0" fontId="18" fillId="2" borderId="40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/>
    </xf>
    <xf numFmtId="0" fontId="18" fillId="12" borderId="40" xfId="0" applyFont="1" applyFill="1" applyBorder="1" applyAlignment="1">
      <alignment horizontal="center"/>
    </xf>
    <xf numFmtId="0" fontId="18" fillId="12" borderId="22" xfId="0" applyFont="1" applyFill="1" applyBorder="1" applyAlignment="1">
      <alignment horizontal="center"/>
    </xf>
    <xf numFmtId="0" fontId="18" fillId="13" borderId="40" xfId="0" applyFont="1" applyFill="1" applyBorder="1" applyAlignment="1">
      <alignment horizontal="center"/>
    </xf>
    <xf numFmtId="0" fontId="18" fillId="13" borderId="22" xfId="0" applyFont="1" applyFill="1" applyBorder="1" applyAlignment="1">
      <alignment horizontal="center"/>
    </xf>
    <xf numFmtId="0" fontId="18" fillId="14" borderId="54" xfId="0" applyFont="1" applyFill="1" applyBorder="1" applyAlignment="1">
      <alignment horizontal="center"/>
    </xf>
    <xf numFmtId="0" fontId="18" fillId="14" borderId="44" xfId="0" applyFont="1" applyFill="1" applyBorder="1" applyAlignment="1">
      <alignment horizontal="center"/>
    </xf>
    <xf numFmtId="0" fontId="17" fillId="0" borderId="72" xfId="0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/>
    </xf>
    <xf numFmtId="170" fontId="17" fillId="0" borderId="64" xfId="4" applyNumberFormat="1" applyFont="1" applyFill="1" applyBorder="1" applyAlignment="1">
      <alignment horizontal="center"/>
    </xf>
    <xf numFmtId="170" fontId="17" fillId="0" borderId="73" xfId="4" applyNumberFormat="1" applyFont="1" applyFill="1" applyBorder="1" applyAlignment="1">
      <alignment horizontal="center"/>
    </xf>
    <xf numFmtId="170" fontId="17" fillId="0" borderId="16" xfId="0" applyNumberFormat="1" applyFont="1" applyFill="1" applyBorder="1" applyAlignment="1">
      <alignment horizontal="center"/>
    </xf>
    <xf numFmtId="166" fontId="18" fillId="0" borderId="63" xfId="0" applyNumberFormat="1" applyFont="1" applyFill="1" applyBorder="1" applyAlignment="1">
      <alignment horizontal="center"/>
    </xf>
    <xf numFmtId="165" fontId="17" fillId="0" borderId="16" xfId="4" applyNumberFormat="1" applyFont="1" applyFill="1" applyBorder="1" applyAlignment="1">
      <alignment horizontal="center"/>
    </xf>
    <xf numFmtId="169" fontId="17" fillId="0" borderId="16" xfId="4" applyFont="1" applyFill="1" applyBorder="1" applyAlignment="1">
      <alignment horizontal="center"/>
    </xf>
    <xf numFmtId="170" fontId="17" fillId="0" borderId="73" xfId="0" applyNumberFormat="1" applyFont="1" applyFill="1" applyBorder="1" applyAlignment="1">
      <alignment horizontal="center"/>
    </xf>
    <xf numFmtId="0" fontId="20" fillId="15" borderId="75" xfId="5" applyFont="1" applyFill="1" applyBorder="1" applyAlignment="1">
      <alignment horizontal="center"/>
    </xf>
    <xf numFmtId="43" fontId="17" fillId="0" borderId="74" xfId="10" applyFont="1" applyFill="1" applyBorder="1" applyAlignment="1">
      <alignment horizontal="center"/>
    </xf>
    <xf numFmtId="0" fontId="22" fillId="0" borderId="40" xfId="0" applyFont="1" applyBorder="1" applyAlignment="1">
      <alignment horizontal="left"/>
    </xf>
    <xf numFmtId="0" fontId="22" fillId="0" borderId="45" xfId="0" applyFont="1" applyBorder="1" applyAlignment="1">
      <alignment horizontal="left"/>
    </xf>
    <xf numFmtId="3" fontId="22" fillId="0" borderId="5" xfId="0" applyNumberFormat="1" applyFont="1" applyFill="1" applyBorder="1" applyAlignment="1">
      <alignment horizontal="center" vertical="center"/>
    </xf>
    <xf numFmtId="3" fontId="22" fillId="0" borderId="6" xfId="0" applyNumberFormat="1" applyFont="1" applyFill="1" applyBorder="1" applyAlignment="1">
      <alignment horizontal="center" vertical="center"/>
    </xf>
    <xf numFmtId="3" fontId="22" fillId="0" borderId="13" xfId="0" applyNumberFormat="1" applyFont="1" applyFill="1" applyBorder="1" applyAlignment="1">
      <alignment horizontal="center" vertical="center"/>
    </xf>
    <xf numFmtId="166" fontId="22" fillId="0" borderId="2" xfId="0" applyNumberFormat="1" applyFont="1" applyBorder="1"/>
    <xf numFmtId="1" fontId="22" fillId="0" borderId="17" xfId="0" applyNumberFormat="1" applyFont="1" applyFill="1" applyBorder="1" applyAlignment="1">
      <alignment vertical="center"/>
    </xf>
    <xf numFmtId="1" fontId="22" fillId="0" borderId="27" xfId="0" applyNumberFormat="1" applyFont="1" applyFill="1" applyBorder="1" applyAlignment="1">
      <alignment vertical="center"/>
    </xf>
    <xf numFmtId="166" fontId="22" fillId="0" borderId="17" xfId="0" applyNumberFormat="1" applyFont="1" applyFill="1" applyBorder="1" applyAlignment="1">
      <alignment vertical="center"/>
    </xf>
  </cellXfs>
  <cellStyles count="11">
    <cellStyle name="Euro" xfId="1"/>
    <cellStyle name="Euro 2" xfId="4"/>
    <cellStyle name="Euro 2 2" xfId="8"/>
    <cellStyle name="Euro 3" xfId="6"/>
    <cellStyle name="Milliers" xfId="10" builtinId="3"/>
    <cellStyle name="Normal" xfId="0" builtinId="0"/>
    <cellStyle name="Normal 2" xfId="5"/>
    <cellStyle name="Pourcentage" xfId="2" builtinId="5"/>
    <cellStyle name="Pourcentage 2" xfId="3"/>
    <cellStyle name="Pourcentage 2 2" xfId="9"/>
    <cellStyle name="Pourcentage 3" xfId="7"/>
  </cellStyles>
  <dxfs count="108"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70" formatCode="dd/mm/yy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1"/>
        </patternFill>
      </fill>
    </dxf>
    <dxf>
      <font>
        <b val="0"/>
        <i val="0"/>
        <condense val="0"/>
        <extend val="0"/>
      </font>
      <fill>
        <patternFill patternType="solid"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condense val="0"/>
        <extend val="0"/>
        <color auto="1"/>
      </font>
      <fill>
        <patternFill patternType="solid">
          <bgColor indexed="10"/>
        </patternFill>
      </fill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70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70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70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70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#,##0.00\ &quot;€&quot;;\-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70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0" formatCode="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/>
      </border>
    </dxf>
    <dxf>
      <border outline="0">
        <top style="hair">
          <color rgb="FF000000"/>
        </top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border outline="0">
        <bottom style="double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233</xdr:row>
      <xdr:rowOff>0</xdr:rowOff>
    </xdr:from>
    <xdr:to>
      <xdr:col>0</xdr:col>
      <xdr:colOff>295275</xdr:colOff>
      <xdr:row>233</xdr:row>
      <xdr:rowOff>0</xdr:rowOff>
    </xdr:to>
    <xdr:sp macro="" textlink="">
      <xdr:nvSpPr>
        <xdr:cNvPr id="14066" name="Rectangle 13"/>
        <xdr:cNvSpPr>
          <a:spLocks noChangeArrowheads="1"/>
        </xdr:cNvSpPr>
      </xdr:nvSpPr>
      <xdr:spPr bwMode="auto">
        <a:xfrm>
          <a:off x="190500" y="34251900"/>
          <a:ext cx="104775" cy="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190500</xdr:colOff>
      <xdr:row>233</xdr:row>
      <xdr:rowOff>0</xdr:rowOff>
    </xdr:from>
    <xdr:to>
      <xdr:col>0</xdr:col>
      <xdr:colOff>295275</xdr:colOff>
      <xdr:row>233</xdr:row>
      <xdr:rowOff>0</xdr:rowOff>
    </xdr:to>
    <xdr:sp macro="" textlink="">
      <xdr:nvSpPr>
        <xdr:cNvPr id="14067" name="Rectangle 17"/>
        <xdr:cNvSpPr>
          <a:spLocks noChangeArrowheads="1"/>
        </xdr:cNvSpPr>
      </xdr:nvSpPr>
      <xdr:spPr bwMode="auto">
        <a:xfrm>
          <a:off x="190500" y="34251900"/>
          <a:ext cx="104775" cy="0"/>
        </a:xfrm>
        <a:prstGeom prst="rect">
          <a:avLst/>
        </a:prstGeom>
        <a:solidFill>
          <a:srgbClr val="000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353784</xdr:colOff>
      <xdr:row>1</xdr:row>
      <xdr:rowOff>54427</xdr:rowOff>
    </xdr:from>
    <xdr:to>
      <xdr:col>4</xdr:col>
      <xdr:colOff>1918607</xdr:colOff>
      <xdr:row>5</xdr:row>
      <xdr:rowOff>27214</xdr:rowOff>
    </xdr:to>
    <xdr:sp macro="[0]!Macro1" textlink="">
      <xdr:nvSpPr>
        <xdr:cNvPr id="2" name="ZoneTexte 1"/>
        <xdr:cNvSpPr txBox="1"/>
      </xdr:nvSpPr>
      <xdr:spPr>
        <a:xfrm>
          <a:off x="4898570" y="244927"/>
          <a:ext cx="1564823" cy="76200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222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 A JOUR</a:t>
          </a:r>
        </a:p>
      </xdr:txBody>
    </xdr:sp>
    <xdr:clientData/>
  </xdr:twoCellAnchor>
  <xdr:twoCellAnchor>
    <xdr:from>
      <xdr:col>4</xdr:col>
      <xdr:colOff>3020785</xdr:colOff>
      <xdr:row>1</xdr:row>
      <xdr:rowOff>68036</xdr:rowOff>
    </xdr:from>
    <xdr:to>
      <xdr:col>4</xdr:col>
      <xdr:colOff>4422321</xdr:colOff>
      <xdr:row>4</xdr:row>
      <xdr:rowOff>190500</xdr:rowOff>
    </xdr:to>
    <xdr:sp macro="[0]!supprime" textlink="">
      <xdr:nvSpPr>
        <xdr:cNvPr id="3" name="ZoneTexte 2"/>
        <xdr:cNvSpPr txBox="1"/>
      </xdr:nvSpPr>
      <xdr:spPr>
        <a:xfrm>
          <a:off x="7565571" y="258536"/>
          <a:ext cx="1401536" cy="70757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222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EPURER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3238500</xdr:colOff>
          <xdr:row>48</xdr:row>
          <xdr:rowOff>57150</xdr:rowOff>
        </xdr:from>
        <xdr:to>
          <xdr:col>6</xdr:col>
          <xdr:colOff>1009650</xdr:colOff>
          <xdr:row>57</xdr:row>
          <xdr:rowOff>133350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Montrer les lignes 9 à 37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32" displayName="Tableau132" ref="A8:U45" totalsRowShown="0" headerRowDxfId="107" dataDxfId="105" headerRowBorderDxfId="106" tableBorderDxfId="104" totalsRowBorderDxfId="103" headerRowCellStyle="Normal 2">
  <autoFilter ref="A8:U45">
    <filterColumn colId="4">
      <customFilters>
        <customFilter operator="notEqual" val=" "/>
      </customFilters>
    </filterColumn>
  </autoFilter>
  <tableColumns count="21">
    <tableColumn id="1" name="Etat" dataDxfId="102"/>
    <tableColumn id="2" name="Société" dataDxfId="101"/>
    <tableColumn id="3" name="Contact" dataDxfId="100"/>
    <tableColumn id="4" name="Tél." dataDxfId="99"/>
    <tableColumn id="5" name="Matériel concerné" dataDxfId="98" dataCellStyle="Euro 2">
      <calculatedColumnFormula>Module1!A14</calculatedColumnFormula>
    </tableColumn>
    <tableColumn id="6" name="Consulté le" dataDxfId="97"/>
    <tableColumn id="7" name="Commande" dataDxfId="96"/>
    <tableColumn id="8" name="Chiffrage" dataDxfId="95"/>
    <tableColumn id="9" name="Devis pris en compte" dataDxfId="94" dataCellStyle="Euro 2">
      <calculatedColumnFormula>SUM(I9:I346*(E9:E346="Etude Mécanique")*(E9:E346="Etude Electrique/Pneumatique/Automatisme"))</calculatedColumnFormula>
    </tableColumn>
    <tableColumn id="10" name="Achat" dataDxfId="93" dataCellStyle="Euro 2"/>
    <tableColumn id="12" name="Delta Chiffrage/ Achat" dataDxfId="92">
      <calculatedColumnFormula>IF(OR(J9="",J9=0),"Reste à faire",H9-J9)</calculatedColumnFormula>
    </tableColumn>
    <tableColumn id="13" name="Société 1" dataDxfId="91" dataCellStyle="Euro 2"/>
    <tableColumn id="14" name="Devis 1" dataDxfId="90" dataCellStyle="Euro 2"/>
    <tableColumn id="15" name="Société 2" dataDxfId="89" dataCellStyle="Euro 2"/>
    <tableColumn id="16" name="Devis 2" dataDxfId="88" dataCellStyle="Euro 2"/>
    <tableColumn id="17" name="Société 3" dataDxfId="87" dataCellStyle="Euro 2"/>
    <tableColumn id="18" name="Devis 3" dataDxfId="86"/>
    <tableColumn id="19" name="Délai" dataDxfId="85"/>
    <tableColumn id="20" name="Reçu le:" dataDxfId="84"/>
    <tableColumn id="21" name="Suivi" dataDxfId="83"/>
    <tableColumn id="11" name="Colonne1" dataDxfId="0">
      <calculatedColumnFormula>Module1!T14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BM1265"/>
  <sheetViews>
    <sheetView showGridLines="0" tabSelected="1" zoomScaleNormal="100" zoomScaleSheetLayoutView="100" workbookViewId="0">
      <pane ySplit="12" topLeftCell="A13" activePane="bottomLeft" state="frozen"/>
      <selection pane="bottomLeft" activeCell="A29" sqref="A29:B29"/>
    </sheetView>
  </sheetViews>
  <sheetFormatPr baseColWidth="10" defaultRowHeight="11.25" outlineLevelRow="2" x14ac:dyDescent="0.2"/>
  <cols>
    <col min="1" max="1" width="54.140625" style="22" bestFit="1" customWidth="1"/>
    <col min="2" max="2" width="16.85546875" style="22" customWidth="1"/>
    <col min="3" max="3" width="5.7109375" style="1" bestFit="1" customWidth="1"/>
    <col min="4" max="4" width="5.42578125" style="1" bestFit="1" customWidth="1"/>
    <col min="5" max="6" width="4" style="1" bestFit="1" customWidth="1"/>
    <col min="7" max="7" width="5.7109375" style="1" bestFit="1" customWidth="1"/>
    <col min="8" max="8" width="7.7109375" style="75" bestFit="1" customWidth="1"/>
    <col min="9" max="9" width="4.85546875" style="1" bestFit="1" customWidth="1"/>
    <col min="10" max="10" width="5.140625" style="1" bestFit="1" customWidth="1"/>
    <col min="11" max="11" width="4.7109375" style="1" bestFit="1" customWidth="1"/>
    <col min="12" max="12" width="4.140625" style="1" bestFit="1" customWidth="1"/>
    <col min="13" max="13" width="7.28515625" style="1" bestFit="1" customWidth="1"/>
    <col min="14" max="14" width="6.140625" style="1" bestFit="1" customWidth="1"/>
    <col min="15" max="15" width="5.5703125" style="1" customWidth="1"/>
    <col min="16" max="16" width="9" style="1" customWidth="1"/>
    <col min="17" max="17" width="16.7109375" style="1" customWidth="1"/>
    <col min="18" max="18" width="7.28515625" style="1" customWidth="1"/>
    <col min="19" max="19" width="12.42578125" style="1" customWidth="1"/>
    <col min="20" max="20" width="16.140625" style="180" bestFit="1" customWidth="1"/>
    <col min="21" max="21" width="7.42578125" style="52" bestFit="1" customWidth="1"/>
    <col min="22" max="22" width="16.140625" style="1" bestFit="1" customWidth="1"/>
    <col min="23" max="23" width="12" style="1" customWidth="1"/>
    <col min="24" max="24" width="7.85546875" style="1" customWidth="1"/>
    <col min="25" max="25" width="12.42578125" style="1" customWidth="1"/>
    <col min="26" max="26" width="6.42578125" style="1" customWidth="1"/>
    <col min="27" max="39" width="9.140625" style="2" customWidth="1"/>
    <col min="40" max="40" width="8.42578125" style="3" customWidth="1"/>
    <col min="41" max="41" width="6.85546875" style="3" customWidth="1"/>
    <col min="42" max="42" width="6.85546875" style="1" customWidth="1"/>
    <col min="43" max="16384" width="11.42578125" style="1"/>
  </cols>
  <sheetData>
    <row r="1" spans="1:41" ht="15" customHeight="1" x14ac:dyDescent="0.2">
      <c r="S1" s="114"/>
      <c r="T1" s="114"/>
      <c r="U1" s="184"/>
      <c r="AA1" s="96">
        <v>2</v>
      </c>
      <c r="AB1" s="308" t="s">
        <v>75</v>
      </c>
      <c r="AC1" s="308"/>
      <c r="AD1" s="308"/>
      <c r="AE1" s="105"/>
      <c r="AF1" s="97">
        <v>1.3</v>
      </c>
      <c r="AG1" s="308" t="s">
        <v>76</v>
      </c>
      <c r="AH1" s="308"/>
      <c r="AI1" s="308"/>
      <c r="AJ1" s="106"/>
      <c r="AK1" s="98"/>
      <c r="AL1" s="309"/>
      <c r="AM1" s="309"/>
      <c r="AN1" s="309"/>
      <c r="AO1" s="27"/>
    </row>
    <row r="2" spans="1:41" ht="15" customHeight="1" x14ac:dyDescent="0.2">
      <c r="S2" s="114"/>
      <c r="T2" s="114"/>
      <c r="U2" s="184"/>
      <c r="AA2" s="96">
        <v>9</v>
      </c>
      <c r="AB2" s="308" t="s">
        <v>77</v>
      </c>
      <c r="AC2" s="308"/>
      <c r="AD2" s="308"/>
      <c r="AE2" s="105"/>
      <c r="AF2" s="97">
        <v>1.25</v>
      </c>
      <c r="AG2" s="308" t="s">
        <v>78</v>
      </c>
      <c r="AH2" s="308"/>
      <c r="AI2" s="308"/>
      <c r="AJ2" s="107"/>
      <c r="AK2" s="99"/>
      <c r="AL2" s="309"/>
      <c r="AM2" s="309"/>
      <c r="AN2" s="309"/>
      <c r="AO2" s="108"/>
    </row>
    <row r="3" spans="1:41" ht="15" customHeight="1" x14ac:dyDescent="0.2">
      <c r="S3" s="114"/>
      <c r="T3" s="114"/>
      <c r="U3" s="184"/>
      <c r="AA3" s="96">
        <v>15</v>
      </c>
      <c r="AB3" s="308" t="s">
        <v>79</v>
      </c>
      <c r="AC3" s="308"/>
      <c r="AD3" s="308"/>
      <c r="AE3" s="105"/>
      <c r="AF3" s="97">
        <v>100</v>
      </c>
      <c r="AG3" s="308" t="s">
        <v>80</v>
      </c>
      <c r="AH3" s="308"/>
      <c r="AI3" s="308"/>
      <c r="AJ3" s="109"/>
      <c r="AK3" s="99"/>
      <c r="AL3" s="309"/>
      <c r="AM3" s="309"/>
      <c r="AN3" s="309"/>
      <c r="AO3" s="27"/>
    </row>
    <row r="4" spans="1:41" ht="15" customHeight="1" x14ac:dyDescent="0.2">
      <c r="S4" s="114"/>
      <c r="T4" s="114"/>
      <c r="U4" s="184"/>
      <c r="AA4" s="96">
        <v>2</v>
      </c>
      <c r="AB4" s="308" t="s">
        <v>81</v>
      </c>
      <c r="AC4" s="308"/>
      <c r="AD4" s="308"/>
      <c r="AE4" s="105"/>
      <c r="AF4" s="100"/>
      <c r="AG4" s="308"/>
      <c r="AH4" s="308"/>
      <c r="AI4" s="308"/>
      <c r="AJ4" s="106"/>
      <c r="AK4" s="98"/>
      <c r="AL4" s="309"/>
      <c r="AM4" s="309"/>
      <c r="AN4" s="309"/>
      <c r="AO4" s="27"/>
    </row>
    <row r="5" spans="1:41" ht="15" customHeight="1" x14ac:dyDescent="0.2">
      <c r="S5" s="114"/>
      <c r="T5" s="114"/>
      <c r="U5" s="184"/>
      <c r="AA5" s="96">
        <v>3.5</v>
      </c>
      <c r="AB5" s="308" t="s">
        <v>82</v>
      </c>
      <c r="AC5" s="308"/>
      <c r="AD5" s="308"/>
      <c r="AE5" s="105"/>
      <c r="AF5" s="103">
        <v>450</v>
      </c>
      <c r="AG5" s="308" t="s">
        <v>87</v>
      </c>
      <c r="AH5" s="308"/>
      <c r="AI5" s="308"/>
      <c r="AJ5" s="106"/>
      <c r="AK5" s="98"/>
      <c r="AL5" s="309"/>
      <c r="AM5" s="309"/>
      <c r="AN5" s="309"/>
      <c r="AO5" s="27"/>
    </row>
    <row r="6" spans="1:41" ht="15" customHeight="1" x14ac:dyDescent="0.2">
      <c r="S6" s="114"/>
      <c r="T6" s="114"/>
      <c r="U6" s="184"/>
      <c r="AA6" s="96">
        <v>7</v>
      </c>
      <c r="AB6" s="308" t="s">
        <v>83</v>
      </c>
      <c r="AC6" s="308"/>
      <c r="AD6" s="308"/>
      <c r="AE6" s="105"/>
      <c r="AF6" s="103">
        <v>1500</v>
      </c>
      <c r="AG6" s="308" t="s">
        <v>88</v>
      </c>
      <c r="AH6" s="308"/>
      <c r="AI6" s="308"/>
      <c r="AJ6" s="106"/>
      <c r="AK6" s="98"/>
      <c r="AL6" s="309"/>
      <c r="AM6" s="309"/>
      <c r="AN6" s="309"/>
      <c r="AO6" s="27"/>
    </row>
    <row r="7" spans="1:41" ht="15" customHeight="1" x14ac:dyDescent="0.2">
      <c r="S7" s="114"/>
      <c r="T7" s="114"/>
      <c r="U7" s="184"/>
      <c r="AA7" s="96">
        <v>12</v>
      </c>
      <c r="AB7" s="308" t="s">
        <v>84</v>
      </c>
      <c r="AC7" s="308"/>
      <c r="AD7" s="308"/>
      <c r="AE7" s="105"/>
      <c r="AF7" s="104">
        <v>125</v>
      </c>
      <c r="AG7" s="313" t="s">
        <v>94</v>
      </c>
      <c r="AH7" s="313"/>
      <c r="AI7" s="313"/>
      <c r="AJ7" s="110"/>
      <c r="AK7" s="102"/>
      <c r="AL7" s="317"/>
      <c r="AM7" s="317"/>
      <c r="AN7" s="317"/>
      <c r="AO7" s="27"/>
    </row>
    <row r="8" spans="1:41" ht="15" customHeight="1" x14ac:dyDescent="0.2">
      <c r="S8" s="114"/>
      <c r="T8" s="114"/>
      <c r="U8" s="184"/>
      <c r="AA8" s="96">
        <v>12</v>
      </c>
      <c r="AB8" s="308" t="s">
        <v>85</v>
      </c>
      <c r="AC8" s="308"/>
      <c r="AD8" s="308"/>
      <c r="AE8" s="105"/>
      <c r="AF8" s="101"/>
      <c r="AG8" s="313"/>
      <c r="AH8" s="313"/>
      <c r="AI8" s="313"/>
      <c r="AJ8" s="110"/>
      <c r="AK8" s="102"/>
      <c r="AL8" s="317"/>
      <c r="AM8" s="317"/>
      <c r="AN8" s="317"/>
      <c r="AO8" s="27"/>
    </row>
    <row r="9" spans="1:41" ht="15" customHeight="1" thickBot="1" x14ac:dyDescent="0.25">
      <c r="S9" s="185"/>
      <c r="T9" s="185"/>
      <c r="U9" s="186"/>
      <c r="AA9" s="111"/>
      <c r="AB9" s="317"/>
      <c r="AC9" s="317"/>
      <c r="AD9" s="317"/>
      <c r="AE9" s="112"/>
      <c r="AF9" s="102"/>
      <c r="AG9" s="317"/>
      <c r="AH9" s="317"/>
      <c r="AI9" s="317"/>
      <c r="AJ9" s="110"/>
      <c r="AK9" s="102"/>
      <c r="AL9" s="317"/>
      <c r="AM9" s="317"/>
      <c r="AN9" s="317"/>
      <c r="AO9" s="27"/>
    </row>
    <row r="10" spans="1:41" ht="13.5" customHeight="1" thickBot="1" x14ac:dyDescent="0.25">
      <c r="A10" s="154" t="s">
        <v>99</v>
      </c>
      <c r="B10" s="293" t="s">
        <v>30</v>
      </c>
      <c r="C10" s="297" t="s">
        <v>1</v>
      </c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298"/>
      <c r="Q10" s="299"/>
      <c r="R10" s="314" t="s">
        <v>2</v>
      </c>
      <c r="S10" s="315"/>
      <c r="T10" s="315"/>
      <c r="U10" s="315"/>
      <c r="V10" s="315"/>
      <c r="W10" s="315"/>
      <c r="X10" s="315"/>
      <c r="Y10" s="316"/>
      <c r="AA10" s="244" t="s">
        <v>31</v>
      </c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6"/>
    </row>
    <row r="11" spans="1:41" ht="45.75" thickBot="1" x14ac:dyDescent="0.25">
      <c r="A11" s="153" t="s">
        <v>0</v>
      </c>
      <c r="B11" s="294"/>
      <c r="C11" s="159" t="s">
        <v>48</v>
      </c>
      <c r="D11" s="160" t="s">
        <v>47</v>
      </c>
      <c r="E11" s="160" t="s">
        <v>42</v>
      </c>
      <c r="F11" s="160" t="s">
        <v>43</v>
      </c>
      <c r="G11" s="160" t="s">
        <v>49</v>
      </c>
      <c r="H11" s="160" t="s">
        <v>44</v>
      </c>
      <c r="I11" s="160" t="s">
        <v>71</v>
      </c>
      <c r="J11" s="160" t="s">
        <v>40</v>
      </c>
      <c r="K11" s="160" t="s">
        <v>72</v>
      </c>
      <c r="L11" s="160" t="s">
        <v>41</v>
      </c>
      <c r="M11" s="160" t="s">
        <v>46</v>
      </c>
      <c r="N11" s="160" t="s">
        <v>64</v>
      </c>
      <c r="O11" s="160" t="s">
        <v>63</v>
      </c>
      <c r="P11" s="160" t="s">
        <v>65</v>
      </c>
      <c r="Q11" s="291" t="s">
        <v>23</v>
      </c>
      <c r="R11" s="161" t="s">
        <v>13</v>
      </c>
      <c r="S11" s="170" t="s">
        <v>14</v>
      </c>
      <c r="T11" s="282" t="s">
        <v>22</v>
      </c>
      <c r="U11" s="284" t="s">
        <v>54</v>
      </c>
      <c r="V11" s="286" t="s">
        <v>15</v>
      </c>
      <c r="W11" s="282" t="s">
        <v>33</v>
      </c>
      <c r="X11" s="280" t="s">
        <v>32</v>
      </c>
      <c r="Y11" s="282" t="s">
        <v>14</v>
      </c>
      <c r="AA11" s="4" t="s">
        <v>18</v>
      </c>
      <c r="AB11" s="310" t="s">
        <v>3</v>
      </c>
      <c r="AC11" s="311"/>
      <c r="AD11" s="312"/>
      <c r="AE11" s="4" t="s">
        <v>4</v>
      </c>
      <c r="AF11" s="4" t="s">
        <v>9</v>
      </c>
      <c r="AG11" s="4" t="s">
        <v>5</v>
      </c>
      <c r="AH11" s="4" t="s">
        <v>7</v>
      </c>
      <c r="AI11" s="4" t="s">
        <v>21</v>
      </c>
      <c r="AJ11" s="4" t="s">
        <v>10</v>
      </c>
      <c r="AK11" s="4" t="s">
        <v>8</v>
      </c>
      <c r="AL11" s="4" t="s">
        <v>14</v>
      </c>
      <c r="AM11" s="4" t="s">
        <v>19</v>
      </c>
      <c r="AN11" s="4" t="s">
        <v>12</v>
      </c>
      <c r="AO11" s="4" t="s">
        <v>6</v>
      </c>
    </row>
    <row r="12" spans="1:41" ht="23.25" thickBot="1" x14ac:dyDescent="0.25">
      <c r="A12" s="153" t="s">
        <v>112</v>
      </c>
      <c r="B12" s="295"/>
      <c r="C12" s="162">
        <v>70</v>
      </c>
      <c r="D12" s="163">
        <v>62</v>
      </c>
      <c r="E12" s="163">
        <v>60</v>
      </c>
      <c r="F12" s="163">
        <v>50</v>
      </c>
      <c r="G12" s="163">
        <v>62</v>
      </c>
      <c r="H12" s="163">
        <v>60</v>
      </c>
      <c r="I12" s="163">
        <v>50</v>
      </c>
      <c r="J12" s="163">
        <v>50</v>
      </c>
      <c r="K12" s="163">
        <v>53</v>
      </c>
      <c r="L12" s="163">
        <v>50</v>
      </c>
      <c r="M12" s="163">
        <v>60</v>
      </c>
      <c r="N12" s="163">
        <v>60</v>
      </c>
      <c r="O12" s="163">
        <v>60</v>
      </c>
      <c r="P12" s="163">
        <v>60</v>
      </c>
      <c r="Q12" s="292"/>
      <c r="R12" s="164"/>
      <c r="S12" s="165"/>
      <c r="T12" s="283"/>
      <c r="U12" s="285"/>
      <c r="V12" s="287"/>
      <c r="W12" s="283"/>
      <c r="X12" s="281"/>
      <c r="Y12" s="283"/>
      <c r="AA12" s="113">
        <v>50</v>
      </c>
      <c r="AB12" s="113" t="s">
        <v>11</v>
      </c>
      <c r="AC12" s="113" t="s">
        <v>16</v>
      </c>
      <c r="AD12" s="113" t="s">
        <v>17</v>
      </c>
      <c r="AE12" s="113">
        <v>45</v>
      </c>
      <c r="AF12" s="113">
        <v>45</v>
      </c>
      <c r="AG12" s="113">
        <v>45</v>
      </c>
      <c r="AH12" s="113">
        <v>60</v>
      </c>
      <c r="AI12" s="113">
        <v>90</v>
      </c>
      <c r="AJ12" s="113">
        <v>60</v>
      </c>
      <c r="AK12" s="113"/>
      <c r="AL12" s="113"/>
      <c r="AM12" s="113" t="s">
        <v>20</v>
      </c>
      <c r="AN12" s="113">
        <v>45</v>
      </c>
      <c r="AO12" s="113">
        <v>50</v>
      </c>
    </row>
    <row r="13" spans="1:41" ht="18" customHeight="1" thickBot="1" x14ac:dyDescent="0.3">
      <c r="A13" s="166" t="s">
        <v>136</v>
      </c>
      <c r="B13" s="167" t="s">
        <v>142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81" t="s">
        <v>142</v>
      </c>
      <c r="U13" s="168"/>
      <c r="V13" s="168"/>
      <c r="W13" s="168"/>
      <c r="X13" s="168"/>
      <c r="Y13" s="169"/>
      <c r="AA13" s="115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7"/>
      <c r="AO13" s="118"/>
    </row>
    <row r="14" spans="1:41" ht="18" customHeight="1" thickBot="1" x14ac:dyDescent="0.3">
      <c r="A14" s="19" t="s">
        <v>100</v>
      </c>
      <c r="B14" s="85">
        <f>Q14+V14</f>
        <v>1547</v>
      </c>
      <c r="C14" s="290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86"/>
      <c r="O14" s="86"/>
      <c r="P14" s="87"/>
      <c r="Q14" s="20">
        <f>SUM(Q15:Q42)</f>
        <v>0</v>
      </c>
      <c r="R14" s="95"/>
      <c r="S14" s="171"/>
      <c r="T14" s="20">
        <f>SUM(T15:T42)</f>
        <v>1190</v>
      </c>
      <c r="U14" s="178">
        <v>1.3</v>
      </c>
      <c r="V14" s="20">
        <f>SUM(V15:V42)</f>
        <v>1547</v>
      </c>
      <c r="W14" s="20">
        <f>SUM(W15:W42)</f>
        <v>0</v>
      </c>
      <c r="X14" s="155"/>
      <c r="Y14" s="20">
        <f>SUM(Y15:Y42)</f>
        <v>0</v>
      </c>
      <c r="AA14" s="115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7"/>
      <c r="AO14" s="118"/>
    </row>
    <row r="15" spans="1:41" ht="12" customHeight="1" outlineLevel="1" x14ac:dyDescent="0.2">
      <c r="A15" s="288" t="s">
        <v>35</v>
      </c>
      <c r="B15" s="289"/>
      <c r="C15" s="79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17">
        <f>C15*$C$12+D15*$D$12+E15*$E$12+F15*$F$12+G15*$G$12+H15*$H$12+I15*$I$12+J15*$J$12+K15*$K$12+L15*$L$12+M15*$M$12+N15*$N$12+O15*$O$12+P15*$P$12</f>
        <v>0</v>
      </c>
      <c r="R15" s="41">
        <v>0</v>
      </c>
      <c r="S15" s="172"/>
      <c r="T15" s="44">
        <f>R15*S15</f>
        <v>0</v>
      </c>
      <c r="U15" s="141">
        <f t="shared" ref="U15:U42" si="0">$U$14</f>
        <v>1.3</v>
      </c>
      <c r="V15" s="54">
        <f>IF(T15*U15=0,IF(W15*U15=0,0,W15*U15),IF(W15*U15&gt;0,"ERREUR",T15*U15))</f>
        <v>0</v>
      </c>
      <c r="W15" s="55">
        <f>X15*Y15</f>
        <v>0</v>
      </c>
      <c r="X15" s="18"/>
      <c r="Y15" s="125">
        <f t="shared" ref="Y15:Y42" si="1">$AA$12*AA15+AD15+AE15*$AE$12+AF15*$AF$12+AG15*$AG$12+AH15*$AH$12+AI15*$AI$12+AJ15*$AJ$12+AM15+AN15*$AN$12+AO15*$AO$12</f>
        <v>0</v>
      </c>
      <c r="AA15" s="25"/>
      <c r="AB15" s="26"/>
      <c r="AC15" s="26"/>
      <c r="AD15" s="26">
        <f t="shared" ref="AD15:AD42" si="2">AB15*AC15</f>
        <v>0</v>
      </c>
      <c r="AE15" s="26"/>
      <c r="AF15" s="26"/>
      <c r="AG15" s="26"/>
      <c r="AH15" s="26"/>
      <c r="AI15" s="26"/>
      <c r="AJ15" s="26"/>
      <c r="AK15" s="26"/>
      <c r="AL15" s="26"/>
      <c r="AM15" s="26">
        <f t="shared" ref="AM15:AM42" si="3">AK15*AL15</f>
        <v>0</v>
      </c>
      <c r="AN15" s="27"/>
      <c r="AO15" s="28"/>
    </row>
    <row r="16" spans="1:41" ht="12" customHeight="1" outlineLevel="1" x14ac:dyDescent="0.2">
      <c r="A16" s="347" t="s">
        <v>96</v>
      </c>
      <c r="B16" s="348"/>
      <c r="C16" s="349"/>
      <c r="D16" s="350"/>
      <c r="E16" s="351"/>
      <c r="F16" s="351"/>
      <c r="G16" s="351"/>
      <c r="H16" s="351"/>
      <c r="I16" s="351"/>
      <c r="J16" s="351"/>
      <c r="K16" s="351"/>
      <c r="L16" s="351"/>
      <c r="M16" s="351"/>
      <c r="N16" s="351"/>
      <c r="O16" s="351"/>
      <c r="P16" s="351"/>
      <c r="Q16" s="352">
        <f t="shared" ref="Q16:Q42" si="4">C16*$C$12+D16*$D$12+E16*$E$12+F16*$F$12+G16*$G$12+H16*$H$12+I16*$I$12+J16*$J$12+K16*$K$12+L16*$L$12+M16*$M$12+N16*$N$12+O16*$O$12+P16*$P$12</f>
        <v>0</v>
      </c>
      <c r="R16" s="353">
        <v>1</v>
      </c>
      <c r="S16" s="354">
        <v>100</v>
      </c>
      <c r="T16" s="355">
        <f>R16*S16</f>
        <v>100</v>
      </c>
      <c r="U16" s="141">
        <f t="shared" si="0"/>
        <v>1.3</v>
      </c>
      <c r="V16" s="54">
        <f>IF(T16*U16=0,IF(W16*U16=0,0,W16*U16),IF(W16*U16&gt;0,"ERREUR",T16*U16))</f>
        <v>130</v>
      </c>
      <c r="W16" s="56">
        <f>X16*Y16</f>
        <v>0</v>
      </c>
      <c r="X16" s="18"/>
      <c r="Y16" s="125">
        <f t="shared" si="1"/>
        <v>0</v>
      </c>
      <c r="AA16" s="25"/>
      <c r="AB16" s="26"/>
      <c r="AC16" s="26"/>
      <c r="AD16" s="26">
        <f t="shared" si="2"/>
        <v>0</v>
      </c>
      <c r="AE16" s="26"/>
      <c r="AF16" s="26"/>
      <c r="AG16" s="26"/>
      <c r="AH16" s="26"/>
      <c r="AI16" s="26"/>
      <c r="AJ16" s="26"/>
      <c r="AK16" s="26"/>
      <c r="AL16" s="26"/>
      <c r="AM16" s="26">
        <f t="shared" si="3"/>
        <v>0</v>
      </c>
      <c r="AN16" s="27"/>
      <c r="AO16" s="28"/>
    </row>
    <row r="17" spans="1:41" outlineLevel="1" x14ac:dyDescent="0.2">
      <c r="A17" s="237" t="s">
        <v>104</v>
      </c>
      <c r="B17" s="238"/>
      <c r="C17" s="80"/>
      <c r="D17" s="78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17">
        <f t="shared" si="4"/>
        <v>0</v>
      </c>
      <c r="R17" s="41">
        <v>0</v>
      </c>
      <c r="S17" s="172"/>
      <c r="T17" s="44">
        <f t="shared" ref="T17:T42" si="5">R17*S17</f>
        <v>0</v>
      </c>
      <c r="U17" s="141">
        <f t="shared" si="0"/>
        <v>1.3</v>
      </c>
      <c r="V17" s="54">
        <f t="shared" ref="V17:V42" si="6">IF(T17*U17=0,IF(W17*U17=0,0,W17*U17),IF(W17*U17&gt;0,"ERREUR",T17*U17))</f>
        <v>0</v>
      </c>
      <c r="W17" s="56">
        <f t="shared" ref="W17:W42" si="7">X17*Y17</f>
        <v>0</v>
      </c>
      <c r="X17" s="18"/>
      <c r="Y17" s="125">
        <f t="shared" si="1"/>
        <v>0</v>
      </c>
      <c r="AA17" s="25"/>
      <c r="AB17" s="26"/>
      <c r="AC17" s="26"/>
      <c r="AD17" s="26">
        <f t="shared" si="2"/>
        <v>0</v>
      </c>
      <c r="AE17" s="26"/>
      <c r="AF17" s="26"/>
      <c r="AG17" s="26"/>
      <c r="AH17" s="26"/>
      <c r="AI17" s="26"/>
      <c r="AJ17" s="26"/>
      <c r="AK17" s="26"/>
      <c r="AL17" s="26"/>
      <c r="AM17" s="26">
        <f t="shared" si="3"/>
        <v>0</v>
      </c>
      <c r="AN17" s="27"/>
      <c r="AO17" s="28"/>
    </row>
    <row r="18" spans="1:41" outlineLevel="1" x14ac:dyDescent="0.2">
      <c r="A18" s="237" t="s">
        <v>106</v>
      </c>
      <c r="B18" s="238"/>
      <c r="C18" s="80"/>
      <c r="D18" s="78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17">
        <f t="shared" si="4"/>
        <v>0</v>
      </c>
      <c r="R18" s="41">
        <v>0</v>
      </c>
      <c r="S18" s="172"/>
      <c r="T18" s="44">
        <f t="shared" si="5"/>
        <v>0</v>
      </c>
      <c r="U18" s="141">
        <f t="shared" si="0"/>
        <v>1.3</v>
      </c>
      <c r="V18" s="54">
        <f t="shared" si="6"/>
        <v>0</v>
      </c>
      <c r="W18" s="56">
        <f t="shared" si="7"/>
        <v>0</v>
      </c>
      <c r="X18" s="18"/>
      <c r="Y18" s="125">
        <f t="shared" si="1"/>
        <v>0</v>
      </c>
      <c r="AA18" s="25"/>
      <c r="AB18" s="26"/>
      <c r="AC18" s="26"/>
      <c r="AD18" s="26">
        <f t="shared" si="2"/>
        <v>0</v>
      </c>
      <c r="AE18" s="26"/>
      <c r="AF18" s="26"/>
      <c r="AG18" s="26"/>
      <c r="AH18" s="26"/>
      <c r="AI18" s="26"/>
      <c r="AJ18" s="26"/>
      <c r="AK18" s="26"/>
      <c r="AL18" s="26"/>
      <c r="AM18" s="26">
        <f t="shared" si="3"/>
        <v>0</v>
      </c>
      <c r="AN18" s="27"/>
      <c r="AO18" s="28"/>
    </row>
    <row r="19" spans="1:41" outlineLevel="1" x14ac:dyDescent="0.2">
      <c r="A19" s="237" t="s">
        <v>103</v>
      </c>
      <c r="B19" s="238"/>
      <c r="C19" s="80"/>
      <c r="D19" s="78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17">
        <f t="shared" si="4"/>
        <v>0</v>
      </c>
      <c r="R19" s="41">
        <v>0</v>
      </c>
      <c r="S19" s="172"/>
      <c r="T19" s="44">
        <f t="shared" si="5"/>
        <v>0</v>
      </c>
      <c r="U19" s="141">
        <f t="shared" si="0"/>
        <v>1.3</v>
      </c>
      <c r="V19" s="54">
        <f t="shared" si="6"/>
        <v>0</v>
      </c>
      <c r="W19" s="56">
        <f t="shared" si="7"/>
        <v>0</v>
      </c>
      <c r="X19" s="18"/>
      <c r="Y19" s="125">
        <f t="shared" si="1"/>
        <v>0</v>
      </c>
      <c r="AA19" s="25"/>
      <c r="AB19" s="26"/>
      <c r="AC19" s="26"/>
      <c r="AD19" s="26">
        <f t="shared" si="2"/>
        <v>0</v>
      </c>
      <c r="AE19" s="26"/>
      <c r="AF19" s="26"/>
      <c r="AG19" s="26"/>
      <c r="AH19" s="26"/>
      <c r="AI19" s="26"/>
      <c r="AJ19" s="26"/>
      <c r="AK19" s="26"/>
      <c r="AL19" s="26"/>
      <c r="AM19" s="26">
        <f t="shared" si="3"/>
        <v>0</v>
      </c>
      <c r="AN19" s="27"/>
      <c r="AO19" s="28"/>
    </row>
    <row r="20" spans="1:41" ht="12" customHeight="1" outlineLevel="1" x14ac:dyDescent="0.2">
      <c r="A20" s="237" t="s">
        <v>60</v>
      </c>
      <c r="B20" s="238"/>
      <c r="C20" s="80"/>
      <c r="D20" s="78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17">
        <f t="shared" si="4"/>
        <v>0</v>
      </c>
      <c r="R20" s="41">
        <v>0</v>
      </c>
      <c r="S20" s="172"/>
      <c r="T20" s="44">
        <f t="shared" si="5"/>
        <v>0</v>
      </c>
      <c r="U20" s="141">
        <f t="shared" si="0"/>
        <v>1.3</v>
      </c>
      <c r="V20" s="54">
        <f t="shared" si="6"/>
        <v>0</v>
      </c>
      <c r="W20" s="56">
        <f t="shared" si="7"/>
        <v>0</v>
      </c>
      <c r="X20" s="18"/>
      <c r="Y20" s="125">
        <f t="shared" si="1"/>
        <v>0</v>
      </c>
      <c r="AA20" s="25"/>
      <c r="AB20" s="26"/>
      <c r="AC20" s="26"/>
      <c r="AD20" s="26">
        <f t="shared" si="2"/>
        <v>0</v>
      </c>
      <c r="AE20" s="26"/>
      <c r="AF20" s="26"/>
      <c r="AG20" s="26"/>
      <c r="AH20" s="26"/>
      <c r="AI20" s="26"/>
      <c r="AJ20" s="26"/>
      <c r="AK20" s="26"/>
      <c r="AL20" s="26"/>
      <c r="AM20" s="26">
        <f t="shared" si="3"/>
        <v>0</v>
      </c>
      <c r="AN20" s="27"/>
      <c r="AO20" s="28"/>
    </row>
    <row r="21" spans="1:41" ht="12" customHeight="1" outlineLevel="1" x14ac:dyDescent="0.2">
      <c r="A21" s="347" t="s">
        <v>52</v>
      </c>
      <c r="B21" s="348"/>
      <c r="C21" s="349"/>
      <c r="D21" s="350"/>
      <c r="E21" s="351"/>
      <c r="F21" s="351"/>
      <c r="G21" s="351"/>
      <c r="H21" s="351"/>
      <c r="I21" s="351"/>
      <c r="J21" s="351"/>
      <c r="K21" s="351"/>
      <c r="L21" s="351"/>
      <c r="M21" s="351"/>
      <c r="N21" s="351"/>
      <c r="O21" s="351"/>
      <c r="P21" s="351"/>
      <c r="Q21" s="352">
        <f t="shared" si="4"/>
        <v>0</v>
      </c>
      <c r="R21" s="353">
        <v>33</v>
      </c>
      <c r="S21" s="354">
        <v>33</v>
      </c>
      <c r="T21" s="355">
        <f t="shared" si="5"/>
        <v>1089</v>
      </c>
      <c r="U21" s="141">
        <f t="shared" si="0"/>
        <v>1.3</v>
      </c>
      <c r="V21" s="54">
        <f t="shared" si="6"/>
        <v>1415.7</v>
      </c>
      <c r="W21" s="56">
        <f t="shared" si="7"/>
        <v>0</v>
      </c>
      <c r="X21" s="18"/>
      <c r="Y21" s="125">
        <f t="shared" si="1"/>
        <v>0</v>
      </c>
      <c r="AA21" s="25"/>
      <c r="AB21" s="26"/>
      <c r="AC21" s="26"/>
      <c r="AD21" s="26">
        <f t="shared" si="2"/>
        <v>0</v>
      </c>
      <c r="AE21" s="26"/>
      <c r="AF21" s="26"/>
      <c r="AG21" s="26"/>
      <c r="AH21" s="26"/>
      <c r="AI21" s="26"/>
      <c r="AJ21" s="26"/>
      <c r="AK21" s="26"/>
      <c r="AL21" s="26"/>
      <c r="AM21" s="26">
        <f t="shared" si="3"/>
        <v>0</v>
      </c>
      <c r="AN21" s="27"/>
      <c r="AO21" s="28"/>
    </row>
    <row r="22" spans="1:41" outlineLevel="1" x14ac:dyDescent="0.2">
      <c r="A22" s="237"/>
      <c r="B22" s="238"/>
      <c r="C22" s="80"/>
      <c r="D22" s="78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17">
        <f t="shared" ref="Q22:Q32" si="8">C22*$C$12+D22*$D$12+E22*$E$12+F22*$F$12+G22*$G$12+H22*$H$12+I22*$I$12+J22*$J$12+K22*$K$12+L22*$L$12+M22*$M$12+N22*$N$12+O22*$O$12+P22*$P$12</f>
        <v>0</v>
      </c>
      <c r="R22" s="41">
        <v>0</v>
      </c>
      <c r="S22" s="172"/>
      <c r="T22" s="44">
        <f t="shared" ref="T22:T32" si="9">R22*S22</f>
        <v>0</v>
      </c>
      <c r="U22" s="141">
        <f t="shared" si="0"/>
        <v>1.3</v>
      </c>
      <c r="V22" s="54">
        <f t="shared" ref="V22:V32" si="10">IF(T22*U22=0,IF(W22*U22=0,0,W22*U22),IF(W22*U22&gt;0,"ERREUR",T22*U22))</f>
        <v>0</v>
      </c>
      <c r="W22" s="56">
        <f t="shared" ref="W22:W32" si="11">X22*Y22</f>
        <v>0</v>
      </c>
      <c r="X22" s="18"/>
      <c r="Y22" s="125">
        <f t="shared" ref="Y22" si="12">$AA$12*AA22+AD22+AE22*$AE$12+AF22*$AF$12+AG22*$AG$12+AH22*$AH$12+AI22*$AI$12+AJ22*$AJ$12+AM22+AN22*$AN$12+AO22*$AO$12</f>
        <v>0</v>
      </c>
      <c r="AA22" s="25"/>
      <c r="AB22" s="26"/>
      <c r="AC22" s="26"/>
      <c r="AD22" s="26">
        <f t="shared" ref="AD22" si="13">AB22*AC22</f>
        <v>0</v>
      </c>
      <c r="AE22" s="26"/>
      <c r="AF22" s="26"/>
      <c r="AG22" s="26"/>
      <c r="AH22" s="26"/>
      <c r="AI22" s="26"/>
      <c r="AJ22" s="26"/>
      <c r="AK22" s="26"/>
      <c r="AL22" s="26"/>
      <c r="AM22" s="26">
        <f t="shared" ref="AM22" si="14">AK22*AL22</f>
        <v>0</v>
      </c>
      <c r="AN22" s="27"/>
      <c r="AO22" s="28"/>
    </row>
    <row r="23" spans="1:41" outlineLevel="1" x14ac:dyDescent="0.2">
      <c r="A23" s="237"/>
      <c r="B23" s="238"/>
      <c r="C23" s="80"/>
      <c r="D23" s="78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17">
        <f t="shared" ref="Q23" si="15">C23*$C$12+D23*$D$12+E23*$E$12+F23*$F$12+G23*$G$12+H23*$H$12+I23*$I$12+J23*$J$12+K23*$K$12+L23*$L$12+M23*$M$12+N23*$N$12+O23*$O$12+P23*$P$12</f>
        <v>0</v>
      </c>
      <c r="R23" s="41">
        <v>0</v>
      </c>
      <c r="S23" s="172"/>
      <c r="T23" s="44">
        <f t="shared" ref="T23" si="16">R23*S23</f>
        <v>0</v>
      </c>
      <c r="U23" s="141">
        <f t="shared" si="0"/>
        <v>1.3</v>
      </c>
      <c r="V23" s="54">
        <f t="shared" ref="V23" si="17">IF(T23*U23=0,IF(W23*U23=0,0,W23*U23),IF(W23*U23&gt;0,"ERREUR",T23*U23))</f>
        <v>0</v>
      </c>
      <c r="W23" s="56">
        <f t="shared" ref="W23" si="18">X23*Y23</f>
        <v>0</v>
      </c>
      <c r="X23" s="18"/>
      <c r="Y23" s="125">
        <f t="shared" ref="Y23" si="19">$AA$12*AA23+AD23+AE23*$AE$12+AF23*$AF$12+AG23*$AG$12+AH23*$AH$12+AI23*$AI$12+AJ23*$AJ$12+AM23+AN23*$AN$12+AO23*$AO$12</f>
        <v>0</v>
      </c>
      <c r="AA23" s="25"/>
      <c r="AB23" s="26"/>
      <c r="AC23" s="26"/>
      <c r="AD23" s="26">
        <f t="shared" ref="AD23" si="20">AB23*AC23</f>
        <v>0</v>
      </c>
      <c r="AE23" s="26"/>
      <c r="AF23" s="26"/>
      <c r="AG23" s="26"/>
      <c r="AH23" s="26"/>
      <c r="AI23" s="26"/>
      <c r="AJ23" s="26"/>
      <c r="AK23" s="26"/>
      <c r="AL23" s="26"/>
      <c r="AM23" s="26">
        <f t="shared" ref="AM23" si="21">AK23*AL23</f>
        <v>0</v>
      </c>
      <c r="AN23" s="27"/>
      <c r="AO23" s="28"/>
    </row>
    <row r="24" spans="1:41" outlineLevel="1" x14ac:dyDescent="0.2">
      <c r="A24" s="237"/>
      <c r="B24" s="238"/>
      <c r="C24" s="80"/>
      <c r="D24" s="78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17">
        <f t="shared" si="8"/>
        <v>0</v>
      </c>
      <c r="R24" s="41">
        <v>0</v>
      </c>
      <c r="S24" s="172"/>
      <c r="T24" s="44">
        <f t="shared" si="9"/>
        <v>0</v>
      </c>
      <c r="U24" s="141">
        <f t="shared" si="0"/>
        <v>1.3</v>
      </c>
      <c r="V24" s="54">
        <f t="shared" si="10"/>
        <v>0</v>
      </c>
      <c r="W24" s="56">
        <f t="shared" si="11"/>
        <v>0</v>
      </c>
      <c r="X24" s="18"/>
      <c r="Y24" s="125">
        <f t="shared" ref="Y24" si="22">$AA$12*AA24+AD24+AE24*$AE$12+AF24*$AF$12+AG24*$AG$12+AH24*$AH$12+AI24*$AI$12+AJ24*$AJ$12+AM24+AN24*$AN$12+AO24*$AO$12</f>
        <v>0</v>
      </c>
      <c r="AA24" s="25"/>
      <c r="AB24" s="26"/>
      <c r="AC24" s="26"/>
      <c r="AD24" s="26">
        <f t="shared" ref="AD24" si="23">AB24*AC24</f>
        <v>0</v>
      </c>
      <c r="AE24" s="26"/>
      <c r="AF24" s="26"/>
      <c r="AG24" s="26"/>
      <c r="AH24" s="26"/>
      <c r="AI24" s="26"/>
      <c r="AJ24" s="26"/>
      <c r="AK24" s="26"/>
      <c r="AL24" s="26"/>
      <c r="AM24" s="26">
        <f t="shared" ref="AM24" si="24">AK24*AL24</f>
        <v>0</v>
      </c>
      <c r="AN24" s="27"/>
      <c r="AO24" s="28"/>
    </row>
    <row r="25" spans="1:41" ht="12.75" outlineLevel="1" x14ac:dyDescent="0.2">
      <c r="A25" s="347" t="s">
        <v>154</v>
      </c>
      <c r="B25" s="348"/>
      <c r="C25" s="349"/>
      <c r="D25" s="350"/>
      <c r="E25" s="351"/>
      <c r="F25" s="351"/>
      <c r="G25" s="351"/>
      <c r="H25" s="351"/>
      <c r="I25" s="351"/>
      <c r="J25" s="351"/>
      <c r="K25" s="351"/>
      <c r="L25" s="351"/>
      <c r="M25" s="351"/>
      <c r="N25" s="351"/>
      <c r="O25" s="351"/>
      <c r="P25" s="351"/>
      <c r="Q25" s="352">
        <f t="shared" si="8"/>
        <v>0</v>
      </c>
      <c r="R25" s="353">
        <v>1</v>
      </c>
      <c r="S25" s="354">
        <v>1</v>
      </c>
      <c r="T25" s="355">
        <f t="shared" si="9"/>
        <v>1</v>
      </c>
      <c r="U25" s="141">
        <f t="shared" si="0"/>
        <v>1.3</v>
      </c>
      <c r="V25" s="54">
        <f t="shared" si="10"/>
        <v>1.3</v>
      </c>
      <c r="W25" s="56">
        <f t="shared" si="11"/>
        <v>0</v>
      </c>
      <c r="X25" s="18"/>
      <c r="Y25" s="125">
        <f t="shared" si="1"/>
        <v>0</v>
      </c>
      <c r="AA25" s="25"/>
      <c r="AB25" s="26"/>
      <c r="AC25" s="26"/>
      <c r="AD25" s="26">
        <f t="shared" si="2"/>
        <v>0</v>
      </c>
      <c r="AE25" s="26"/>
      <c r="AF25" s="26"/>
      <c r="AG25" s="26"/>
      <c r="AH25" s="26"/>
      <c r="AI25" s="26"/>
      <c r="AJ25" s="26"/>
      <c r="AK25" s="26"/>
      <c r="AL25" s="26"/>
      <c r="AM25" s="26">
        <f t="shared" si="3"/>
        <v>0</v>
      </c>
      <c r="AN25" s="27"/>
      <c r="AO25" s="28"/>
    </row>
    <row r="26" spans="1:41" outlineLevel="1" x14ac:dyDescent="0.2">
      <c r="A26" s="237"/>
      <c r="B26" s="238"/>
      <c r="C26" s="80"/>
      <c r="D26" s="78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17">
        <f t="shared" si="8"/>
        <v>0</v>
      </c>
      <c r="R26" s="41">
        <v>0</v>
      </c>
      <c r="S26" s="172"/>
      <c r="T26" s="44">
        <f t="shared" si="9"/>
        <v>0</v>
      </c>
      <c r="U26" s="141">
        <f t="shared" si="0"/>
        <v>1.3</v>
      </c>
      <c r="V26" s="54">
        <f t="shared" si="10"/>
        <v>0</v>
      </c>
      <c r="W26" s="56">
        <f t="shared" si="11"/>
        <v>0</v>
      </c>
      <c r="X26" s="18"/>
      <c r="Y26" s="125">
        <f t="shared" ref="Y26:Y27" si="25">$AA$12*AA26+AD26+AE26*$AE$12+AF26*$AF$12+AG26*$AG$12+AH26*$AH$12+AI26*$AI$12+AJ26*$AJ$12+AM26+AN26*$AN$12+AO26*$AO$12</f>
        <v>0</v>
      </c>
      <c r="AA26" s="25"/>
      <c r="AB26" s="26"/>
      <c r="AC26" s="26"/>
      <c r="AD26" s="26">
        <f t="shared" ref="AD26:AD27" si="26">AB26*AC26</f>
        <v>0</v>
      </c>
      <c r="AE26" s="26"/>
      <c r="AF26" s="26"/>
      <c r="AG26" s="26"/>
      <c r="AH26" s="26"/>
      <c r="AI26" s="26"/>
      <c r="AJ26" s="26"/>
      <c r="AK26" s="26"/>
      <c r="AL26" s="26"/>
      <c r="AM26" s="26">
        <f t="shared" ref="AM26:AM27" si="27">AK26*AL26</f>
        <v>0</v>
      </c>
      <c r="AN26" s="27"/>
      <c r="AO26" s="28"/>
    </row>
    <row r="27" spans="1:41" outlineLevel="1" x14ac:dyDescent="0.2">
      <c r="A27" s="237"/>
      <c r="B27" s="238"/>
      <c r="C27" s="80"/>
      <c r="D27" s="78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17">
        <f t="shared" si="8"/>
        <v>0</v>
      </c>
      <c r="R27" s="41">
        <v>0</v>
      </c>
      <c r="S27" s="172"/>
      <c r="T27" s="44">
        <v>0</v>
      </c>
      <c r="U27" s="141">
        <f t="shared" si="0"/>
        <v>1.3</v>
      </c>
      <c r="V27" s="54">
        <f t="shared" si="10"/>
        <v>0</v>
      </c>
      <c r="W27" s="56">
        <f t="shared" si="11"/>
        <v>0</v>
      </c>
      <c r="X27" s="18"/>
      <c r="Y27" s="125">
        <f t="shared" si="25"/>
        <v>0</v>
      </c>
      <c r="AA27" s="25"/>
      <c r="AB27" s="26"/>
      <c r="AC27" s="26"/>
      <c r="AD27" s="26">
        <f t="shared" si="26"/>
        <v>0</v>
      </c>
      <c r="AE27" s="26"/>
      <c r="AF27" s="26"/>
      <c r="AG27" s="26"/>
      <c r="AH27" s="26"/>
      <c r="AI27" s="26"/>
      <c r="AJ27" s="26"/>
      <c r="AK27" s="26"/>
      <c r="AL27" s="26"/>
      <c r="AM27" s="26">
        <f t="shared" si="27"/>
        <v>0</v>
      </c>
      <c r="AN27" s="27"/>
      <c r="AO27" s="28"/>
    </row>
    <row r="28" spans="1:41" outlineLevel="1" x14ac:dyDescent="0.2">
      <c r="A28" s="237"/>
      <c r="B28" s="238"/>
      <c r="C28" s="80"/>
      <c r="D28" s="78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17">
        <f t="shared" si="8"/>
        <v>0</v>
      </c>
      <c r="R28" s="41">
        <v>0</v>
      </c>
      <c r="S28" s="172"/>
      <c r="T28" s="44">
        <f t="shared" si="9"/>
        <v>0</v>
      </c>
      <c r="U28" s="141">
        <f t="shared" si="0"/>
        <v>1.3</v>
      </c>
      <c r="V28" s="54">
        <f t="shared" si="10"/>
        <v>0</v>
      </c>
      <c r="W28" s="56">
        <f t="shared" si="11"/>
        <v>0</v>
      </c>
      <c r="X28" s="18"/>
      <c r="Y28" s="125">
        <f t="shared" si="1"/>
        <v>0</v>
      </c>
      <c r="AA28" s="25"/>
      <c r="AB28" s="26"/>
      <c r="AC28" s="26"/>
      <c r="AD28" s="26">
        <f t="shared" si="2"/>
        <v>0</v>
      </c>
      <c r="AE28" s="26"/>
      <c r="AF28" s="26"/>
      <c r="AG28" s="26"/>
      <c r="AH28" s="26"/>
      <c r="AI28" s="26"/>
      <c r="AJ28" s="26"/>
      <c r="AK28" s="26"/>
      <c r="AL28" s="26"/>
      <c r="AM28" s="26">
        <f t="shared" si="3"/>
        <v>0</v>
      </c>
      <c r="AN28" s="27"/>
      <c r="AO28" s="28"/>
    </row>
    <row r="29" spans="1:41" outlineLevel="1" x14ac:dyDescent="0.2">
      <c r="A29" s="237"/>
      <c r="B29" s="238"/>
      <c r="C29" s="80"/>
      <c r="D29" s="78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17">
        <f t="shared" si="8"/>
        <v>0</v>
      </c>
      <c r="R29" s="41">
        <v>0</v>
      </c>
      <c r="S29" s="172"/>
      <c r="T29" s="44">
        <f t="shared" si="9"/>
        <v>0</v>
      </c>
      <c r="U29" s="141">
        <f t="shared" si="0"/>
        <v>1.3</v>
      </c>
      <c r="V29" s="54">
        <f t="shared" si="10"/>
        <v>0</v>
      </c>
      <c r="W29" s="56">
        <f t="shared" si="11"/>
        <v>0</v>
      </c>
      <c r="X29" s="18"/>
      <c r="Y29" s="125">
        <f t="shared" ref="Y29" si="28">$AA$12*AA29+AD29+AE29*$AE$12+AF29*$AF$12+AG29*$AG$12+AH29*$AH$12+AI29*$AI$12+AJ29*$AJ$12+AM29+AN29*$AN$12+AO29*$AO$12</f>
        <v>0</v>
      </c>
      <c r="AA29" s="25"/>
      <c r="AB29" s="26"/>
      <c r="AC29" s="26"/>
      <c r="AD29" s="26">
        <f t="shared" ref="AD29" si="29">AB29*AC29</f>
        <v>0</v>
      </c>
      <c r="AE29" s="26"/>
      <c r="AF29" s="26"/>
      <c r="AG29" s="26"/>
      <c r="AH29" s="26"/>
      <c r="AI29" s="26"/>
      <c r="AJ29" s="26"/>
      <c r="AK29" s="26"/>
      <c r="AL29" s="26"/>
      <c r="AM29" s="26">
        <f t="shared" ref="AM29" si="30">AK29*AL29</f>
        <v>0</v>
      </c>
      <c r="AN29" s="27"/>
      <c r="AO29" s="28"/>
    </row>
    <row r="30" spans="1:41" outlineLevel="1" x14ac:dyDescent="0.2">
      <c r="A30" s="237"/>
      <c r="B30" s="238"/>
      <c r="C30" s="80"/>
      <c r="D30" s="78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17">
        <f t="shared" si="8"/>
        <v>0</v>
      </c>
      <c r="R30" s="41">
        <v>0</v>
      </c>
      <c r="S30" s="172"/>
      <c r="T30" s="44">
        <f t="shared" si="9"/>
        <v>0</v>
      </c>
      <c r="U30" s="141">
        <f t="shared" si="0"/>
        <v>1.3</v>
      </c>
      <c r="V30" s="54">
        <f t="shared" si="10"/>
        <v>0</v>
      </c>
      <c r="W30" s="56">
        <f t="shared" si="11"/>
        <v>0</v>
      </c>
      <c r="X30" s="18"/>
      <c r="Y30" s="125">
        <f t="shared" si="1"/>
        <v>0</v>
      </c>
      <c r="AA30" s="25"/>
      <c r="AB30" s="26"/>
      <c r="AC30" s="26"/>
      <c r="AD30" s="26">
        <f t="shared" si="2"/>
        <v>0</v>
      </c>
      <c r="AE30" s="26"/>
      <c r="AF30" s="26"/>
      <c r="AG30" s="26"/>
      <c r="AH30" s="26"/>
      <c r="AI30" s="26"/>
      <c r="AJ30" s="26"/>
      <c r="AK30" s="26"/>
      <c r="AL30" s="26"/>
      <c r="AM30" s="26">
        <f t="shared" si="3"/>
        <v>0</v>
      </c>
      <c r="AN30" s="27"/>
      <c r="AO30" s="28"/>
    </row>
    <row r="31" spans="1:41" outlineLevel="1" x14ac:dyDescent="0.2">
      <c r="A31" s="237"/>
      <c r="B31" s="238"/>
      <c r="C31" s="80"/>
      <c r="D31" s="78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17">
        <f t="shared" si="8"/>
        <v>0</v>
      </c>
      <c r="R31" s="41">
        <v>0</v>
      </c>
      <c r="S31" s="172"/>
      <c r="T31" s="44">
        <f t="shared" si="9"/>
        <v>0</v>
      </c>
      <c r="U31" s="141">
        <f t="shared" si="0"/>
        <v>1.3</v>
      </c>
      <c r="V31" s="54">
        <f t="shared" si="10"/>
        <v>0</v>
      </c>
      <c r="W31" s="56">
        <f t="shared" si="11"/>
        <v>0</v>
      </c>
      <c r="X31" s="18"/>
      <c r="Y31" s="125">
        <f t="shared" ref="Y31" si="31">$AA$12*AA31+AD31+AE31*$AE$12+AF31*$AF$12+AG31*$AG$12+AH31*$AH$12+AI31*$AI$12+AJ31*$AJ$12+AM31+AN31*$AN$12+AO31*$AO$12</f>
        <v>0</v>
      </c>
      <c r="AA31" s="25"/>
      <c r="AB31" s="26"/>
      <c r="AC31" s="26"/>
      <c r="AD31" s="26">
        <f t="shared" ref="AD31" si="32">AB31*AC31</f>
        <v>0</v>
      </c>
      <c r="AE31" s="26"/>
      <c r="AF31" s="26"/>
      <c r="AG31" s="26"/>
      <c r="AH31" s="26"/>
      <c r="AI31" s="26"/>
      <c r="AJ31" s="26"/>
      <c r="AK31" s="26"/>
      <c r="AL31" s="26"/>
      <c r="AM31" s="26">
        <f t="shared" ref="AM31" si="33">AK31*AL31</f>
        <v>0</v>
      </c>
      <c r="AN31" s="27"/>
      <c r="AO31" s="28"/>
    </row>
    <row r="32" spans="1:41" outlineLevel="1" x14ac:dyDescent="0.2">
      <c r="A32" s="237"/>
      <c r="B32" s="238"/>
      <c r="C32" s="80"/>
      <c r="D32" s="78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17">
        <f t="shared" si="8"/>
        <v>0</v>
      </c>
      <c r="R32" s="41">
        <v>0</v>
      </c>
      <c r="S32" s="172"/>
      <c r="T32" s="44">
        <f t="shared" si="9"/>
        <v>0</v>
      </c>
      <c r="U32" s="141">
        <f t="shared" si="0"/>
        <v>1.3</v>
      </c>
      <c r="V32" s="54">
        <f t="shared" si="10"/>
        <v>0</v>
      </c>
      <c r="W32" s="56">
        <f t="shared" si="11"/>
        <v>0</v>
      </c>
      <c r="X32" s="18"/>
      <c r="Y32" s="125">
        <f t="shared" si="1"/>
        <v>0</v>
      </c>
      <c r="AA32" s="25"/>
      <c r="AB32" s="26"/>
      <c r="AC32" s="26"/>
      <c r="AD32" s="26">
        <f t="shared" si="2"/>
        <v>0</v>
      </c>
      <c r="AE32" s="26"/>
      <c r="AF32" s="26"/>
      <c r="AG32" s="26"/>
      <c r="AH32" s="26"/>
      <c r="AI32" s="26"/>
      <c r="AJ32" s="26"/>
      <c r="AK32" s="26"/>
      <c r="AL32" s="26"/>
      <c r="AM32" s="26">
        <f t="shared" si="3"/>
        <v>0</v>
      </c>
      <c r="AN32" s="27"/>
      <c r="AO32" s="28"/>
    </row>
    <row r="33" spans="1:65" outlineLevel="1" x14ac:dyDescent="0.2">
      <c r="A33" s="237"/>
      <c r="B33" s="238"/>
      <c r="C33" s="80"/>
      <c r="D33" s="78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17">
        <f t="shared" si="4"/>
        <v>0</v>
      </c>
      <c r="R33" s="41">
        <v>0</v>
      </c>
      <c r="S33" s="172"/>
      <c r="T33" s="44">
        <f t="shared" si="5"/>
        <v>0</v>
      </c>
      <c r="U33" s="141">
        <f t="shared" si="0"/>
        <v>1.3</v>
      </c>
      <c r="V33" s="54">
        <f t="shared" si="6"/>
        <v>0</v>
      </c>
      <c r="W33" s="56">
        <f t="shared" si="7"/>
        <v>0</v>
      </c>
      <c r="X33" s="18"/>
      <c r="Y33" s="125">
        <f t="shared" si="1"/>
        <v>0</v>
      </c>
      <c r="AA33" s="25"/>
      <c r="AB33" s="26"/>
      <c r="AC33" s="26"/>
      <c r="AD33" s="26">
        <f t="shared" si="2"/>
        <v>0</v>
      </c>
      <c r="AE33" s="26"/>
      <c r="AF33" s="26"/>
      <c r="AG33" s="26"/>
      <c r="AH33" s="26"/>
      <c r="AI33" s="26"/>
      <c r="AJ33" s="26"/>
      <c r="AK33" s="26"/>
      <c r="AL33" s="26"/>
      <c r="AM33" s="26">
        <f t="shared" si="3"/>
        <v>0</v>
      </c>
      <c r="AN33" s="27"/>
      <c r="AO33" s="28"/>
    </row>
    <row r="34" spans="1:65" outlineLevel="1" x14ac:dyDescent="0.2">
      <c r="A34" s="237"/>
      <c r="B34" s="238"/>
      <c r="C34" s="80"/>
      <c r="D34" s="78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17">
        <f>C34*$C$12+D34*$D$12+E34*$E$12+F34*$F$12+G34*$G$12+H34*$H$12+I34*$I$12+J34*$J$12+K34*$K$12+L34*$L$12+M34*$M$12+N34*$N$12+O34*$O$12+P34*$P$12</f>
        <v>0</v>
      </c>
      <c r="R34" s="41">
        <v>0</v>
      </c>
      <c r="S34" s="172"/>
      <c r="T34" s="44">
        <f>R34*S34</f>
        <v>0</v>
      </c>
      <c r="U34" s="141">
        <f t="shared" si="0"/>
        <v>1.3</v>
      </c>
      <c r="V34" s="54">
        <f>IF(T34*U34=0,IF(W34*U34=0,0,W34*U34),IF(W34*U34&gt;0,"ERREUR",T34*U34))</f>
        <v>0</v>
      </c>
      <c r="W34" s="56">
        <f>X34*Y34</f>
        <v>0</v>
      </c>
      <c r="X34" s="18"/>
      <c r="Y34" s="125">
        <f t="shared" si="1"/>
        <v>0</v>
      </c>
      <c r="AA34" s="25"/>
      <c r="AB34" s="26"/>
      <c r="AC34" s="26"/>
      <c r="AD34" s="26">
        <f t="shared" si="2"/>
        <v>0</v>
      </c>
      <c r="AE34" s="26"/>
      <c r="AF34" s="26"/>
      <c r="AG34" s="26"/>
      <c r="AH34" s="26"/>
      <c r="AI34" s="26"/>
      <c r="AJ34" s="26"/>
      <c r="AK34" s="26"/>
      <c r="AL34" s="26"/>
      <c r="AM34" s="26">
        <f t="shared" si="3"/>
        <v>0</v>
      </c>
      <c r="AN34" s="27"/>
      <c r="AO34" s="28"/>
    </row>
    <row r="35" spans="1:65" outlineLevel="1" x14ac:dyDescent="0.2">
      <c r="A35" s="237"/>
      <c r="B35" s="238"/>
      <c r="C35" s="80"/>
      <c r="D35" s="78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17">
        <f>C35*$C$12+D35*$D$12+E35*$E$12+F35*$F$12+G35*$G$12+H35*$H$12+I35*$I$12+J35*$J$12+K35*$K$12+L35*$L$12+M35*$M$12+N35*$N$12+O35*$O$12+P35*$P$12</f>
        <v>0</v>
      </c>
      <c r="R35" s="41">
        <v>0</v>
      </c>
      <c r="S35" s="172"/>
      <c r="T35" s="44">
        <f>R35*S35</f>
        <v>0</v>
      </c>
      <c r="U35" s="141">
        <f t="shared" si="0"/>
        <v>1.3</v>
      </c>
      <c r="V35" s="54">
        <f>IF(T35*U35=0,IF(W35*U35=0,0,W35*U35),IF(W35*U35&gt;0,"ERREUR",T35*U35))</f>
        <v>0</v>
      </c>
      <c r="W35" s="56">
        <f>X35*Y35</f>
        <v>0</v>
      </c>
      <c r="X35" s="18"/>
      <c r="Y35" s="125">
        <f t="shared" si="1"/>
        <v>0</v>
      </c>
      <c r="AA35" s="25"/>
      <c r="AB35" s="26"/>
      <c r="AC35" s="26"/>
      <c r="AD35" s="26">
        <f t="shared" si="2"/>
        <v>0</v>
      </c>
      <c r="AE35" s="26"/>
      <c r="AF35" s="26"/>
      <c r="AG35" s="26"/>
      <c r="AH35" s="26"/>
      <c r="AI35" s="26"/>
      <c r="AJ35" s="26"/>
      <c r="AK35" s="26"/>
      <c r="AL35" s="26"/>
      <c r="AM35" s="26">
        <f t="shared" si="3"/>
        <v>0</v>
      </c>
      <c r="AN35" s="27"/>
      <c r="AO35" s="28"/>
    </row>
    <row r="36" spans="1:65" outlineLevel="1" x14ac:dyDescent="0.2">
      <c r="A36" s="237" t="s">
        <v>117</v>
      </c>
      <c r="B36" s="238"/>
      <c r="C36" s="80"/>
      <c r="D36" s="78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17">
        <f t="shared" si="4"/>
        <v>0</v>
      </c>
      <c r="R36" s="41">
        <v>0</v>
      </c>
      <c r="S36" s="172"/>
      <c r="T36" s="44">
        <f t="shared" si="5"/>
        <v>0</v>
      </c>
      <c r="U36" s="141">
        <f t="shared" si="0"/>
        <v>1.3</v>
      </c>
      <c r="V36" s="54">
        <f t="shared" si="6"/>
        <v>0</v>
      </c>
      <c r="W36" s="56">
        <f t="shared" si="7"/>
        <v>0</v>
      </c>
      <c r="X36" s="18"/>
      <c r="Y36" s="125">
        <f t="shared" si="1"/>
        <v>0</v>
      </c>
      <c r="AA36" s="25"/>
      <c r="AB36" s="26"/>
      <c r="AC36" s="26"/>
      <c r="AD36" s="26">
        <f t="shared" si="2"/>
        <v>0</v>
      </c>
      <c r="AE36" s="26"/>
      <c r="AF36" s="26"/>
      <c r="AG36" s="26"/>
      <c r="AH36" s="26"/>
      <c r="AI36" s="26"/>
      <c r="AJ36" s="26"/>
      <c r="AK36" s="26"/>
      <c r="AL36" s="26"/>
      <c r="AM36" s="26">
        <f t="shared" si="3"/>
        <v>0</v>
      </c>
      <c r="AN36" s="27"/>
      <c r="AO36" s="28"/>
    </row>
    <row r="37" spans="1:65" s="63" customFormat="1" outlineLevel="1" x14ac:dyDescent="0.2">
      <c r="A37" s="235" t="s">
        <v>53</v>
      </c>
      <c r="B37" s="236"/>
      <c r="C37" s="80"/>
      <c r="D37" s="78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17">
        <f t="shared" si="4"/>
        <v>0</v>
      </c>
      <c r="R37" s="41">
        <v>0</v>
      </c>
      <c r="S37" s="172"/>
      <c r="T37" s="44">
        <f t="shared" si="5"/>
        <v>0</v>
      </c>
      <c r="U37" s="141">
        <f t="shared" si="0"/>
        <v>1.3</v>
      </c>
      <c r="V37" s="54">
        <f t="shared" si="6"/>
        <v>0</v>
      </c>
      <c r="W37" s="56">
        <f t="shared" si="7"/>
        <v>0</v>
      </c>
      <c r="X37" s="18"/>
      <c r="Y37" s="125">
        <f t="shared" si="1"/>
        <v>0</v>
      </c>
      <c r="AA37" s="25"/>
      <c r="AB37" s="26"/>
      <c r="AC37" s="26"/>
      <c r="AD37" s="26">
        <f t="shared" si="2"/>
        <v>0</v>
      </c>
      <c r="AE37" s="26"/>
      <c r="AF37" s="26"/>
      <c r="AG37" s="26"/>
      <c r="AH37" s="26"/>
      <c r="AI37" s="26"/>
      <c r="AJ37" s="26"/>
      <c r="AK37" s="26"/>
      <c r="AL37" s="26"/>
      <c r="AM37" s="26">
        <f t="shared" si="3"/>
        <v>0</v>
      </c>
      <c r="AN37" s="27"/>
      <c r="AO37" s="28"/>
      <c r="BM37" s="1"/>
    </row>
    <row r="38" spans="1:65" s="63" customFormat="1" outlineLevel="1" x14ac:dyDescent="0.2">
      <c r="A38" s="237" t="s">
        <v>97</v>
      </c>
      <c r="B38" s="238"/>
      <c r="C38" s="80"/>
      <c r="D38" s="78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17">
        <f t="shared" si="4"/>
        <v>0</v>
      </c>
      <c r="R38" s="41">
        <v>0</v>
      </c>
      <c r="S38" s="172"/>
      <c r="T38" s="44">
        <f t="shared" si="5"/>
        <v>0</v>
      </c>
      <c r="U38" s="141">
        <f t="shared" si="0"/>
        <v>1.3</v>
      </c>
      <c r="V38" s="54">
        <f t="shared" si="6"/>
        <v>0</v>
      </c>
      <c r="W38" s="56">
        <f t="shared" si="7"/>
        <v>0</v>
      </c>
      <c r="X38" s="18"/>
      <c r="Y38" s="125">
        <f t="shared" si="1"/>
        <v>0</v>
      </c>
      <c r="AA38" s="25"/>
      <c r="AB38" s="26"/>
      <c r="AC38" s="26"/>
      <c r="AD38" s="26">
        <f t="shared" si="2"/>
        <v>0</v>
      </c>
      <c r="AE38" s="26"/>
      <c r="AF38" s="26"/>
      <c r="AG38" s="26"/>
      <c r="AH38" s="26"/>
      <c r="AI38" s="26"/>
      <c r="AJ38" s="26"/>
      <c r="AK38" s="26"/>
      <c r="AL38" s="26"/>
      <c r="AM38" s="26">
        <f t="shared" si="3"/>
        <v>0</v>
      </c>
      <c r="AN38" s="27"/>
      <c r="AO38" s="28"/>
      <c r="BM38" s="1"/>
    </row>
    <row r="39" spans="1:65" s="63" customFormat="1" outlineLevel="1" x14ac:dyDescent="0.2">
      <c r="A39" s="235" t="s">
        <v>95</v>
      </c>
      <c r="B39" s="236"/>
      <c r="C39" s="80"/>
      <c r="D39" s="78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17">
        <f t="shared" si="4"/>
        <v>0</v>
      </c>
      <c r="R39" s="41">
        <v>0</v>
      </c>
      <c r="S39" s="172"/>
      <c r="T39" s="44">
        <f t="shared" si="5"/>
        <v>0</v>
      </c>
      <c r="U39" s="141">
        <f t="shared" si="0"/>
        <v>1.3</v>
      </c>
      <c r="V39" s="54">
        <f t="shared" si="6"/>
        <v>0</v>
      </c>
      <c r="W39" s="56">
        <f t="shared" si="7"/>
        <v>0</v>
      </c>
      <c r="X39" s="18"/>
      <c r="Y39" s="125">
        <f t="shared" si="1"/>
        <v>0</v>
      </c>
      <c r="AA39" s="25"/>
      <c r="AB39" s="26"/>
      <c r="AC39" s="26"/>
      <c r="AD39" s="26">
        <f t="shared" si="2"/>
        <v>0</v>
      </c>
      <c r="AE39" s="26"/>
      <c r="AF39" s="26"/>
      <c r="AG39" s="26"/>
      <c r="AH39" s="26"/>
      <c r="AI39" s="26"/>
      <c r="AJ39" s="26"/>
      <c r="AK39" s="26"/>
      <c r="AL39" s="26"/>
      <c r="AM39" s="26">
        <f t="shared" si="3"/>
        <v>0</v>
      </c>
      <c r="AN39" s="27"/>
      <c r="AO39" s="28"/>
      <c r="BM39" s="1"/>
    </row>
    <row r="40" spans="1:65" s="63" customFormat="1" outlineLevel="1" x14ac:dyDescent="0.2">
      <c r="A40" s="235" t="s">
        <v>107</v>
      </c>
      <c r="B40" s="236"/>
      <c r="C40" s="80"/>
      <c r="D40" s="78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17">
        <f>C40*$C$12+D40*$D$12+E40*$E$12+F40*$F$12+G40*$G$12+H40*$H$12+I40*$I$12+J40*$J$12+K40*$K$12+L40*$L$12+M40*$M$12+N40*$N$12+O40*$O$12+P40*$P$12</f>
        <v>0</v>
      </c>
      <c r="R40" s="41">
        <v>0</v>
      </c>
      <c r="S40" s="172"/>
      <c r="T40" s="44">
        <f>R40*S40</f>
        <v>0</v>
      </c>
      <c r="U40" s="141">
        <f t="shared" si="0"/>
        <v>1.3</v>
      </c>
      <c r="V40" s="54">
        <f>IF(T40*U40=0,IF(W40*U40=0,0,W40*U40),IF(W40*U40&gt;0,"ERREUR",T40*U40))</f>
        <v>0</v>
      </c>
      <c r="W40" s="56">
        <f>X40*Y40</f>
        <v>0</v>
      </c>
      <c r="X40" s="18"/>
      <c r="Y40" s="125">
        <f t="shared" si="1"/>
        <v>0</v>
      </c>
      <c r="AA40" s="25"/>
      <c r="AB40" s="26"/>
      <c r="AC40" s="26"/>
      <c r="AD40" s="26">
        <f t="shared" si="2"/>
        <v>0</v>
      </c>
      <c r="AE40" s="26"/>
      <c r="AF40" s="26"/>
      <c r="AG40" s="26"/>
      <c r="AH40" s="26"/>
      <c r="AI40" s="26"/>
      <c r="AJ40" s="26"/>
      <c r="AK40" s="26"/>
      <c r="AL40" s="26"/>
      <c r="AM40" s="26">
        <f t="shared" si="3"/>
        <v>0</v>
      </c>
      <c r="AN40" s="27"/>
      <c r="AO40" s="28"/>
      <c r="BM40" s="1"/>
    </row>
    <row r="41" spans="1:65" s="63" customFormat="1" outlineLevel="1" x14ac:dyDescent="0.2">
      <c r="A41" s="235" t="s">
        <v>98</v>
      </c>
      <c r="B41" s="236"/>
      <c r="C41" s="80"/>
      <c r="D41" s="78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17">
        <f t="shared" si="4"/>
        <v>0</v>
      </c>
      <c r="R41" s="41">
        <v>0</v>
      </c>
      <c r="S41" s="172"/>
      <c r="T41" s="44">
        <f t="shared" si="5"/>
        <v>0</v>
      </c>
      <c r="U41" s="141">
        <f t="shared" si="0"/>
        <v>1.3</v>
      </c>
      <c r="V41" s="54">
        <f t="shared" si="6"/>
        <v>0</v>
      </c>
      <c r="W41" s="56">
        <f t="shared" si="7"/>
        <v>0</v>
      </c>
      <c r="X41" s="18"/>
      <c r="Y41" s="125">
        <f t="shared" si="1"/>
        <v>0</v>
      </c>
      <c r="AA41" s="25"/>
      <c r="AB41" s="26"/>
      <c r="AC41" s="26"/>
      <c r="AD41" s="26">
        <f t="shared" si="2"/>
        <v>0</v>
      </c>
      <c r="AE41" s="26"/>
      <c r="AF41" s="26"/>
      <c r="AG41" s="26"/>
      <c r="AH41" s="26"/>
      <c r="AI41" s="26"/>
      <c r="AJ41" s="26"/>
      <c r="AK41" s="26"/>
      <c r="AL41" s="26"/>
      <c r="AM41" s="26">
        <f t="shared" si="3"/>
        <v>0</v>
      </c>
      <c r="AN41" s="27"/>
      <c r="AO41" s="28"/>
      <c r="BM41" s="1"/>
    </row>
    <row r="42" spans="1:65" s="63" customFormat="1" ht="12" outlineLevel="1" thickBot="1" x14ac:dyDescent="0.25">
      <c r="A42" s="235" t="s">
        <v>58</v>
      </c>
      <c r="B42" s="236"/>
      <c r="C42" s="80"/>
      <c r="D42" s="78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17">
        <f t="shared" si="4"/>
        <v>0</v>
      </c>
      <c r="R42" s="41">
        <v>0</v>
      </c>
      <c r="S42" s="172"/>
      <c r="T42" s="44">
        <f t="shared" si="5"/>
        <v>0</v>
      </c>
      <c r="U42" s="141">
        <f t="shared" si="0"/>
        <v>1.3</v>
      </c>
      <c r="V42" s="54">
        <f t="shared" si="6"/>
        <v>0</v>
      </c>
      <c r="W42" s="56">
        <f t="shared" si="7"/>
        <v>0</v>
      </c>
      <c r="X42" s="18"/>
      <c r="Y42" s="125">
        <f t="shared" si="1"/>
        <v>0</v>
      </c>
      <c r="AA42" s="25"/>
      <c r="AB42" s="26"/>
      <c r="AC42" s="26"/>
      <c r="AD42" s="26">
        <f t="shared" si="2"/>
        <v>0</v>
      </c>
      <c r="AE42" s="26"/>
      <c r="AF42" s="26"/>
      <c r="AG42" s="26"/>
      <c r="AH42" s="26"/>
      <c r="AI42" s="26"/>
      <c r="AJ42" s="26"/>
      <c r="AK42" s="26"/>
      <c r="AL42" s="26"/>
      <c r="AM42" s="26">
        <f t="shared" si="3"/>
        <v>0</v>
      </c>
      <c r="AN42" s="27"/>
      <c r="AO42" s="28"/>
      <c r="BM42" s="1"/>
    </row>
    <row r="43" spans="1:65" ht="16.5" thickBot="1" x14ac:dyDescent="0.3">
      <c r="A43" s="19" t="s">
        <v>108</v>
      </c>
      <c r="B43" s="85">
        <f>Q43+V43</f>
        <v>2340</v>
      </c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8"/>
      <c r="Q43" s="20">
        <f>SUM(Q44:Q65)</f>
        <v>0</v>
      </c>
      <c r="R43" s="249"/>
      <c r="S43" s="249"/>
      <c r="T43" s="20">
        <f>SUM(T44:T65)</f>
        <v>1800</v>
      </c>
      <c r="U43" s="178">
        <v>1.3</v>
      </c>
      <c r="V43" s="20">
        <f>SUM(V44:V65)</f>
        <v>2340</v>
      </c>
      <c r="W43" s="20">
        <f>SUM(W44:W65)</f>
        <v>0</v>
      </c>
      <c r="X43" s="155"/>
      <c r="Y43" s="20">
        <f>SUM(Y44:Y65)</f>
        <v>0</v>
      </c>
      <c r="AA43" s="119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  <c r="AL43" s="120"/>
      <c r="AM43" s="120"/>
      <c r="AN43" s="121"/>
      <c r="AO43" s="122"/>
    </row>
    <row r="44" spans="1:65" outlineLevel="1" x14ac:dyDescent="0.2">
      <c r="A44" s="250" t="s">
        <v>35</v>
      </c>
      <c r="B44" s="251"/>
      <c r="C44" s="79"/>
      <c r="D44" s="76"/>
      <c r="E44" s="76"/>
      <c r="F44" s="76"/>
      <c r="G44" s="76"/>
      <c r="H44" s="76"/>
      <c r="I44" s="76"/>
      <c r="J44" s="76"/>
      <c r="K44" s="76"/>
      <c r="L44" s="76"/>
      <c r="M44" s="34"/>
      <c r="N44" s="34"/>
      <c r="O44" s="34"/>
      <c r="P44" s="34"/>
      <c r="Q44" s="47">
        <f>C44*$C$12+D44*$D$12+E44*$E$12+F44*$F$12+G44*$G$12+H44*$H$12+I44*$I$12+J44*$J$12+K44*$K$12+L44*$L$12+M44*$M$12+N44*$N$12+O44*$O$12+P44*$P$12</f>
        <v>0</v>
      </c>
      <c r="R44" s="41">
        <v>0</v>
      </c>
      <c r="S44" s="172"/>
      <c r="T44" s="44">
        <f>R44*S44</f>
        <v>0</v>
      </c>
      <c r="U44" s="141">
        <f>$U$43</f>
        <v>1.3</v>
      </c>
      <c r="V44" s="54">
        <f>IF(T44*U44=0,IF(W44*U44=0,0,W44*U44),IF(W44*U44&gt;0,"ERREUR",T44*U44))</f>
        <v>0</v>
      </c>
      <c r="W44" s="55">
        <f>X44*Y44</f>
        <v>0</v>
      </c>
      <c r="X44" s="18"/>
      <c r="Y44" s="124">
        <f t="shared" ref="Y44:Y65" si="34">$AA$12*AA44+AD44+AE44*$AE$12+AF44*$AF$12+AG44*$AG$12+AH44*$AH$12+AI44*$AI$12+AJ44*$AJ$12+AM44+AN44*$AN$12+AO44*$AO$12</f>
        <v>0</v>
      </c>
      <c r="AA44" s="25"/>
      <c r="AB44" s="26"/>
      <c r="AC44" s="26"/>
      <c r="AD44" s="26">
        <f t="shared" ref="AD44:AD65" si="35">AB44*AC44</f>
        <v>0</v>
      </c>
      <c r="AE44" s="26"/>
      <c r="AF44" s="26"/>
      <c r="AG44" s="26"/>
      <c r="AH44" s="26"/>
      <c r="AI44" s="26"/>
      <c r="AJ44" s="26"/>
      <c r="AK44" s="26"/>
      <c r="AL44" s="26"/>
      <c r="AM44" s="26">
        <f t="shared" ref="AM44:AM65" si="36">AK44*AL44</f>
        <v>0</v>
      </c>
      <c r="AN44" s="27"/>
      <c r="AO44" s="28"/>
    </row>
    <row r="45" spans="1:65" s="63" customFormat="1" outlineLevel="1" x14ac:dyDescent="0.2">
      <c r="A45" s="235" t="s">
        <v>101</v>
      </c>
      <c r="B45" s="236"/>
      <c r="C45" s="81"/>
      <c r="D45" s="82"/>
      <c r="E45" s="83"/>
      <c r="F45" s="83"/>
      <c r="G45" s="83"/>
      <c r="H45" s="83"/>
      <c r="I45" s="83"/>
      <c r="J45" s="83"/>
      <c r="K45" s="83"/>
      <c r="L45" s="83"/>
      <c r="M45" s="61"/>
      <c r="N45" s="61"/>
      <c r="O45" s="61"/>
      <c r="P45" s="61"/>
      <c r="Q45" s="47">
        <f t="shared" ref="Q45:Q65" si="37">C45*$C$12+D45*$D$12+E45*$E$12+F45*$F$12+G45*$G$12+H45*$H$12+I45*$I$12+J45*$J$12+K45*$K$12+L45*$L$12+M45*$M$12+N45*$N$12+O45*$O$12+P45*$P$12</f>
        <v>0</v>
      </c>
      <c r="R45" s="62">
        <v>0</v>
      </c>
      <c r="S45" s="173"/>
      <c r="T45" s="44">
        <f>R45*S45</f>
        <v>0</v>
      </c>
      <c r="U45" s="141">
        <f t="shared" ref="U45:U65" si="38">$U$43</f>
        <v>1.3</v>
      </c>
      <c r="V45" s="54">
        <f>IF(T45*U45=0,IF(W45*U45=0,0,W45*U45),IF(W45*U45&gt;0,"ERREUR",T45*U45))</f>
        <v>0</v>
      </c>
      <c r="W45" s="54">
        <f>X45*Y45</f>
        <v>0</v>
      </c>
      <c r="X45" s="123"/>
      <c r="Y45" s="125">
        <f t="shared" si="34"/>
        <v>0</v>
      </c>
      <c r="AA45" s="25"/>
      <c r="AB45" s="26"/>
      <c r="AC45" s="26"/>
      <c r="AD45" s="26">
        <f t="shared" si="35"/>
        <v>0</v>
      </c>
      <c r="AE45" s="26"/>
      <c r="AF45" s="26"/>
      <c r="AG45" s="26"/>
      <c r="AH45" s="26"/>
      <c r="AI45" s="26"/>
      <c r="AJ45" s="26"/>
      <c r="AK45" s="26"/>
      <c r="AL45" s="26"/>
      <c r="AM45" s="26">
        <f t="shared" si="36"/>
        <v>0</v>
      </c>
      <c r="AN45" s="27"/>
      <c r="AO45" s="28"/>
      <c r="BM45" s="1"/>
    </row>
    <row r="46" spans="1:65" s="63" customFormat="1" outlineLevel="1" x14ac:dyDescent="0.2">
      <c r="A46" s="235" t="s">
        <v>109</v>
      </c>
      <c r="B46" s="236"/>
      <c r="C46" s="81"/>
      <c r="D46" s="82"/>
      <c r="E46" s="83"/>
      <c r="F46" s="83"/>
      <c r="G46" s="83"/>
      <c r="H46" s="83"/>
      <c r="I46" s="83"/>
      <c r="J46" s="83"/>
      <c r="K46" s="83"/>
      <c r="L46" s="83"/>
      <c r="M46" s="61"/>
      <c r="N46" s="61"/>
      <c r="O46" s="61"/>
      <c r="P46" s="61"/>
      <c r="Q46" s="47">
        <f>C46*$C$12+D46*$D$12+E46*$E$12+F46*$F$12+G46*$G$12+H46*$H$12+I46*$I$12+J46*$J$12+K46*$K$12+L46*$L$12+M46*$M$12+N46*$N$12+O46*$O$12+P46*$P$12</f>
        <v>0</v>
      </c>
      <c r="R46" s="62">
        <v>0</v>
      </c>
      <c r="S46" s="173"/>
      <c r="T46" s="44">
        <f>R46*S46</f>
        <v>0</v>
      </c>
      <c r="U46" s="141">
        <f t="shared" si="38"/>
        <v>1.3</v>
      </c>
      <c r="V46" s="54">
        <f>IF(T46*U46=0,IF(W46*U46=0,0,W46*U46),IF(W46*U46&gt;0,"ERREUR",T46*U46))</f>
        <v>0</v>
      </c>
      <c r="W46" s="54">
        <f>X46*Y46</f>
        <v>0</v>
      </c>
      <c r="X46" s="123"/>
      <c r="Y46" s="125">
        <f t="shared" si="34"/>
        <v>0</v>
      </c>
      <c r="AA46" s="25"/>
      <c r="AB46" s="26"/>
      <c r="AC46" s="26"/>
      <c r="AD46" s="26">
        <f>AB46*AC46</f>
        <v>0</v>
      </c>
      <c r="AE46" s="26"/>
      <c r="AF46" s="26"/>
      <c r="AG46" s="26"/>
      <c r="AH46" s="26"/>
      <c r="AI46" s="26"/>
      <c r="AJ46" s="26"/>
      <c r="AK46" s="26"/>
      <c r="AL46" s="26"/>
      <c r="AM46" s="26">
        <f>AK46*AL46</f>
        <v>0</v>
      </c>
      <c r="AN46" s="27"/>
      <c r="AO46" s="28"/>
      <c r="BM46" s="1"/>
    </row>
    <row r="47" spans="1:65" s="63" customFormat="1" outlineLevel="1" x14ac:dyDescent="0.2">
      <c r="A47" s="235" t="s">
        <v>102</v>
      </c>
      <c r="B47" s="236"/>
      <c r="C47" s="81"/>
      <c r="D47" s="82"/>
      <c r="E47" s="83"/>
      <c r="F47" s="83"/>
      <c r="G47" s="83"/>
      <c r="H47" s="83"/>
      <c r="I47" s="83"/>
      <c r="J47" s="83"/>
      <c r="K47" s="83"/>
      <c r="L47" s="83"/>
      <c r="M47" s="61"/>
      <c r="N47" s="61"/>
      <c r="O47" s="61"/>
      <c r="P47" s="61"/>
      <c r="Q47" s="47">
        <f t="shared" si="37"/>
        <v>0</v>
      </c>
      <c r="R47" s="41">
        <v>40</v>
      </c>
      <c r="S47" s="173">
        <v>45</v>
      </c>
      <c r="T47" s="44">
        <f t="shared" ref="T47:T65" si="39">R47*S47</f>
        <v>1800</v>
      </c>
      <c r="U47" s="141">
        <f t="shared" si="38"/>
        <v>1.3</v>
      </c>
      <c r="V47" s="54">
        <f t="shared" ref="V47:V65" si="40">IF(T47*U47=0,IF(W47*U47=0,0,W47*U47),IF(W47*U47&gt;0,"ERREUR",T47*U47))</f>
        <v>2340</v>
      </c>
      <c r="W47" s="54">
        <f t="shared" ref="W47:W65" si="41">X47*Y47</f>
        <v>0</v>
      </c>
      <c r="X47" s="123"/>
      <c r="Y47" s="125">
        <f t="shared" si="34"/>
        <v>0</v>
      </c>
      <c r="AA47" s="25"/>
      <c r="AB47" s="26"/>
      <c r="AC47" s="26"/>
      <c r="AD47" s="26">
        <f t="shared" si="35"/>
        <v>0</v>
      </c>
      <c r="AE47" s="26"/>
      <c r="AF47" s="26"/>
      <c r="AG47" s="26"/>
      <c r="AH47" s="26"/>
      <c r="AI47" s="26"/>
      <c r="AJ47" s="26"/>
      <c r="AK47" s="26"/>
      <c r="AL47" s="26"/>
      <c r="AM47" s="26">
        <f t="shared" si="36"/>
        <v>0</v>
      </c>
      <c r="AN47" s="27"/>
      <c r="AO47" s="28"/>
      <c r="BM47" s="1"/>
    </row>
    <row r="48" spans="1:65" s="63" customFormat="1" outlineLevel="1" x14ac:dyDescent="0.2">
      <c r="A48" s="235" t="s">
        <v>98</v>
      </c>
      <c r="B48" s="236"/>
      <c r="C48" s="81"/>
      <c r="D48" s="82"/>
      <c r="E48" s="83"/>
      <c r="F48" s="83"/>
      <c r="G48" s="83"/>
      <c r="H48" s="83"/>
      <c r="I48" s="83"/>
      <c r="J48" s="83"/>
      <c r="K48" s="83"/>
      <c r="L48" s="83"/>
      <c r="M48" s="61"/>
      <c r="N48" s="61"/>
      <c r="O48" s="61"/>
      <c r="P48" s="61"/>
      <c r="Q48" s="47">
        <f t="shared" si="37"/>
        <v>0</v>
      </c>
      <c r="R48" s="62">
        <v>0</v>
      </c>
      <c r="S48" s="173"/>
      <c r="T48" s="44">
        <f t="shared" si="39"/>
        <v>0</v>
      </c>
      <c r="U48" s="141">
        <f t="shared" si="38"/>
        <v>1.3</v>
      </c>
      <c r="V48" s="54">
        <f t="shared" si="40"/>
        <v>0</v>
      </c>
      <c r="W48" s="54">
        <f t="shared" si="41"/>
        <v>0</v>
      </c>
      <c r="X48" s="123"/>
      <c r="Y48" s="125">
        <f t="shared" si="34"/>
        <v>0</v>
      </c>
      <c r="AA48" s="25"/>
      <c r="AB48" s="26"/>
      <c r="AC48" s="26"/>
      <c r="AD48" s="26">
        <f t="shared" si="35"/>
        <v>0</v>
      </c>
      <c r="AE48" s="26"/>
      <c r="AF48" s="26"/>
      <c r="AG48" s="26"/>
      <c r="AH48" s="26"/>
      <c r="AI48" s="26"/>
      <c r="AJ48" s="26"/>
      <c r="AK48" s="26"/>
      <c r="AL48" s="26"/>
      <c r="AM48" s="26">
        <f t="shared" si="36"/>
        <v>0</v>
      </c>
      <c r="AN48" s="27"/>
      <c r="AO48" s="28"/>
      <c r="BM48" s="1"/>
    </row>
    <row r="49" spans="1:65" s="63" customFormat="1" outlineLevel="1" x14ac:dyDescent="0.2">
      <c r="A49" s="235"/>
      <c r="B49" s="236"/>
      <c r="C49" s="81"/>
      <c r="D49" s="82"/>
      <c r="E49" s="83"/>
      <c r="F49" s="83"/>
      <c r="G49" s="83"/>
      <c r="H49" s="83"/>
      <c r="I49" s="83"/>
      <c r="J49" s="83"/>
      <c r="K49" s="83"/>
      <c r="L49" s="83"/>
      <c r="M49" s="61"/>
      <c r="N49" s="61"/>
      <c r="O49" s="61"/>
      <c r="P49" s="61"/>
      <c r="Q49" s="47">
        <f t="shared" si="37"/>
        <v>0</v>
      </c>
      <c r="R49" s="41">
        <v>0</v>
      </c>
      <c r="S49" s="173"/>
      <c r="T49" s="44">
        <f t="shared" si="39"/>
        <v>0</v>
      </c>
      <c r="U49" s="141">
        <f t="shared" si="38"/>
        <v>1.3</v>
      </c>
      <c r="V49" s="54">
        <f t="shared" si="40"/>
        <v>0</v>
      </c>
      <c r="W49" s="54">
        <f t="shared" si="41"/>
        <v>0</v>
      </c>
      <c r="X49" s="123"/>
      <c r="Y49" s="125">
        <f t="shared" si="34"/>
        <v>0</v>
      </c>
      <c r="AA49" s="25"/>
      <c r="AB49" s="26"/>
      <c r="AC49" s="26"/>
      <c r="AD49" s="26">
        <f t="shared" si="35"/>
        <v>0</v>
      </c>
      <c r="AE49" s="26"/>
      <c r="AF49" s="26"/>
      <c r="AG49" s="26"/>
      <c r="AH49" s="26"/>
      <c r="AI49" s="26"/>
      <c r="AJ49" s="26"/>
      <c r="AK49" s="26"/>
      <c r="AL49" s="26"/>
      <c r="AM49" s="26">
        <f t="shared" si="36"/>
        <v>0</v>
      </c>
      <c r="AN49" s="27"/>
      <c r="AO49" s="28"/>
      <c r="BM49" s="1"/>
    </row>
    <row r="50" spans="1:65" s="63" customFormat="1" outlineLevel="1" x14ac:dyDescent="0.2">
      <c r="A50" s="235"/>
      <c r="B50" s="236"/>
      <c r="C50" s="81"/>
      <c r="D50" s="82"/>
      <c r="E50" s="83"/>
      <c r="F50" s="83"/>
      <c r="G50" s="83"/>
      <c r="H50" s="83"/>
      <c r="I50" s="83"/>
      <c r="J50" s="83"/>
      <c r="K50" s="83"/>
      <c r="L50" s="83"/>
      <c r="M50" s="61"/>
      <c r="N50" s="61"/>
      <c r="O50" s="61"/>
      <c r="P50" s="61"/>
      <c r="Q50" s="47">
        <f t="shared" si="37"/>
        <v>0</v>
      </c>
      <c r="R50" s="62">
        <v>0</v>
      </c>
      <c r="S50" s="173"/>
      <c r="T50" s="44">
        <f t="shared" si="39"/>
        <v>0</v>
      </c>
      <c r="U50" s="141">
        <f t="shared" si="38"/>
        <v>1.3</v>
      </c>
      <c r="V50" s="54">
        <f t="shared" si="40"/>
        <v>0</v>
      </c>
      <c r="W50" s="54">
        <f t="shared" si="41"/>
        <v>0</v>
      </c>
      <c r="X50" s="123"/>
      <c r="Y50" s="125">
        <f t="shared" si="34"/>
        <v>0</v>
      </c>
      <c r="AA50" s="25"/>
      <c r="AB50" s="26"/>
      <c r="AC50" s="26"/>
      <c r="AD50" s="26">
        <f t="shared" si="35"/>
        <v>0</v>
      </c>
      <c r="AE50" s="26"/>
      <c r="AF50" s="26"/>
      <c r="AG50" s="26"/>
      <c r="AH50" s="26"/>
      <c r="AI50" s="26"/>
      <c r="AJ50" s="26"/>
      <c r="AK50" s="26"/>
      <c r="AL50" s="26"/>
      <c r="AM50" s="26">
        <f t="shared" si="36"/>
        <v>0</v>
      </c>
      <c r="AN50" s="27"/>
      <c r="AO50" s="28"/>
      <c r="BM50" s="1"/>
    </row>
    <row r="51" spans="1:65" s="63" customFormat="1" outlineLevel="1" x14ac:dyDescent="0.2">
      <c r="A51" s="235"/>
      <c r="B51" s="236"/>
      <c r="C51" s="81"/>
      <c r="D51" s="82"/>
      <c r="E51" s="83"/>
      <c r="F51" s="83"/>
      <c r="G51" s="83"/>
      <c r="H51" s="83"/>
      <c r="I51" s="83"/>
      <c r="J51" s="83"/>
      <c r="K51" s="83"/>
      <c r="L51" s="83"/>
      <c r="M51" s="61"/>
      <c r="N51" s="61"/>
      <c r="O51" s="61"/>
      <c r="P51" s="61"/>
      <c r="Q51" s="47">
        <f t="shared" si="37"/>
        <v>0</v>
      </c>
      <c r="R51" s="41">
        <v>0</v>
      </c>
      <c r="S51" s="173"/>
      <c r="T51" s="44">
        <f t="shared" si="39"/>
        <v>0</v>
      </c>
      <c r="U51" s="141">
        <f t="shared" si="38"/>
        <v>1.3</v>
      </c>
      <c r="V51" s="54">
        <f t="shared" si="40"/>
        <v>0</v>
      </c>
      <c r="W51" s="54">
        <f t="shared" si="41"/>
        <v>0</v>
      </c>
      <c r="X51" s="123"/>
      <c r="Y51" s="125">
        <f t="shared" si="34"/>
        <v>0</v>
      </c>
      <c r="AA51" s="25"/>
      <c r="AB51" s="26"/>
      <c r="AC51" s="26"/>
      <c r="AD51" s="26">
        <f t="shared" si="35"/>
        <v>0</v>
      </c>
      <c r="AE51" s="26"/>
      <c r="AF51" s="26"/>
      <c r="AG51" s="26"/>
      <c r="AH51" s="26"/>
      <c r="AI51" s="26"/>
      <c r="AJ51" s="26"/>
      <c r="AK51" s="26"/>
      <c r="AL51" s="26"/>
      <c r="AM51" s="26">
        <f t="shared" si="36"/>
        <v>0</v>
      </c>
      <c r="AN51" s="27"/>
      <c r="AO51" s="28"/>
      <c r="BM51" s="1"/>
    </row>
    <row r="52" spans="1:65" s="63" customFormat="1" outlineLevel="1" x14ac:dyDescent="0.2">
      <c r="A52" s="235"/>
      <c r="B52" s="236"/>
      <c r="C52" s="81"/>
      <c r="D52" s="82"/>
      <c r="E52" s="83"/>
      <c r="F52" s="83"/>
      <c r="G52" s="83"/>
      <c r="H52" s="83"/>
      <c r="I52" s="83"/>
      <c r="J52" s="83"/>
      <c r="K52" s="83"/>
      <c r="L52" s="83"/>
      <c r="M52" s="61"/>
      <c r="N52" s="61"/>
      <c r="O52" s="61"/>
      <c r="P52" s="61"/>
      <c r="Q52" s="47">
        <f>C52*$C$12+D52*$D$12+E52*$E$12+F52*$F$12+G52*$G$12+H52*$H$12+I52*$I$12+J52*$J$12+K52*$K$12+L52*$L$12+M52*$M$12+N52*$N$12+O52*$O$12+P52*$P$12</f>
        <v>0</v>
      </c>
      <c r="R52" s="41">
        <v>0</v>
      </c>
      <c r="S52" s="173"/>
      <c r="T52" s="44">
        <f>R52*S52</f>
        <v>0</v>
      </c>
      <c r="U52" s="141">
        <f t="shared" si="38"/>
        <v>1.3</v>
      </c>
      <c r="V52" s="54">
        <f>IF(T52*U52=0,IF(W52*U52=0,0,W52*U52),IF(W52*U52&gt;0,"ERREUR",T52*U52))</f>
        <v>0</v>
      </c>
      <c r="W52" s="54">
        <f>X52*Y52</f>
        <v>0</v>
      </c>
      <c r="X52" s="123"/>
      <c r="Y52" s="125">
        <f>$AA$12*AA52+AD52+AE52*$AE$12+AF52*$AF$12+AG52*$AG$12+AH52*$AH$12+AI52*$AI$12+AJ52*$AJ$12+AM52+AN52*$AN$12+AO52*$AO$12</f>
        <v>0</v>
      </c>
      <c r="AA52" s="25"/>
      <c r="AB52" s="26"/>
      <c r="AC52" s="26"/>
      <c r="AD52" s="26">
        <f>AB52*AC52</f>
        <v>0</v>
      </c>
      <c r="AE52" s="26"/>
      <c r="AF52" s="26"/>
      <c r="AG52" s="26"/>
      <c r="AH52" s="26"/>
      <c r="AI52" s="26"/>
      <c r="AJ52" s="26"/>
      <c r="AK52" s="26"/>
      <c r="AL52" s="26"/>
      <c r="AM52" s="26">
        <f>AK52*AL52</f>
        <v>0</v>
      </c>
      <c r="AN52" s="27"/>
      <c r="AO52" s="28"/>
      <c r="BM52" s="1"/>
    </row>
    <row r="53" spans="1:65" s="63" customFormat="1" outlineLevel="1" x14ac:dyDescent="0.2">
      <c r="A53" s="235"/>
      <c r="B53" s="236"/>
      <c r="C53" s="81"/>
      <c r="D53" s="82"/>
      <c r="E53" s="83"/>
      <c r="F53" s="83"/>
      <c r="G53" s="83"/>
      <c r="H53" s="83"/>
      <c r="I53" s="83"/>
      <c r="J53" s="83"/>
      <c r="K53" s="83"/>
      <c r="L53" s="83"/>
      <c r="M53" s="61"/>
      <c r="N53" s="61"/>
      <c r="O53" s="61"/>
      <c r="P53" s="61"/>
      <c r="Q53" s="47">
        <f>C53*$C$12+D53*$D$12+E53*$E$12+F53*$F$12+G53*$G$12+H53*$H$12+I53*$I$12+J53*$J$12+K53*$K$12+L53*$L$12+M53*$M$12+N53*$N$12+O53*$O$12+P53*$P$12</f>
        <v>0</v>
      </c>
      <c r="R53" s="62">
        <v>0</v>
      </c>
      <c r="S53" s="173"/>
      <c r="T53" s="44">
        <f>R53*S53</f>
        <v>0</v>
      </c>
      <c r="U53" s="141">
        <f t="shared" si="38"/>
        <v>1.3</v>
      </c>
      <c r="V53" s="54">
        <f>IF(T53*U53=0,IF(W53*U53=0,0,W53*U53),IF(W53*U53&gt;0,"ERREUR",T53*U53))</f>
        <v>0</v>
      </c>
      <c r="W53" s="54">
        <f>X53*Y53</f>
        <v>0</v>
      </c>
      <c r="X53" s="123"/>
      <c r="Y53" s="125">
        <f>$AA$12*AA53+AD53+AE53*$AE$12+AF53*$AF$12+AG53*$AG$12+AH53*$AH$12+AI53*$AI$12+AJ53*$AJ$12+AM53+AN53*$AN$12+AO53*$AO$12</f>
        <v>0</v>
      </c>
      <c r="AA53" s="25"/>
      <c r="AB53" s="26"/>
      <c r="AC53" s="26"/>
      <c r="AD53" s="26">
        <f>AB53*AC53</f>
        <v>0</v>
      </c>
      <c r="AE53" s="26"/>
      <c r="AF53" s="26"/>
      <c r="AG53" s="26"/>
      <c r="AH53" s="26"/>
      <c r="AI53" s="26"/>
      <c r="AJ53" s="26"/>
      <c r="AK53" s="26"/>
      <c r="AL53" s="26"/>
      <c r="AM53" s="26">
        <f>AK53*AL53</f>
        <v>0</v>
      </c>
      <c r="AN53" s="27"/>
      <c r="AO53" s="28"/>
      <c r="BM53" s="1"/>
    </row>
    <row r="54" spans="1:65" s="63" customFormat="1" outlineLevel="1" x14ac:dyDescent="0.2">
      <c r="A54" s="235"/>
      <c r="B54" s="236"/>
      <c r="C54" s="81"/>
      <c r="D54" s="82"/>
      <c r="E54" s="83"/>
      <c r="F54" s="83"/>
      <c r="G54" s="83"/>
      <c r="H54" s="83"/>
      <c r="I54" s="83"/>
      <c r="J54" s="83"/>
      <c r="K54" s="83"/>
      <c r="L54" s="83"/>
      <c r="M54" s="61"/>
      <c r="N54" s="61"/>
      <c r="O54" s="61"/>
      <c r="P54" s="61"/>
      <c r="Q54" s="47">
        <f>C54*$C$12+D54*$D$12+E54*$E$12+F54*$F$12+G54*$G$12+H54*$H$12+I54*$I$12+J54*$J$12+K54*$K$12+L54*$L$12+M54*$M$12+N54*$N$12+O54*$O$12+P54*$P$12</f>
        <v>0</v>
      </c>
      <c r="R54" s="41">
        <v>0</v>
      </c>
      <c r="S54" s="173"/>
      <c r="T54" s="44">
        <f>R54*S54</f>
        <v>0</v>
      </c>
      <c r="U54" s="141">
        <f t="shared" si="38"/>
        <v>1.3</v>
      </c>
      <c r="V54" s="54">
        <f>IF(T54*U54=0,IF(W54*U54=0,0,W54*U54),IF(W54*U54&gt;0,"ERREUR",T54*U54))</f>
        <v>0</v>
      </c>
      <c r="W54" s="54">
        <f>X54*Y54</f>
        <v>0</v>
      </c>
      <c r="X54" s="123"/>
      <c r="Y54" s="125">
        <f>$AA$12*AA54+AD54+AE54*$AE$12+AF54*$AF$12+AG54*$AG$12+AH54*$AH$12+AI54*$AI$12+AJ54*$AJ$12+AM54+AN54*$AN$12+AO54*$AO$12</f>
        <v>0</v>
      </c>
      <c r="AA54" s="25"/>
      <c r="AB54" s="26"/>
      <c r="AC54" s="26"/>
      <c r="AD54" s="26">
        <f>AB54*AC54</f>
        <v>0</v>
      </c>
      <c r="AE54" s="26"/>
      <c r="AF54" s="26"/>
      <c r="AG54" s="26"/>
      <c r="AH54" s="26"/>
      <c r="AI54" s="26"/>
      <c r="AJ54" s="26"/>
      <c r="AK54" s="26"/>
      <c r="AL54" s="26"/>
      <c r="AM54" s="26">
        <f>AK54*AL54</f>
        <v>0</v>
      </c>
      <c r="AN54" s="27"/>
      <c r="AO54" s="28"/>
      <c r="BM54" s="1"/>
    </row>
    <row r="55" spans="1:65" s="63" customFormat="1" outlineLevel="1" x14ac:dyDescent="0.2">
      <c r="A55" s="235"/>
      <c r="B55" s="236"/>
      <c r="C55" s="81"/>
      <c r="D55" s="82"/>
      <c r="E55" s="83"/>
      <c r="F55" s="83"/>
      <c r="G55" s="83"/>
      <c r="H55" s="83"/>
      <c r="I55" s="83"/>
      <c r="J55" s="83"/>
      <c r="K55" s="83"/>
      <c r="L55" s="83"/>
      <c r="M55" s="61"/>
      <c r="N55" s="61"/>
      <c r="O55" s="61"/>
      <c r="P55" s="61"/>
      <c r="Q55" s="47">
        <f t="shared" ref="Q55:Q61" si="42">C55*$C$12+D55*$D$12+E55*$E$12+F55*$F$12+G55*$G$12+H55*$H$12+I55*$I$12+J55*$J$12+K55*$K$12+L55*$L$12+M55*$M$12+N55*$N$12+O55*$O$12+P55*$P$12</f>
        <v>0</v>
      </c>
      <c r="R55" s="41">
        <v>0</v>
      </c>
      <c r="S55" s="173"/>
      <c r="T55" s="44">
        <f t="shared" ref="T55:T61" si="43">R55*S55</f>
        <v>0</v>
      </c>
      <c r="U55" s="141">
        <f t="shared" si="38"/>
        <v>1.3</v>
      </c>
      <c r="V55" s="54">
        <f t="shared" ref="V55:V61" si="44">IF(T55*U55=0,IF(W55*U55=0,0,W55*U55),IF(W55*U55&gt;0,"ERREUR",T55*U55))</f>
        <v>0</v>
      </c>
      <c r="W55" s="54">
        <f t="shared" ref="W55:W61" si="45">X55*Y55</f>
        <v>0</v>
      </c>
      <c r="X55" s="123"/>
      <c r="Y55" s="125">
        <f t="shared" ref="Y55:Y61" si="46">$AA$12*AA55+AD55+AE55*$AE$12+AF55*$AF$12+AG55*$AG$12+AH55*$AH$12+AI55*$AI$12+AJ55*$AJ$12+AM55+AN55*$AN$12+AO55*$AO$12</f>
        <v>0</v>
      </c>
      <c r="AA55" s="25"/>
      <c r="AB55" s="26"/>
      <c r="AC55" s="26"/>
      <c r="AD55" s="26">
        <f t="shared" ref="AD55:AD61" si="47">AB55*AC55</f>
        <v>0</v>
      </c>
      <c r="AE55" s="26"/>
      <c r="AF55" s="26"/>
      <c r="AG55" s="26"/>
      <c r="AH55" s="26"/>
      <c r="AI55" s="26"/>
      <c r="AJ55" s="26"/>
      <c r="AK55" s="26"/>
      <c r="AL55" s="26"/>
      <c r="AM55" s="26">
        <f t="shared" ref="AM55:AM61" si="48">AK55*AL55</f>
        <v>0</v>
      </c>
      <c r="AN55" s="27"/>
      <c r="AO55" s="28"/>
      <c r="BM55" s="1"/>
    </row>
    <row r="56" spans="1:65" s="63" customFormat="1" outlineLevel="1" x14ac:dyDescent="0.2">
      <c r="A56" s="235"/>
      <c r="B56" s="236"/>
      <c r="C56" s="81"/>
      <c r="D56" s="82"/>
      <c r="E56" s="83"/>
      <c r="F56" s="83"/>
      <c r="G56" s="83"/>
      <c r="H56" s="83"/>
      <c r="I56" s="83"/>
      <c r="J56" s="83"/>
      <c r="K56" s="83"/>
      <c r="L56" s="83"/>
      <c r="M56" s="61"/>
      <c r="N56" s="61"/>
      <c r="O56" s="61"/>
      <c r="P56" s="61"/>
      <c r="Q56" s="47">
        <f>C56*$C$12+D56*$D$12+E56*$E$12+F56*$F$12+G56*$G$12+H56*$H$12+I56*$I$12+J56*$J$12+K56*$K$12+L56*$L$12+M56*$M$12+N56*$N$12+O56*$O$12+P56*$P$12</f>
        <v>0</v>
      </c>
      <c r="R56" s="41">
        <v>0</v>
      </c>
      <c r="S56" s="173"/>
      <c r="T56" s="44">
        <f>R56*S56</f>
        <v>0</v>
      </c>
      <c r="U56" s="141">
        <f t="shared" si="38"/>
        <v>1.3</v>
      </c>
      <c r="V56" s="54">
        <f>IF(T56*U56=0,IF(W56*U56=0,0,W56*U56),IF(W56*U56&gt;0,"ERREUR",T56*U56))</f>
        <v>0</v>
      </c>
      <c r="W56" s="54">
        <f>X56*Y56</f>
        <v>0</v>
      </c>
      <c r="X56" s="123"/>
      <c r="Y56" s="125">
        <f>$AA$12*AA56+AD56+AE56*$AE$12+AF56*$AF$12+AG56*$AG$12+AH56*$AH$12+AI56*$AI$12+AJ56*$AJ$12+AM56+AN56*$AN$12+AO56*$AO$12</f>
        <v>0</v>
      </c>
      <c r="AA56" s="25"/>
      <c r="AB56" s="26"/>
      <c r="AC56" s="26"/>
      <c r="AD56" s="26">
        <f>AB56*AC56</f>
        <v>0</v>
      </c>
      <c r="AE56" s="26"/>
      <c r="AF56" s="26"/>
      <c r="AG56" s="26"/>
      <c r="AH56" s="26"/>
      <c r="AI56" s="26"/>
      <c r="AJ56" s="26"/>
      <c r="AK56" s="26"/>
      <c r="AL56" s="26"/>
      <c r="AM56" s="26">
        <f>AK56*AL56</f>
        <v>0</v>
      </c>
      <c r="AN56" s="27"/>
      <c r="AO56" s="28"/>
      <c r="BM56" s="1"/>
    </row>
    <row r="57" spans="1:65" s="63" customFormat="1" outlineLevel="1" x14ac:dyDescent="0.2">
      <c r="A57" s="235"/>
      <c r="B57" s="236"/>
      <c r="C57" s="81"/>
      <c r="D57" s="82"/>
      <c r="E57" s="83"/>
      <c r="F57" s="83"/>
      <c r="G57" s="83"/>
      <c r="H57" s="83"/>
      <c r="I57" s="83"/>
      <c r="J57" s="83"/>
      <c r="K57" s="83"/>
      <c r="L57" s="83"/>
      <c r="M57" s="61"/>
      <c r="N57" s="61"/>
      <c r="O57" s="61"/>
      <c r="P57" s="61"/>
      <c r="Q57" s="47">
        <f>C57*$C$12+D57*$D$12+E57*$E$12+F57*$F$12+G57*$G$12+H57*$H$12+I57*$I$12+J57*$J$12+K57*$K$12+L57*$L$12+M57*$M$12+N57*$N$12+O57*$O$12+P57*$P$12</f>
        <v>0</v>
      </c>
      <c r="R57" s="41">
        <v>0</v>
      </c>
      <c r="S57" s="173"/>
      <c r="T57" s="44">
        <f>R57*S57</f>
        <v>0</v>
      </c>
      <c r="U57" s="141">
        <f t="shared" si="38"/>
        <v>1.3</v>
      </c>
      <c r="V57" s="54">
        <f>IF(T57*U57=0,IF(W57*U57=0,0,W57*U57),IF(W57*U57&gt;0,"ERREUR",T57*U57))</f>
        <v>0</v>
      </c>
      <c r="W57" s="54">
        <f>X57*Y57</f>
        <v>0</v>
      </c>
      <c r="X57" s="123"/>
      <c r="Y57" s="125">
        <f>$AA$12*AA57+AD57+AE57*$AE$12+AF57*$AF$12+AG57*$AG$12+AH57*$AH$12+AI57*$AI$12+AJ57*$AJ$12+AM57+AN57*$AN$12+AO57*$AO$12</f>
        <v>0</v>
      </c>
      <c r="AA57" s="25"/>
      <c r="AB57" s="26"/>
      <c r="AC57" s="26"/>
      <c r="AD57" s="26">
        <f>AB57*AC57</f>
        <v>0</v>
      </c>
      <c r="AE57" s="26"/>
      <c r="AF57" s="26"/>
      <c r="AG57" s="26"/>
      <c r="AH57" s="26"/>
      <c r="AI57" s="26"/>
      <c r="AJ57" s="26"/>
      <c r="AK57" s="26"/>
      <c r="AL57" s="26"/>
      <c r="AM57" s="26">
        <f>AK57*AL57</f>
        <v>0</v>
      </c>
      <c r="AN57" s="27"/>
      <c r="AO57" s="28"/>
      <c r="BM57" s="1"/>
    </row>
    <row r="58" spans="1:65" s="63" customFormat="1" outlineLevel="1" x14ac:dyDescent="0.2">
      <c r="A58" s="235"/>
      <c r="B58" s="236"/>
      <c r="C58" s="81"/>
      <c r="D58" s="82"/>
      <c r="E58" s="83"/>
      <c r="F58" s="83"/>
      <c r="G58" s="83"/>
      <c r="H58" s="83"/>
      <c r="I58" s="83"/>
      <c r="J58" s="83"/>
      <c r="K58" s="83"/>
      <c r="L58" s="83"/>
      <c r="M58" s="61"/>
      <c r="N58" s="61"/>
      <c r="O58" s="61"/>
      <c r="P58" s="61"/>
      <c r="Q58" s="47">
        <f>C58*$C$12+D58*$D$12+E58*$E$12+F58*$F$12+G58*$G$12+H58*$H$12+I58*$I$12+J58*$J$12+K58*$K$12+L58*$L$12+M58*$M$12+N58*$N$12+O58*$O$12+P58*$P$12</f>
        <v>0</v>
      </c>
      <c r="R58" s="62">
        <v>0</v>
      </c>
      <c r="S58" s="173"/>
      <c r="T58" s="44">
        <f>R58*S58</f>
        <v>0</v>
      </c>
      <c r="U58" s="141">
        <f t="shared" si="38"/>
        <v>1.3</v>
      </c>
      <c r="V58" s="54">
        <f>IF(T58*U58=0,IF(W58*U58=0,0,W58*U58),IF(W58*U58&gt;0,"ERREUR",T58*U58))</f>
        <v>0</v>
      </c>
      <c r="W58" s="54">
        <f>X58*Y58</f>
        <v>0</v>
      </c>
      <c r="X58" s="123"/>
      <c r="Y58" s="125">
        <f>$AA$12*AA58+AD58+AE58*$AE$12+AF58*$AF$12+AG58*$AG$12+AH58*$AH$12+AI58*$AI$12+AJ58*$AJ$12+AM58+AN58*$AN$12+AO58*$AO$12</f>
        <v>0</v>
      </c>
      <c r="AA58" s="25"/>
      <c r="AB58" s="26"/>
      <c r="AC58" s="26"/>
      <c r="AD58" s="26">
        <f>AB58*AC58</f>
        <v>0</v>
      </c>
      <c r="AE58" s="26"/>
      <c r="AF58" s="26"/>
      <c r="AG58" s="26"/>
      <c r="AH58" s="26"/>
      <c r="AI58" s="26"/>
      <c r="AJ58" s="26"/>
      <c r="AK58" s="26"/>
      <c r="AL58" s="26"/>
      <c r="AM58" s="26">
        <f>AK58*AL58</f>
        <v>0</v>
      </c>
      <c r="AN58" s="27"/>
      <c r="AO58" s="28"/>
      <c r="BM58" s="1"/>
    </row>
    <row r="59" spans="1:65" s="63" customFormat="1" outlineLevel="1" x14ac:dyDescent="0.2">
      <c r="A59" s="235"/>
      <c r="B59" s="236"/>
      <c r="C59" s="81"/>
      <c r="D59" s="82"/>
      <c r="E59" s="83"/>
      <c r="F59" s="83"/>
      <c r="G59" s="83"/>
      <c r="H59" s="83"/>
      <c r="I59" s="83"/>
      <c r="J59" s="83"/>
      <c r="K59" s="83"/>
      <c r="L59" s="83"/>
      <c r="M59" s="61"/>
      <c r="N59" s="61"/>
      <c r="O59" s="61"/>
      <c r="P59" s="61"/>
      <c r="Q59" s="47">
        <f t="shared" ref="Q59" si="49">C59*$C$12+D59*$D$12+E59*$E$12+F59*$F$12+G59*$G$12+H59*$H$12+I59*$I$12+J59*$J$12+K59*$K$12+L59*$L$12+M59*$M$12+N59*$N$12+O59*$O$12+P59*$P$12</f>
        <v>0</v>
      </c>
      <c r="R59" s="62">
        <v>0</v>
      </c>
      <c r="S59" s="173"/>
      <c r="T59" s="44">
        <f t="shared" ref="T59" si="50">R59*S59</f>
        <v>0</v>
      </c>
      <c r="U59" s="141">
        <f t="shared" si="38"/>
        <v>1.3</v>
      </c>
      <c r="V59" s="54">
        <f t="shared" ref="V59" si="51">IF(T59*U59=0,IF(W59*U59=0,0,W59*U59),IF(W59*U59&gt;0,"ERREUR",T59*U59))</f>
        <v>0</v>
      </c>
      <c r="W59" s="54">
        <f t="shared" ref="W59" si="52">X59*Y59</f>
        <v>0</v>
      </c>
      <c r="X59" s="123"/>
      <c r="Y59" s="125">
        <f t="shared" ref="Y59" si="53">$AA$12*AA59+AD59+AE59*$AE$12+AF59*$AF$12+AG59*$AG$12+AH59*$AH$12+AI59*$AI$12+AJ59*$AJ$12+AM59+AN59*$AN$12+AO59*$AO$12</f>
        <v>0</v>
      </c>
      <c r="AA59" s="25"/>
      <c r="AB59" s="26"/>
      <c r="AC59" s="26"/>
      <c r="AD59" s="26">
        <f t="shared" ref="AD59" si="54">AB59*AC59</f>
        <v>0</v>
      </c>
      <c r="AE59" s="26"/>
      <c r="AF59" s="26"/>
      <c r="AG59" s="26"/>
      <c r="AH59" s="26"/>
      <c r="AI59" s="26"/>
      <c r="AJ59" s="26"/>
      <c r="AK59" s="26"/>
      <c r="AL59" s="26"/>
      <c r="AM59" s="26">
        <f t="shared" ref="AM59" si="55">AK59*AL59</f>
        <v>0</v>
      </c>
      <c r="AN59" s="27"/>
      <c r="AO59" s="28"/>
      <c r="BM59" s="1"/>
    </row>
    <row r="60" spans="1:65" s="63" customFormat="1" outlineLevel="1" x14ac:dyDescent="0.2">
      <c r="A60" s="235"/>
      <c r="B60" s="236"/>
      <c r="C60" s="81"/>
      <c r="D60" s="82"/>
      <c r="E60" s="83"/>
      <c r="F60" s="83"/>
      <c r="G60" s="83"/>
      <c r="H60" s="83"/>
      <c r="I60" s="83"/>
      <c r="J60" s="83"/>
      <c r="K60" s="83"/>
      <c r="L60" s="83"/>
      <c r="M60" s="61"/>
      <c r="N60" s="61"/>
      <c r="O60" s="61"/>
      <c r="P60" s="61"/>
      <c r="Q60" s="47">
        <f t="shared" si="42"/>
        <v>0</v>
      </c>
      <c r="R60" s="62">
        <v>0</v>
      </c>
      <c r="S60" s="173"/>
      <c r="T60" s="44">
        <f t="shared" si="43"/>
        <v>0</v>
      </c>
      <c r="U60" s="141">
        <f t="shared" si="38"/>
        <v>1.3</v>
      </c>
      <c r="V60" s="54">
        <f t="shared" si="44"/>
        <v>0</v>
      </c>
      <c r="W60" s="54">
        <f t="shared" si="45"/>
        <v>0</v>
      </c>
      <c r="X60" s="123"/>
      <c r="Y60" s="125">
        <f t="shared" si="46"/>
        <v>0</v>
      </c>
      <c r="AA60" s="25"/>
      <c r="AB60" s="26"/>
      <c r="AC60" s="26"/>
      <c r="AD60" s="26">
        <f t="shared" si="47"/>
        <v>0</v>
      </c>
      <c r="AE60" s="26"/>
      <c r="AF60" s="26"/>
      <c r="AG60" s="26"/>
      <c r="AH60" s="26"/>
      <c r="AI60" s="26"/>
      <c r="AJ60" s="26"/>
      <c r="AK60" s="26"/>
      <c r="AL60" s="26"/>
      <c r="AM60" s="26">
        <f t="shared" si="48"/>
        <v>0</v>
      </c>
      <c r="AN60" s="27"/>
      <c r="AO60" s="28"/>
      <c r="BM60" s="1"/>
    </row>
    <row r="61" spans="1:65" s="63" customFormat="1" outlineLevel="1" x14ac:dyDescent="0.2">
      <c r="A61" s="235"/>
      <c r="B61" s="236"/>
      <c r="C61" s="81"/>
      <c r="D61" s="82"/>
      <c r="E61" s="83"/>
      <c r="F61" s="83"/>
      <c r="G61" s="83"/>
      <c r="H61" s="83"/>
      <c r="I61" s="83"/>
      <c r="J61" s="83"/>
      <c r="K61" s="83"/>
      <c r="L61" s="83"/>
      <c r="M61" s="61"/>
      <c r="N61" s="61"/>
      <c r="O61" s="61"/>
      <c r="P61" s="61"/>
      <c r="Q61" s="47">
        <f t="shared" si="42"/>
        <v>0</v>
      </c>
      <c r="R61" s="41">
        <v>0</v>
      </c>
      <c r="S61" s="173"/>
      <c r="T61" s="44">
        <f t="shared" si="43"/>
        <v>0</v>
      </c>
      <c r="U61" s="141">
        <f t="shared" si="38"/>
        <v>1.3</v>
      </c>
      <c r="V61" s="54">
        <f t="shared" si="44"/>
        <v>0</v>
      </c>
      <c r="W61" s="54">
        <f t="shared" si="45"/>
        <v>0</v>
      </c>
      <c r="X61" s="123"/>
      <c r="Y61" s="125">
        <f t="shared" si="46"/>
        <v>0</v>
      </c>
      <c r="AA61" s="25"/>
      <c r="AB61" s="26"/>
      <c r="AC61" s="26"/>
      <c r="AD61" s="26">
        <f t="shared" si="47"/>
        <v>0</v>
      </c>
      <c r="AE61" s="26"/>
      <c r="AF61" s="26"/>
      <c r="AG61" s="26"/>
      <c r="AH61" s="26"/>
      <c r="AI61" s="26"/>
      <c r="AJ61" s="26"/>
      <c r="AK61" s="26"/>
      <c r="AL61" s="26"/>
      <c r="AM61" s="26">
        <f t="shared" si="48"/>
        <v>0</v>
      </c>
      <c r="AN61" s="27"/>
      <c r="AO61" s="28"/>
      <c r="BM61" s="1"/>
    </row>
    <row r="62" spans="1:65" s="63" customFormat="1" outlineLevel="1" x14ac:dyDescent="0.2">
      <c r="A62" s="235"/>
      <c r="B62" s="236"/>
      <c r="C62" s="81"/>
      <c r="D62" s="82"/>
      <c r="E62" s="83"/>
      <c r="F62" s="83"/>
      <c r="G62" s="83"/>
      <c r="H62" s="83"/>
      <c r="I62" s="83"/>
      <c r="J62" s="83"/>
      <c r="K62" s="83"/>
      <c r="L62" s="83"/>
      <c r="M62" s="61"/>
      <c r="N62" s="61"/>
      <c r="O62" s="61"/>
      <c r="P62" s="61"/>
      <c r="Q62" s="47">
        <f t="shared" si="37"/>
        <v>0</v>
      </c>
      <c r="R62" s="41">
        <v>0</v>
      </c>
      <c r="S62" s="173"/>
      <c r="T62" s="44">
        <f t="shared" si="39"/>
        <v>0</v>
      </c>
      <c r="U62" s="141">
        <f t="shared" si="38"/>
        <v>1.3</v>
      </c>
      <c r="V62" s="54">
        <f t="shared" si="40"/>
        <v>0</v>
      </c>
      <c r="W62" s="54">
        <f t="shared" si="41"/>
        <v>0</v>
      </c>
      <c r="X62" s="123"/>
      <c r="Y62" s="125">
        <f t="shared" si="34"/>
        <v>0</v>
      </c>
      <c r="AA62" s="25"/>
      <c r="AB62" s="26"/>
      <c r="AC62" s="26"/>
      <c r="AD62" s="26">
        <f t="shared" si="35"/>
        <v>0</v>
      </c>
      <c r="AE62" s="26"/>
      <c r="AF62" s="26"/>
      <c r="AG62" s="26"/>
      <c r="AH62" s="26"/>
      <c r="AI62" s="26"/>
      <c r="AJ62" s="26"/>
      <c r="AK62" s="26"/>
      <c r="AL62" s="26"/>
      <c r="AM62" s="26">
        <f t="shared" si="36"/>
        <v>0</v>
      </c>
      <c r="AN62" s="27"/>
      <c r="AO62" s="28"/>
      <c r="BM62" s="1"/>
    </row>
    <row r="63" spans="1:65" s="63" customFormat="1" outlineLevel="1" x14ac:dyDescent="0.2">
      <c r="A63" s="235"/>
      <c r="B63" s="236"/>
      <c r="C63" s="81"/>
      <c r="D63" s="82"/>
      <c r="E63" s="83"/>
      <c r="F63" s="83"/>
      <c r="G63" s="83"/>
      <c r="H63" s="83"/>
      <c r="I63" s="83"/>
      <c r="J63" s="83"/>
      <c r="K63" s="83"/>
      <c r="L63" s="83"/>
      <c r="M63" s="61"/>
      <c r="N63" s="61"/>
      <c r="O63" s="61"/>
      <c r="P63" s="61"/>
      <c r="Q63" s="47">
        <f t="shared" si="37"/>
        <v>0</v>
      </c>
      <c r="R63" s="62">
        <v>0</v>
      </c>
      <c r="S63" s="173"/>
      <c r="T63" s="44">
        <f t="shared" si="39"/>
        <v>0</v>
      </c>
      <c r="U63" s="141">
        <f t="shared" si="38"/>
        <v>1.3</v>
      </c>
      <c r="V63" s="54">
        <f t="shared" si="40"/>
        <v>0</v>
      </c>
      <c r="W63" s="54">
        <f t="shared" si="41"/>
        <v>0</v>
      </c>
      <c r="X63" s="123"/>
      <c r="Y63" s="125">
        <f t="shared" si="34"/>
        <v>0</v>
      </c>
      <c r="AA63" s="25"/>
      <c r="AB63" s="26"/>
      <c r="AC63" s="26"/>
      <c r="AD63" s="26">
        <f t="shared" si="35"/>
        <v>0</v>
      </c>
      <c r="AE63" s="26"/>
      <c r="AF63" s="26"/>
      <c r="AG63" s="26"/>
      <c r="AH63" s="26"/>
      <c r="AI63" s="26"/>
      <c r="AJ63" s="26"/>
      <c r="AK63" s="26"/>
      <c r="AL63" s="26"/>
      <c r="AM63" s="26">
        <f t="shared" si="36"/>
        <v>0</v>
      </c>
      <c r="AN63" s="27"/>
      <c r="AO63" s="28"/>
      <c r="BM63" s="1"/>
    </row>
    <row r="64" spans="1:65" s="63" customFormat="1" outlineLevel="1" x14ac:dyDescent="0.2">
      <c r="A64" s="235"/>
      <c r="B64" s="236"/>
      <c r="C64" s="81"/>
      <c r="D64" s="82"/>
      <c r="E64" s="83"/>
      <c r="F64" s="83"/>
      <c r="G64" s="83"/>
      <c r="H64" s="83"/>
      <c r="I64" s="83"/>
      <c r="J64" s="83"/>
      <c r="K64" s="83"/>
      <c r="L64" s="83"/>
      <c r="M64" s="61"/>
      <c r="N64" s="61"/>
      <c r="O64" s="61"/>
      <c r="P64" s="61"/>
      <c r="Q64" s="47">
        <f t="shared" si="37"/>
        <v>0</v>
      </c>
      <c r="R64" s="41">
        <v>0</v>
      </c>
      <c r="S64" s="173"/>
      <c r="T64" s="44">
        <f t="shared" si="39"/>
        <v>0</v>
      </c>
      <c r="U64" s="141">
        <f t="shared" si="38"/>
        <v>1.3</v>
      </c>
      <c r="V64" s="54">
        <f t="shared" si="40"/>
        <v>0</v>
      </c>
      <c r="W64" s="54">
        <f t="shared" si="41"/>
        <v>0</v>
      </c>
      <c r="X64" s="123"/>
      <c r="Y64" s="125">
        <f t="shared" si="34"/>
        <v>0</v>
      </c>
      <c r="AA64" s="25"/>
      <c r="AB64" s="26"/>
      <c r="AC64" s="26"/>
      <c r="AD64" s="26">
        <f t="shared" si="35"/>
        <v>0</v>
      </c>
      <c r="AE64" s="26"/>
      <c r="AF64" s="26"/>
      <c r="AG64" s="26"/>
      <c r="AH64" s="26"/>
      <c r="AI64" s="26"/>
      <c r="AJ64" s="26"/>
      <c r="AK64" s="26"/>
      <c r="AL64" s="26"/>
      <c r="AM64" s="26">
        <f t="shared" si="36"/>
        <v>0</v>
      </c>
      <c r="AN64" s="27"/>
      <c r="AO64" s="28"/>
      <c r="BM64" s="1"/>
    </row>
    <row r="65" spans="1:65" ht="12" outlineLevel="1" thickBot="1" x14ac:dyDescent="0.25">
      <c r="A65" s="235"/>
      <c r="B65" s="236"/>
      <c r="C65" s="81"/>
      <c r="D65" s="82"/>
      <c r="E65" s="83"/>
      <c r="F65" s="83"/>
      <c r="G65" s="83"/>
      <c r="H65" s="83"/>
      <c r="I65" s="83"/>
      <c r="J65" s="83"/>
      <c r="K65" s="83"/>
      <c r="L65" s="83"/>
      <c r="M65" s="61"/>
      <c r="N65" s="61"/>
      <c r="O65" s="61"/>
      <c r="P65" s="61"/>
      <c r="Q65" s="47">
        <f t="shared" si="37"/>
        <v>0</v>
      </c>
      <c r="R65" s="62">
        <v>0</v>
      </c>
      <c r="S65" s="173"/>
      <c r="T65" s="44">
        <f t="shared" si="39"/>
        <v>0</v>
      </c>
      <c r="U65" s="141">
        <f t="shared" si="38"/>
        <v>1.3</v>
      </c>
      <c r="V65" s="54">
        <f t="shared" si="40"/>
        <v>0</v>
      </c>
      <c r="W65" s="54">
        <f t="shared" si="41"/>
        <v>0</v>
      </c>
      <c r="X65" s="123"/>
      <c r="Y65" s="125">
        <f t="shared" si="34"/>
        <v>0</v>
      </c>
      <c r="Z65" s="63"/>
      <c r="AA65" s="25"/>
      <c r="AB65" s="26"/>
      <c r="AC65" s="26"/>
      <c r="AD65" s="26">
        <f t="shared" si="35"/>
        <v>0</v>
      </c>
      <c r="AE65" s="26"/>
      <c r="AF65" s="26"/>
      <c r="AG65" s="26"/>
      <c r="AH65" s="26"/>
      <c r="AI65" s="26"/>
      <c r="AJ65" s="26"/>
      <c r="AK65" s="26"/>
      <c r="AL65" s="26"/>
      <c r="AM65" s="26">
        <f t="shared" si="36"/>
        <v>0</v>
      </c>
      <c r="AN65" s="27"/>
      <c r="AO65" s="28"/>
    </row>
    <row r="66" spans="1:65" ht="16.5" thickBot="1" x14ac:dyDescent="0.3">
      <c r="A66" s="19" t="s">
        <v>114</v>
      </c>
      <c r="B66" s="85">
        <f>Q66+V66</f>
        <v>390</v>
      </c>
      <c r="C66" s="247"/>
      <c r="D66" s="247"/>
      <c r="E66" s="247"/>
      <c r="F66" s="247"/>
      <c r="G66" s="247"/>
      <c r="H66" s="247"/>
      <c r="I66" s="247"/>
      <c r="J66" s="247"/>
      <c r="K66" s="247"/>
      <c r="L66" s="247"/>
      <c r="M66" s="247"/>
      <c r="N66" s="247"/>
      <c r="O66" s="247"/>
      <c r="P66" s="248"/>
      <c r="Q66" s="20">
        <f>SUM(Q67:Q86)</f>
        <v>0</v>
      </c>
      <c r="R66" s="249"/>
      <c r="S66" s="249"/>
      <c r="T66" s="20">
        <f>SUM(T67:T86)</f>
        <v>300</v>
      </c>
      <c r="U66" s="178">
        <v>1.3</v>
      </c>
      <c r="V66" s="20">
        <f>SUM(V67:V86)</f>
        <v>390</v>
      </c>
      <c r="W66" s="20">
        <f>SUM(W67:W86)</f>
        <v>0</v>
      </c>
      <c r="X66" s="155"/>
      <c r="Y66" s="20">
        <f>SUM(Y67:Y86)</f>
        <v>0</v>
      </c>
      <c r="AA66" s="119"/>
      <c r="AB66" s="120"/>
      <c r="AC66" s="120"/>
      <c r="AD66" s="120"/>
      <c r="AE66" s="120"/>
      <c r="AF66" s="120"/>
      <c r="AG66" s="120"/>
      <c r="AH66" s="120"/>
      <c r="AI66" s="120"/>
      <c r="AJ66" s="120"/>
      <c r="AK66" s="120"/>
      <c r="AL66" s="120"/>
      <c r="AM66" s="120"/>
      <c r="AN66" s="121"/>
      <c r="AO66" s="122"/>
    </row>
    <row r="67" spans="1:65" outlineLevel="1" x14ac:dyDescent="0.2">
      <c r="A67" s="250" t="s">
        <v>35</v>
      </c>
      <c r="B67" s="251"/>
      <c r="C67" s="79"/>
      <c r="D67" s="76"/>
      <c r="E67" s="76"/>
      <c r="F67" s="76"/>
      <c r="G67" s="76"/>
      <c r="H67" s="76"/>
      <c r="I67" s="76"/>
      <c r="J67" s="76"/>
      <c r="K67" s="76"/>
      <c r="L67" s="76"/>
      <c r="M67" s="34"/>
      <c r="N67" s="34"/>
      <c r="O67" s="34"/>
      <c r="P67" s="34"/>
      <c r="Q67" s="47">
        <f>C67*$C$12+D67*$D$12+E67*$E$12+F67*$F$12+G67*$G$12+H67*$H$12+I67*$I$12+J67*$J$12+K67*$K$12+L67*$L$12+M67*$M$12+N67*$N$12+O67*$O$12+P67*$P$12</f>
        <v>0</v>
      </c>
      <c r="R67" s="41">
        <v>10</v>
      </c>
      <c r="S67" s="172">
        <v>30</v>
      </c>
      <c r="T67" s="44">
        <f>R67*S67</f>
        <v>300</v>
      </c>
      <c r="U67" s="141">
        <f>$U$66</f>
        <v>1.3</v>
      </c>
      <c r="V67" s="54">
        <f>IF(T67*U67=0,IF(W67*U67=0,0,W67*U67),IF(W67*U67&gt;0,"ERREUR",T67*U67))</f>
        <v>390</v>
      </c>
      <c r="W67" s="55">
        <f>X67*Y67</f>
        <v>0</v>
      </c>
      <c r="X67" s="18"/>
      <c r="Y67" s="124">
        <f t="shared" ref="Y67:Y86" si="56">$AA$12*AA67+AD67+AE67*$AE$12+AF67*$AF$12+AG67*$AG$12+AH67*$AH$12+AI67*$AI$12+AJ67*$AJ$12+AM67+AN67*$AN$12+AO67*$AO$12</f>
        <v>0</v>
      </c>
      <c r="AA67" s="25"/>
      <c r="AB67" s="26"/>
      <c r="AC67" s="26"/>
      <c r="AD67" s="26">
        <f t="shared" ref="AD67:AD86" si="57">AB67*AC67</f>
        <v>0</v>
      </c>
      <c r="AE67" s="26"/>
      <c r="AF67" s="26"/>
      <c r="AG67" s="26"/>
      <c r="AH67" s="26"/>
      <c r="AI67" s="26"/>
      <c r="AJ67" s="26"/>
      <c r="AK67" s="26"/>
      <c r="AL67" s="26"/>
      <c r="AM67" s="26">
        <f t="shared" ref="AM67:AM86" si="58">AK67*AL67</f>
        <v>0</v>
      </c>
      <c r="AN67" s="27"/>
      <c r="AO67" s="28"/>
    </row>
    <row r="68" spans="1:65" s="63" customFormat="1" outlineLevel="1" x14ac:dyDescent="0.2">
      <c r="A68" s="235"/>
      <c r="B68" s="236"/>
      <c r="C68" s="81"/>
      <c r="D68" s="82"/>
      <c r="E68" s="83"/>
      <c r="F68" s="83"/>
      <c r="G68" s="83"/>
      <c r="H68" s="83"/>
      <c r="I68" s="83"/>
      <c r="J68" s="83"/>
      <c r="K68" s="83"/>
      <c r="L68" s="83"/>
      <c r="M68" s="61"/>
      <c r="N68" s="61"/>
      <c r="O68" s="61"/>
      <c r="P68" s="61"/>
      <c r="Q68" s="47">
        <f t="shared" ref="Q68:Q76" si="59">C68*$C$12+D68*$D$12+E68*$E$12+F68*$F$12+G68*$G$12+H68*$H$12+I68*$I$12+J68*$J$12+K68*$K$12+L68*$L$12+M68*$M$12+N68*$N$12+O68*$O$12+P68*$P$12</f>
        <v>0</v>
      </c>
      <c r="R68" s="62">
        <v>0</v>
      </c>
      <c r="S68" s="173"/>
      <c r="T68" s="44">
        <f>R68*S68</f>
        <v>0</v>
      </c>
      <c r="U68" s="141">
        <f t="shared" ref="U68:U76" si="60">$U$66</f>
        <v>1.3</v>
      </c>
      <c r="V68" s="54">
        <f>IF(T68*U68=0,IF(W68*U68=0,0,W68*U68),IF(W68*U68&gt;0,"ERREUR",T68*U68))</f>
        <v>0</v>
      </c>
      <c r="W68" s="54">
        <f>X68*Y68</f>
        <v>0</v>
      </c>
      <c r="X68" s="123"/>
      <c r="Y68" s="125">
        <f t="shared" ref="Y68:Y76" si="61">$AA$12*AA68+AD68+AE68*$AE$12+AF68*$AF$12+AG68*$AG$12+AH68*$AH$12+AI68*$AI$12+AJ68*$AJ$12+AM68+AN68*$AN$12+AO68*$AO$12</f>
        <v>0</v>
      </c>
      <c r="AA68" s="25"/>
      <c r="AB68" s="26"/>
      <c r="AC68" s="26"/>
      <c r="AD68" s="26">
        <f t="shared" ref="AD68:AD76" si="62">AB68*AC68</f>
        <v>0</v>
      </c>
      <c r="AE68" s="26"/>
      <c r="AF68" s="26"/>
      <c r="AG68" s="26"/>
      <c r="AH68" s="26"/>
      <c r="AI68" s="26"/>
      <c r="AJ68" s="26"/>
      <c r="AK68" s="26"/>
      <c r="AL68" s="26"/>
      <c r="AM68" s="26">
        <f t="shared" ref="AM68:AM76" si="63">AK68*AL68</f>
        <v>0</v>
      </c>
      <c r="AN68" s="27"/>
      <c r="AO68" s="28"/>
      <c r="BM68" s="1"/>
    </row>
    <row r="69" spans="1:65" s="63" customFormat="1" outlineLevel="1" x14ac:dyDescent="0.2">
      <c r="A69" s="235"/>
      <c r="B69" s="236"/>
      <c r="C69" s="81"/>
      <c r="D69" s="82"/>
      <c r="E69" s="83"/>
      <c r="F69" s="83"/>
      <c r="G69" s="83"/>
      <c r="H69" s="83"/>
      <c r="I69" s="83"/>
      <c r="J69" s="83"/>
      <c r="K69" s="83"/>
      <c r="L69" s="83"/>
      <c r="M69" s="61"/>
      <c r="N69" s="61"/>
      <c r="O69" s="61"/>
      <c r="P69" s="61"/>
      <c r="Q69" s="47">
        <f t="shared" si="59"/>
        <v>0</v>
      </c>
      <c r="R69" s="41">
        <v>0</v>
      </c>
      <c r="S69" s="173"/>
      <c r="T69" s="44">
        <f t="shared" ref="T69:T76" si="64">R69*S69</f>
        <v>0</v>
      </c>
      <c r="U69" s="141">
        <f t="shared" si="60"/>
        <v>1.3</v>
      </c>
      <c r="V69" s="54">
        <f t="shared" ref="V69:V76" si="65">IF(T69*U69=0,IF(W69*U69=0,0,W69*U69),IF(W69*U69&gt;0,"ERREUR",T69*U69))</f>
        <v>0</v>
      </c>
      <c r="W69" s="54">
        <f t="shared" ref="W69:W76" si="66">X69*Y69</f>
        <v>0</v>
      </c>
      <c r="X69" s="123"/>
      <c r="Y69" s="125">
        <f t="shared" si="61"/>
        <v>0</v>
      </c>
      <c r="AA69" s="25"/>
      <c r="AB69" s="26"/>
      <c r="AC69" s="26"/>
      <c r="AD69" s="26">
        <f t="shared" si="62"/>
        <v>0</v>
      </c>
      <c r="AE69" s="26"/>
      <c r="AF69" s="26"/>
      <c r="AG69" s="26"/>
      <c r="AH69" s="26"/>
      <c r="AI69" s="26"/>
      <c r="AJ69" s="26"/>
      <c r="AK69" s="26"/>
      <c r="AL69" s="26"/>
      <c r="AM69" s="26">
        <f t="shared" si="63"/>
        <v>0</v>
      </c>
      <c r="AN69" s="27"/>
      <c r="AO69" s="28"/>
      <c r="BM69" s="1"/>
    </row>
    <row r="70" spans="1:65" s="63" customFormat="1" outlineLevel="1" x14ac:dyDescent="0.2">
      <c r="A70" s="235"/>
      <c r="B70" s="236"/>
      <c r="C70" s="81"/>
      <c r="D70" s="82"/>
      <c r="E70" s="83"/>
      <c r="F70" s="83"/>
      <c r="G70" s="83"/>
      <c r="H70" s="83"/>
      <c r="I70" s="83"/>
      <c r="J70" s="83"/>
      <c r="K70" s="83"/>
      <c r="L70" s="83"/>
      <c r="M70" s="61"/>
      <c r="N70" s="61"/>
      <c r="O70" s="61"/>
      <c r="P70" s="61"/>
      <c r="Q70" s="47">
        <f t="shared" si="59"/>
        <v>0</v>
      </c>
      <c r="R70" s="62">
        <v>0</v>
      </c>
      <c r="S70" s="173"/>
      <c r="T70" s="44">
        <f t="shared" si="64"/>
        <v>0</v>
      </c>
      <c r="U70" s="141">
        <f t="shared" si="60"/>
        <v>1.3</v>
      </c>
      <c r="V70" s="54">
        <f t="shared" si="65"/>
        <v>0</v>
      </c>
      <c r="W70" s="54">
        <f t="shared" si="66"/>
        <v>0</v>
      </c>
      <c r="X70" s="123"/>
      <c r="Y70" s="125">
        <f t="shared" si="61"/>
        <v>0</v>
      </c>
      <c r="AA70" s="25"/>
      <c r="AB70" s="26"/>
      <c r="AC70" s="26"/>
      <c r="AD70" s="26">
        <f t="shared" si="62"/>
        <v>0</v>
      </c>
      <c r="AE70" s="26"/>
      <c r="AF70" s="26"/>
      <c r="AG70" s="26"/>
      <c r="AH70" s="26"/>
      <c r="AI70" s="26"/>
      <c r="AJ70" s="26"/>
      <c r="AK70" s="26"/>
      <c r="AL70" s="26"/>
      <c r="AM70" s="26">
        <f t="shared" si="63"/>
        <v>0</v>
      </c>
      <c r="AN70" s="27"/>
      <c r="AO70" s="28"/>
      <c r="BM70" s="1"/>
    </row>
    <row r="71" spans="1:65" s="63" customFormat="1" outlineLevel="1" x14ac:dyDescent="0.2">
      <c r="A71" s="235"/>
      <c r="B71" s="236"/>
      <c r="C71" s="81"/>
      <c r="D71" s="82"/>
      <c r="E71" s="83"/>
      <c r="F71" s="83"/>
      <c r="G71" s="83"/>
      <c r="H71" s="83"/>
      <c r="I71" s="83"/>
      <c r="J71" s="83"/>
      <c r="K71" s="83"/>
      <c r="L71" s="83"/>
      <c r="M71" s="61"/>
      <c r="N71" s="61"/>
      <c r="O71" s="61"/>
      <c r="P71" s="61"/>
      <c r="Q71" s="47">
        <f t="shared" si="59"/>
        <v>0</v>
      </c>
      <c r="R71" s="62">
        <v>0</v>
      </c>
      <c r="S71" s="173"/>
      <c r="T71" s="44">
        <f t="shared" si="64"/>
        <v>0</v>
      </c>
      <c r="U71" s="141">
        <f t="shared" si="60"/>
        <v>1.3</v>
      </c>
      <c r="V71" s="54">
        <f t="shared" si="65"/>
        <v>0</v>
      </c>
      <c r="W71" s="54">
        <f t="shared" si="66"/>
        <v>0</v>
      </c>
      <c r="X71" s="123"/>
      <c r="Y71" s="125">
        <f t="shared" si="61"/>
        <v>0</v>
      </c>
      <c r="AA71" s="25"/>
      <c r="AB71" s="26"/>
      <c r="AC71" s="26"/>
      <c r="AD71" s="26">
        <f t="shared" si="62"/>
        <v>0</v>
      </c>
      <c r="AE71" s="26"/>
      <c r="AF71" s="26"/>
      <c r="AG71" s="26"/>
      <c r="AH71" s="26"/>
      <c r="AI71" s="26"/>
      <c r="AJ71" s="26"/>
      <c r="AK71" s="26"/>
      <c r="AL71" s="26"/>
      <c r="AM71" s="26">
        <f t="shared" si="63"/>
        <v>0</v>
      </c>
      <c r="AN71" s="27"/>
      <c r="AO71" s="28"/>
      <c r="BM71" s="1"/>
    </row>
    <row r="72" spans="1:65" s="63" customFormat="1" outlineLevel="1" x14ac:dyDescent="0.2">
      <c r="A72" s="235"/>
      <c r="B72" s="236"/>
      <c r="C72" s="81"/>
      <c r="D72" s="82"/>
      <c r="E72" s="83"/>
      <c r="F72" s="83"/>
      <c r="G72" s="83"/>
      <c r="H72" s="83"/>
      <c r="I72" s="83"/>
      <c r="J72" s="83"/>
      <c r="K72" s="83"/>
      <c r="L72" s="83"/>
      <c r="M72" s="61"/>
      <c r="N72" s="61"/>
      <c r="O72" s="61"/>
      <c r="P72" s="61"/>
      <c r="Q72" s="47">
        <f t="shared" si="59"/>
        <v>0</v>
      </c>
      <c r="R72" s="41">
        <v>0</v>
      </c>
      <c r="S72" s="173"/>
      <c r="T72" s="44">
        <f t="shared" si="64"/>
        <v>0</v>
      </c>
      <c r="U72" s="141">
        <f t="shared" si="60"/>
        <v>1.3</v>
      </c>
      <c r="V72" s="54">
        <f t="shared" si="65"/>
        <v>0</v>
      </c>
      <c r="W72" s="54">
        <f t="shared" si="66"/>
        <v>0</v>
      </c>
      <c r="X72" s="123"/>
      <c r="Y72" s="125">
        <f t="shared" si="61"/>
        <v>0</v>
      </c>
      <c r="AA72" s="25"/>
      <c r="AB72" s="26"/>
      <c r="AC72" s="26"/>
      <c r="AD72" s="26">
        <f t="shared" si="62"/>
        <v>0</v>
      </c>
      <c r="AE72" s="26"/>
      <c r="AF72" s="26"/>
      <c r="AG72" s="26"/>
      <c r="AH72" s="26"/>
      <c r="AI72" s="26"/>
      <c r="AJ72" s="26"/>
      <c r="AK72" s="26"/>
      <c r="AL72" s="26"/>
      <c r="AM72" s="26">
        <f t="shared" si="63"/>
        <v>0</v>
      </c>
      <c r="AN72" s="27"/>
      <c r="AO72" s="28"/>
      <c r="BM72" s="1"/>
    </row>
    <row r="73" spans="1:65" s="63" customFormat="1" outlineLevel="1" x14ac:dyDescent="0.2">
      <c r="A73" s="235"/>
      <c r="B73" s="236"/>
      <c r="C73" s="81"/>
      <c r="D73" s="82"/>
      <c r="E73" s="83"/>
      <c r="F73" s="83"/>
      <c r="G73" s="83"/>
      <c r="H73" s="83"/>
      <c r="I73" s="83"/>
      <c r="J73" s="83"/>
      <c r="K73" s="83"/>
      <c r="L73" s="83"/>
      <c r="M73" s="61"/>
      <c r="N73" s="61"/>
      <c r="O73" s="61"/>
      <c r="P73" s="61"/>
      <c r="Q73" s="47">
        <f t="shared" si="59"/>
        <v>0</v>
      </c>
      <c r="R73" s="62">
        <v>0</v>
      </c>
      <c r="S73" s="173"/>
      <c r="T73" s="44">
        <f t="shared" si="64"/>
        <v>0</v>
      </c>
      <c r="U73" s="141">
        <f t="shared" si="60"/>
        <v>1.3</v>
      </c>
      <c r="V73" s="54">
        <f t="shared" si="65"/>
        <v>0</v>
      </c>
      <c r="W73" s="54">
        <f t="shared" si="66"/>
        <v>0</v>
      </c>
      <c r="X73" s="123"/>
      <c r="Y73" s="125">
        <f t="shared" si="61"/>
        <v>0</v>
      </c>
      <c r="AA73" s="25"/>
      <c r="AB73" s="26"/>
      <c r="AC73" s="26"/>
      <c r="AD73" s="26">
        <f t="shared" si="62"/>
        <v>0</v>
      </c>
      <c r="AE73" s="26"/>
      <c r="AF73" s="26"/>
      <c r="AG73" s="26"/>
      <c r="AH73" s="26"/>
      <c r="AI73" s="26"/>
      <c r="AJ73" s="26"/>
      <c r="AK73" s="26"/>
      <c r="AL73" s="26"/>
      <c r="AM73" s="26">
        <f t="shared" si="63"/>
        <v>0</v>
      </c>
      <c r="AN73" s="27"/>
      <c r="AO73" s="28"/>
      <c r="BM73" s="1"/>
    </row>
    <row r="74" spans="1:65" s="63" customFormat="1" outlineLevel="1" x14ac:dyDescent="0.2">
      <c r="A74" s="235"/>
      <c r="B74" s="236"/>
      <c r="C74" s="81"/>
      <c r="D74" s="82"/>
      <c r="E74" s="83"/>
      <c r="F74" s="83"/>
      <c r="G74" s="83"/>
      <c r="H74" s="83"/>
      <c r="I74" s="83"/>
      <c r="J74" s="83"/>
      <c r="K74" s="83"/>
      <c r="L74" s="83"/>
      <c r="M74" s="61"/>
      <c r="N74" s="61"/>
      <c r="O74" s="61"/>
      <c r="P74" s="61"/>
      <c r="Q74" s="47">
        <f t="shared" si="59"/>
        <v>0</v>
      </c>
      <c r="R74" s="41">
        <v>0</v>
      </c>
      <c r="S74" s="173"/>
      <c r="T74" s="44">
        <f t="shared" si="64"/>
        <v>0</v>
      </c>
      <c r="U74" s="141">
        <f t="shared" si="60"/>
        <v>1.3</v>
      </c>
      <c r="V74" s="54">
        <f t="shared" si="65"/>
        <v>0</v>
      </c>
      <c r="W74" s="54">
        <f t="shared" si="66"/>
        <v>0</v>
      </c>
      <c r="X74" s="123"/>
      <c r="Y74" s="125">
        <f t="shared" si="61"/>
        <v>0</v>
      </c>
      <c r="AA74" s="25"/>
      <c r="AB74" s="26"/>
      <c r="AC74" s="26"/>
      <c r="AD74" s="26">
        <f t="shared" si="62"/>
        <v>0</v>
      </c>
      <c r="AE74" s="26"/>
      <c r="AF74" s="26"/>
      <c r="AG74" s="26"/>
      <c r="AH74" s="26"/>
      <c r="AI74" s="26"/>
      <c r="AJ74" s="26"/>
      <c r="AK74" s="26"/>
      <c r="AL74" s="26"/>
      <c r="AM74" s="26">
        <f t="shared" si="63"/>
        <v>0</v>
      </c>
      <c r="AN74" s="27"/>
      <c r="AO74" s="28"/>
      <c r="BM74" s="1"/>
    </row>
    <row r="75" spans="1:65" s="63" customFormat="1" outlineLevel="1" x14ac:dyDescent="0.2">
      <c r="A75" s="235"/>
      <c r="B75" s="236"/>
      <c r="C75" s="81"/>
      <c r="D75" s="82"/>
      <c r="E75" s="83"/>
      <c r="F75" s="83"/>
      <c r="G75" s="83"/>
      <c r="H75" s="83"/>
      <c r="I75" s="83"/>
      <c r="J75" s="83"/>
      <c r="K75" s="83"/>
      <c r="L75" s="83"/>
      <c r="M75" s="61"/>
      <c r="N75" s="61"/>
      <c r="O75" s="61"/>
      <c r="P75" s="61"/>
      <c r="Q75" s="47">
        <f t="shared" si="59"/>
        <v>0</v>
      </c>
      <c r="R75" s="41">
        <v>0</v>
      </c>
      <c r="S75" s="173"/>
      <c r="T75" s="44">
        <f t="shared" si="64"/>
        <v>0</v>
      </c>
      <c r="U75" s="141">
        <f t="shared" si="60"/>
        <v>1.3</v>
      </c>
      <c r="V75" s="54">
        <f t="shared" si="65"/>
        <v>0</v>
      </c>
      <c r="W75" s="54">
        <f t="shared" si="66"/>
        <v>0</v>
      </c>
      <c r="X75" s="123"/>
      <c r="Y75" s="125">
        <f t="shared" si="61"/>
        <v>0</v>
      </c>
      <c r="AA75" s="25"/>
      <c r="AB75" s="26"/>
      <c r="AC75" s="26"/>
      <c r="AD75" s="26">
        <f t="shared" si="62"/>
        <v>0</v>
      </c>
      <c r="AE75" s="26"/>
      <c r="AF75" s="26"/>
      <c r="AG75" s="26"/>
      <c r="AH75" s="26"/>
      <c r="AI75" s="26"/>
      <c r="AJ75" s="26"/>
      <c r="AK75" s="26"/>
      <c r="AL75" s="26"/>
      <c r="AM75" s="26">
        <f t="shared" si="63"/>
        <v>0</v>
      </c>
      <c r="AN75" s="27"/>
      <c r="AO75" s="28"/>
      <c r="BM75" s="1"/>
    </row>
    <row r="76" spans="1:65" s="63" customFormat="1" outlineLevel="1" x14ac:dyDescent="0.2">
      <c r="A76" s="235"/>
      <c r="B76" s="236"/>
      <c r="C76" s="81"/>
      <c r="D76" s="82"/>
      <c r="E76" s="83"/>
      <c r="F76" s="83"/>
      <c r="G76" s="83"/>
      <c r="H76" s="83"/>
      <c r="I76" s="83"/>
      <c r="J76" s="83"/>
      <c r="K76" s="83"/>
      <c r="L76" s="83"/>
      <c r="M76" s="61"/>
      <c r="N76" s="61"/>
      <c r="O76" s="61"/>
      <c r="P76" s="61"/>
      <c r="Q76" s="47">
        <f t="shared" si="59"/>
        <v>0</v>
      </c>
      <c r="R76" s="62">
        <v>0</v>
      </c>
      <c r="S76" s="173"/>
      <c r="T76" s="44">
        <f t="shared" si="64"/>
        <v>0</v>
      </c>
      <c r="U76" s="141">
        <f t="shared" si="60"/>
        <v>1.3</v>
      </c>
      <c r="V76" s="54">
        <f t="shared" si="65"/>
        <v>0</v>
      </c>
      <c r="W76" s="54">
        <f t="shared" si="66"/>
        <v>0</v>
      </c>
      <c r="X76" s="123"/>
      <c r="Y76" s="125">
        <f t="shared" si="61"/>
        <v>0</v>
      </c>
      <c r="AA76" s="25"/>
      <c r="AB76" s="26"/>
      <c r="AC76" s="26"/>
      <c r="AD76" s="26">
        <f t="shared" si="62"/>
        <v>0</v>
      </c>
      <c r="AE76" s="26"/>
      <c r="AF76" s="26"/>
      <c r="AG76" s="26"/>
      <c r="AH76" s="26"/>
      <c r="AI76" s="26"/>
      <c r="AJ76" s="26"/>
      <c r="AK76" s="26"/>
      <c r="AL76" s="26"/>
      <c r="AM76" s="26">
        <f t="shared" si="63"/>
        <v>0</v>
      </c>
      <c r="AN76" s="27"/>
      <c r="AO76" s="28"/>
      <c r="BM76" s="1"/>
    </row>
    <row r="77" spans="1:65" s="63" customFormat="1" outlineLevel="1" x14ac:dyDescent="0.2">
      <c r="A77" s="235"/>
      <c r="B77" s="236"/>
      <c r="C77" s="81"/>
      <c r="D77" s="82"/>
      <c r="E77" s="83"/>
      <c r="F77" s="83"/>
      <c r="G77" s="83"/>
      <c r="H77" s="83"/>
      <c r="I77" s="83"/>
      <c r="J77" s="83"/>
      <c r="K77" s="83"/>
      <c r="L77" s="83"/>
      <c r="M77" s="61"/>
      <c r="N77" s="61"/>
      <c r="O77" s="61"/>
      <c r="P77" s="61"/>
      <c r="Q77" s="47">
        <f t="shared" ref="Q77:Q85" si="67">C77*$C$12+D77*$D$12+E77*$E$12+F77*$F$12+G77*$G$12+H77*$H$12+I77*$I$12+J77*$J$12+K77*$K$12+L77*$L$12+M77*$M$12+N77*$N$12+O77*$O$12+P77*$P$12</f>
        <v>0</v>
      </c>
      <c r="R77" s="62">
        <v>0</v>
      </c>
      <c r="S77" s="173"/>
      <c r="T77" s="44">
        <f>R77*S77</f>
        <v>0</v>
      </c>
      <c r="U77" s="141">
        <f t="shared" ref="U77:U86" si="68">$U$66</f>
        <v>1.3</v>
      </c>
      <c r="V77" s="54">
        <f>IF(T77*U77=0,IF(W77*U77=0,0,W77*U77),IF(W77*U77&gt;0,"ERREUR",T77*U77))</f>
        <v>0</v>
      </c>
      <c r="W77" s="54">
        <f>X77*Y77</f>
        <v>0</v>
      </c>
      <c r="X77" s="123"/>
      <c r="Y77" s="125">
        <f t="shared" si="56"/>
        <v>0</v>
      </c>
      <c r="AA77" s="25"/>
      <c r="AB77" s="26"/>
      <c r="AC77" s="26"/>
      <c r="AD77" s="26">
        <f t="shared" si="57"/>
        <v>0</v>
      </c>
      <c r="AE77" s="26"/>
      <c r="AF77" s="26"/>
      <c r="AG77" s="26"/>
      <c r="AH77" s="26"/>
      <c r="AI77" s="26"/>
      <c r="AJ77" s="26"/>
      <c r="AK77" s="26"/>
      <c r="AL77" s="26"/>
      <c r="AM77" s="26">
        <f t="shared" si="58"/>
        <v>0</v>
      </c>
      <c r="AN77" s="27"/>
      <c r="AO77" s="28"/>
      <c r="BM77" s="1"/>
    </row>
    <row r="78" spans="1:65" s="63" customFormat="1" outlineLevel="1" x14ac:dyDescent="0.2">
      <c r="A78" s="235"/>
      <c r="B78" s="236"/>
      <c r="C78" s="81"/>
      <c r="D78" s="82"/>
      <c r="E78" s="83"/>
      <c r="F78" s="83"/>
      <c r="G78" s="83"/>
      <c r="H78" s="83"/>
      <c r="I78" s="83"/>
      <c r="J78" s="83"/>
      <c r="K78" s="83"/>
      <c r="L78" s="83"/>
      <c r="M78" s="61"/>
      <c r="N78" s="61"/>
      <c r="O78" s="61"/>
      <c r="P78" s="61"/>
      <c r="Q78" s="47">
        <f t="shared" si="67"/>
        <v>0</v>
      </c>
      <c r="R78" s="41">
        <v>0</v>
      </c>
      <c r="S78" s="173"/>
      <c r="T78" s="44">
        <f t="shared" ref="T78:T86" si="69">R78*S78</f>
        <v>0</v>
      </c>
      <c r="U78" s="141">
        <f t="shared" si="68"/>
        <v>1.3</v>
      </c>
      <c r="V78" s="54">
        <f t="shared" ref="V78:V86" si="70">IF(T78*U78=0,IF(W78*U78=0,0,W78*U78),IF(W78*U78&gt;0,"ERREUR",T78*U78))</f>
        <v>0</v>
      </c>
      <c r="W78" s="54">
        <f t="shared" ref="W78:W86" si="71">X78*Y78</f>
        <v>0</v>
      </c>
      <c r="X78" s="123"/>
      <c r="Y78" s="125">
        <f t="shared" si="56"/>
        <v>0</v>
      </c>
      <c r="AA78" s="25"/>
      <c r="AB78" s="26"/>
      <c r="AC78" s="26"/>
      <c r="AD78" s="26">
        <f t="shared" si="57"/>
        <v>0</v>
      </c>
      <c r="AE78" s="26"/>
      <c r="AF78" s="26"/>
      <c r="AG78" s="26"/>
      <c r="AH78" s="26"/>
      <c r="AI78" s="26"/>
      <c r="AJ78" s="26"/>
      <c r="AK78" s="26"/>
      <c r="AL78" s="26"/>
      <c r="AM78" s="26">
        <f t="shared" si="58"/>
        <v>0</v>
      </c>
      <c r="AN78" s="27"/>
      <c r="AO78" s="28"/>
      <c r="BM78" s="1"/>
    </row>
    <row r="79" spans="1:65" s="63" customFormat="1" outlineLevel="1" x14ac:dyDescent="0.2">
      <c r="A79" s="235"/>
      <c r="B79" s="236"/>
      <c r="C79" s="81"/>
      <c r="D79" s="82"/>
      <c r="E79" s="83"/>
      <c r="F79" s="83"/>
      <c r="G79" s="83"/>
      <c r="H79" s="83"/>
      <c r="I79" s="83"/>
      <c r="J79" s="83"/>
      <c r="K79" s="83"/>
      <c r="L79" s="83"/>
      <c r="M79" s="61"/>
      <c r="N79" s="61"/>
      <c r="O79" s="61"/>
      <c r="P79" s="61"/>
      <c r="Q79" s="47">
        <f t="shared" si="67"/>
        <v>0</v>
      </c>
      <c r="R79" s="62">
        <v>0</v>
      </c>
      <c r="S79" s="173"/>
      <c r="T79" s="44">
        <f t="shared" si="69"/>
        <v>0</v>
      </c>
      <c r="U79" s="141">
        <f t="shared" si="68"/>
        <v>1.3</v>
      </c>
      <c r="V79" s="54">
        <f t="shared" si="70"/>
        <v>0</v>
      </c>
      <c r="W79" s="54">
        <f t="shared" si="71"/>
        <v>0</v>
      </c>
      <c r="X79" s="123"/>
      <c r="Y79" s="125">
        <f t="shared" si="56"/>
        <v>0</v>
      </c>
      <c r="AA79" s="25"/>
      <c r="AB79" s="26"/>
      <c r="AC79" s="26"/>
      <c r="AD79" s="26">
        <f t="shared" si="57"/>
        <v>0</v>
      </c>
      <c r="AE79" s="26"/>
      <c r="AF79" s="26"/>
      <c r="AG79" s="26"/>
      <c r="AH79" s="26"/>
      <c r="AI79" s="26"/>
      <c r="AJ79" s="26"/>
      <c r="AK79" s="26"/>
      <c r="AL79" s="26"/>
      <c r="AM79" s="26">
        <f t="shared" si="58"/>
        <v>0</v>
      </c>
      <c r="AN79" s="27"/>
      <c r="AO79" s="28"/>
      <c r="BM79" s="1"/>
    </row>
    <row r="80" spans="1:65" s="63" customFormat="1" outlineLevel="1" x14ac:dyDescent="0.2">
      <c r="A80" s="235"/>
      <c r="B80" s="236"/>
      <c r="C80" s="81"/>
      <c r="D80" s="82"/>
      <c r="E80" s="83"/>
      <c r="F80" s="83"/>
      <c r="G80" s="83"/>
      <c r="H80" s="83"/>
      <c r="I80" s="83"/>
      <c r="J80" s="83"/>
      <c r="K80" s="83"/>
      <c r="L80" s="83"/>
      <c r="M80" s="61"/>
      <c r="N80" s="61"/>
      <c r="O80" s="61"/>
      <c r="P80" s="61"/>
      <c r="Q80" s="47">
        <f t="shared" si="67"/>
        <v>0</v>
      </c>
      <c r="R80" s="41">
        <v>0</v>
      </c>
      <c r="S80" s="173"/>
      <c r="T80" s="44">
        <f t="shared" si="69"/>
        <v>0</v>
      </c>
      <c r="U80" s="141">
        <f t="shared" si="68"/>
        <v>1.3</v>
      </c>
      <c r="V80" s="54">
        <f t="shared" si="70"/>
        <v>0</v>
      </c>
      <c r="W80" s="54">
        <f t="shared" si="71"/>
        <v>0</v>
      </c>
      <c r="X80" s="123"/>
      <c r="Y80" s="125">
        <f t="shared" si="56"/>
        <v>0</v>
      </c>
      <c r="AA80" s="25"/>
      <c r="AB80" s="26"/>
      <c r="AC80" s="26"/>
      <c r="AD80" s="26">
        <f t="shared" si="57"/>
        <v>0</v>
      </c>
      <c r="AE80" s="26"/>
      <c r="AF80" s="26"/>
      <c r="AG80" s="26"/>
      <c r="AH80" s="26"/>
      <c r="AI80" s="26"/>
      <c r="AJ80" s="26"/>
      <c r="AK80" s="26"/>
      <c r="AL80" s="26"/>
      <c r="AM80" s="26">
        <f t="shared" si="58"/>
        <v>0</v>
      </c>
      <c r="AN80" s="27"/>
      <c r="AO80" s="28"/>
      <c r="BM80" s="1"/>
    </row>
    <row r="81" spans="1:65" s="63" customFormat="1" outlineLevel="1" x14ac:dyDescent="0.2">
      <c r="A81" s="235"/>
      <c r="B81" s="236"/>
      <c r="C81" s="81"/>
      <c r="D81" s="82"/>
      <c r="E81" s="83"/>
      <c r="F81" s="83"/>
      <c r="G81" s="83"/>
      <c r="H81" s="83"/>
      <c r="I81" s="83"/>
      <c r="J81" s="83"/>
      <c r="K81" s="83"/>
      <c r="L81" s="83"/>
      <c r="M81" s="61"/>
      <c r="N81" s="61"/>
      <c r="O81" s="61"/>
      <c r="P81" s="61"/>
      <c r="Q81" s="47">
        <f t="shared" si="67"/>
        <v>0</v>
      </c>
      <c r="R81" s="62">
        <v>0</v>
      </c>
      <c r="S81" s="173"/>
      <c r="T81" s="44">
        <f t="shared" si="69"/>
        <v>0</v>
      </c>
      <c r="U81" s="141">
        <f t="shared" si="68"/>
        <v>1.3</v>
      </c>
      <c r="V81" s="54">
        <f t="shared" si="70"/>
        <v>0</v>
      </c>
      <c r="W81" s="54">
        <f t="shared" si="71"/>
        <v>0</v>
      </c>
      <c r="X81" s="123"/>
      <c r="Y81" s="125">
        <f t="shared" si="56"/>
        <v>0</v>
      </c>
      <c r="AA81" s="25"/>
      <c r="AB81" s="26"/>
      <c r="AC81" s="26"/>
      <c r="AD81" s="26">
        <f t="shared" si="57"/>
        <v>0</v>
      </c>
      <c r="AE81" s="26"/>
      <c r="AF81" s="26"/>
      <c r="AG81" s="26"/>
      <c r="AH81" s="26"/>
      <c r="AI81" s="26"/>
      <c r="AJ81" s="26"/>
      <c r="AK81" s="26"/>
      <c r="AL81" s="26"/>
      <c r="AM81" s="26">
        <f t="shared" si="58"/>
        <v>0</v>
      </c>
      <c r="AN81" s="27"/>
      <c r="AO81" s="28"/>
      <c r="BM81" s="1"/>
    </row>
    <row r="82" spans="1:65" s="63" customFormat="1" outlineLevel="1" x14ac:dyDescent="0.2">
      <c r="A82" s="235"/>
      <c r="B82" s="236"/>
      <c r="C82" s="81"/>
      <c r="D82" s="82"/>
      <c r="E82" s="83"/>
      <c r="F82" s="83"/>
      <c r="G82" s="83"/>
      <c r="H82" s="83"/>
      <c r="I82" s="83"/>
      <c r="J82" s="83"/>
      <c r="K82" s="83"/>
      <c r="L82" s="83"/>
      <c r="M82" s="61"/>
      <c r="N82" s="61"/>
      <c r="O82" s="61"/>
      <c r="P82" s="61"/>
      <c r="Q82" s="47">
        <f t="shared" si="67"/>
        <v>0</v>
      </c>
      <c r="R82" s="41">
        <v>0</v>
      </c>
      <c r="S82" s="173"/>
      <c r="T82" s="44">
        <f t="shared" si="69"/>
        <v>0</v>
      </c>
      <c r="U82" s="141">
        <f t="shared" si="68"/>
        <v>1.3</v>
      </c>
      <c r="V82" s="54">
        <f t="shared" si="70"/>
        <v>0</v>
      </c>
      <c r="W82" s="54">
        <f t="shared" si="71"/>
        <v>0</v>
      </c>
      <c r="X82" s="123"/>
      <c r="Y82" s="125">
        <f t="shared" si="56"/>
        <v>0</v>
      </c>
      <c r="AA82" s="25"/>
      <c r="AB82" s="26"/>
      <c r="AC82" s="26"/>
      <c r="AD82" s="26">
        <f t="shared" si="57"/>
        <v>0</v>
      </c>
      <c r="AE82" s="26"/>
      <c r="AF82" s="26"/>
      <c r="AG82" s="26"/>
      <c r="AH82" s="26"/>
      <c r="AI82" s="26"/>
      <c r="AJ82" s="26"/>
      <c r="AK82" s="26"/>
      <c r="AL82" s="26"/>
      <c r="AM82" s="26">
        <f t="shared" si="58"/>
        <v>0</v>
      </c>
      <c r="AN82" s="27"/>
      <c r="AO82" s="28"/>
      <c r="BM82" s="1"/>
    </row>
    <row r="83" spans="1:65" s="63" customFormat="1" outlineLevel="1" x14ac:dyDescent="0.2">
      <c r="A83" s="235"/>
      <c r="B83" s="236"/>
      <c r="C83" s="81"/>
      <c r="D83" s="82"/>
      <c r="E83" s="83"/>
      <c r="F83" s="83"/>
      <c r="G83" s="83"/>
      <c r="H83" s="83"/>
      <c r="I83" s="83"/>
      <c r="J83" s="83"/>
      <c r="K83" s="83"/>
      <c r="L83" s="83"/>
      <c r="M83" s="61"/>
      <c r="N83" s="61"/>
      <c r="O83" s="61"/>
      <c r="P83" s="61"/>
      <c r="Q83" s="47">
        <f>C83*$C$12+D83*$D$12+E83*$E$12+F83*$F$12+G83*$G$12+H83*$H$12+I83*$I$12+J83*$J$12+K83*$K$12+L83*$L$12+M83*$M$12+N83*$N$12+O83*$O$12+P83*$P$12</f>
        <v>0</v>
      </c>
      <c r="R83" s="41">
        <v>0</v>
      </c>
      <c r="S83" s="173"/>
      <c r="T83" s="44">
        <f>R83*S83</f>
        <v>0</v>
      </c>
      <c r="U83" s="141">
        <f t="shared" si="68"/>
        <v>1.3</v>
      </c>
      <c r="V83" s="54">
        <f>IF(T83*U83=0,IF(W83*U83=0,0,W83*U83),IF(W83*U83&gt;0,"ERREUR",T83*U83))</f>
        <v>0</v>
      </c>
      <c r="W83" s="54">
        <f>X83*Y83</f>
        <v>0</v>
      </c>
      <c r="X83" s="123"/>
      <c r="Y83" s="125">
        <f>$AA$12*AA83+AD83+AE83*$AE$12+AF83*$AF$12+AG83*$AG$12+AH83*$AH$12+AI83*$AI$12+AJ83*$AJ$12+AM83+AN83*$AN$12+AO83*$AO$12</f>
        <v>0</v>
      </c>
      <c r="AA83" s="25"/>
      <c r="AB83" s="26"/>
      <c r="AC83" s="26"/>
      <c r="AD83" s="26">
        <f>AB83*AC83</f>
        <v>0</v>
      </c>
      <c r="AE83" s="26"/>
      <c r="AF83" s="26"/>
      <c r="AG83" s="26"/>
      <c r="AH83" s="26"/>
      <c r="AI83" s="26"/>
      <c r="AJ83" s="26"/>
      <c r="AK83" s="26"/>
      <c r="AL83" s="26"/>
      <c r="AM83" s="26">
        <f>AK83*AL83</f>
        <v>0</v>
      </c>
      <c r="AN83" s="27"/>
      <c r="AO83" s="28"/>
      <c r="BM83" s="1"/>
    </row>
    <row r="84" spans="1:65" s="63" customFormat="1" outlineLevel="1" x14ac:dyDescent="0.2">
      <c r="A84" s="235"/>
      <c r="B84" s="236"/>
      <c r="C84" s="81"/>
      <c r="D84" s="82"/>
      <c r="E84" s="83"/>
      <c r="F84" s="83"/>
      <c r="G84" s="83"/>
      <c r="H84" s="83"/>
      <c r="I84" s="83"/>
      <c r="J84" s="83"/>
      <c r="K84" s="83"/>
      <c r="L84" s="83"/>
      <c r="M84" s="61"/>
      <c r="N84" s="61"/>
      <c r="O84" s="61"/>
      <c r="P84" s="61"/>
      <c r="Q84" s="47">
        <f t="shared" si="67"/>
        <v>0</v>
      </c>
      <c r="R84" s="41">
        <v>0</v>
      </c>
      <c r="S84" s="173"/>
      <c r="T84" s="44">
        <f t="shared" si="69"/>
        <v>0</v>
      </c>
      <c r="U84" s="141">
        <f t="shared" si="68"/>
        <v>1.3</v>
      </c>
      <c r="V84" s="54">
        <f t="shared" si="70"/>
        <v>0</v>
      </c>
      <c r="W84" s="54">
        <f t="shared" si="71"/>
        <v>0</v>
      </c>
      <c r="X84" s="123"/>
      <c r="Y84" s="125">
        <f t="shared" si="56"/>
        <v>0</v>
      </c>
      <c r="AA84" s="25"/>
      <c r="AB84" s="26"/>
      <c r="AC84" s="26"/>
      <c r="AD84" s="26">
        <f t="shared" si="57"/>
        <v>0</v>
      </c>
      <c r="AE84" s="26"/>
      <c r="AF84" s="26"/>
      <c r="AG84" s="26"/>
      <c r="AH84" s="26"/>
      <c r="AI84" s="26"/>
      <c r="AJ84" s="26"/>
      <c r="AK84" s="26"/>
      <c r="AL84" s="26"/>
      <c r="AM84" s="26">
        <f t="shared" si="58"/>
        <v>0</v>
      </c>
      <c r="AN84" s="27"/>
      <c r="AO84" s="28"/>
      <c r="BM84" s="1"/>
    </row>
    <row r="85" spans="1:65" s="63" customFormat="1" outlineLevel="1" x14ac:dyDescent="0.2">
      <c r="A85" s="235"/>
      <c r="B85" s="236"/>
      <c r="C85" s="81"/>
      <c r="D85" s="82"/>
      <c r="E85" s="83"/>
      <c r="F85" s="83"/>
      <c r="G85" s="83"/>
      <c r="H85" s="83"/>
      <c r="I85" s="83"/>
      <c r="J85" s="83"/>
      <c r="K85" s="83"/>
      <c r="L85" s="83"/>
      <c r="M85" s="61"/>
      <c r="N85" s="61"/>
      <c r="O85" s="61"/>
      <c r="P85" s="61"/>
      <c r="Q85" s="47">
        <f t="shared" si="67"/>
        <v>0</v>
      </c>
      <c r="R85" s="62">
        <v>0</v>
      </c>
      <c r="S85" s="173"/>
      <c r="T85" s="44">
        <f t="shared" si="69"/>
        <v>0</v>
      </c>
      <c r="U85" s="141">
        <f t="shared" si="68"/>
        <v>1.3</v>
      </c>
      <c r="V85" s="54">
        <f t="shared" si="70"/>
        <v>0</v>
      </c>
      <c r="W85" s="54">
        <f t="shared" si="71"/>
        <v>0</v>
      </c>
      <c r="X85" s="123"/>
      <c r="Y85" s="125">
        <f t="shared" si="56"/>
        <v>0</v>
      </c>
      <c r="AA85" s="25"/>
      <c r="AB85" s="26"/>
      <c r="AC85" s="26"/>
      <c r="AD85" s="26">
        <f t="shared" si="57"/>
        <v>0</v>
      </c>
      <c r="AE85" s="26"/>
      <c r="AF85" s="26"/>
      <c r="AG85" s="26"/>
      <c r="AH85" s="26"/>
      <c r="AI85" s="26"/>
      <c r="AJ85" s="26"/>
      <c r="AK85" s="26"/>
      <c r="AL85" s="26"/>
      <c r="AM85" s="26">
        <f t="shared" si="58"/>
        <v>0</v>
      </c>
      <c r="AN85" s="27"/>
      <c r="AO85" s="28"/>
      <c r="BM85" s="1"/>
    </row>
    <row r="86" spans="1:65" ht="12" outlineLevel="1" thickBot="1" x14ac:dyDescent="0.25">
      <c r="A86" s="235" t="s">
        <v>105</v>
      </c>
      <c r="B86" s="236"/>
      <c r="C86" s="81"/>
      <c r="D86" s="82"/>
      <c r="E86" s="83"/>
      <c r="F86" s="83"/>
      <c r="G86" s="83"/>
      <c r="H86" s="83"/>
      <c r="I86" s="83"/>
      <c r="J86" s="83"/>
      <c r="K86" s="83"/>
      <c r="L86" s="83"/>
      <c r="M86" s="61"/>
      <c r="N86" s="61"/>
      <c r="O86" s="61"/>
      <c r="P86" s="61"/>
      <c r="Q86" s="47">
        <f>C86*$C$12+D86*$D$12+E86*$E$12+F86*$F$12+G86*$G$12+H86*$H$12+I86*$I$12+J86*$J$12+K86*$K$12+L86*$L$12+M86*$M$12+N86*$N$12+O86*$O$12+P86*$P$12</f>
        <v>0</v>
      </c>
      <c r="R86" s="41">
        <v>0</v>
      </c>
      <c r="S86" s="173"/>
      <c r="T86" s="44">
        <f t="shared" si="69"/>
        <v>0</v>
      </c>
      <c r="U86" s="141">
        <f t="shared" si="68"/>
        <v>1.3</v>
      </c>
      <c r="V86" s="54">
        <f t="shared" si="70"/>
        <v>0</v>
      </c>
      <c r="W86" s="54">
        <f t="shared" si="71"/>
        <v>0</v>
      </c>
      <c r="X86" s="123"/>
      <c r="Y86" s="126">
        <f t="shared" si="56"/>
        <v>0</v>
      </c>
      <c r="Z86" s="63"/>
      <c r="AA86" s="25"/>
      <c r="AB86" s="26"/>
      <c r="AC86" s="26"/>
      <c r="AD86" s="26">
        <f t="shared" si="57"/>
        <v>0</v>
      </c>
      <c r="AE86" s="26"/>
      <c r="AF86" s="26"/>
      <c r="AG86" s="26"/>
      <c r="AH86" s="26"/>
      <c r="AI86" s="26"/>
      <c r="AJ86" s="26"/>
      <c r="AK86" s="26"/>
      <c r="AL86" s="26"/>
      <c r="AM86" s="26">
        <f t="shared" si="58"/>
        <v>0</v>
      </c>
      <c r="AN86" s="27"/>
      <c r="AO86" s="28"/>
    </row>
    <row r="87" spans="1:65" ht="16.5" thickBot="1" x14ac:dyDescent="0.3">
      <c r="A87" s="19" t="s">
        <v>110</v>
      </c>
      <c r="B87" s="85">
        <f>Q87+V87</f>
        <v>0</v>
      </c>
      <c r="C87" s="247"/>
      <c r="D87" s="247"/>
      <c r="E87" s="247"/>
      <c r="F87" s="247"/>
      <c r="G87" s="247"/>
      <c r="H87" s="247"/>
      <c r="I87" s="247"/>
      <c r="J87" s="247"/>
      <c r="K87" s="247"/>
      <c r="L87" s="247"/>
      <c r="M87" s="247"/>
      <c r="N87" s="247"/>
      <c r="O87" s="247"/>
      <c r="P87" s="248"/>
      <c r="Q87" s="20">
        <f>SUM(Q88:Q108)</f>
        <v>0</v>
      </c>
      <c r="R87" s="249"/>
      <c r="S87" s="249"/>
      <c r="T87" s="20">
        <f>SUM(T88:T108)</f>
        <v>0</v>
      </c>
      <c r="U87" s="178">
        <v>1.3</v>
      </c>
      <c r="V87" s="20">
        <f>SUM(V88:V108)</f>
        <v>0</v>
      </c>
      <c r="W87" s="20">
        <f>SUM(W88:W108)</f>
        <v>0</v>
      </c>
      <c r="X87" s="155"/>
      <c r="Y87" s="20">
        <f>SUM(Y88:Y108)</f>
        <v>0</v>
      </c>
      <c r="AA87" s="119"/>
      <c r="AB87" s="120"/>
      <c r="AC87" s="120"/>
      <c r="AD87" s="120"/>
      <c r="AE87" s="120"/>
      <c r="AF87" s="120"/>
      <c r="AG87" s="120"/>
      <c r="AH87" s="120"/>
      <c r="AI87" s="120"/>
      <c r="AJ87" s="120"/>
      <c r="AK87" s="120"/>
      <c r="AL87" s="120"/>
      <c r="AM87" s="120"/>
      <c r="AN87" s="121"/>
      <c r="AO87" s="122"/>
    </row>
    <row r="88" spans="1:65" outlineLevel="1" x14ac:dyDescent="0.2">
      <c r="A88" s="237" t="s">
        <v>35</v>
      </c>
      <c r="B88" s="238"/>
      <c r="C88" s="79"/>
      <c r="D88" s="76"/>
      <c r="E88" s="76"/>
      <c r="F88" s="76"/>
      <c r="G88" s="76"/>
      <c r="H88" s="76"/>
      <c r="I88" s="76"/>
      <c r="J88" s="76"/>
      <c r="K88" s="76"/>
      <c r="L88" s="76"/>
      <c r="M88" s="34"/>
      <c r="N88" s="34"/>
      <c r="O88" s="34"/>
      <c r="P88" s="34"/>
      <c r="Q88" s="47">
        <f>C88*$C$12+D88*$D$12+E88*$E$12+F88*$F$12+G88*$G$12+H88*$H$12+I88*$I$12+J88*$J$12+K88*$K$12+L88*$L$12+M88*$M$12+N88*$N$12+O88*$O$12+P88*$P$12</f>
        <v>0</v>
      </c>
      <c r="R88" s="41">
        <v>0</v>
      </c>
      <c r="S88" s="172"/>
      <c r="T88" s="44">
        <f>R88*S88</f>
        <v>0</v>
      </c>
      <c r="U88" s="141">
        <f>$U$87</f>
        <v>1.3</v>
      </c>
      <c r="V88" s="54">
        <f>IF(T88*U88=0,IF(W88*U88=0,0,W88*U88),IF(W88*U88&gt;0,"ERREUR",T88*U88))</f>
        <v>0</v>
      </c>
      <c r="W88" s="55">
        <f>X88*Y88</f>
        <v>0</v>
      </c>
      <c r="X88" s="18"/>
      <c r="Y88" s="124">
        <f t="shared" ref="Y88:Y108" si="72">$AA$12*AA88+AD88+AE88*$AE$12+AF88*$AF$12+AG88*$AG$12+AH88*$AH$12+AI88*$AI$12+AJ88*$AJ$12+AM88+AN88*$AN$12+AO88*$AO$12</f>
        <v>0</v>
      </c>
      <c r="AA88" s="25"/>
      <c r="AB88" s="26"/>
      <c r="AC88" s="26"/>
      <c r="AD88" s="26">
        <f>AB88*AC88</f>
        <v>0</v>
      </c>
      <c r="AE88" s="26"/>
      <c r="AF88" s="26"/>
      <c r="AG88" s="26"/>
      <c r="AH88" s="26"/>
      <c r="AI88" s="26"/>
      <c r="AJ88" s="26"/>
      <c r="AK88" s="26"/>
      <c r="AL88" s="26"/>
      <c r="AM88" s="26">
        <f>AK88*AL88</f>
        <v>0</v>
      </c>
      <c r="AN88" s="27"/>
      <c r="AO88" s="28"/>
    </row>
    <row r="89" spans="1:65" s="63" customFormat="1" outlineLevel="1" x14ac:dyDescent="0.2">
      <c r="A89" s="237" t="s">
        <v>56</v>
      </c>
      <c r="B89" s="238"/>
      <c r="C89" s="81"/>
      <c r="D89" s="82"/>
      <c r="E89" s="83"/>
      <c r="F89" s="83"/>
      <c r="G89" s="83"/>
      <c r="H89" s="83"/>
      <c r="I89" s="83"/>
      <c r="J89" s="83"/>
      <c r="K89" s="83"/>
      <c r="L89" s="83"/>
      <c r="M89" s="61"/>
      <c r="N89" s="61"/>
      <c r="O89" s="61"/>
      <c r="P89" s="61"/>
      <c r="Q89" s="47">
        <f t="shared" ref="Q89:Q108" si="73">C89*$C$12+D89*$D$12+E89*$E$12+F89*$F$12+G89*$G$12+H89*$H$12+I89*$I$12+J89*$J$12+K89*$K$12+L89*$L$12+M89*$M$12+N89*$N$12+O89*$O$12+P89*$P$12</f>
        <v>0</v>
      </c>
      <c r="R89" s="62">
        <v>0</v>
      </c>
      <c r="S89" s="173"/>
      <c r="T89" s="44">
        <f>R89*S89</f>
        <v>0</v>
      </c>
      <c r="U89" s="141">
        <f t="shared" ref="U89:U108" si="74">$U$87</f>
        <v>1.3</v>
      </c>
      <c r="V89" s="54">
        <f>IF(T89*U89=0,IF(W89*U89=0,0,W89*U89),IF(W89*U89&gt;0,"ERREUR",T89*U89))</f>
        <v>0</v>
      </c>
      <c r="W89" s="54">
        <f>X89*Y89</f>
        <v>0</v>
      </c>
      <c r="X89" s="123"/>
      <c r="Y89" s="125">
        <f t="shared" si="72"/>
        <v>0</v>
      </c>
      <c r="AA89" s="25"/>
      <c r="AB89" s="26"/>
      <c r="AC89" s="26"/>
      <c r="AD89" s="26">
        <f>AB89*AC89</f>
        <v>0</v>
      </c>
      <c r="AE89" s="26"/>
      <c r="AF89" s="26"/>
      <c r="AG89" s="26"/>
      <c r="AH89" s="26"/>
      <c r="AI89" s="26"/>
      <c r="AJ89" s="26"/>
      <c r="AK89" s="26"/>
      <c r="AL89" s="26"/>
      <c r="AM89" s="26">
        <f>AK89*AL89</f>
        <v>0</v>
      </c>
      <c r="AN89" s="27"/>
      <c r="AO89" s="28"/>
      <c r="BM89" s="1"/>
    </row>
    <row r="90" spans="1:65" s="63" customFormat="1" outlineLevel="1" x14ac:dyDescent="0.2">
      <c r="A90" s="237" t="s">
        <v>57</v>
      </c>
      <c r="B90" s="238"/>
      <c r="C90" s="81"/>
      <c r="D90" s="82"/>
      <c r="E90" s="83"/>
      <c r="F90" s="83"/>
      <c r="G90" s="83"/>
      <c r="H90" s="83"/>
      <c r="I90" s="83"/>
      <c r="J90" s="83"/>
      <c r="K90" s="83"/>
      <c r="L90" s="83"/>
      <c r="M90" s="61"/>
      <c r="N90" s="61"/>
      <c r="O90" s="61"/>
      <c r="P90" s="61"/>
      <c r="Q90" s="47">
        <f t="shared" si="73"/>
        <v>0</v>
      </c>
      <c r="R90" s="41">
        <v>0</v>
      </c>
      <c r="S90" s="173"/>
      <c r="T90" s="44">
        <f t="shared" ref="T90:T108" si="75">R90*S90</f>
        <v>0</v>
      </c>
      <c r="U90" s="141">
        <f t="shared" si="74"/>
        <v>1.3</v>
      </c>
      <c r="V90" s="54">
        <f t="shared" ref="V90:V108" si="76">IF(T90*U90=0,IF(W90*U90=0,0,W90*U90),IF(W90*U90&gt;0,"ERREUR",T90*U90))</f>
        <v>0</v>
      </c>
      <c r="W90" s="54">
        <f t="shared" ref="W90:W108" si="77">X90*Y90</f>
        <v>0</v>
      </c>
      <c r="X90" s="123"/>
      <c r="Y90" s="125">
        <f t="shared" si="72"/>
        <v>0</v>
      </c>
      <c r="AA90" s="25"/>
      <c r="AB90" s="26"/>
      <c r="AC90" s="26"/>
      <c r="AD90" s="26">
        <f>AB90*AC90</f>
        <v>0</v>
      </c>
      <c r="AE90" s="26"/>
      <c r="AF90" s="26"/>
      <c r="AG90" s="26"/>
      <c r="AH90" s="26"/>
      <c r="AI90" s="26"/>
      <c r="AJ90" s="26"/>
      <c r="AK90" s="26"/>
      <c r="AL90" s="26"/>
      <c r="AM90" s="26">
        <f>AK90*AL90</f>
        <v>0</v>
      </c>
      <c r="AN90" s="27"/>
      <c r="AO90" s="28"/>
      <c r="BM90" s="1"/>
    </row>
    <row r="91" spans="1:65" s="63" customFormat="1" outlineLevel="1" x14ac:dyDescent="0.2">
      <c r="A91" s="237" t="s">
        <v>113</v>
      </c>
      <c r="B91" s="238"/>
      <c r="C91" s="81"/>
      <c r="D91" s="82"/>
      <c r="E91" s="83"/>
      <c r="F91" s="83"/>
      <c r="G91" s="83"/>
      <c r="H91" s="83"/>
      <c r="I91" s="83"/>
      <c r="J91" s="83"/>
      <c r="K91" s="83"/>
      <c r="L91" s="83"/>
      <c r="M91" s="61"/>
      <c r="N91" s="61"/>
      <c r="O91" s="61"/>
      <c r="P91" s="61"/>
      <c r="Q91" s="47">
        <f t="shared" si="73"/>
        <v>0</v>
      </c>
      <c r="R91" s="62">
        <v>0</v>
      </c>
      <c r="S91" s="173"/>
      <c r="T91" s="44">
        <f t="shared" si="75"/>
        <v>0</v>
      </c>
      <c r="U91" s="141">
        <f t="shared" si="74"/>
        <v>1.3</v>
      </c>
      <c r="V91" s="54">
        <f t="shared" si="76"/>
        <v>0</v>
      </c>
      <c r="W91" s="54">
        <f t="shared" si="77"/>
        <v>0</v>
      </c>
      <c r="X91" s="123"/>
      <c r="Y91" s="125">
        <f t="shared" si="72"/>
        <v>0</v>
      </c>
      <c r="AA91" s="25"/>
      <c r="AB91" s="26"/>
      <c r="AC91" s="26"/>
      <c r="AD91" s="26">
        <f>AB91*AC91</f>
        <v>0</v>
      </c>
      <c r="AE91" s="26"/>
      <c r="AF91" s="26"/>
      <c r="AG91" s="26"/>
      <c r="AH91" s="26"/>
      <c r="AI91" s="26"/>
      <c r="AJ91" s="26"/>
      <c r="AK91" s="26"/>
      <c r="AL91" s="26"/>
      <c r="AM91" s="26">
        <f>AK91*AL91</f>
        <v>0</v>
      </c>
      <c r="AN91" s="27"/>
      <c r="AO91" s="28"/>
      <c r="BM91" s="1"/>
    </row>
    <row r="92" spans="1:65" s="63" customFormat="1" outlineLevel="1" x14ac:dyDescent="0.2">
      <c r="A92" s="235"/>
      <c r="B92" s="236"/>
      <c r="C92" s="81"/>
      <c r="D92" s="82"/>
      <c r="E92" s="83"/>
      <c r="F92" s="83"/>
      <c r="G92" s="83"/>
      <c r="H92" s="83"/>
      <c r="I92" s="83"/>
      <c r="J92" s="83"/>
      <c r="K92" s="83"/>
      <c r="L92" s="83"/>
      <c r="M92" s="61"/>
      <c r="N92" s="61"/>
      <c r="O92" s="61"/>
      <c r="P92" s="61"/>
      <c r="Q92" s="47">
        <f>C92*$C$12+D92*$D$12+E92*$E$12+F92*$F$12+G92*$G$12+H92*$H$12+I92*$I$12+J92*$J$12+K92*$K$12+L92*$L$12+M92*$M$12+N92*$N$12+O92*$O$12+P92*$P$12</f>
        <v>0</v>
      </c>
      <c r="R92" s="41">
        <v>0</v>
      </c>
      <c r="S92" s="173"/>
      <c r="T92" s="44">
        <f t="shared" ref="T92:T100" si="78">R92*S92</f>
        <v>0</v>
      </c>
      <c r="U92" s="141">
        <f t="shared" si="74"/>
        <v>1.3</v>
      </c>
      <c r="V92" s="54">
        <f t="shared" ref="V92:V100" si="79">IF(T92*U92=0,IF(W92*U92=0,0,W92*U92),IF(W92*U92&gt;0,"ERREUR",T92*U92))</f>
        <v>0</v>
      </c>
      <c r="W92" s="54">
        <f t="shared" ref="W92:W100" si="80">X92*Y92</f>
        <v>0</v>
      </c>
      <c r="X92" s="123"/>
      <c r="Y92" s="125">
        <f t="shared" ref="Y92:Y100" si="81">$AA$12*AA92+AD92+AE92*$AE$12+AF92*$AF$12+AG92*$AG$12+AH92*$AH$12+AI92*$AI$12+AJ92*$AJ$12+AM92+AN92*$AN$12+AO92*$AO$12</f>
        <v>0</v>
      </c>
      <c r="AA92" s="25"/>
      <c r="AB92" s="26"/>
      <c r="AC92" s="26"/>
      <c r="AD92" s="26">
        <f t="shared" ref="AD92:AD100" si="82">AB92*AC92</f>
        <v>0</v>
      </c>
      <c r="AE92" s="26"/>
      <c r="AF92" s="26"/>
      <c r="AG92" s="26"/>
      <c r="AH92" s="26"/>
      <c r="AI92" s="26"/>
      <c r="AJ92" s="26"/>
      <c r="AK92" s="26"/>
      <c r="AL92" s="26"/>
      <c r="AM92" s="26">
        <f t="shared" ref="AM92:AM100" si="83">AK92*AL92</f>
        <v>0</v>
      </c>
      <c r="AN92" s="27"/>
      <c r="AO92" s="28"/>
      <c r="BM92" s="1"/>
    </row>
    <row r="93" spans="1:65" s="63" customFormat="1" outlineLevel="1" x14ac:dyDescent="0.2">
      <c r="A93" s="235"/>
      <c r="B93" s="236"/>
      <c r="C93" s="81"/>
      <c r="D93" s="82"/>
      <c r="E93" s="83"/>
      <c r="F93" s="83"/>
      <c r="G93" s="83"/>
      <c r="H93" s="83"/>
      <c r="I93" s="83"/>
      <c r="J93" s="83"/>
      <c r="K93" s="83"/>
      <c r="L93" s="83"/>
      <c r="M93" s="61"/>
      <c r="N93" s="61"/>
      <c r="O93" s="61"/>
      <c r="P93" s="61"/>
      <c r="Q93" s="47">
        <f>C93*$C$12+D93*$D$12+E93*$E$12+F93*$F$12+G93*$G$12+H93*$H$12+I93*$I$12+J93*$J$12+K93*$K$12+L93*$L$12+M93*$M$12+N93*$N$12+O93*$O$12+P93*$P$12</f>
        <v>0</v>
      </c>
      <c r="R93" s="62">
        <v>0</v>
      </c>
      <c r="S93" s="173"/>
      <c r="T93" s="44">
        <f t="shared" si="78"/>
        <v>0</v>
      </c>
      <c r="U93" s="141">
        <f t="shared" si="74"/>
        <v>1.3</v>
      </c>
      <c r="V93" s="54">
        <f t="shared" si="79"/>
        <v>0</v>
      </c>
      <c r="W93" s="54">
        <f t="shared" si="80"/>
        <v>0</v>
      </c>
      <c r="X93" s="123"/>
      <c r="Y93" s="125">
        <f t="shared" si="81"/>
        <v>0</v>
      </c>
      <c r="AA93" s="25"/>
      <c r="AB93" s="26"/>
      <c r="AC93" s="26"/>
      <c r="AD93" s="26">
        <f t="shared" si="82"/>
        <v>0</v>
      </c>
      <c r="AE93" s="26"/>
      <c r="AF93" s="26"/>
      <c r="AG93" s="26"/>
      <c r="AH93" s="26"/>
      <c r="AI93" s="26"/>
      <c r="AJ93" s="26"/>
      <c r="AK93" s="26"/>
      <c r="AL93" s="26"/>
      <c r="AM93" s="26">
        <f t="shared" si="83"/>
        <v>0</v>
      </c>
      <c r="AN93" s="27"/>
      <c r="AO93" s="28"/>
      <c r="BM93" s="1"/>
    </row>
    <row r="94" spans="1:65" s="63" customFormat="1" outlineLevel="1" x14ac:dyDescent="0.2">
      <c r="A94" s="235"/>
      <c r="B94" s="236"/>
      <c r="C94" s="81"/>
      <c r="D94" s="82"/>
      <c r="E94" s="83"/>
      <c r="F94" s="83"/>
      <c r="G94" s="83"/>
      <c r="H94" s="83"/>
      <c r="I94" s="83"/>
      <c r="J94" s="83"/>
      <c r="K94" s="83"/>
      <c r="L94" s="83"/>
      <c r="M94" s="61"/>
      <c r="N94" s="61"/>
      <c r="O94" s="61"/>
      <c r="P94" s="61"/>
      <c r="Q94" s="47">
        <f t="shared" ref="Q94:Q100" si="84">C94*$C$12+D94*$D$12+E94*$E$12+F94*$F$12+G94*$G$12+H94*$H$12+I94*$I$12+J94*$J$12+K94*$K$12+L94*$L$12+M94*$M$12+N94*$N$12+O94*$O$12+P94*$P$12</f>
        <v>0</v>
      </c>
      <c r="R94" s="41">
        <v>0</v>
      </c>
      <c r="S94" s="173"/>
      <c r="T94" s="44">
        <f t="shared" si="78"/>
        <v>0</v>
      </c>
      <c r="U94" s="141">
        <f t="shared" si="74"/>
        <v>1.3</v>
      </c>
      <c r="V94" s="54">
        <f t="shared" si="79"/>
        <v>0</v>
      </c>
      <c r="W94" s="54">
        <f t="shared" si="80"/>
        <v>0</v>
      </c>
      <c r="X94" s="123"/>
      <c r="Y94" s="125">
        <f t="shared" si="81"/>
        <v>0</v>
      </c>
      <c r="AA94" s="25"/>
      <c r="AB94" s="26"/>
      <c r="AC94" s="26"/>
      <c r="AD94" s="26">
        <f t="shared" si="82"/>
        <v>0</v>
      </c>
      <c r="AE94" s="26"/>
      <c r="AF94" s="26"/>
      <c r="AG94" s="26"/>
      <c r="AH94" s="26"/>
      <c r="AI94" s="26"/>
      <c r="AJ94" s="26"/>
      <c r="AK94" s="26"/>
      <c r="AL94" s="26"/>
      <c r="AM94" s="26">
        <f t="shared" si="83"/>
        <v>0</v>
      </c>
      <c r="AN94" s="27"/>
      <c r="AO94" s="28"/>
      <c r="BM94" s="1"/>
    </row>
    <row r="95" spans="1:65" s="63" customFormat="1" outlineLevel="1" x14ac:dyDescent="0.2">
      <c r="A95" s="235"/>
      <c r="B95" s="236"/>
      <c r="C95" s="81"/>
      <c r="D95" s="82"/>
      <c r="E95" s="83"/>
      <c r="F95" s="83"/>
      <c r="G95" s="83"/>
      <c r="H95" s="83"/>
      <c r="I95" s="83"/>
      <c r="J95" s="83"/>
      <c r="K95" s="83"/>
      <c r="L95" s="83"/>
      <c r="M95" s="61"/>
      <c r="N95" s="61"/>
      <c r="O95" s="61"/>
      <c r="P95" s="61"/>
      <c r="Q95" s="47">
        <f t="shared" si="84"/>
        <v>0</v>
      </c>
      <c r="R95" s="62">
        <v>0</v>
      </c>
      <c r="S95" s="173"/>
      <c r="T95" s="44">
        <f t="shared" si="78"/>
        <v>0</v>
      </c>
      <c r="U95" s="141">
        <f t="shared" si="74"/>
        <v>1.3</v>
      </c>
      <c r="V95" s="54">
        <f t="shared" si="79"/>
        <v>0</v>
      </c>
      <c r="W95" s="54">
        <f t="shared" si="80"/>
        <v>0</v>
      </c>
      <c r="X95" s="123"/>
      <c r="Y95" s="125">
        <f t="shared" si="81"/>
        <v>0</v>
      </c>
      <c r="AA95" s="25"/>
      <c r="AB95" s="26"/>
      <c r="AC95" s="26"/>
      <c r="AD95" s="26">
        <f t="shared" si="82"/>
        <v>0</v>
      </c>
      <c r="AE95" s="26"/>
      <c r="AF95" s="26"/>
      <c r="AG95" s="26"/>
      <c r="AH95" s="26"/>
      <c r="AI95" s="26"/>
      <c r="AJ95" s="26"/>
      <c r="AK95" s="26"/>
      <c r="AL95" s="26"/>
      <c r="AM95" s="26">
        <f t="shared" si="83"/>
        <v>0</v>
      </c>
      <c r="AN95" s="27"/>
      <c r="AO95" s="28"/>
      <c r="BM95" s="1"/>
    </row>
    <row r="96" spans="1:65" outlineLevel="1" x14ac:dyDescent="0.2">
      <c r="A96" s="235"/>
      <c r="B96" s="236"/>
      <c r="C96" s="81"/>
      <c r="D96" s="82"/>
      <c r="E96" s="83"/>
      <c r="F96" s="83"/>
      <c r="G96" s="83"/>
      <c r="H96" s="83"/>
      <c r="I96" s="83"/>
      <c r="J96" s="83"/>
      <c r="K96" s="83"/>
      <c r="L96" s="83"/>
      <c r="M96" s="61"/>
      <c r="N96" s="61"/>
      <c r="O96" s="61"/>
      <c r="P96" s="61"/>
      <c r="Q96" s="47">
        <f t="shared" si="84"/>
        <v>0</v>
      </c>
      <c r="R96" s="62">
        <v>0</v>
      </c>
      <c r="S96" s="173"/>
      <c r="T96" s="44">
        <f t="shared" si="78"/>
        <v>0</v>
      </c>
      <c r="U96" s="141">
        <f t="shared" si="74"/>
        <v>1.3</v>
      </c>
      <c r="V96" s="54">
        <f t="shared" si="79"/>
        <v>0</v>
      </c>
      <c r="W96" s="54">
        <f t="shared" si="80"/>
        <v>0</v>
      </c>
      <c r="X96" s="123"/>
      <c r="Y96" s="125">
        <f t="shared" si="81"/>
        <v>0</v>
      </c>
      <c r="Z96" s="63"/>
      <c r="AA96" s="25"/>
      <c r="AB96" s="26"/>
      <c r="AC96" s="26"/>
      <c r="AD96" s="26">
        <f t="shared" si="82"/>
        <v>0</v>
      </c>
      <c r="AE96" s="26"/>
      <c r="AF96" s="26"/>
      <c r="AG96" s="26"/>
      <c r="AH96" s="26"/>
      <c r="AI96" s="26"/>
      <c r="AJ96" s="26"/>
      <c r="AK96" s="26"/>
      <c r="AL96" s="26"/>
      <c r="AM96" s="26">
        <f t="shared" si="83"/>
        <v>0</v>
      </c>
      <c r="AN96" s="27"/>
      <c r="AO96" s="28"/>
    </row>
    <row r="97" spans="1:65" outlineLevel="1" x14ac:dyDescent="0.2">
      <c r="A97" s="235"/>
      <c r="B97" s="236"/>
      <c r="C97" s="81"/>
      <c r="D97" s="82"/>
      <c r="E97" s="83"/>
      <c r="F97" s="83"/>
      <c r="G97" s="83"/>
      <c r="H97" s="83"/>
      <c r="I97" s="83"/>
      <c r="J97" s="83"/>
      <c r="K97" s="83"/>
      <c r="L97" s="83"/>
      <c r="M97" s="61"/>
      <c r="N97" s="61"/>
      <c r="O97" s="61"/>
      <c r="P97" s="61"/>
      <c r="Q97" s="47">
        <f t="shared" si="84"/>
        <v>0</v>
      </c>
      <c r="R97" s="41">
        <v>0</v>
      </c>
      <c r="S97" s="173"/>
      <c r="T97" s="44">
        <f t="shared" si="78"/>
        <v>0</v>
      </c>
      <c r="U97" s="141">
        <f t="shared" si="74"/>
        <v>1.3</v>
      </c>
      <c r="V97" s="54">
        <f t="shared" si="79"/>
        <v>0</v>
      </c>
      <c r="W97" s="54">
        <f t="shared" si="80"/>
        <v>0</v>
      </c>
      <c r="X97" s="123"/>
      <c r="Y97" s="125">
        <f t="shared" si="81"/>
        <v>0</v>
      </c>
      <c r="Z97" s="63"/>
      <c r="AA97" s="25"/>
      <c r="AB97" s="26"/>
      <c r="AC97" s="26"/>
      <c r="AD97" s="26">
        <f t="shared" si="82"/>
        <v>0</v>
      </c>
      <c r="AE97" s="26"/>
      <c r="AF97" s="26"/>
      <c r="AG97" s="26"/>
      <c r="AH97" s="26"/>
      <c r="AI97" s="26"/>
      <c r="AJ97" s="26"/>
      <c r="AK97" s="26"/>
      <c r="AL97" s="26"/>
      <c r="AM97" s="26">
        <f t="shared" si="83"/>
        <v>0</v>
      </c>
      <c r="AN97" s="27"/>
      <c r="AO97" s="28"/>
    </row>
    <row r="98" spans="1:65" outlineLevel="1" x14ac:dyDescent="0.2">
      <c r="A98" s="237"/>
      <c r="B98" s="239"/>
      <c r="C98" s="81"/>
      <c r="D98" s="82"/>
      <c r="E98" s="83"/>
      <c r="F98" s="83"/>
      <c r="G98" s="83"/>
      <c r="H98" s="83"/>
      <c r="I98" s="83"/>
      <c r="J98" s="83"/>
      <c r="K98" s="83"/>
      <c r="L98" s="83"/>
      <c r="M98" s="61"/>
      <c r="N98" s="61"/>
      <c r="O98" s="61"/>
      <c r="P98" s="61"/>
      <c r="Q98" s="47">
        <f t="shared" si="84"/>
        <v>0</v>
      </c>
      <c r="R98" s="62">
        <v>0</v>
      </c>
      <c r="S98" s="173"/>
      <c r="T98" s="44">
        <f t="shared" si="78"/>
        <v>0</v>
      </c>
      <c r="U98" s="141">
        <f t="shared" si="74"/>
        <v>1.3</v>
      </c>
      <c r="V98" s="54">
        <f t="shared" si="79"/>
        <v>0</v>
      </c>
      <c r="W98" s="54">
        <f t="shared" si="80"/>
        <v>0</v>
      </c>
      <c r="X98" s="123"/>
      <c r="Y98" s="125">
        <f t="shared" si="81"/>
        <v>0</v>
      </c>
      <c r="Z98" s="63"/>
      <c r="AA98" s="25"/>
      <c r="AB98" s="26"/>
      <c r="AC98" s="26"/>
      <c r="AD98" s="26">
        <f t="shared" si="82"/>
        <v>0</v>
      </c>
      <c r="AE98" s="26"/>
      <c r="AF98" s="26"/>
      <c r="AG98" s="26"/>
      <c r="AH98" s="26"/>
      <c r="AI98" s="26"/>
      <c r="AJ98" s="26"/>
      <c r="AK98" s="26"/>
      <c r="AL98" s="26"/>
      <c r="AM98" s="26">
        <f t="shared" si="83"/>
        <v>0</v>
      </c>
      <c r="AN98" s="27"/>
      <c r="AO98" s="28"/>
    </row>
    <row r="99" spans="1:65" outlineLevel="1" x14ac:dyDescent="0.2">
      <c r="A99" s="237"/>
      <c r="B99" s="239"/>
      <c r="C99" s="81"/>
      <c r="D99" s="82"/>
      <c r="E99" s="83"/>
      <c r="F99" s="83"/>
      <c r="G99" s="83"/>
      <c r="H99" s="83"/>
      <c r="I99" s="83"/>
      <c r="J99" s="83"/>
      <c r="K99" s="83"/>
      <c r="L99" s="83"/>
      <c r="M99" s="61"/>
      <c r="N99" s="61"/>
      <c r="O99" s="61"/>
      <c r="P99" s="61"/>
      <c r="Q99" s="47">
        <f t="shared" si="84"/>
        <v>0</v>
      </c>
      <c r="R99" s="41">
        <v>0</v>
      </c>
      <c r="S99" s="173"/>
      <c r="T99" s="44">
        <f t="shared" si="78"/>
        <v>0</v>
      </c>
      <c r="U99" s="141">
        <f t="shared" si="74"/>
        <v>1.3</v>
      </c>
      <c r="V99" s="54">
        <f t="shared" si="79"/>
        <v>0</v>
      </c>
      <c r="W99" s="54">
        <f t="shared" si="80"/>
        <v>0</v>
      </c>
      <c r="X99" s="123"/>
      <c r="Y99" s="125">
        <f t="shared" si="81"/>
        <v>0</v>
      </c>
      <c r="Z99" s="63"/>
      <c r="AA99" s="25"/>
      <c r="AB99" s="26"/>
      <c r="AC99" s="26"/>
      <c r="AD99" s="26">
        <f t="shared" si="82"/>
        <v>0</v>
      </c>
      <c r="AE99" s="26"/>
      <c r="AF99" s="26"/>
      <c r="AG99" s="26"/>
      <c r="AH99" s="26"/>
      <c r="AI99" s="26"/>
      <c r="AJ99" s="26"/>
      <c r="AK99" s="26"/>
      <c r="AL99" s="26"/>
      <c r="AM99" s="26">
        <f t="shared" si="83"/>
        <v>0</v>
      </c>
      <c r="AN99" s="27"/>
      <c r="AO99" s="28"/>
    </row>
    <row r="100" spans="1:65" outlineLevel="1" x14ac:dyDescent="0.2">
      <c r="A100" s="242"/>
      <c r="B100" s="243"/>
      <c r="C100" s="81"/>
      <c r="D100" s="82"/>
      <c r="E100" s="83"/>
      <c r="F100" s="83"/>
      <c r="G100" s="83"/>
      <c r="H100" s="83"/>
      <c r="I100" s="83"/>
      <c r="J100" s="83"/>
      <c r="K100" s="83"/>
      <c r="L100" s="83"/>
      <c r="M100" s="61"/>
      <c r="N100" s="61"/>
      <c r="O100" s="61"/>
      <c r="P100" s="61"/>
      <c r="Q100" s="47">
        <f t="shared" si="84"/>
        <v>0</v>
      </c>
      <c r="R100" s="62">
        <v>0</v>
      </c>
      <c r="S100" s="173"/>
      <c r="T100" s="44">
        <f t="shared" si="78"/>
        <v>0</v>
      </c>
      <c r="U100" s="141">
        <f t="shared" si="74"/>
        <v>1.3</v>
      </c>
      <c r="V100" s="54">
        <f t="shared" si="79"/>
        <v>0</v>
      </c>
      <c r="W100" s="54">
        <f t="shared" si="80"/>
        <v>0</v>
      </c>
      <c r="X100" s="123"/>
      <c r="Y100" s="125">
        <f t="shared" si="81"/>
        <v>0</v>
      </c>
      <c r="Z100" s="63"/>
      <c r="AA100" s="25"/>
      <c r="AB100" s="26"/>
      <c r="AC100" s="26"/>
      <c r="AD100" s="26">
        <f t="shared" si="82"/>
        <v>0</v>
      </c>
      <c r="AE100" s="26"/>
      <c r="AF100" s="26"/>
      <c r="AG100" s="26"/>
      <c r="AH100" s="26"/>
      <c r="AI100" s="26"/>
      <c r="AJ100" s="26"/>
      <c r="AK100" s="26"/>
      <c r="AL100" s="26"/>
      <c r="AM100" s="26">
        <f t="shared" si="83"/>
        <v>0</v>
      </c>
      <c r="AN100" s="27"/>
      <c r="AO100" s="28"/>
    </row>
    <row r="101" spans="1:65" s="63" customFormat="1" outlineLevel="1" x14ac:dyDescent="0.2">
      <c r="A101" s="235"/>
      <c r="B101" s="236"/>
      <c r="C101" s="81"/>
      <c r="D101" s="82"/>
      <c r="E101" s="83"/>
      <c r="F101" s="83"/>
      <c r="G101" s="83"/>
      <c r="H101" s="83"/>
      <c r="I101" s="83"/>
      <c r="J101" s="83"/>
      <c r="K101" s="83"/>
      <c r="L101" s="83"/>
      <c r="M101" s="61"/>
      <c r="N101" s="61"/>
      <c r="O101" s="61"/>
      <c r="P101" s="61"/>
      <c r="Q101" s="47">
        <f t="shared" si="73"/>
        <v>0</v>
      </c>
      <c r="R101" s="41">
        <v>0</v>
      </c>
      <c r="S101" s="173"/>
      <c r="T101" s="44">
        <f t="shared" si="75"/>
        <v>0</v>
      </c>
      <c r="U101" s="141">
        <f t="shared" si="74"/>
        <v>1.3</v>
      </c>
      <c r="V101" s="54">
        <f t="shared" si="76"/>
        <v>0</v>
      </c>
      <c r="W101" s="54">
        <f t="shared" si="77"/>
        <v>0</v>
      </c>
      <c r="X101" s="123"/>
      <c r="Y101" s="125">
        <f t="shared" si="72"/>
        <v>0</v>
      </c>
      <c r="AA101" s="25"/>
      <c r="AB101" s="26"/>
      <c r="AC101" s="26"/>
      <c r="AD101" s="26">
        <f t="shared" ref="AD101:AD108" si="85">AB101*AC101</f>
        <v>0</v>
      </c>
      <c r="AE101" s="26"/>
      <c r="AF101" s="26"/>
      <c r="AG101" s="26"/>
      <c r="AH101" s="26"/>
      <c r="AI101" s="26"/>
      <c r="AJ101" s="26"/>
      <c r="AK101" s="26"/>
      <c r="AL101" s="26"/>
      <c r="AM101" s="26">
        <f t="shared" ref="AM101:AM108" si="86">AK101*AL101</f>
        <v>0</v>
      </c>
      <c r="AN101" s="27"/>
      <c r="AO101" s="28"/>
      <c r="BM101" s="1"/>
    </row>
    <row r="102" spans="1:65" s="63" customFormat="1" outlineLevel="1" x14ac:dyDescent="0.2">
      <c r="A102" s="235"/>
      <c r="B102" s="236"/>
      <c r="C102" s="81"/>
      <c r="D102" s="82"/>
      <c r="E102" s="83"/>
      <c r="F102" s="83"/>
      <c r="G102" s="83"/>
      <c r="H102" s="83"/>
      <c r="I102" s="83"/>
      <c r="J102" s="83"/>
      <c r="K102" s="83"/>
      <c r="L102" s="83"/>
      <c r="M102" s="61"/>
      <c r="N102" s="61"/>
      <c r="O102" s="61"/>
      <c r="P102" s="61"/>
      <c r="Q102" s="47">
        <f>C102*$C$12+D102*$D$12+E102*$E$12+F102*$F$12+G102*$G$12+H102*$H$12+I102*$I$12+J102*$J$12+K102*$K$12+L102*$L$12+M102*$M$12+N102*$N$12+O102*$O$12+P102*$P$12</f>
        <v>0</v>
      </c>
      <c r="R102" s="62">
        <v>0</v>
      </c>
      <c r="S102" s="173"/>
      <c r="T102" s="44">
        <f t="shared" si="75"/>
        <v>0</v>
      </c>
      <c r="U102" s="141">
        <f t="shared" si="74"/>
        <v>1.3</v>
      </c>
      <c r="V102" s="54">
        <f t="shared" si="76"/>
        <v>0</v>
      </c>
      <c r="W102" s="54">
        <f t="shared" si="77"/>
        <v>0</v>
      </c>
      <c r="X102" s="123"/>
      <c r="Y102" s="125">
        <f t="shared" si="72"/>
        <v>0</v>
      </c>
      <c r="AA102" s="25"/>
      <c r="AB102" s="26"/>
      <c r="AC102" s="26"/>
      <c r="AD102" s="26">
        <f t="shared" si="85"/>
        <v>0</v>
      </c>
      <c r="AE102" s="26"/>
      <c r="AF102" s="26"/>
      <c r="AG102" s="26"/>
      <c r="AH102" s="26"/>
      <c r="AI102" s="26"/>
      <c r="AJ102" s="26"/>
      <c r="AK102" s="26"/>
      <c r="AL102" s="26"/>
      <c r="AM102" s="26">
        <f t="shared" si="86"/>
        <v>0</v>
      </c>
      <c r="AN102" s="27"/>
      <c r="AO102" s="28"/>
      <c r="BM102" s="1"/>
    </row>
    <row r="103" spans="1:65" s="63" customFormat="1" outlineLevel="1" x14ac:dyDescent="0.2">
      <c r="A103" s="235"/>
      <c r="B103" s="236"/>
      <c r="C103" s="81"/>
      <c r="D103" s="82"/>
      <c r="E103" s="83"/>
      <c r="F103" s="83"/>
      <c r="G103" s="83"/>
      <c r="H103" s="83"/>
      <c r="I103" s="83"/>
      <c r="J103" s="83"/>
      <c r="K103" s="83"/>
      <c r="L103" s="83"/>
      <c r="M103" s="61"/>
      <c r="N103" s="61"/>
      <c r="O103" s="61"/>
      <c r="P103" s="61"/>
      <c r="Q103" s="47">
        <f t="shared" si="73"/>
        <v>0</v>
      </c>
      <c r="R103" s="41">
        <v>0</v>
      </c>
      <c r="S103" s="173"/>
      <c r="T103" s="44">
        <f t="shared" si="75"/>
        <v>0</v>
      </c>
      <c r="U103" s="141">
        <f t="shared" si="74"/>
        <v>1.3</v>
      </c>
      <c r="V103" s="54">
        <f t="shared" si="76"/>
        <v>0</v>
      </c>
      <c r="W103" s="54">
        <f t="shared" si="77"/>
        <v>0</v>
      </c>
      <c r="X103" s="123"/>
      <c r="Y103" s="125">
        <f t="shared" si="72"/>
        <v>0</v>
      </c>
      <c r="AA103" s="25"/>
      <c r="AB103" s="26"/>
      <c r="AC103" s="26"/>
      <c r="AD103" s="26">
        <f t="shared" si="85"/>
        <v>0</v>
      </c>
      <c r="AE103" s="26"/>
      <c r="AF103" s="26"/>
      <c r="AG103" s="26"/>
      <c r="AH103" s="26"/>
      <c r="AI103" s="26"/>
      <c r="AJ103" s="26"/>
      <c r="AK103" s="26"/>
      <c r="AL103" s="26"/>
      <c r="AM103" s="26">
        <f t="shared" si="86"/>
        <v>0</v>
      </c>
      <c r="AN103" s="27"/>
      <c r="AO103" s="28"/>
      <c r="BM103" s="1"/>
    </row>
    <row r="104" spans="1:65" outlineLevel="1" x14ac:dyDescent="0.2">
      <c r="A104" s="235"/>
      <c r="B104" s="236"/>
      <c r="C104" s="81"/>
      <c r="D104" s="82"/>
      <c r="E104" s="83"/>
      <c r="F104" s="83"/>
      <c r="G104" s="83"/>
      <c r="H104" s="83"/>
      <c r="I104" s="83"/>
      <c r="J104" s="83"/>
      <c r="K104" s="83"/>
      <c r="L104" s="83"/>
      <c r="M104" s="61"/>
      <c r="N104" s="61"/>
      <c r="O104" s="61"/>
      <c r="P104" s="61"/>
      <c r="Q104" s="47">
        <f t="shared" si="73"/>
        <v>0</v>
      </c>
      <c r="R104" s="41">
        <v>0</v>
      </c>
      <c r="S104" s="173"/>
      <c r="T104" s="44">
        <f t="shared" si="75"/>
        <v>0</v>
      </c>
      <c r="U104" s="141">
        <f t="shared" si="74"/>
        <v>1.3</v>
      </c>
      <c r="V104" s="54">
        <f t="shared" si="76"/>
        <v>0</v>
      </c>
      <c r="W104" s="54">
        <f t="shared" si="77"/>
        <v>0</v>
      </c>
      <c r="X104" s="123"/>
      <c r="Y104" s="125">
        <f t="shared" si="72"/>
        <v>0</v>
      </c>
      <c r="Z104" s="63"/>
      <c r="AA104" s="25"/>
      <c r="AB104" s="26"/>
      <c r="AC104" s="26"/>
      <c r="AD104" s="26">
        <f t="shared" si="85"/>
        <v>0</v>
      </c>
      <c r="AE104" s="26"/>
      <c r="AF104" s="26"/>
      <c r="AG104" s="26"/>
      <c r="AH104" s="26"/>
      <c r="AI104" s="26"/>
      <c r="AJ104" s="26"/>
      <c r="AK104" s="26"/>
      <c r="AL104" s="26"/>
      <c r="AM104" s="26">
        <f t="shared" si="86"/>
        <v>0</v>
      </c>
      <c r="AN104" s="27"/>
      <c r="AO104" s="28"/>
    </row>
    <row r="105" spans="1:65" outlineLevel="1" x14ac:dyDescent="0.2">
      <c r="A105" s="237"/>
      <c r="B105" s="239"/>
      <c r="C105" s="81"/>
      <c r="D105" s="82"/>
      <c r="E105" s="83"/>
      <c r="F105" s="83"/>
      <c r="G105" s="83"/>
      <c r="H105" s="83"/>
      <c r="I105" s="83"/>
      <c r="J105" s="83"/>
      <c r="K105" s="83"/>
      <c r="L105" s="83"/>
      <c r="M105" s="61"/>
      <c r="N105" s="61"/>
      <c r="O105" s="61"/>
      <c r="P105" s="61"/>
      <c r="Q105" s="47">
        <f t="shared" si="73"/>
        <v>0</v>
      </c>
      <c r="R105" s="62">
        <v>0</v>
      </c>
      <c r="S105" s="173"/>
      <c r="T105" s="44">
        <f t="shared" si="75"/>
        <v>0</v>
      </c>
      <c r="U105" s="141">
        <f t="shared" si="74"/>
        <v>1.3</v>
      </c>
      <c r="V105" s="54">
        <f t="shared" si="76"/>
        <v>0</v>
      </c>
      <c r="W105" s="54">
        <f t="shared" si="77"/>
        <v>0</v>
      </c>
      <c r="X105" s="123"/>
      <c r="Y105" s="125">
        <f t="shared" si="72"/>
        <v>0</v>
      </c>
      <c r="Z105" s="63"/>
      <c r="AA105" s="25"/>
      <c r="AB105" s="26"/>
      <c r="AC105" s="26"/>
      <c r="AD105" s="26">
        <f t="shared" si="85"/>
        <v>0</v>
      </c>
      <c r="AE105" s="26"/>
      <c r="AF105" s="26"/>
      <c r="AG105" s="26"/>
      <c r="AH105" s="26"/>
      <c r="AI105" s="26"/>
      <c r="AJ105" s="26"/>
      <c r="AK105" s="26"/>
      <c r="AL105" s="26"/>
      <c r="AM105" s="26">
        <f t="shared" si="86"/>
        <v>0</v>
      </c>
      <c r="AN105" s="27"/>
      <c r="AO105" s="28"/>
    </row>
    <row r="106" spans="1:65" outlineLevel="1" x14ac:dyDescent="0.2">
      <c r="A106" s="237"/>
      <c r="B106" s="239"/>
      <c r="C106" s="81"/>
      <c r="D106" s="82"/>
      <c r="E106" s="83"/>
      <c r="F106" s="83"/>
      <c r="G106" s="83"/>
      <c r="H106" s="83"/>
      <c r="I106" s="83"/>
      <c r="J106" s="83"/>
      <c r="K106" s="83"/>
      <c r="L106" s="83"/>
      <c r="M106" s="61"/>
      <c r="N106" s="61"/>
      <c r="O106" s="61"/>
      <c r="P106" s="61"/>
      <c r="Q106" s="47">
        <f t="shared" si="73"/>
        <v>0</v>
      </c>
      <c r="R106" s="41">
        <v>0</v>
      </c>
      <c r="S106" s="173"/>
      <c r="T106" s="44">
        <f t="shared" si="75"/>
        <v>0</v>
      </c>
      <c r="U106" s="141">
        <f t="shared" si="74"/>
        <v>1.3</v>
      </c>
      <c r="V106" s="54">
        <f t="shared" si="76"/>
        <v>0</v>
      </c>
      <c r="W106" s="54">
        <f t="shared" si="77"/>
        <v>0</v>
      </c>
      <c r="X106" s="123"/>
      <c r="Y106" s="125">
        <f t="shared" si="72"/>
        <v>0</v>
      </c>
      <c r="Z106" s="63"/>
      <c r="AA106" s="25"/>
      <c r="AB106" s="26"/>
      <c r="AC106" s="26"/>
      <c r="AD106" s="26">
        <f t="shared" si="85"/>
        <v>0</v>
      </c>
      <c r="AE106" s="26"/>
      <c r="AF106" s="26"/>
      <c r="AG106" s="26"/>
      <c r="AH106" s="26"/>
      <c r="AI106" s="26"/>
      <c r="AJ106" s="26"/>
      <c r="AK106" s="26"/>
      <c r="AL106" s="26"/>
      <c r="AM106" s="26">
        <f t="shared" si="86"/>
        <v>0</v>
      </c>
      <c r="AN106" s="27"/>
      <c r="AO106" s="28"/>
    </row>
    <row r="107" spans="1:65" outlineLevel="1" x14ac:dyDescent="0.2">
      <c r="A107" s="242"/>
      <c r="B107" s="243"/>
      <c r="C107" s="81"/>
      <c r="D107" s="82"/>
      <c r="E107" s="83"/>
      <c r="F107" s="83"/>
      <c r="G107" s="83"/>
      <c r="H107" s="83"/>
      <c r="I107" s="83"/>
      <c r="J107" s="83"/>
      <c r="K107" s="83"/>
      <c r="L107" s="83"/>
      <c r="M107" s="61"/>
      <c r="N107" s="61"/>
      <c r="O107" s="61"/>
      <c r="P107" s="61"/>
      <c r="Q107" s="47">
        <f t="shared" si="73"/>
        <v>0</v>
      </c>
      <c r="R107" s="62">
        <v>0</v>
      </c>
      <c r="S107" s="173"/>
      <c r="T107" s="44">
        <f t="shared" si="75"/>
        <v>0</v>
      </c>
      <c r="U107" s="141">
        <f t="shared" si="74"/>
        <v>1.3</v>
      </c>
      <c r="V107" s="54">
        <f t="shared" si="76"/>
        <v>0</v>
      </c>
      <c r="W107" s="54">
        <f t="shared" si="77"/>
        <v>0</v>
      </c>
      <c r="X107" s="123"/>
      <c r="Y107" s="125">
        <f t="shared" si="72"/>
        <v>0</v>
      </c>
      <c r="Z107" s="63"/>
      <c r="AA107" s="25"/>
      <c r="AB107" s="26"/>
      <c r="AC107" s="26"/>
      <c r="AD107" s="26">
        <f t="shared" si="85"/>
        <v>0</v>
      </c>
      <c r="AE107" s="26"/>
      <c r="AF107" s="26"/>
      <c r="AG107" s="26"/>
      <c r="AH107" s="26"/>
      <c r="AI107" s="26"/>
      <c r="AJ107" s="26"/>
      <c r="AK107" s="26"/>
      <c r="AL107" s="26"/>
      <c r="AM107" s="26">
        <f t="shared" si="86"/>
        <v>0</v>
      </c>
      <c r="AN107" s="27"/>
      <c r="AO107" s="28"/>
    </row>
    <row r="108" spans="1:65" ht="12" outlineLevel="1" thickBot="1" x14ac:dyDescent="0.25">
      <c r="A108" s="242"/>
      <c r="B108" s="296"/>
      <c r="C108" s="81"/>
      <c r="D108" s="82"/>
      <c r="E108" s="83"/>
      <c r="F108" s="83"/>
      <c r="G108" s="83"/>
      <c r="H108" s="83"/>
      <c r="I108" s="83"/>
      <c r="J108" s="83"/>
      <c r="K108" s="83"/>
      <c r="L108" s="83"/>
      <c r="M108" s="61"/>
      <c r="N108" s="61"/>
      <c r="O108" s="61"/>
      <c r="P108" s="61"/>
      <c r="Q108" s="47">
        <f t="shared" si="73"/>
        <v>0</v>
      </c>
      <c r="R108" s="62">
        <v>0</v>
      </c>
      <c r="S108" s="173"/>
      <c r="T108" s="44">
        <f t="shared" si="75"/>
        <v>0</v>
      </c>
      <c r="U108" s="141">
        <f t="shared" si="74"/>
        <v>1.3</v>
      </c>
      <c r="V108" s="54">
        <f t="shared" si="76"/>
        <v>0</v>
      </c>
      <c r="W108" s="54">
        <f t="shared" si="77"/>
        <v>0</v>
      </c>
      <c r="X108" s="123"/>
      <c r="Y108" s="126">
        <f t="shared" si="72"/>
        <v>0</v>
      </c>
      <c r="Z108" s="63"/>
      <c r="AA108" s="25"/>
      <c r="AB108" s="26"/>
      <c r="AC108" s="26"/>
      <c r="AD108" s="26">
        <f t="shared" si="85"/>
        <v>0</v>
      </c>
      <c r="AE108" s="26"/>
      <c r="AF108" s="26"/>
      <c r="AG108" s="26"/>
      <c r="AH108" s="26"/>
      <c r="AI108" s="26"/>
      <c r="AJ108" s="26"/>
      <c r="AK108" s="26"/>
      <c r="AL108" s="26"/>
      <c r="AM108" s="26">
        <f t="shared" si="86"/>
        <v>0</v>
      </c>
      <c r="AN108" s="27"/>
      <c r="AO108" s="28"/>
    </row>
    <row r="109" spans="1:65" ht="16.5" thickBot="1" x14ac:dyDescent="0.3">
      <c r="A109" s="19" t="s">
        <v>67</v>
      </c>
      <c r="B109" s="85">
        <f>Q109+V109</f>
        <v>0</v>
      </c>
      <c r="C109" s="300"/>
      <c r="D109" s="300"/>
      <c r="E109" s="300"/>
      <c r="F109" s="300"/>
      <c r="G109" s="300"/>
      <c r="H109" s="300"/>
      <c r="I109" s="300"/>
      <c r="J109" s="300"/>
      <c r="K109" s="300"/>
      <c r="L109" s="300"/>
      <c r="M109" s="300"/>
      <c r="N109" s="300"/>
      <c r="O109" s="300"/>
      <c r="P109" s="301"/>
      <c r="Q109" s="129">
        <f>SUM(Q110:Q130)</f>
        <v>0</v>
      </c>
      <c r="R109" s="249"/>
      <c r="S109" s="249"/>
      <c r="T109" s="20">
        <f>SUM(T110:T130)</f>
        <v>0</v>
      </c>
      <c r="U109" s="178">
        <v>1.3</v>
      </c>
      <c r="V109" s="20">
        <f>SUM(V111:V130)</f>
        <v>0</v>
      </c>
      <c r="W109" s="20">
        <f>SUM(W110:W130)</f>
        <v>0</v>
      </c>
      <c r="X109" s="155"/>
      <c r="Y109" s="20">
        <f>SUM(Y110:Y130)</f>
        <v>0</v>
      </c>
      <c r="AA109" s="119"/>
      <c r="AB109" s="120"/>
      <c r="AC109" s="120"/>
      <c r="AD109" s="120"/>
      <c r="AE109" s="120"/>
      <c r="AF109" s="120"/>
      <c r="AG109" s="120"/>
      <c r="AH109" s="120"/>
      <c r="AI109" s="120"/>
      <c r="AJ109" s="120"/>
      <c r="AK109" s="120"/>
      <c r="AL109" s="120"/>
      <c r="AM109" s="120"/>
      <c r="AN109" s="121"/>
      <c r="AO109" s="122"/>
    </row>
    <row r="110" spans="1:65" outlineLevel="2" x14ac:dyDescent="0.2">
      <c r="A110" s="237" t="s">
        <v>35</v>
      </c>
      <c r="B110" s="238"/>
      <c r="C110" s="131"/>
      <c r="D110" s="132"/>
      <c r="E110" s="132"/>
      <c r="F110" s="132"/>
      <c r="G110" s="132"/>
      <c r="H110" s="133"/>
      <c r="I110" s="132"/>
      <c r="J110" s="132"/>
      <c r="K110" s="132"/>
      <c r="L110" s="132"/>
      <c r="M110" s="132"/>
      <c r="N110" s="132"/>
      <c r="O110" s="132"/>
      <c r="P110" s="145"/>
      <c r="Q110" s="134">
        <f>C110*$C$12+D110*$D$12+E110*$E$12+F110*$F$12+G110*$G$12+H110*$H$12+I110*$I$12+J110*$J$12+K110*$K$12+L110*$L$12+M110*$M$12+N110*$N$12+O110*$O$12+P110*$P$12</f>
        <v>0</v>
      </c>
      <c r="R110" s="127">
        <v>0</v>
      </c>
      <c r="S110" s="140"/>
      <c r="T110" s="142">
        <f t="shared" ref="T110:T130" si="87">R110*S110</f>
        <v>0</v>
      </c>
      <c r="U110" s="141">
        <f>$U$109</f>
        <v>1.3</v>
      </c>
      <c r="V110" s="54">
        <f>IF(T110*U110=0,IF(W110*U110=0,0,W110*U110),IF(W110*U110&gt;0,"ERREUR",T110*U110))</f>
        <v>0</v>
      </c>
      <c r="W110" s="56">
        <f>X110*Y110</f>
        <v>0</v>
      </c>
      <c r="X110" s="18"/>
      <c r="Y110" s="125">
        <f>$AA$12*AA110+AD110+AE110*$AE$12+AF110*$AF$12+AG110*$AG$12+AH110*$AH$12+AI110*$AI$12+AJ110*$AJ$12+AM110+AN110*$AN$12+AO110*$AO$12</f>
        <v>0</v>
      </c>
      <c r="AA110" s="25"/>
      <c r="AB110" s="26"/>
      <c r="AC110" s="26"/>
      <c r="AD110" s="26">
        <f t="shared" ref="AD110:AD130" si="88">AB110*AC110</f>
        <v>0</v>
      </c>
      <c r="AE110" s="26"/>
      <c r="AF110" s="26"/>
      <c r="AG110" s="26"/>
      <c r="AH110" s="26"/>
      <c r="AI110" s="26"/>
      <c r="AJ110" s="26"/>
      <c r="AK110" s="26"/>
      <c r="AL110" s="26"/>
      <c r="AM110" s="26">
        <f t="shared" ref="AM110:AM130" si="89">AK110*AL110</f>
        <v>0</v>
      </c>
      <c r="AN110" s="27"/>
      <c r="AO110" s="28"/>
    </row>
    <row r="111" spans="1:65" outlineLevel="2" x14ac:dyDescent="0.2">
      <c r="A111" s="237"/>
      <c r="B111" s="238"/>
      <c r="C111" s="35"/>
      <c r="D111" s="36"/>
      <c r="E111" s="36"/>
      <c r="F111" s="36"/>
      <c r="G111" s="36"/>
      <c r="H111" s="73"/>
      <c r="I111" s="36"/>
      <c r="J111" s="36"/>
      <c r="K111" s="36"/>
      <c r="L111" s="36"/>
      <c r="M111" s="36"/>
      <c r="N111" s="36"/>
      <c r="O111" s="36"/>
      <c r="P111" s="146"/>
      <c r="Q111" s="135">
        <f t="shared" ref="Q111:Q130" si="90">C111*$C$12+D111*$D$12+E111*$E$12+F111*$F$12+G111*$G$12+H111*$H$12+I111*$I$12+J111*$J$12+K111*$K$12+L111*$L$12+M111*$M$12+N111*$N$12+O111*$O$12+P111*$P$12</f>
        <v>0</v>
      </c>
      <c r="R111" s="127">
        <v>0</v>
      </c>
      <c r="S111" s="140"/>
      <c r="T111" s="44">
        <f>R111*S111</f>
        <v>0</v>
      </c>
      <c r="U111" s="141">
        <f t="shared" ref="U111:U130" si="91">$U$109</f>
        <v>1.3</v>
      </c>
      <c r="V111" s="54">
        <f>IF(T111*U111=0,IF(W111*U111=0,0,W111*U111),IF(W111*U111&gt;0,"ERREUR",T111*U111))</f>
        <v>0</v>
      </c>
      <c r="W111" s="56">
        <f t="shared" ref="W111:W129" si="92">X111*Y111</f>
        <v>0</v>
      </c>
      <c r="X111" s="18"/>
      <c r="Y111" s="125">
        <f t="shared" ref="Y111:Y130" si="93">$AA$12*AA111+AD111+AE111*$AE$12+AF111*$AF$12+AG111*$AG$12+AH111*$AH$12+AI111*$AI$12+AJ111*$AJ$12+AM111+AN111*$AN$12+AO111*$AO$12</f>
        <v>0</v>
      </c>
      <c r="AA111" s="25"/>
      <c r="AB111" s="26"/>
      <c r="AC111" s="26"/>
      <c r="AD111" s="26">
        <f t="shared" si="88"/>
        <v>0</v>
      </c>
      <c r="AE111" s="26"/>
      <c r="AF111" s="26"/>
      <c r="AG111" s="26"/>
      <c r="AH111" s="26"/>
      <c r="AI111" s="26"/>
      <c r="AJ111" s="26"/>
      <c r="AK111" s="26"/>
      <c r="AL111" s="26"/>
      <c r="AM111" s="26">
        <f t="shared" si="89"/>
        <v>0</v>
      </c>
      <c r="AN111" s="27"/>
      <c r="AO111" s="28"/>
    </row>
    <row r="112" spans="1:65" outlineLevel="2" x14ac:dyDescent="0.2">
      <c r="A112" s="237"/>
      <c r="B112" s="238"/>
      <c r="C112" s="35"/>
      <c r="D112" s="36"/>
      <c r="E112" s="36"/>
      <c r="F112" s="36"/>
      <c r="G112" s="36"/>
      <c r="H112" s="73"/>
      <c r="I112" s="36"/>
      <c r="J112" s="36"/>
      <c r="K112" s="36"/>
      <c r="L112" s="36"/>
      <c r="M112" s="36"/>
      <c r="N112" s="36"/>
      <c r="O112" s="36"/>
      <c r="P112" s="146"/>
      <c r="Q112" s="135">
        <f t="shared" si="90"/>
        <v>0</v>
      </c>
      <c r="R112" s="127">
        <v>0</v>
      </c>
      <c r="S112" s="140"/>
      <c r="T112" s="44">
        <f t="shared" si="87"/>
        <v>0</v>
      </c>
      <c r="U112" s="141">
        <f t="shared" si="91"/>
        <v>1.3</v>
      </c>
      <c r="V112" s="54">
        <f>IF(T112*U112=0,IF(W112*U112=0,0,W112*U112),IF(W112*U112&gt;0,"ERREUR",T112*U112))</f>
        <v>0</v>
      </c>
      <c r="W112" s="56">
        <f t="shared" si="92"/>
        <v>0</v>
      </c>
      <c r="X112" s="18"/>
      <c r="Y112" s="125">
        <f t="shared" si="93"/>
        <v>0</v>
      </c>
      <c r="AA112" s="25"/>
      <c r="AB112" s="26"/>
      <c r="AC112" s="26"/>
      <c r="AD112" s="26">
        <f t="shared" si="88"/>
        <v>0</v>
      </c>
      <c r="AE112" s="26"/>
      <c r="AF112" s="26"/>
      <c r="AG112" s="26"/>
      <c r="AH112" s="26"/>
      <c r="AI112" s="26"/>
      <c r="AJ112" s="26"/>
      <c r="AK112" s="26"/>
      <c r="AL112" s="26"/>
      <c r="AM112" s="26">
        <f t="shared" si="89"/>
        <v>0</v>
      </c>
      <c r="AN112" s="27"/>
      <c r="AO112" s="28"/>
    </row>
    <row r="113" spans="1:41" outlineLevel="2" x14ac:dyDescent="0.2">
      <c r="A113" s="237"/>
      <c r="B113" s="238"/>
      <c r="C113" s="35"/>
      <c r="D113" s="36"/>
      <c r="E113" s="36"/>
      <c r="F113" s="36"/>
      <c r="G113" s="36"/>
      <c r="H113" s="73"/>
      <c r="I113" s="36"/>
      <c r="J113" s="36"/>
      <c r="K113" s="36"/>
      <c r="L113" s="36"/>
      <c r="M113" s="36"/>
      <c r="N113" s="36"/>
      <c r="O113" s="36"/>
      <c r="P113" s="146"/>
      <c r="Q113" s="135">
        <f t="shared" si="90"/>
        <v>0</v>
      </c>
      <c r="R113" s="127">
        <v>0</v>
      </c>
      <c r="S113" s="140"/>
      <c r="T113" s="44">
        <f>R113*S113</f>
        <v>0</v>
      </c>
      <c r="U113" s="141">
        <f t="shared" si="91"/>
        <v>1.3</v>
      </c>
      <c r="V113" s="54">
        <f>IF(T113*U113=0,IF(W113*U113=0,0,W113*U113),IF(W113*U113&gt;0,"ERREUR",T113*U113))</f>
        <v>0</v>
      </c>
      <c r="W113" s="56">
        <f t="shared" si="92"/>
        <v>0</v>
      </c>
      <c r="X113" s="18"/>
      <c r="Y113" s="125">
        <f t="shared" si="93"/>
        <v>0</v>
      </c>
      <c r="AA113" s="25"/>
      <c r="AB113" s="26"/>
      <c r="AC113" s="26"/>
      <c r="AD113" s="26">
        <f t="shared" si="88"/>
        <v>0</v>
      </c>
      <c r="AE113" s="26"/>
      <c r="AF113" s="26"/>
      <c r="AG113" s="26"/>
      <c r="AH113" s="26"/>
      <c r="AI113" s="26"/>
      <c r="AJ113" s="26"/>
      <c r="AK113" s="26"/>
      <c r="AL113" s="26"/>
      <c r="AM113" s="26">
        <f t="shared" si="89"/>
        <v>0</v>
      </c>
      <c r="AN113" s="27"/>
      <c r="AO113" s="28"/>
    </row>
    <row r="114" spans="1:41" outlineLevel="2" x14ac:dyDescent="0.2">
      <c r="A114" s="237"/>
      <c r="B114" s="238"/>
      <c r="C114" s="35"/>
      <c r="D114" s="36"/>
      <c r="E114" s="36"/>
      <c r="F114" s="36"/>
      <c r="G114" s="36"/>
      <c r="H114" s="73"/>
      <c r="I114" s="36"/>
      <c r="J114" s="36"/>
      <c r="K114" s="36"/>
      <c r="L114" s="36"/>
      <c r="M114" s="36"/>
      <c r="N114" s="36"/>
      <c r="O114" s="36"/>
      <c r="P114" s="146"/>
      <c r="Q114" s="135">
        <f t="shared" si="90"/>
        <v>0</v>
      </c>
      <c r="R114" s="127">
        <v>0</v>
      </c>
      <c r="S114" s="140"/>
      <c r="T114" s="44">
        <f t="shared" ref="T114:T120" si="94">R114*S114</f>
        <v>0</v>
      </c>
      <c r="U114" s="141">
        <f t="shared" si="91"/>
        <v>1.3</v>
      </c>
      <c r="V114" s="54">
        <f t="shared" ref="V114:V119" si="95">IF(T114*U114=0,IF(W114*U114=0,0,W114*U114),IF(W114*U114&gt;0,"ERREUR",T114*U114))</f>
        <v>0</v>
      </c>
      <c r="W114" s="56">
        <f t="shared" si="92"/>
        <v>0</v>
      </c>
      <c r="X114" s="18"/>
      <c r="Y114" s="125">
        <f t="shared" si="93"/>
        <v>0</v>
      </c>
      <c r="AA114" s="25"/>
      <c r="AB114" s="26"/>
      <c r="AC114" s="26"/>
      <c r="AD114" s="26">
        <f t="shared" si="88"/>
        <v>0</v>
      </c>
      <c r="AE114" s="26"/>
      <c r="AF114" s="26"/>
      <c r="AG114" s="26"/>
      <c r="AH114" s="26"/>
      <c r="AI114" s="26"/>
      <c r="AJ114" s="26"/>
      <c r="AK114" s="26"/>
      <c r="AL114" s="26"/>
      <c r="AM114" s="26">
        <f t="shared" si="89"/>
        <v>0</v>
      </c>
      <c r="AN114" s="27"/>
      <c r="AO114" s="28"/>
    </row>
    <row r="115" spans="1:41" outlineLevel="2" x14ac:dyDescent="0.2">
      <c r="A115" s="237"/>
      <c r="B115" s="238"/>
      <c r="C115" s="35"/>
      <c r="D115" s="36"/>
      <c r="E115" s="36"/>
      <c r="F115" s="36"/>
      <c r="G115" s="36"/>
      <c r="H115" s="73"/>
      <c r="I115" s="36"/>
      <c r="J115" s="36"/>
      <c r="K115" s="36"/>
      <c r="L115" s="36"/>
      <c r="M115" s="36"/>
      <c r="N115" s="36"/>
      <c r="O115" s="36"/>
      <c r="P115" s="146"/>
      <c r="Q115" s="135">
        <f t="shared" si="90"/>
        <v>0</v>
      </c>
      <c r="R115" s="127">
        <v>0</v>
      </c>
      <c r="S115" s="140"/>
      <c r="T115" s="44">
        <f t="shared" si="94"/>
        <v>0</v>
      </c>
      <c r="U115" s="141">
        <f t="shared" si="91"/>
        <v>1.3</v>
      </c>
      <c r="V115" s="54">
        <f t="shared" si="95"/>
        <v>0</v>
      </c>
      <c r="W115" s="56">
        <f t="shared" si="92"/>
        <v>0</v>
      </c>
      <c r="X115" s="18"/>
      <c r="Y115" s="125">
        <f t="shared" si="93"/>
        <v>0</v>
      </c>
      <c r="AA115" s="25"/>
      <c r="AB115" s="26"/>
      <c r="AC115" s="26"/>
      <c r="AD115" s="26">
        <f t="shared" si="88"/>
        <v>0</v>
      </c>
      <c r="AE115" s="26"/>
      <c r="AF115" s="26"/>
      <c r="AG115" s="26"/>
      <c r="AH115" s="26"/>
      <c r="AI115" s="26"/>
      <c r="AJ115" s="26"/>
      <c r="AK115" s="26"/>
      <c r="AL115" s="26"/>
      <c r="AM115" s="26">
        <f t="shared" si="89"/>
        <v>0</v>
      </c>
      <c r="AN115" s="27"/>
      <c r="AO115" s="28"/>
    </row>
    <row r="116" spans="1:41" outlineLevel="2" x14ac:dyDescent="0.2">
      <c r="A116" s="237"/>
      <c r="B116" s="238"/>
      <c r="C116" s="35"/>
      <c r="D116" s="36"/>
      <c r="E116" s="36"/>
      <c r="F116" s="36"/>
      <c r="G116" s="36"/>
      <c r="H116" s="73"/>
      <c r="I116" s="36"/>
      <c r="J116" s="36"/>
      <c r="K116" s="36"/>
      <c r="L116" s="36"/>
      <c r="M116" s="36"/>
      <c r="N116" s="36"/>
      <c r="O116" s="36"/>
      <c r="P116" s="146"/>
      <c r="Q116" s="135">
        <f t="shared" si="90"/>
        <v>0</v>
      </c>
      <c r="R116" s="127">
        <v>0</v>
      </c>
      <c r="S116" s="140"/>
      <c r="T116" s="44">
        <f t="shared" si="94"/>
        <v>0</v>
      </c>
      <c r="U116" s="141">
        <f t="shared" si="91"/>
        <v>1.3</v>
      </c>
      <c r="V116" s="54">
        <f t="shared" si="95"/>
        <v>0</v>
      </c>
      <c r="W116" s="56">
        <f t="shared" si="92"/>
        <v>0</v>
      </c>
      <c r="X116" s="18"/>
      <c r="Y116" s="125">
        <f t="shared" si="93"/>
        <v>0</v>
      </c>
      <c r="AA116" s="25"/>
      <c r="AB116" s="26"/>
      <c r="AC116" s="26"/>
      <c r="AD116" s="26">
        <f t="shared" si="88"/>
        <v>0</v>
      </c>
      <c r="AE116" s="26"/>
      <c r="AF116" s="26"/>
      <c r="AG116" s="26"/>
      <c r="AH116" s="26"/>
      <c r="AI116" s="26"/>
      <c r="AJ116" s="26"/>
      <c r="AK116" s="26"/>
      <c r="AL116" s="26"/>
      <c r="AM116" s="26">
        <f t="shared" si="89"/>
        <v>0</v>
      </c>
      <c r="AN116" s="27"/>
      <c r="AO116" s="28"/>
    </row>
    <row r="117" spans="1:41" outlineLevel="2" x14ac:dyDescent="0.2">
      <c r="A117" s="237"/>
      <c r="B117" s="238"/>
      <c r="C117" s="35"/>
      <c r="D117" s="36"/>
      <c r="E117" s="36"/>
      <c r="F117" s="36"/>
      <c r="G117" s="36"/>
      <c r="H117" s="73"/>
      <c r="I117" s="36"/>
      <c r="J117" s="36"/>
      <c r="K117" s="36"/>
      <c r="L117" s="36"/>
      <c r="M117" s="36"/>
      <c r="N117" s="36"/>
      <c r="O117" s="36"/>
      <c r="P117" s="146"/>
      <c r="Q117" s="135">
        <f t="shared" si="90"/>
        <v>0</v>
      </c>
      <c r="R117" s="127">
        <v>0</v>
      </c>
      <c r="S117" s="140"/>
      <c r="T117" s="44">
        <f t="shared" si="94"/>
        <v>0</v>
      </c>
      <c r="U117" s="141">
        <f t="shared" si="91"/>
        <v>1.3</v>
      </c>
      <c r="V117" s="54">
        <f t="shared" si="95"/>
        <v>0</v>
      </c>
      <c r="W117" s="56">
        <f t="shared" si="92"/>
        <v>0</v>
      </c>
      <c r="X117" s="18"/>
      <c r="Y117" s="125">
        <f t="shared" si="93"/>
        <v>0</v>
      </c>
      <c r="AA117" s="25"/>
      <c r="AB117" s="26"/>
      <c r="AC117" s="26"/>
      <c r="AD117" s="26">
        <f t="shared" si="88"/>
        <v>0</v>
      </c>
      <c r="AE117" s="26"/>
      <c r="AF117" s="26"/>
      <c r="AG117" s="26"/>
      <c r="AH117" s="26"/>
      <c r="AI117" s="26"/>
      <c r="AJ117" s="26"/>
      <c r="AK117" s="26"/>
      <c r="AL117" s="26"/>
      <c r="AM117" s="26">
        <f t="shared" si="89"/>
        <v>0</v>
      </c>
      <c r="AN117" s="27"/>
      <c r="AO117" s="28"/>
    </row>
    <row r="118" spans="1:41" outlineLevel="2" x14ac:dyDescent="0.2">
      <c r="A118" s="237"/>
      <c r="B118" s="238"/>
      <c r="C118" s="35"/>
      <c r="D118" s="36"/>
      <c r="E118" s="36"/>
      <c r="F118" s="36"/>
      <c r="G118" s="36"/>
      <c r="H118" s="73"/>
      <c r="I118" s="36"/>
      <c r="J118" s="36"/>
      <c r="K118" s="36"/>
      <c r="L118" s="36"/>
      <c r="M118" s="36"/>
      <c r="N118" s="36"/>
      <c r="O118" s="36"/>
      <c r="P118" s="146"/>
      <c r="Q118" s="135">
        <f t="shared" si="90"/>
        <v>0</v>
      </c>
      <c r="R118" s="127">
        <v>0</v>
      </c>
      <c r="S118" s="140"/>
      <c r="T118" s="44">
        <f t="shared" si="94"/>
        <v>0</v>
      </c>
      <c r="U118" s="141">
        <f t="shared" si="91"/>
        <v>1.3</v>
      </c>
      <c r="V118" s="54">
        <f t="shared" si="95"/>
        <v>0</v>
      </c>
      <c r="W118" s="56">
        <f t="shared" si="92"/>
        <v>0</v>
      </c>
      <c r="X118" s="18"/>
      <c r="Y118" s="125">
        <f t="shared" si="93"/>
        <v>0</v>
      </c>
      <c r="AA118" s="25"/>
      <c r="AB118" s="26"/>
      <c r="AC118" s="26"/>
      <c r="AD118" s="26">
        <f t="shared" si="88"/>
        <v>0</v>
      </c>
      <c r="AE118" s="26"/>
      <c r="AF118" s="26"/>
      <c r="AG118" s="26"/>
      <c r="AH118" s="26"/>
      <c r="AI118" s="26"/>
      <c r="AJ118" s="26"/>
      <c r="AK118" s="26"/>
      <c r="AL118" s="26"/>
      <c r="AM118" s="26">
        <f t="shared" si="89"/>
        <v>0</v>
      </c>
      <c r="AN118" s="27"/>
      <c r="AO118" s="28"/>
    </row>
    <row r="119" spans="1:41" outlineLevel="2" x14ac:dyDescent="0.2">
      <c r="A119" s="237"/>
      <c r="B119" s="238"/>
      <c r="C119" s="35"/>
      <c r="D119" s="36"/>
      <c r="E119" s="36"/>
      <c r="F119" s="36"/>
      <c r="G119" s="36"/>
      <c r="H119" s="73"/>
      <c r="I119" s="36"/>
      <c r="J119" s="36"/>
      <c r="K119" s="36"/>
      <c r="L119" s="36"/>
      <c r="M119" s="36"/>
      <c r="N119" s="36"/>
      <c r="O119" s="36"/>
      <c r="P119" s="146"/>
      <c r="Q119" s="135">
        <f t="shared" si="90"/>
        <v>0</v>
      </c>
      <c r="R119" s="127">
        <v>0</v>
      </c>
      <c r="S119" s="140"/>
      <c r="T119" s="44">
        <f t="shared" si="94"/>
        <v>0</v>
      </c>
      <c r="U119" s="141">
        <f t="shared" si="91"/>
        <v>1.3</v>
      </c>
      <c r="V119" s="54">
        <f t="shared" si="95"/>
        <v>0</v>
      </c>
      <c r="W119" s="56">
        <f t="shared" si="92"/>
        <v>0</v>
      </c>
      <c r="X119" s="18"/>
      <c r="Y119" s="125">
        <f t="shared" si="93"/>
        <v>0</v>
      </c>
      <c r="AA119" s="25"/>
      <c r="AB119" s="26"/>
      <c r="AC119" s="26"/>
      <c r="AD119" s="26">
        <f t="shared" si="88"/>
        <v>0</v>
      </c>
      <c r="AE119" s="26"/>
      <c r="AF119" s="26"/>
      <c r="AG119" s="26"/>
      <c r="AH119" s="26"/>
      <c r="AI119" s="26"/>
      <c r="AJ119" s="26"/>
      <c r="AK119" s="26"/>
      <c r="AL119" s="26"/>
      <c r="AM119" s="26">
        <f t="shared" si="89"/>
        <v>0</v>
      </c>
      <c r="AN119" s="27"/>
      <c r="AO119" s="28"/>
    </row>
    <row r="120" spans="1:41" outlineLevel="2" x14ac:dyDescent="0.2">
      <c r="A120" s="237"/>
      <c r="B120" s="238"/>
      <c r="C120" s="35"/>
      <c r="D120" s="36"/>
      <c r="E120" s="36"/>
      <c r="F120" s="36"/>
      <c r="G120" s="36"/>
      <c r="H120" s="73"/>
      <c r="I120" s="36"/>
      <c r="J120" s="36"/>
      <c r="K120" s="36"/>
      <c r="L120" s="36"/>
      <c r="M120" s="36"/>
      <c r="N120" s="36"/>
      <c r="O120" s="36"/>
      <c r="P120" s="146"/>
      <c r="Q120" s="135">
        <f t="shared" si="90"/>
        <v>0</v>
      </c>
      <c r="R120" s="128">
        <v>0</v>
      </c>
      <c r="S120" s="140"/>
      <c r="T120" s="143">
        <f t="shared" si="94"/>
        <v>0</v>
      </c>
      <c r="U120" s="141">
        <f t="shared" si="91"/>
        <v>1.3</v>
      </c>
      <c r="V120" s="54">
        <f>IF(T120*U120=0,IF(W120*U120=0,0,W120*U120),IF(W120*U120&gt;0,"ERREUR",T120*U120))</f>
        <v>0</v>
      </c>
      <c r="W120" s="56">
        <f t="shared" si="92"/>
        <v>0</v>
      </c>
      <c r="X120" s="18"/>
      <c r="Y120" s="125">
        <f t="shared" si="93"/>
        <v>0</v>
      </c>
      <c r="AA120" s="25"/>
      <c r="AB120" s="26"/>
      <c r="AC120" s="26"/>
      <c r="AD120" s="26">
        <f t="shared" si="88"/>
        <v>0</v>
      </c>
      <c r="AE120" s="26"/>
      <c r="AF120" s="26"/>
      <c r="AG120" s="26"/>
      <c r="AH120" s="26"/>
      <c r="AI120" s="26"/>
      <c r="AJ120" s="26"/>
      <c r="AK120" s="26"/>
      <c r="AL120" s="26"/>
      <c r="AM120" s="26">
        <f t="shared" si="89"/>
        <v>0</v>
      </c>
      <c r="AN120" s="27"/>
      <c r="AO120" s="28"/>
    </row>
    <row r="121" spans="1:41" outlineLevel="2" x14ac:dyDescent="0.2">
      <c r="A121" s="237"/>
      <c r="B121" s="238"/>
      <c r="C121" s="35"/>
      <c r="D121" s="36"/>
      <c r="E121" s="36"/>
      <c r="F121" s="36"/>
      <c r="G121" s="36"/>
      <c r="H121" s="73"/>
      <c r="I121" s="36"/>
      <c r="J121" s="36"/>
      <c r="K121" s="36"/>
      <c r="L121" s="36"/>
      <c r="M121" s="36"/>
      <c r="N121" s="36"/>
      <c r="O121" s="36"/>
      <c r="P121" s="146"/>
      <c r="Q121" s="135">
        <f t="shared" si="90"/>
        <v>0</v>
      </c>
      <c r="R121" s="127">
        <v>0</v>
      </c>
      <c r="S121" s="140"/>
      <c r="T121" s="44">
        <f t="shared" si="87"/>
        <v>0</v>
      </c>
      <c r="U121" s="141">
        <f t="shared" si="91"/>
        <v>1.3</v>
      </c>
      <c r="V121" s="54">
        <f>IF(T121*U121=0,IF(W121*U121=0,0,W121*U121),IF(W121*U121&gt;0,"ERREUR",T121*U121))</f>
        <v>0</v>
      </c>
      <c r="W121" s="56">
        <f t="shared" si="92"/>
        <v>0</v>
      </c>
      <c r="X121" s="18"/>
      <c r="Y121" s="125">
        <f t="shared" si="93"/>
        <v>0</v>
      </c>
      <c r="AA121" s="25"/>
      <c r="AB121" s="26"/>
      <c r="AC121" s="26"/>
      <c r="AD121" s="26">
        <f t="shared" si="88"/>
        <v>0</v>
      </c>
      <c r="AE121" s="26"/>
      <c r="AF121" s="26"/>
      <c r="AG121" s="26"/>
      <c r="AH121" s="26"/>
      <c r="AI121" s="26"/>
      <c r="AJ121" s="26"/>
      <c r="AK121" s="26"/>
      <c r="AL121" s="26"/>
      <c r="AM121" s="26">
        <f t="shared" si="89"/>
        <v>0</v>
      </c>
      <c r="AN121" s="27"/>
      <c r="AO121" s="28"/>
    </row>
    <row r="122" spans="1:41" outlineLevel="2" x14ac:dyDescent="0.2">
      <c r="A122" s="237"/>
      <c r="B122" s="238"/>
      <c r="C122" s="35"/>
      <c r="D122" s="36"/>
      <c r="E122" s="36"/>
      <c r="F122" s="36"/>
      <c r="G122" s="36"/>
      <c r="H122" s="73"/>
      <c r="I122" s="36"/>
      <c r="J122" s="36"/>
      <c r="K122" s="36"/>
      <c r="L122" s="36"/>
      <c r="M122" s="36"/>
      <c r="N122" s="36"/>
      <c r="O122" s="36"/>
      <c r="P122" s="146"/>
      <c r="Q122" s="135">
        <f t="shared" si="90"/>
        <v>0</v>
      </c>
      <c r="R122" s="127">
        <v>0</v>
      </c>
      <c r="S122" s="140"/>
      <c r="T122" s="44">
        <f>R122*S122</f>
        <v>0</v>
      </c>
      <c r="U122" s="141">
        <f t="shared" si="91"/>
        <v>1.3</v>
      </c>
      <c r="V122" s="54">
        <f>IF(T122*U122=0,IF(W122*U122=0,0,W122*U122),IF(W122*U122&gt;0,"ERREUR",T122*U122))</f>
        <v>0</v>
      </c>
      <c r="W122" s="56">
        <f>X122*Y122</f>
        <v>0</v>
      </c>
      <c r="X122" s="18"/>
      <c r="Y122" s="125">
        <f t="shared" si="93"/>
        <v>0</v>
      </c>
      <c r="AA122" s="25"/>
      <c r="AB122" s="26"/>
      <c r="AC122" s="26"/>
      <c r="AD122" s="26">
        <f t="shared" si="88"/>
        <v>0</v>
      </c>
      <c r="AE122" s="26"/>
      <c r="AF122" s="26"/>
      <c r="AG122" s="26"/>
      <c r="AH122" s="26"/>
      <c r="AI122" s="26"/>
      <c r="AJ122" s="26"/>
      <c r="AK122" s="26"/>
      <c r="AL122" s="26"/>
      <c r="AM122" s="26">
        <f t="shared" si="89"/>
        <v>0</v>
      </c>
      <c r="AN122" s="27"/>
      <c r="AO122" s="28"/>
    </row>
    <row r="123" spans="1:41" outlineLevel="2" x14ac:dyDescent="0.2">
      <c r="A123" s="237"/>
      <c r="B123" s="238"/>
      <c r="C123" s="35"/>
      <c r="D123" s="36"/>
      <c r="E123" s="36"/>
      <c r="F123" s="36"/>
      <c r="G123" s="36"/>
      <c r="H123" s="73"/>
      <c r="I123" s="36"/>
      <c r="J123" s="36"/>
      <c r="K123" s="36"/>
      <c r="L123" s="36"/>
      <c r="M123" s="36"/>
      <c r="N123" s="36"/>
      <c r="O123" s="36"/>
      <c r="P123" s="146"/>
      <c r="Q123" s="135">
        <f t="shared" si="90"/>
        <v>0</v>
      </c>
      <c r="R123" s="127">
        <v>0</v>
      </c>
      <c r="S123" s="140"/>
      <c r="T123" s="44">
        <f t="shared" si="87"/>
        <v>0</v>
      </c>
      <c r="U123" s="141">
        <f t="shared" si="91"/>
        <v>1.3</v>
      </c>
      <c r="V123" s="54">
        <f t="shared" ref="V123:V129" si="96">IF(T123*U123=0,IF(W123*U123=0,0,W123*U123),IF(W123*U123&gt;0,"ERREUR",T123*U123))</f>
        <v>0</v>
      </c>
      <c r="W123" s="56">
        <f t="shared" si="92"/>
        <v>0</v>
      </c>
      <c r="X123" s="18"/>
      <c r="Y123" s="125">
        <f t="shared" si="93"/>
        <v>0</v>
      </c>
      <c r="AA123" s="25"/>
      <c r="AB123" s="26"/>
      <c r="AC123" s="26"/>
      <c r="AD123" s="26">
        <f t="shared" si="88"/>
        <v>0</v>
      </c>
      <c r="AE123" s="26"/>
      <c r="AF123" s="26"/>
      <c r="AG123" s="26"/>
      <c r="AH123" s="26"/>
      <c r="AI123" s="26"/>
      <c r="AJ123" s="26"/>
      <c r="AK123" s="26"/>
      <c r="AL123" s="26"/>
      <c r="AM123" s="26">
        <f t="shared" si="89"/>
        <v>0</v>
      </c>
      <c r="AN123" s="27"/>
      <c r="AO123" s="28"/>
    </row>
    <row r="124" spans="1:41" outlineLevel="2" x14ac:dyDescent="0.2">
      <c r="A124" s="237"/>
      <c r="B124" s="238"/>
      <c r="C124" s="35"/>
      <c r="D124" s="36"/>
      <c r="E124" s="36"/>
      <c r="F124" s="36"/>
      <c r="G124" s="36"/>
      <c r="H124" s="73"/>
      <c r="I124" s="36"/>
      <c r="J124" s="36"/>
      <c r="K124" s="36"/>
      <c r="L124" s="36"/>
      <c r="M124" s="36"/>
      <c r="N124" s="36"/>
      <c r="O124" s="36"/>
      <c r="P124" s="146"/>
      <c r="Q124" s="135">
        <f>C124*$C$12+D124*$D$12+E124*$E$12+F124*$F$12+G124*$G$12+H124*$H$12+I124*$I$12+J124*$J$12+K124*$K$12+L124*$L$12+M124*$M$12+N124*$N$12+O124*$O$12+P124*$P$12</f>
        <v>0</v>
      </c>
      <c r="R124" s="127">
        <v>0</v>
      </c>
      <c r="S124" s="140"/>
      <c r="T124" s="44">
        <f t="shared" si="87"/>
        <v>0</v>
      </c>
      <c r="U124" s="141">
        <f t="shared" si="91"/>
        <v>1.3</v>
      </c>
      <c r="V124" s="54">
        <f t="shared" si="96"/>
        <v>0</v>
      </c>
      <c r="W124" s="56">
        <f t="shared" si="92"/>
        <v>0</v>
      </c>
      <c r="X124" s="18"/>
      <c r="Y124" s="125">
        <f t="shared" si="93"/>
        <v>0</v>
      </c>
      <c r="AA124" s="64"/>
      <c r="AB124" s="65"/>
      <c r="AC124" s="65"/>
      <c r="AD124" s="65">
        <f t="shared" si="88"/>
        <v>0</v>
      </c>
      <c r="AE124" s="65"/>
      <c r="AF124" s="65"/>
      <c r="AG124" s="65"/>
      <c r="AH124" s="65"/>
      <c r="AI124" s="65"/>
      <c r="AJ124" s="65"/>
      <c r="AK124" s="65"/>
      <c r="AL124" s="65"/>
      <c r="AM124" s="65">
        <f t="shared" si="89"/>
        <v>0</v>
      </c>
      <c r="AN124" s="66"/>
      <c r="AO124" s="67"/>
    </row>
    <row r="125" spans="1:41" outlineLevel="2" x14ac:dyDescent="0.2">
      <c r="A125" s="237"/>
      <c r="B125" s="238"/>
      <c r="C125" s="35"/>
      <c r="D125" s="36"/>
      <c r="E125" s="36"/>
      <c r="F125" s="36"/>
      <c r="G125" s="36"/>
      <c r="H125" s="73"/>
      <c r="I125" s="36"/>
      <c r="J125" s="36"/>
      <c r="K125" s="36"/>
      <c r="L125" s="36"/>
      <c r="M125" s="36"/>
      <c r="N125" s="36"/>
      <c r="O125" s="36"/>
      <c r="P125" s="146"/>
      <c r="Q125" s="135">
        <f>C125*$C$12+D125*$D$12+E125*$E$12+F125*$F$12+G125*$G$12+H125*$H$12+I125*$I$12+J125*$J$12+K125*$K$12+L125*$L$12+M125*$M$12+N125*$N$12+O125*$O$12+P125*$P$12</f>
        <v>0</v>
      </c>
      <c r="R125" s="127">
        <v>0</v>
      </c>
      <c r="S125" s="140"/>
      <c r="T125" s="44">
        <f>R125*S125</f>
        <v>0</v>
      </c>
      <c r="U125" s="141">
        <f t="shared" si="91"/>
        <v>1.3</v>
      </c>
      <c r="V125" s="54">
        <f>IF(T125*U125=0,IF(W125*U125=0,0,W125*U125),IF(W125*U125&gt;0,"ERREUR",T125*U125))</f>
        <v>0</v>
      </c>
      <c r="W125" s="56">
        <f>X125*Y125</f>
        <v>0</v>
      </c>
      <c r="X125" s="18"/>
      <c r="Y125" s="125">
        <f>$AA$12*AA125+AD125+AE125*$AE$12+AF125*$AF$12+AG125*$AG$12+AH125*$AH$12+AI125*$AI$12+AJ125*$AJ$12+AM125+AN125*$AN$12+AO125*$AO$12</f>
        <v>0</v>
      </c>
      <c r="AA125" s="25"/>
      <c r="AB125" s="26"/>
      <c r="AC125" s="26"/>
      <c r="AD125" s="26">
        <f t="shared" si="88"/>
        <v>0</v>
      </c>
      <c r="AE125" s="26"/>
      <c r="AF125" s="26"/>
      <c r="AG125" s="26"/>
      <c r="AH125" s="26"/>
      <c r="AI125" s="26"/>
      <c r="AJ125" s="26"/>
      <c r="AK125" s="26"/>
      <c r="AL125" s="26"/>
      <c r="AM125" s="26">
        <f t="shared" si="89"/>
        <v>0</v>
      </c>
      <c r="AN125" s="27"/>
      <c r="AO125" s="28"/>
    </row>
    <row r="126" spans="1:41" outlineLevel="2" x14ac:dyDescent="0.2">
      <c r="A126" s="237"/>
      <c r="B126" s="238"/>
      <c r="C126" s="35"/>
      <c r="D126" s="36"/>
      <c r="E126" s="36"/>
      <c r="F126" s="36"/>
      <c r="G126" s="36"/>
      <c r="H126" s="73"/>
      <c r="I126" s="36"/>
      <c r="J126" s="36"/>
      <c r="K126" s="36"/>
      <c r="L126" s="36"/>
      <c r="M126" s="36"/>
      <c r="N126" s="36"/>
      <c r="O126" s="36"/>
      <c r="P126" s="146"/>
      <c r="Q126" s="135">
        <f t="shared" si="90"/>
        <v>0</v>
      </c>
      <c r="R126" s="127">
        <v>0</v>
      </c>
      <c r="S126" s="140"/>
      <c r="T126" s="44">
        <f t="shared" si="87"/>
        <v>0</v>
      </c>
      <c r="U126" s="141">
        <f t="shared" si="91"/>
        <v>1.3</v>
      </c>
      <c r="V126" s="54">
        <f t="shared" si="96"/>
        <v>0</v>
      </c>
      <c r="W126" s="56">
        <f t="shared" si="92"/>
        <v>0</v>
      </c>
      <c r="X126" s="18"/>
      <c r="Y126" s="125">
        <f t="shared" si="93"/>
        <v>0</v>
      </c>
      <c r="AA126" s="25"/>
      <c r="AB126" s="26"/>
      <c r="AC126" s="26"/>
      <c r="AD126" s="26">
        <f t="shared" si="88"/>
        <v>0</v>
      </c>
      <c r="AE126" s="26"/>
      <c r="AF126" s="26"/>
      <c r="AG126" s="26"/>
      <c r="AH126" s="26"/>
      <c r="AI126" s="26"/>
      <c r="AJ126" s="26"/>
      <c r="AK126" s="26"/>
      <c r="AL126" s="26"/>
      <c r="AM126" s="26">
        <f t="shared" si="89"/>
        <v>0</v>
      </c>
      <c r="AN126" s="27"/>
      <c r="AO126" s="28"/>
    </row>
    <row r="127" spans="1:41" outlineLevel="2" x14ac:dyDescent="0.2">
      <c r="A127" s="237"/>
      <c r="B127" s="238"/>
      <c r="C127" s="35"/>
      <c r="D127" s="36"/>
      <c r="E127" s="36"/>
      <c r="F127" s="36"/>
      <c r="G127" s="36"/>
      <c r="H127" s="73"/>
      <c r="I127" s="36"/>
      <c r="J127" s="36"/>
      <c r="K127" s="36"/>
      <c r="L127" s="36"/>
      <c r="M127" s="36"/>
      <c r="N127" s="36"/>
      <c r="O127" s="36"/>
      <c r="P127" s="146"/>
      <c r="Q127" s="135">
        <f t="shared" si="90"/>
        <v>0</v>
      </c>
      <c r="R127" s="127">
        <v>0</v>
      </c>
      <c r="S127" s="140"/>
      <c r="T127" s="44">
        <f t="shared" si="87"/>
        <v>0</v>
      </c>
      <c r="U127" s="141">
        <f t="shared" si="91"/>
        <v>1.3</v>
      </c>
      <c r="V127" s="54">
        <f t="shared" si="96"/>
        <v>0</v>
      </c>
      <c r="W127" s="56">
        <f t="shared" si="92"/>
        <v>0</v>
      </c>
      <c r="X127" s="18"/>
      <c r="Y127" s="125">
        <f t="shared" si="93"/>
        <v>0</v>
      </c>
      <c r="AA127" s="25"/>
      <c r="AB127" s="26"/>
      <c r="AC127" s="26"/>
      <c r="AD127" s="26">
        <f t="shared" si="88"/>
        <v>0</v>
      </c>
      <c r="AE127" s="26"/>
      <c r="AF127" s="26"/>
      <c r="AG127" s="26"/>
      <c r="AH127" s="26"/>
      <c r="AI127" s="26"/>
      <c r="AJ127" s="26"/>
      <c r="AK127" s="26"/>
      <c r="AL127" s="26"/>
      <c r="AM127" s="26">
        <f t="shared" si="89"/>
        <v>0</v>
      </c>
      <c r="AN127" s="27"/>
      <c r="AO127" s="28"/>
    </row>
    <row r="128" spans="1:41" outlineLevel="2" x14ac:dyDescent="0.2">
      <c r="A128" s="237"/>
      <c r="B128" s="238"/>
      <c r="C128" s="35"/>
      <c r="D128" s="36"/>
      <c r="E128" s="36"/>
      <c r="F128" s="36"/>
      <c r="G128" s="36"/>
      <c r="H128" s="73"/>
      <c r="I128" s="36"/>
      <c r="J128" s="36"/>
      <c r="K128" s="36"/>
      <c r="L128" s="36"/>
      <c r="M128" s="36"/>
      <c r="N128" s="36"/>
      <c r="O128" s="36"/>
      <c r="P128" s="146"/>
      <c r="Q128" s="135">
        <f t="shared" si="90"/>
        <v>0</v>
      </c>
      <c r="R128" s="127">
        <v>0</v>
      </c>
      <c r="S128" s="140"/>
      <c r="T128" s="44">
        <f t="shared" si="87"/>
        <v>0</v>
      </c>
      <c r="U128" s="141">
        <f t="shared" si="91"/>
        <v>1.3</v>
      </c>
      <c r="V128" s="54">
        <f t="shared" si="96"/>
        <v>0</v>
      </c>
      <c r="W128" s="56">
        <f t="shared" si="92"/>
        <v>0</v>
      </c>
      <c r="X128" s="18"/>
      <c r="Y128" s="125">
        <f t="shared" si="93"/>
        <v>0</v>
      </c>
      <c r="AA128" s="25"/>
      <c r="AB128" s="26"/>
      <c r="AC128" s="26"/>
      <c r="AD128" s="26">
        <f t="shared" si="88"/>
        <v>0</v>
      </c>
      <c r="AE128" s="26"/>
      <c r="AF128" s="26"/>
      <c r="AG128" s="26"/>
      <c r="AH128" s="26"/>
      <c r="AI128" s="26"/>
      <c r="AJ128" s="26"/>
      <c r="AK128" s="26"/>
      <c r="AL128" s="26"/>
      <c r="AM128" s="26">
        <f t="shared" si="89"/>
        <v>0</v>
      </c>
      <c r="AN128" s="27"/>
      <c r="AO128" s="28"/>
    </row>
    <row r="129" spans="1:65" outlineLevel="2" x14ac:dyDescent="0.2">
      <c r="A129" s="242" t="s">
        <v>86</v>
      </c>
      <c r="B129" s="243"/>
      <c r="C129" s="35"/>
      <c r="D129" s="36"/>
      <c r="E129" s="36"/>
      <c r="F129" s="36"/>
      <c r="G129" s="36"/>
      <c r="H129" s="73"/>
      <c r="I129" s="36"/>
      <c r="J129" s="36"/>
      <c r="K129" s="36"/>
      <c r="L129" s="36"/>
      <c r="M129" s="36"/>
      <c r="N129" s="36"/>
      <c r="O129" s="36"/>
      <c r="P129" s="146"/>
      <c r="Q129" s="135">
        <f t="shared" si="90"/>
        <v>0</v>
      </c>
      <c r="R129" s="127">
        <v>0</v>
      </c>
      <c r="S129" s="140"/>
      <c r="T129" s="44">
        <f t="shared" si="87"/>
        <v>0</v>
      </c>
      <c r="U129" s="141">
        <f t="shared" si="91"/>
        <v>1.3</v>
      </c>
      <c r="V129" s="54">
        <f t="shared" si="96"/>
        <v>0</v>
      </c>
      <c r="W129" s="56">
        <f t="shared" si="92"/>
        <v>0</v>
      </c>
      <c r="X129" s="18"/>
      <c r="Y129" s="125">
        <f t="shared" si="93"/>
        <v>0</v>
      </c>
      <c r="AA129" s="25"/>
      <c r="AB129" s="26"/>
      <c r="AC129" s="26"/>
      <c r="AD129" s="26">
        <f t="shared" si="88"/>
        <v>0</v>
      </c>
      <c r="AE129" s="26"/>
      <c r="AF129" s="26"/>
      <c r="AG129" s="26"/>
      <c r="AH129" s="26"/>
      <c r="AI129" s="26"/>
      <c r="AJ129" s="26"/>
      <c r="AK129" s="26"/>
      <c r="AL129" s="26"/>
      <c r="AM129" s="26">
        <f t="shared" si="89"/>
        <v>0</v>
      </c>
      <c r="AN129" s="27"/>
      <c r="AO129" s="28"/>
    </row>
    <row r="130" spans="1:65" ht="12" outlineLevel="2" thickBot="1" x14ac:dyDescent="0.25">
      <c r="A130" s="242" t="s">
        <v>55</v>
      </c>
      <c r="B130" s="296"/>
      <c r="C130" s="136"/>
      <c r="D130" s="137"/>
      <c r="E130" s="137"/>
      <c r="F130" s="137"/>
      <c r="G130" s="137"/>
      <c r="H130" s="138"/>
      <c r="I130" s="137"/>
      <c r="J130" s="137"/>
      <c r="K130" s="137"/>
      <c r="L130" s="137"/>
      <c r="M130" s="137"/>
      <c r="N130" s="137"/>
      <c r="O130" s="137"/>
      <c r="P130" s="147"/>
      <c r="Q130" s="139">
        <f t="shared" si="90"/>
        <v>0</v>
      </c>
      <c r="R130" s="128">
        <v>0</v>
      </c>
      <c r="S130" s="140"/>
      <c r="T130" s="144">
        <f t="shared" si="87"/>
        <v>0</v>
      </c>
      <c r="U130" s="141">
        <f t="shared" si="91"/>
        <v>1.3</v>
      </c>
      <c r="V130" s="54">
        <f>IF(T130*U130=0,IF(W130*U130=0,0,W130*U130),IF(W130*U130&gt;0,"ERREUR",T130*U130))</f>
        <v>0</v>
      </c>
      <c r="W130" s="57">
        <f>X130*Y130</f>
        <v>0</v>
      </c>
      <c r="X130" s="18"/>
      <c r="Y130" s="125">
        <f t="shared" si="93"/>
        <v>0</v>
      </c>
      <c r="AA130" s="25"/>
      <c r="AB130" s="26"/>
      <c r="AC130" s="26"/>
      <c r="AD130" s="26">
        <f t="shared" si="88"/>
        <v>0</v>
      </c>
      <c r="AE130" s="26"/>
      <c r="AF130" s="26"/>
      <c r="AG130" s="26"/>
      <c r="AH130" s="26"/>
      <c r="AI130" s="26"/>
      <c r="AJ130" s="26"/>
      <c r="AK130" s="26"/>
      <c r="AL130" s="26"/>
      <c r="AM130" s="26">
        <f t="shared" si="89"/>
        <v>0</v>
      </c>
      <c r="AN130" s="27"/>
      <c r="AO130" s="28"/>
    </row>
    <row r="131" spans="1:65" ht="16.5" thickBot="1" x14ac:dyDescent="0.3">
      <c r="A131" s="19" t="s">
        <v>73</v>
      </c>
      <c r="B131" s="85">
        <f>Q131+V131</f>
        <v>0</v>
      </c>
      <c r="C131" s="302"/>
      <c r="D131" s="302"/>
      <c r="E131" s="302"/>
      <c r="F131" s="302"/>
      <c r="G131" s="302"/>
      <c r="H131" s="302"/>
      <c r="I131" s="302"/>
      <c r="J131" s="302"/>
      <c r="K131" s="302"/>
      <c r="L131" s="302"/>
      <c r="M131" s="302"/>
      <c r="N131" s="302"/>
      <c r="O131" s="302"/>
      <c r="P131" s="303"/>
      <c r="Q131" s="130">
        <f>SUM(Q132:Q153)</f>
        <v>0</v>
      </c>
      <c r="R131" s="249"/>
      <c r="S131" s="249"/>
      <c r="T131" s="20">
        <f>SUM(T132:T153)</f>
        <v>0</v>
      </c>
      <c r="U131" s="178">
        <v>1.3</v>
      </c>
      <c r="V131" s="20">
        <f>SUM(V132:V153)</f>
        <v>0</v>
      </c>
      <c r="W131" s="20">
        <f>SUM(W132:W153)</f>
        <v>0</v>
      </c>
      <c r="X131" s="155"/>
      <c r="Y131" s="20">
        <f>SUM(Y132:Y153)</f>
        <v>0</v>
      </c>
      <c r="AA131" s="119"/>
      <c r="AB131" s="120"/>
      <c r="AC131" s="120"/>
      <c r="AD131" s="120"/>
      <c r="AE131" s="120"/>
      <c r="AF131" s="120"/>
      <c r="AG131" s="120"/>
      <c r="AH131" s="120"/>
      <c r="AI131" s="120"/>
      <c r="AJ131" s="120"/>
      <c r="AK131" s="120"/>
      <c r="AL131" s="120"/>
      <c r="AM131" s="120"/>
      <c r="AN131" s="121"/>
      <c r="AO131" s="122"/>
    </row>
    <row r="132" spans="1:65" s="114" customFormat="1" outlineLevel="1" x14ac:dyDescent="0.2">
      <c r="A132" s="306" t="s">
        <v>35</v>
      </c>
      <c r="B132" s="307"/>
      <c r="C132" s="48"/>
      <c r="D132" s="36"/>
      <c r="E132" s="36"/>
      <c r="F132" s="36"/>
      <c r="G132" s="36"/>
      <c r="H132" s="73"/>
      <c r="I132" s="36"/>
      <c r="J132" s="78"/>
      <c r="K132" s="78"/>
      <c r="L132" s="78"/>
      <c r="M132" s="78"/>
      <c r="N132" s="78"/>
      <c r="O132" s="78"/>
      <c r="P132" s="78"/>
      <c r="Q132" s="68">
        <f t="shared" ref="Q132:Q153" si="97">C132*$C$12+D132*$D$12+E132*$E$12+F132*$F$12+G132*$G$12+H132*$H$12+I132*$I$12+J132*$J$12+K132*$K$12+L132*$L$12+M132*$M$12+N132*$N$12+O132*$O$12+P132*$P$12</f>
        <v>0</v>
      </c>
      <c r="R132" s="88">
        <v>0</v>
      </c>
      <c r="S132" s="174"/>
      <c r="T132" s="143">
        <f t="shared" ref="T132:T153" si="98">R132*S132</f>
        <v>0</v>
      </c>
      <c r="U132" s="141">
        <f>$U$131</f>
        <v>1.3</v>
      </c>
      <c r="V132" s="69">
        <f t="shared" ref="V132:V153" si="99">IF(T132*U132=0,IF(W132*U132=0,0,W132*U132),IF(W132*U132&gt;0,"ERREUR",T132*U132))</f>
        <v>0</v>
      </c>
      <c r="W132" s="89">
        <f t="shared" ref="W132:W153" si="100">X132*Y132</f>
        <v>0</v>
      </c>
      <c r="X132" s="156"/>
      <c r="Y132" s="158">
        <f t="shared" ref="Y132:Y138" si="101">$AA$12*AA133+AD133+AE133*$AE$12+AF133*$AF$12+AG133*$AG$12+AH133*$AH$12+AI133*$AI$12+AJ133*$AJ$12+AM133+AN133*$AN$12+AO133*$AO$12</f>
        <v>0</v>
      </c>
      <c r="Z132" s="157"/>
      <c r="AA132" s="25"/>
      <c r="AB132" s="26"/>
      <c r="AC132" s="26"/>
      <c r="AD132" s="26">
        <f t="shared" ref="AD132:AD153" si="102">AB132*AC132</f>
        <v>0</v>
      </c>
      <c r="AE132" s="26"/>
      <c r="AF132" s="26"/>
      <c r="AG132" s="26"/>
      <c r="AH132" s="26"/>
      <c r="AI132" s="26"/>
      <c r="AJ132" s="26"/>
      <c r="AK132" s="26"/>
      <c r="AL132" s="26"/>
      <c r="AM132" s="26">
        <f t="shared" ref="AM132:AM153" si="103">AK132*AL132</f>
        <v>0</v>
      </c>
      <c r="AN132" s="27"/>
      <c r="AO132" s="28"/>
      <c r="BM132" s="1"/>
    </row>
    <row r="133" spans="1:65" s="114" customFormat="1" outlineLevel="1" x14ac:dyDescent="0.2">
      <c r="A133" s="318" t="s">
        <v>34</v>
      </c>
      <c r="B133" s="319"/>
      <c r="C133" s="33"/>
      <c r="D133" s="34"/>
      <c r="E133" s="34"/>
      <c r="F133" s="34"/>
      <c r="G133" s="34"/>
      <c r="H133" s="70"/>
      <c r="I133" s="34"/>
      <c r="J133" s="76"/>
      <c r="K133" s="76"/>
      <c r="L133" s="76"/>
      <c r="M133" s="76"/>
      <c r="N133" s="76"/>
      <c r="O133" s="76"/>
      <c r="P133" s="76"/>
      <c r="Q133" s="68">
        <f t="shared" si="97"/>
        <v>0</v>
      </c>
      <c r="R133" s="41">
        <v>0</v>
      </c>
      <c r="S133" s="172"/>
      <c r="T133" s="143">
        <f t="shared" si="98"/>
        <v>0</v>
      </c>
      <c r="U133" s="141">
        <f t="shared" ref="U133:U153" si="104">$U$131</f>
        <v>1.3</v>
      </c>
      <c r="V133" s="69">
        <f t="shared" si="99"/>
        <v>0</v>
      </c>
      <c r="W133" s="59">
        <f t="shared" si="100"/>
        <v>0</v>
      </c>
      <c r="X133" s="18"/>
      <c r="Y133" s="158">
        <f t="shared" si="101"/>
        <v>0</v>
      </c>
      <c r="Z133" s="1"/>
      <c r="AA133" s="25"/>
      <c r="AB133" s="26"/>
      <c r="AC133" s="26"/>
      <c r="AD133" s="26">
        <f t="shared" si="102"/>
        <v>0</v>
      </c>
      <c r="AE133" s="26"/>
      <c r="AF133" s="26"/>
      <c r="AG133" s="26"/>
      <c r="AH133" s="26"/>
      <c r="AI133" s="26"/>
      <c r="AJ133" s="26"/>
      <c r="AK133" s="26"/>
      <c r="AL133" s="26"/>
      <c r="AM133" s="26">
        <f t="shared" si="103"/>
        <v>0</v>
      </c>
      <c r="AN133" s="27"/>
      <c r="AO133" s="28"/>
      <c r="BM133" s="1"/>
    </row>
    <row r="134" spans="1:65" s="114" customFormat="1" outlineLevel="1" x14ac:dyDescent="0.2">
      <c r="A134" s="240" t="s">
        <v>90</v>
      </c>
      <c r="B134" s="241"/>
      <c r="C134" s="33"/>
      <c r="D134" s="34"/>
      <c r="E134" s="34"/>
      <c r="F134" s="34"/>
      <c r="G134" s="34"/>
      <c r="H134" s="70"/>
      <c r="I134" s="34"/>
      <c r="J134" s="76"/>
      <c r="K134" s="76"/>
      <c r="L134" s="76"/>
      <c r="M134" s="76"/>
      <c r="N134" s="76"/>
      <c r="O134" s="76"/>
      <c r="P134" s="76"/>
      <c r="Q134" s="68">
        <f t="shared" si="97"/>
        <v>0</v>
      </c>
      <c r="R134" s="41">
        <v>0</v>
      </c>
      <c r="S134" s="172"/>
      <c r="T134" s="143">
        <f t="shared" si="98"/>
        <v>0</v>
      </c>
      <c r="U134" s="141">
        <f t="shared" si="104"/>
        <v>1.3</v>
      </c>
      <c r="V134" s="69">
        <f t="shared" si="99"/>
        <v>0</v>
      </c>
      <c r="W134" s="59">
        <f t="shared" si="100"/>
        <v>0</v>
      </c>
      <c r="X134" s="18"/>
      <c r="Y134" s="158">
        <f t="shared" si="101"/>
        <v>0</v>
      </c>
      <c r="Z134" s="157"/>
      <c r="AA134" s="25"/>
      <c r="AB134" s="26"/>
      <c r="AC134" s="26"/>
      <c r="AD134" s="26">
        <f t="shared" si="102"/>
        <v>0</v>
      </c>
      <c r="AE134" s="26"/>
      <c r="AF134" s="26"/>
      <c r="AG134" s="26"/>
      <c r="AH134" s="26"/>
      <c r="AI134" s="26"/>
      <c r="AJ134" s="26"/>
      <c r="AK134" s="26"/>
      <c r="AL134" s="26"/>
      <c r="AM134" s="26">
        <f t="shared" si="103"/>
        <v>0</v>
      </c>
      <c r="AN134" s="27"/>
      <c r="AO134" s="28"/>
      <c r="BM134" s="1"/>
    </row>
    <row r="135" spans="1:65" s="114" customFormat="1" outlineLevel="1" x14ac:dyDescent="0.2">
      <c r="A135" s="240" t="s">
        <v>89</v>
      </c>
      <c r="B135" s="241"/>
      <c r="C135" s="33"/>
      <c r="D135" s="34"/>
      <c r="E135" s="34"/>
      <c r="F135" s="34"/>
      <c r="G135" s="34"/>
      <c r="H135" s="70"/>
      <c r="I135" s="34"/>
      <c r="J135" s="76"/>
      <c r="K135" s="76"/>
      <c r="L135" s="76"/>
      <c r="M135" s="76"/>
      <c r="N135" s="76"/>
      <c r="O135" s="76"/>
      <c r="P135" s="76"/>
      <c r="Q135" s="68">
        <f t="shared" si="97"/>
        <v>0</v>
      </c>
      <c r="R135" s="41">
        <v>0</v>
      </c>
      <c r="S135" s="172"/>
      <c r="T135" s="143">
        <f t="shared" si="98"/>
        <v>0</v>
      </c>
      <c r="U135" s="141">
        <f t="shared" si="104"/>
        <v>1.3</v>
      </c>
      <c r="V135" s="69">
        <f t="shared" si="99"/>
        <v>0</v>
      </c>
      <c r="W135" s="59">
        <f t="shared" si="100"/>
        <v>0</v>
      </c>
      <c r="X135" s="18"/>
      <c r="Y135" s="158">
        <f t="shared" si="101"/>
        <v>0</v>
      </c>
      <c r="Z135" s="157"/>
      <c r="AA135" s="25"/>
      <c r="AB135" s="26"/>
      <c r="AC135" s="26"/>
      <c r="AD135" s="26">
        <f t="shared" si="102"/>
        <v>0</v>
      </c>
      <c r="AE135" s="26"/>
      <c r="AF135" s="26"/>
      <c r="AG135" s="26"/>
      <c r="AH135" s="26"/>
      <c r="AI135" s="26"/>
      <c r="AJ135" s="26"/>
      <c r="AK135" s="26"/>
      <c r="AL135" s="26"/>
      <c r="AM135" s="26">
        <f t="shared" si="103"/>
        <v>0</v>
      </c>
      <c r="AN135" s="27"/>
      <c r="AO135" s="28"/>
      <c r="BM135" s="1"/>
    </row>
    <row r="136" spans="1:65" s="114" customFormat="1" outlineLevel="1" x14ac:dyDescent="0.2">
      <c r="A136" s="240" t="s">
        <v>38</v>
      </c>
      <c r="B136" s="241"/>
      <c r="C136" s="33"/>
      <c r="D136" s="34"/>
      <c r="E136" s="34"/>
      <c r="F136" s="34"/>
      <c r="G136" s="34"/>
      <c r="H136" s="70"/>
      <c r="I136" s="34"/>
      <c r="J136" s="76"/>
      <c r="K136" s="76"/>
      <c r="L136" s="76"/>
      <c r="M136" s="76"/>
      <c r="N136" s="76"/>
      <c r="O136" s="76"/>
      <c r="P136" s="76"/>
      <c r="Q136" s="68">
        <f t="shared" si="97"/>
        <v>0</v>
      </c>
      <c r="R136" s="41">
        <v>0</v>
      </c>
      <c r="S136" s="172"/>
      <c r="T136" s="143">
        <f t="shared" si="98"/>
        <v>0</v>
      </c>
      <c r="U136" s="141">
        <f t="shared" si="104"/>
        <v>1.3</v>
      </c>
      <c r="V136" s="69">
        <f t="shared" si="99"/>
        <v>0</v>
      </c>
      <c r="W136" s="59">
        <f t="shared" si="100"/>
        <v>0</v>
      </c>
      <c r="X136" s="18"/>
      <c r="Y136" s="158">
        <f t="shared" si="101"/>
        <v>0</v>
      </c>
      <c r="Z136" s="157"/>
      <c r="AA136" s="25"/>
      <c r="AB136" s="26"/>
      <c r="AC136" s="26"/>
      <c r="AD136" s="26">
        <f t="shared" si="102"/>
        <v>0</v>
      </c>
      <c r="AE136" s="26"/>
      <c r="AF136" s="26"/>
      <c r="AG136" s="26"/>
      <c r="AH136" s="26"/>
      <c r="AI136" s="26"/>
      <c r="AJ136" s="26"/>
      <c r="AK136" s="26"/>
      <c r="AL136" s="26"/>
      <c r="AM136" s="26">
        <f t="shared" si="103"/>
        <v>0</v>
      </c>
      <c r="AN136" s="27"/>
      <c r="AO136" s="28"/>
      <c r="BM136" s="1"/>
    </row>
    <row r="137" spans="1:65" s="114" customFormat="1" outlineLevel="1" x14ac:dyDescent="0.2">
      <c r="A137" s="240" t="s">
        <v>51</v>
      </c>
      <c r="B137" s="241"/>
      <c r="C137" s="33"/>
      <c r="D137" s="34"/>
      <c r="E137" s="34"/>
      <c r="F137" s="34"/>
      <c r="G137" s="34"/>
      <c r="H137" s="70"/>
      <c r="I137" s="34"/>
      <c r="J137" s="76"/>
      <c r="K137" s="76"/>
      <c r="L137" s="76"/>
      <c r="M137" s="76"/>
      <c r="N137" s="76"/>
      <c r="O137" s="76"/>
      <c r="P137" s="76"/>
      <c r="Q137" s="68">
        <f t="shared" si="97"/>
        <v>0</v>
      </c>
      <c r="R137" s="41">
        <v>0</v>
      </c>
      <c r="S137" s="172"/>
      <c r="T137" s="143">
        <f t="shared" si="98"/>
        <v>0</v>
      </c>
      <c r="U137" s="141">
        <f t="shared" si="104"/>
        <v>1.3</v>
      </c>
      <c r="V137" s="69">
        <f t="shared" si="99"/>
        <v>0</v>
      </c>
      <c r="W137" s="59">
        <f t="shared" si="100"/>
        <v>0</v>
      </c>
      <c r="X137" s="18"/>
      <c r="Y137" s="158">
        <f t="shared" si="101"/>
        <v>0</v>
      </c>
      <c r="Z137" s="157"/>
      <c r="AA137" s="25"/>
      <c r="AB137" s="26"/>
      <c r="AC137" s="26"/>
      <c r="AD137" s="26">
        <f t="shared" si="102"/>
        <v>0</v>
      </c>
      <c r="AE137" s="26"/>
      <c r="AF137" s="26"/>
      <c r="AG137" s="26"/>
      <c r="AH137" s="26"/>
      <c r="AI137" s="26"/>
      <c r="AJ137" s="26"/>
      <c r="AK137" s="26"/>
      <c r="AL137" s="26"/>
      <c r="AM137" s="26">
        <f t="shared" si="103"/>
        <v>0</v>
      </c>
      <c r="AN137" s="27"/>
      <c r="AO137" s="28"/>
      <c r="BM137" s="1"/>
    </row>
    <row r="138" spans="1:65" s="114" customFormat="1" outlineLevel="1" x14ac:dyDescent="0.2">
      <c r="A138" s="240" t="s">
        <v>59</v>
      </c>
      <c r="B138" s="241"/>
      <c r="C138" s="33"/>
      <c r="D138" s="34"/>
      <c r="E138" s="34"/>
      <c r="F138" s="34"/>
      <c r="G138" s="34"/>
      <c r="H138" s="70"/>
      <c r="I138" s="34"/>
      <c r="J138" s="76"/>
      <c r="K138" s="76"/>
      <c r="L138" s="76"/>
      <c r="M138" s="76"/>
      <c r="N138" s="76"/>
      <c r="O138" s="76"/>
      <c r="P138" s="76"/>
      <c r="Q138" s="68">
        <f t="shared" si="97"/>
        <v>0</v>
      </c>
      <c r="R138" s="41">
        <v>0</v>
      </c>
      <c r="S138" s="172"/>
      <c r="T138" s="143">
        <f t="shared" si="98"/>
        <v>0</v>
      </c>
      <c r="U138" s="141">
        <f t="shared" si="104"/>
        <v>1.3</v>
      </c>
      <c r="V138" s="69">
        <f t="shared" si="99"/>
        <v>0</v>
      </c>
      <c r="W138" s="59">
        <f t="shared" si="100"/>
        <v>0</v>
      </c>
      <c r="X138" s="18"/>
      <c r="Y138" s="158">
        <f t="shared" si="101"/>
        <v>0</v>
      </c>
      <c r="Z138" s="157"/>
      <c r="AA138" s="25"/>
      <c r="AB138" s="26"/>
      <c r="AC138" s="26"/>
      <c r="AD138" s="26">
        <f t="shared" si="102"/>
        <v>0</v>
      </c>
      <c r="AE138" s="26"/>
      <c r="AF138" s="26"/>
      <c r="AG138" s="26"/>
      <c r="AH138" s="26"/>
      <c r="AI138" s="26"/>
      <c r="AJ138" s="26"/>
      <c r="AK138" s="26"/>
      <c r="AL138" s="26"/>
      <c r="AM138" s="26">
        <f t="shared" si="103"/>
        <v>0</v>
      </c>
      <c r="AN138" s="27"/>
      <c r="AO138" s="28"/>
      <c r="BM138" s="1"/>
    </row>
    <row r="139" spans="1:65" outlineLevel="1" x14ac:dyDescent="0.2">
      <c r="A139" s="255" t="s">
        <v>36</v>
      </c>
      <c r="B139" s="256"/>
      <c r="C139" s="33"/>
      <c r="D139" s="34"/>
      <c r="E139" s="34"/>
      <c r="F139" s="34"/>
      <c r="G139" s="34"/>
      <c r="H139" s="70"/>
      <c r="I139" s="34"/>
      <c r="J139" s="76"/>
      <c r="K139" s="76"/>
      <c r="L139" s="76"/>
      <c r="M139" s="76"/>
      <c r="N139" s="76"/>
      <c r="O139" s="76"/>
      <c r="P139" s="76"/>
      <c r="Q139" s="68">
        <f t="shared" si="97"/>
        <v>0</v>
      </c>
      <c r="R139" s="41">
        <v>0</v>
      </c>
      <c r="S139" s="172"/>
      <c r="T139" s="143">
        <f t="shared" si="98"/>
        <v>0</v>
      </c>
      <c r="U139" s="141">
        <f t="shared" si="104"/>
        <v>1.3</v>
      </c>
      <c r="V139" s="69">
        <f t="shared" si="99"/>
        <v>0</v>
      </c>
      <c r="W139" s="59">
        <f t="shared" si="100"/>
        <v>0</v>
      </c>
      <c r="X139" s="18"/>
      <c r="Y139" s="158">
        <f>$AA$12*AA150+AD150+AE150*$AE$12+AF150*$AF$12+AG150*$AG$12+AH150*$AH$12+AI150*$AI$12+AJ150*$AJ$12+AM150+AN150*$AN$12+AO150*$AO$12</f>
        <v>0</v>
      </c>
      <c r="AA139" s="25"/>
      <c r="AB139" s="26"/>
      <c r="AC139" s="26"/>
      <c r="AD139" s="26">
        <f t="shared" si="102"/>
        <v>0</v>
      </c>
      <c r="AE139" s="26"/>
      <c r="AF139" s="26"/>
      <c r="AG139" s="26"/>
      <c r="AH139" s="26"/>
      <c r="AI139" s="26"/>
      <c r="AJ139" s="26"/>
      <c r="AK139" s="26"/>
      <c r="AL139" s="26"/>
      <c r="AM139" s="26">
        <f t="shared" si="103"/>
        <v>0</v>
      </c>
      <c r="AN139" s="27"/>
      <c r="AO139" s="28"/>
    </row>
    <row r="140" spans="1:65" outlineLevel="1" x14ac:dyDescent="0.2">
      <c r="A140" s="237"/>
      <c r="B140" s="239"/>
      <c r="C140" s="33"/>
      <c r="D140" s="34"/>
      <c r="E140" s="34"/>
      <c r="F140" s="34"/>
      <c r="G140" s="34"/>
      <c r="H140" s="70"/>
      <c r="I140" s="34"/>
      <c r="J140" s="76"/>
      <c r="K140" s="76"/>
      <c r="L140" s="76"/>
      <c r="M140" s="76"/>
      <c r="N140" s="76"/>
      <c r="O140" s="76"/>
      <c r="P140" s="76"/>
      <c r="Q140" s="68">
        <f t="shared" si="97"/>
        <v>0</v>
      </c>
      <c r="R140" s="41">
        <v>0</v>
      </c>
      <c r="S140" s="172"/>
      <c r="T140" s="143">
        <f t="shared" si="98"/>
        <v>0</v>
      </c>
      <c r="U140" s="141">
        <f t="shared" si="104"/>
        <v>1.3</v>
      </c>
      <c r="V140" s="69">
        <f t="shared" si="99"/>
        <v>0</v>
      </c>
      <c r="W140" s="59">
        <f t="shared" si="100"/>
        <v>0</v>
      </c>
      <c r="X140" s="18"/>
      <c r="Y140" s="158">
        <f>$AA$12*AA149+AD149+AE149*$AE$12+AF149*$AF$12+AG149*$AG$12+AH149*$AH$12+AI149*$AI$12+AJ149*$AJ$12+AM149+AN149*$AN$12+AO149*$AO$12</f>
        <v>0</v>
      </c>
      <c r="AA140" s="25"/>
      <c r="AB140" s="26"/>
      <c r="AC140" s="26"/>
      <c r="AD140" s="26">
        <f t="shared" si="102"/>
        <v>0</v>
      </c>
      <c r="AE140" s="26"/>
      <c r="AF140" s="26"/>
      <c r="AG140" s="26"/>
      <c r="AH140" s="26"/>
      <c r="AI140" s="26"/>
      <c r="AJ140" s="26"/>
      <c r="AK140" s="26"/>
      <c r="AL140" s="26"/>
      <c r="AM140" s="26">
        <f t="shared" si="103"/>
        <v>0</v>
      </c>
      <c r="AN140" s="27"/>
      <c r="AO140" s="28"/>
      <c r="AP140" s="5"/>
    </row>
    <row r="141" spans="1:65" outlineLevel="1" x14ac:dyDescent="0.2">
      <c r="A141" s="237"/>
      <c r="B141" s="238"/>
      <c r="C141" s="33"/>
      <c r="D141" s="34"/>
      <c r="E141" s="34"/>
      <c r="F141" s="34"/>
      <c r="G141" s="34"/>
      <c r="H141" s="70"/>
      <c r="I141" s="34"/>
      <c r="J141" s="76"/>
      <c r="K141" s="76"/>
      <c r="L141" s="76"/>
      <c r="M141" s="76"/>
      <c r="N141" s="76"/>
      <c r="O141" s="76"/>
      <c r="P141" s="76"/>
      <c r="Q141" s="68">
        <f t="shared" si="97"/>
        <v>0</v>
      </c>
      <c r="R141" s="41">
        <v>0</v>
      </c>
      <c r="S141" s="172"/>
      <c r="T141" s="143">
        <f t="shared" si="98"/>
        <v>0</v>
      </c>
      <c r="U141" s="141">
        <f t="shared" si="104"/>
        <v>1.3</v>
      </c>
      <c r="V141" s="69">
        <f t="shared" si="99"/>
        <v>0</v>
      </c>
      <c r="W141" s="59">
        <f t="shared" si="100"/>
        <v>0</v>
      </c>
      <c r="X141" s="18"/>
      <c r="Y141" s="158">
        <f>$AA$12*AA149+AD149+AE149*$AE$12+AF149*$AF$12+AG149*$AG$12+AH149*$AH$12+AI149*$AI$12+AJ149*$AJ$12+AM149+AN149*$AN$12+AO149*$AO$12</f>
        <v>0</v>
      </c>
      <c r="AA141" s="25"/>
      <c r="AB141" s="26"/>
      <c r="AC141" s="26"/>
      <c r="AD141" s="26">
        <f t="shared" si="102"/>
        <v>0</v>
      </c>
      <c r="AE141" s="26"/>
      <c r="AF141" s="26"/>
      <c r="AG141" s="26"/>
      <c r="AH141" s="26"/>
      <c r="AI141" s="26"/>
      <c r="AJ141" s="26"/>
      <c r="AK141" s="26"/>
      <c r="AL141" s="26"/>
      <c r="AM141" s="26">
        <f t="shared" si="103"/>
        <v>0</v>
      </c>
      <c r="AN141" s="27"/>
      <c r="AO141" s="28"/>
      <c r="AP141" s="5"/>
    </row>
    <row r="142" spans="1:65" outlineLevel="1" x14ac:dyDescent="0.2">
      <c r="A142" s="237"/>
      <c r="B142" s="239"/>
      <c r="C142" s="33"/>
      <c r="D142" s="34"/>
      <c r="E142" s="34"/>
      <c r="F142" s="34"/>
      <c r="G142" s="34"/>
      <c r="H142" s="70"/>
      <c r="I142" s="34"/>
      <c r="J142" s="76"/>
      <c r="K142" s="76"/>
      <c r="L142" s="76"/>
      <c r="M142" s="76"/>
      <c r="N142" s="76"/>
      <c r="O142" s="76"/>
      <c r="P142" s="76"/>
      <c r="Q142" s="68">
        <f t="shared" si="97"/>
        <v>0</v>
      </c>
      <c r="R142" s="41">
        <v>0</v>
      </c>
      <c r="S142" s="172"/>
      <c r="T142" s="143">
        <f t="shared" si="98"/>
        <v>0</v>
      </c>
      <c r="U142" s="141">
        <f t="shared" si="104"/>
        <v>1.3</v>
      </c>
      <c r="V142" s="69">
        <f t="shared" si="99"/>
        <v>0</v>
      </c>
      <c r="W142" s="59">
        <f t="shared" si="100"/>
        <v>0</v>
      </c>
      <c r="X142" s="18"/>
      <c r="Y142" s="158">
        <f>$AA$12*AA149+AD149+AE149*$AE$12+AF149*$AF$12+AG149*$AG$12+AH149*$AH$12+AI149*$AI$12+AJ149*$AJ$12+AM149+AN149*$AN$12+AO149*$AO$12</f>
        <v>0</v>
      </c>
      <c r="AA142" s="25"/>
      <c r="AB142" s="26"/>
      <c r="AC142" s="26"/>
      <c r="AD142" s="26">
        <f t="shared" si="102"/>
        <v>0</v>
      </c>
      <c r="AE142" s="26"/>
      <c r="AF142" s="26"/>
      <c r="AG142" s="26"/>
      <c r="AH142" s="26"/>
      <c r="AI142" s="26"/>
      <c r="AJ142" s="26"/>
      <c r="AK142" s="26"/>
      <c r="AL142" s="26"/>
      <c r="AM142" s="26">
        <f t="shared" si="103"/>
        <v>0</v>
      </c>
      <c r="AN142" s="27"/>
      <c r="AO142" s="28"/>
      <c r="AP142" s="5"/>
    </row>
    <row r="143" spans="1:65" outlineLevel="1" x14ac:dyDescent="0.2">
      <c r="A143" s="237"/>
      <c r="B143" s="238"/>
      <c r="C143" s="33"/>
      <c r="D143" s="34"/>
      <c r="E143" s="34"/>
      <c r="F143" s="34"/>
      <c r="G143" s="34"/>
      <c r="H143" s="70"/>
      <c r="I143" s="34"/>
      <c r="J143" s="76"/>
      <c r="K143" s="76"/>
      <c r="L143" s="76"/>
      <c r="M143" s="76"/>
      <c r="N143" s="76"/>
      <c r="O143" s="76"/>
      <c r="P143" s="76"/>
      <c r="Q143" s="68">
        <f t="shared" ref="Q143" si="105">C143*$C$12+D143*$D$12+E143*$E$12+F143*$F$12+G143*$G$12+H143*$H$12+I143*$I$12+J143*$J$12+K143*$K$12+L143*$L$12+M143*$M$12+N143*$N$12+O143*$O$12+P143*$P$12</f>
        <v>0</v>
      </c>
      <c r="R143" s="41">
        <v>0</v>
      </c>
      <c r="S143" s="172"/>
      <c r="T143" s="143">
        <f t="shared" ref="T143" si="106">R143*S143</f>
        <v>0</v>
      </c>
      <c r="U143" s="141">
        <f t="shared" si="104"/>
        <v>1.3</v>
      </c>
      <c r="V143" s="69">
        <f t="shared" ref="V143" si="107">IF(T143*U143=0,IF(W143*U143=0,0,W143*U143),IF(W143*U143&gt;0,"ERREUR",T143*U143))</f>
        <v>0</v>
      </c>
      <c r="W143" s="59">
        <f t="shared" ref="W143" si="108">X143*Y143</f>
        <v>0</v>
      </c>
      <c r="X143" s="18"/>
      <c r="Y143" s="158">
        <f>$AA$12*AA144+AD144+AE144*$AE$12+AF144*$AF$12+AG144*$AG$12+AH144*$AH$12+AI144*$AI$12+AJ144*$AJ$12+AM144+AN144*$AN$12+AO144*$AO$12</f>
        <v>0</v>
      </c>
      <c r="AA143" s="25"/>
      <c r="AB143" s="26"/>
      <c r="AC143" s="26"/>
      <c r="AD143" s="26">
        <f t="shared" ref="AD143" si="109">AB143*AC143</f>
        <v>0</v>
      </c>
      <c r="AE143" s="26"/>
      <c r="AF143" s="26"/>
      <c r="AG143" s="26"/>
      <c r="AH143" s="26"/>
      <c r="AI143" s="26"/>
      <c r="AJ143" s="26"/>
      <c r="AK143" s="26"/>
      <c r="AL143" s="26"/>
      <c r="AM143" s="26">
        <f t="shared" ref="AM143" si="110">AK143*AL143</f>
        <v>0</v>
      </c>
      <c r="AN143" s="27"/>
      <c r="AO143" s="28"/>
      <c r="AP143" s="5"/>
    </row>
    <row r="144" spans="1:65" outlineLevel="1" x14ac:dyDescent="0.2">
      <c r="A144" s="237"/>
      <c r="B144" s="238"/>
      <c r="C144" s="33"/>
      <c r="D144" s="34"/>
      <c r="E144" s="34"/>
      <c r="F144" s="34"/>
      <c r="G144" s="34"/>
      <c r="H144" s="70"/>
      <c r="I144" s="34"/>
      <c r="J144" s="76"/>
      <c r="K144" s="76"/>
      <c r="L144" s="76"/>
      <c r="M144" s="76"/>
      <c r="N144" s="76"/>
      <c r="O144" s="76"/>
      <c r="P144" s="76"/>
      <c r="Q144" s="68">
        <f t="shared" si="97"/>
        <v>0</v>
      </c>
      <c r="R144" s="41">
        <v>0</v>
      </c>
      <c r="S144" s="172"/>
      <c r="T144" s="143">
        <f t="shared" si="98"/>
        <v>0</v>
      </c>
      <c r="U144" s="141">
        <f t="shared" si="104"/>
        <v>1.3</v>
      </c>
      <c r="V144" s="69">
        <f t="shared" si="99"/>
        <v>0</v>
      </c>
      <c r="W144" s="59">
        <f t="shared" si="100"/>
        <v>0</v>
      </c>
      <c r="X144" s="18"/>
      <c r="Y144" s="158">
        <f>$AA$12*AA145+AD145+AE145*$AE$12+AF145*$AF$12+AG145*$AG$12+AH145*$AH$12+AI145*$AI$12+AJ145*$AJ$12+AM145+AN145*$AN$12+AO145*$AO$12</f>
        <v>0</v>
      </c>
      <c r="AA144" s="25"/>
      <c r="AB144" s="26"/>
      <c r="AC144" s="26"/>
      <c r="AD144" s="26">
        <f t="shared" si="102"/>
        <v>0</v>
      </c>
      <c r="AE144" s="26"/>
      <c r="AF144" s="26"/>
      <c r="AG144" s="26"/>
      <c r="AH144" s="26"/>
      <c r="AI144" s="26"/>
      <c r="AJ144" s="26"/>
      <c r="AK144" s="26"/>
      <c r="AL144" s="26"/>
      <c r="AM144" s="26">
        <f t="shared" si="103"/>
        <v>0</v>
      </c>
      <c r="AN144" s="27"/>
      <c r="AO144" s="28"/>
      <c r="AP144" s="5"/>
    </row>
    <row r="145" spans="1:42" outlineLevel="1" x14ac:dyDescent="0.2">
      <c r="A145" s="237"/>
      <c r="B145" s="238"/>
      <c r="C145" s="33"/>
      <c r="D145" s="34"/>
      <c r="E145" s="34"/>
      <c r="F145" s="34"/>
      <c r="G145" s="34"/>
      <c r="H145" s="70"/>
      <c r="I145" s="34"/>
      <c r="J145" s="76"/>
      <c r="K145" s="76"/>
      <c r="L145" s="76"/>
      <c r="M145" s="76"/>
      <c r="N145" s="76"/>
      <c r="O145" s="76"/>
      <c r="P145" s="76"/>
      <c r="Q145" s="68">
        <f t="shared" si="97"/>
        <v>0</v>
      </c>
      <c r="R145" s="41">
        <v>0</v>
      </c>
      <c r="S145" s="172"/>
      <c r="T145" s="143">
        <f t="shared" si="98"/>
        <v>0</v>
      </c>
      <c r="U145" s="141">
        <f t="shared" si="104"/>
        <v>1.3</v>
      </c>
      <c r="V145" s="69">
        <f t="shared" si="99"/>
        <v>0</v>
      </c>
      <c r="W145" s="59">
        <f t="shared" si="100"/>
        <v>0</v>
      </c>
      <c r="X145" s="18"/>
      <c r="Y145" s="158">
        <f>$AA$12*AA146+AD146+AE146*$AE$12+AF146*$AF$12+AG146*$AG$12+AH146*$AH$12+AI146*$AI$12+AJ146*$AJ$12+AM146+AN146*$AN$12+AO146*$AO$12</f>
        <v>0</v>
      </c>
      <c r="AA145" s="25"/>
      <c r="AB145" s="26"/>
      <c r="AC145" s="26"/>
      <c r="AD145" s="26">
        <f t="shared" si="102"/>
        <v>0</v>
      </c>
      <c r="AE145" s="26"/>
      <c r="AF145" s="26"/>
      <c r="AG145" s="26"/>
      <c r="AH145" s="26"/>
      <c r="AI145" s="26"/>
      <c r="AJ145" s="26"/>
      <c r="AK145" s="26"/>
      <c r="AL145" s="26"/>
      <c r="AM145" s="26">
        <f t="shared" si="103"/>
        <v>0</v>
      </c>
      <c r="AN145" s="27"/>
      <c r="AO145" s="28"/>
      <c r="AP145" s="5"/>
    </row>
    <row r="146" spans="1:42" outlineLevel="1" x14ac:dyDescent="0.2">
      <c r="A146" s="237"/>
      <c r="B146" s="239"/>
      <c r="C146" s="33"/>
      <c r="D146" s="34"/>
      <c r="E146" s="34"/>
      <c r="F146" s="34"/>
      <c r="G146" s="34"/>
      <c r="H146" s="70"/>
      <c r="I146" s="34"/>
      <c r="J146" s="76"/>
      <c r="K146" s="76"/>
      <c r="L146" s="76"/>
      <c r="M146" s="76"/>
      <c r="N146" s="76"/>
      <c r="O146" s="76"/>
      <c r="P146" s="76"/>
      <c r="Q146" s="68">
        <f t="shared" si="97"/>
        <v>0</v>
      </c>
      <c r="R146" s="41">
        <v>0</v>
      </c>
      <c r="S146" s="172"/>
      <c r="T146" s="143">
        <f t="shared" si="98"/>
        <v>0</v>
      </c>
      <c r="U146" s="141">
        <f t="shared" si="104"/>
        <v>1.3</v>
      </c>
      <c r="V146" s="69">
        <f t="shared" si="99"/>
        <v>0</v>
      </c>
      <c r="W146" s="59">
        <f t="shared" si="100"/>
        <v>0</v>
      </c>
      <c r="X146" s="18"/>
      <c r="Y146" s="158">
        <f>$AA$12*AA148+AD148+AE148*$AE$12+AF148*$AF$12+AG148*$AG$12+AH148*$AH$12+AI148*$AI$12+AJ148*$AJ$12+AM148+AN148*$AN$12+AO148*$AO$12</f>
        <v>0</v>
      </c>
      <c r="AA146" s="25"/>
      <c r="AB146" s="26"/>
      <c r="AC146" s="26"/>
      <c r="AD146" s="26">
        <f t="shared" si="102"/>
        <v>0</v>
      </c>
      <c r="AE146" s="26"/>
      <c r="AF146" s="26"/>
      <c r="AG146" s="26"/>
      <c r="AH146" s="26"/>
      <c r="AI146" s="26"/>
      <c r="AJ146" s="26"/>
      <c r="AK146" s="26"/>
      <c r="AL146" s="26"/>
      <c r="AM146" s="26">
        <f t="shared" si="103"/>
        <v>0</v>
      </c>
      <c r="AN146" s="27"/>
      <c r="AO146" s="28"/>
      <c r="AP146" s="5"/>
    </row>
    <row r="147" spans="1:42" outlineLevel="1" x14ac:dyDescent="0.2">
      <c r="A147" s="237"/>
      <c r="B147" s="238"/>
      <c r="C147" s="33"/>
      <c r="D147" s="34"/>
      <c r="E147" s="34"/>
      <c r="F147" s="34"/>
      <c r="G147" s="34"/>
      <c r="H147" s="70"/>
      <c r="I147" s="34"/>
      <c r="J147" s="76"/>
      <c r="K147" s="76"/>
      <c r="L147" s="76"/>
      <c r="M147" s="76"/>
      <c r="N147" s="76"/>
      <c r="O147" s="76"/>
      <c r="P147" s="76"/>
      <c r="Q147" s="68">
        <f t="shared" si="97"/>
        <v>0</v>
      </c>
      <c r="R147" s="41">
        <v>0</v>
      </c>
      <c r="S147" s="172"/>
      <c r="T147" s="143">
        <f t="shared" si="98"/>
        <v>0</v>
      </c>
      <c r="U147" s="141">
        <f t="shared" si="104"/>
        <v>1.3</v>
      </c>
      <c r="V147" s="69">
        <f t="shared" si="99"/>
        <v>0</v>
      </c>
      <c r="W147" s="59">
        <f t="shared" si="100"/>
        <v>0</v>
      </c>
      <c r="X147" s="18"/>
      <c r="Y147" s="158">
        <f>$AA$12*AA148+AD148+AE148*$AE$12+AF148*$AF$12+AG148*$AG$12+AH148*$AH$12+AI148*$AI$12+AJ148*$AJ$12+AM148+AN148*$AN$12+AO148*$AO$12</f>
        <v>0</v>
      </c>
      <c r="AA147" s="25"/>
      <c r="AB147" s="26"/>
      <c r="AC147" s="26"/>
      <c r="AD147" s="26">
        <f t="shared" si="102"/>
        <v>0</v>
      </c>
      <c r="AE147" s="26"/>
      <c r="AF147" s="26"/>
      <c r="AG147" s="26"/>
      <c r="AH147" s="26"/>
      <c r="AI147" s="26"/>
      <c r="AJ147" s="26"/>
      <c r="AK147" s="26"/>
      <c r="AL147" s="26"/>
      <c r="AM147" s="26">
        <f t="shared" si="103"/>
        <v>0</v>
      </c>
      <c r="AN147" s="27"/>
      <c r="AO147" s="28"/>
      <c r="AP147" s="5"/>
    </row>
    <row r="148" spans="1:42" outlineLevel="1" x14ac:dyDescent="0.2">
      <c r="A148" s="237"/>
      <c r="B148" s="238"/>
      <c r="C148" s="33"/>
      <c r="D148" s="34"/>
      <c r="E148" s="34"/>
      <c r="F148" s="34"/>
      <c r="G148" s="34"/>
      <c r="H148" s="70"/>
      <c r="I148" s="34"/>
      <c r="J148" s="76"/>
      <c r="K148" s="76"/>
      <c r="L148" s="76"/>
      <c r="M148" s="76"/>
      <c r="N148" s="76"/>
      <c r="O148" s="76"/>
      <c r="P148" s="76"/>
      <c r="Q148" s="68">
        <f t="shared" si="97"/>
        <v>0</v>
      </c>
      <c r="R148" s="41">
        <v>0</v>
      </c>
      <c r="S148" s="172"/>
      <c r="T148" s="143">
        <f t="shared" si="98"/>
        <v>0</v>
      </c>
      <c r="U148" s="141">
        <f t="shared" si="104"/>
        <v>1.3</v>
      </c>
      <c r="V148" s="69">
        <f t="shared" si="99"/>
        <v>0</v>
      </c>
      <c r="W148" s="59">
        <f t="shared" si="100"/>
        <v>0</v>
      </c>
      <c r="X148" s="18"/>
      <c r="Y148" s="158">
        <f>$AA$12*AA149+AD149+AE149*$AE$12+AF149*$AF$12+AG149*$AG$12+AH149*$AH$12+AI149*$AI$12+AJ149*$AJ$12+AM149+AN149*$AN$12+AO149*$AO$12</f>
        <v>0</v>
      </c>
      <c r="AA148" s="25"/>
      <c r="AB148" s="26"/>
      <c r="AC148" s="26"/>
      <c r="AD148" s="26">
        <f t="shared" si="102"/>
        <v>0</v>
      </c>
      <c r="AE148" s="26"/>
      <c r="AF148" s="26"/>
      <c r="AG148" s="26"/>
      <c r="AH148" s="26"/>
      <c r="AI148" s="26"/>
      <c r="AJ148" s="26"/>
      <c r="AK148" s="26"/>
      <c r="AL148" s="26"/>
      <c r="AM148" s="26">
        <f t="shared" si="103"/>
        <v>0</v>
      </c>
      <c r="AN148" s="27"/>
      <c r="AO148" s="28"/>
      <c r="AP148" s="5"/>
    </row>
    <row r="149" spans="1:42" outlineLevel="1" x14ac:dyDescent="0.2">
      <c r="A149" s="237"/>
      <c r="B149" s="238"/>
      <c r="C149" s="33"/>
      <c r="D149" s="34"/>
      <c r="E149" s="34"/>
      <c r="F149" s="34"/>
      <c r="G149" s="34"/>
      <c r="H149" s="70"/>
      <c r="I149" s="34"/>
      <c r="J149" s="76"/>
      <c r="K149" s="76"/>
      <c r="L149" s="76"/>
      <c r="M149" s="76"/>
      <c r="N149" s="76"/>
      <c r="O149" s="76"/>
      <c r="P149" s="76"/>
      <c r="Q149" s="68">
        <f t="shared" si="97"/>
        <v>0</v>
      </c>
      <c r="R149" s="41">
        <v>0</v>
      </c>
      <c r="S149" s="172"/>
      <c r="T149" s="143">
        <f t="shared" si="98"/>
        <v>0</v>
      </c>
      <c r="U149" s="141">
        <f t="shared" si="104"/>
        <v>1.3</v>
      </c>
      <c r="V149" s="69">
        <f t="shared" si="99"/>
        <v>0</v>
      </c>
      <c r="W149" s="59">
        <f t="shared" si="100"/>
        <v>0</v>
      </c>
      <c r="X149" s="18"/>
      <c r="Y149" s="158">
        <f>$AA$12*AA150+AD150+AE150*$AE$12+AF150*$AF$12+AG150*$AG$12+AH150*$AH$12+AI150*$AI$12+AJ150*$AJ$12+AM150+AN150*$AN$12+AO150*$AO$12</f>
        <v>0</v>
      </c>
      <c r="AA149" s="25"/>
      <c r="AB149" s="26"/>
      <c r="AC149" s="26"/>
      <c r="AD149" s="26">
        <f t="shared" si="102"/>
        <v>0</v>
      </c>
      <c r="AE149" s="26"/>
      <c r="AF149" s="26"/>
      <c r="AG149" s="26"/>
      <c r="AH149" s="26"/>
      <c r="AI149" s="26"/>
      <c r="AJ149" s="26"/>
      <c r="AK149" s="26"/>
      <c r="AL149" s="26"/>
      <c r="AM149" s="26">
        <f t="shared" si="103"/>
        <v>0</v>
      </c>
      <c r="AN149" s="27"/>
      <c r="AO149" s="28"/>
      <c r="AP149" s="5"/>
    </row>
    <row r="150" spans="1:42" outlineLevel="1" x14ac:dyDescent="0.2">
      <c r="A150" s="237"/>
      <c r="B150" s="239"/>
      <c r="C150" s="33"/>
      <c r="D150" s="34"/>
      <c r="E150" s="34"/>
      <c r="F150" s="34"/>
      <c r="G150" s="34"/>
      <c r="H150" s="70"/>
      <c r="I150" s="34"/>
      <c r="J150" s="76"/>
      <c r="K150" s="76"/>
      <c r="L150" s="76"/>
      <c r="M150" s="76"/>
      <c r="N150" s="76"/>
      <c r="O150" s="76"/>
      <c r="P150" s="76"/>
      <c r="Q150" s="68">
        <f t="shared" si="97"/>
        <v>0</v>
      </c>
      <c r="R150" s="41">
        <v>0</v>
      </c>
      <c r="S150" s="172"/>
      <c r="T150" s="143">
        <f t="shared" si="98"/>
        <v>0</v>
      </c>
      <c r="U150" s="141">
        <f t="shared" si="104"/>
        <v>1.3</v>
      </c>
      <c r="V150" s="69">
        <f t="shared" si="99"/>
        <v>0</v>
      </c>
      <c r="W150" s="59">
        <f t="shared" si="100"/>
        <v>0</v>
      </c>
      <c r="X150" s="18"/>
      <c r="Y150" s="158">
        <f>$AA$12*AA152+AD152+AE152*$AE$12+AF152*$AF$12+AG152*$AG$12+AH152*$AH$12+AI152*$AI$12+AJ152*$AJ$12+AM152+AN152*$AN$12+AO152*$AO$12</f>
        <v>0</v>
      </c>
      <c r="AA150" s="25"/>
      <c r="AB150" s="26"/>
      <c r="AC150" s="26"/>
      <c r="AD150" s="26">
        <f t="shared" si="102"/>
        <v>0</v>
      </c>
      <c r="AE150" s="26"/>
      <c r="AF150" s="26"/>
      <c r="AG150" s="26"/>
      <c r="AH150" s="26"/>
      <c r="AI150" s="26"/>
      <c r="AJ150" s="26"/>
      <c r="AK150" s="26"/>
      <c r="AL150" s="26"/>
      <c r="AM150" s="26">
        <f t="shared" si="103"/>
        <v>0</v>
      </c>
      <c r="AN150" s="27"/>
      <c r="AO150" s="28"/>
      <c r="AP150" s="5"/>
    </row>
    <row r="151" spans="1:42" outlineLevel="1" x14ac:dyDescent="0.2">
      <c r="A151" s="237"/>
      <c r="B151" s="238"/>
      <c r="C151" s="33"/>
      <c r="D151" s="34"/>
      <c r="E151" s="34"/>
      <c r="F151" s="34"/>
      <c r="G151" s="34"/>
      <c r="H151" s="70"/>
      <c r="I151" s="34"/>
      <c r="J151" s="76"/>
      <c r="K151" s="76"/>
      <c r="L151" s="76"/>
      <c r="M151" s="76"/>
      <c r="N151" s="76"/>
      <c r="O151" s="76"/>
      <c r="P151" s="76"/>
      <c r="Q151" s="68">
        <f t="shared" si="97"/>
        <v>0</v>
      </c>
      <c r="R151" s="41">
        <v>0</v>
      </c>
      <c r="S151" s="172"/>
      <c r="T151" s="143">
        <f t="shared" si="98"/>
        <v>0</v>
      </c>
      <c r="U151" s="141">
        <f t="shared" si="104"/>
        <v>1.3</v>
      </c>
      <c r="V151" s="69">
        <f t="shared" si="99"/>
        <v>0</v>
      </c>
      <c r="W151" s="59">
        <f t="shared" si="100"/>
        <v>0</v>
      </c>
      <c r="X151" s="18"/>
      <c r="Y151" s="158">
        <f>$AA$12*AA152+AD152+AE152*$AE$12+AF152*$AF$12+AG152*$AG$12+AH152*$AH$12+AI152*$AI$12+AJ152*$AJ$12+AM152+AN152*$AN$12+AO152*$AO$12</f>
        <v>0</v>
      </c>
      <c r="AA151" s="25"/>
      <c r="AB151" s="26"/>
      <c r="AC151" s="26"/>
      <c r="AD151" s="26">
        <f t="shared" si="102"/>
        <v>0</v>
      </c>
      <c r="AE151" s="26"/>
      <c r="AF151" s="26"/>
      <c r="AG151" s="26"/>
      <c r="AH151" s="26"/>
      <c r="AI151" s="26"/>
      <c r="AJ151" s="26"/>
      <c r="AK151" s="26"/>
      <c r="AL151" s="26"/>
      <c r="AM151" s="26">
        <f t="shared" si="103"/>
        <v>0</v>
      </c>
      <c r="AN151" s="27"/>
      <c r="AO151" s="28"/>
      <c r="AP151" s="5"/>
    </row>
    <row r="152" spans="1:42" outlineLevel="1" x14ac:dyDescent="0.2">
      <c r="A152" s="237"/>
      <c r="B152" s="238"/>
      <c r="C152" s="33"/>
      <c r="D152" s="34"/>
      <c r="E152" s="34"/>
      <c r="F152" s="34"/>
      <c r="G152" s="34"/>
      <c r="H152" s="70"/>
      <c r="I152" s="34"/>
      <c r="J152" s="76"/>
      <c r="K152" s="76"/>
      <c r="L152" s="76"/>
      <c r="M152" s="76"/>
      <c r="N152" s="76"/>
      <c r="O152" s="76"/>
      <c r="P152" s="76"/>
      <c r="Q152" s="68">
        <f t="shared" si="97"/>
        <v>0</v>
      </c>
      <c r="R152" s="41">
        <v>0</v>
      </c>
      <c r="S152" s="172"/>
      <c r="T152" s="143">
        <f t="shared" si="98"/>
        <v>0</v>
      </c>
      <c r="U152" s="141">
        <f t="shared" si="104"/>
        <v>1.3</v>
      </c>
      <c r="V152" s="69">
        <f t="shared" si="99"/>
        <v>0</v>
      </c>
      <c r="W152" s="59">
        <f t="shared" si="100"/>
        <v>0</v>
      </c>
      <c r="X152" s="18"/>
      <c r="Y152" s="158">
        <f>$AA$12*AA153+AD153+AE153*$AE$12+AF153*$AF$12+AG153*$AG$12+AH153*$AH$12+AI153*$AI$12+AJ153*$AJ$12+AM153+AN153*$AN$12+AO153*$AO$12</f>
        <v>0</v>
      </c>
      <c r="AA152" s="25"/>
      <c r="AB152" s="26"/>
      <c r="AC152" s="26"/>
      <c r="AD152" s="26">
        <f t="shared" si="102"/>
        <v>0</v>
      </c>
      <c r="AE152" s="26"/>
      <c r="AF152" s="26"/>
      <c r="AG152" s="26"/>
      <c r="AH152" s="26"/>
      <c r="AI152" s="26"/>
      <c r="AJ152" s="26"/>
      <c r="AK152" s="26"/>
      <c r="AL152" s="26"/>
      <c r="AM152" s="26">
        <f t="shared" si="103"/>
        <v>0</v>
      </c>
      <c r="AN152" s="27"/>
      <c r="AO152" s="28"/>
      <c r="AP152" s="5"/>
    </row>
    <row r="153" spans="1:42" ht="12" outlineLevel="1" thickBot="1" x14ac:dyDescent="0.25">
      <c r="A153" s="304"/>
      <c r="B153" s="305"/>
      <c r="C153" s="33"/>
      <c r="D153" s="34"/>
      <c r="E153" s="34"/>
      <c r="F153" s="34"/>
      <c r="G153" s="34"/>
      <c r="H153" s="70"/>
      <c r="I153" s="34"/>
      <c r="J153" s="76"/>
      <c r="K153" s="76"/>
      <c r="L153" s="76"/>
      <c r="M153" s="76"/>
      <c r="N153" s="76"/>
      <c r="O153" s="76"/>
      <c r="P153" s="76"/>
      <c r="Q153" s="68">
        <f t="shared" si="97"/>
        <v>0</v>
      </c>
      <c r="R153" s="41">
        <v>0</v>
      </c>
      <c r="S153" s="172"/>
      <c r="T153" s="143">
        <f t="shared" si="98"/>
        <v>0</v>
      </c>
      <c r="U153" s="141">
        <f t="shared" si="104"/>
        <v>1.3</v>
      </c>
      <c r="V153" s="69">
        <f t="shared" si="99"/>
        <v>0</v>
      </c>
      <c r="W153" s="59">
        <f t="shared" si="100"/>
        <v>0</v>
      </c>
      <c r="X153" s="18"/>
      <c r="Y153" s="158">
        <f>$AA$12*AA154+AD154+AE154*$AE$12+AF154*$AF$12+AG154*$AG$12+AH154*$AH$12+AI154*$AI$12+AJ154*$AJ$12+AM154+AN154*$AN$12+AO154*$AO$12</f>
        <v>0</v>
      </c>
      <c r="AA153" s="25"/>
      <c r="AB153" s="26"/>
      <c r="AC153" s="26"/>
      <c r="AD153" s="26">
        <f t="shared" si="102"/>
        <v>0</v>
      </c>
      <c r="AE153" s="26"/>
      <c r="AF153" s="26"/>
      <c r="AG153" s="26"/>
      <c r="AH153" s="26"/>
      <c r="AI153" s="26"/>
      <c r="AJ153" s="26"/>
      <c r="AK153" s="26"/>
      <c r="AL153" s="26"/>
      <c r="AM153" s="26">
        <f t="shared" si="103"/>
        <v>0</v>
      </c>
      <c r="AN153" s="27"/>
      <c r="AO153" s="28"/>
      <c r="AP153" s="5"/>
    </row>
    <row r="154" spans="1:42" ht="16.5" thickBot="1" x14ac:dyDescent="0.3">
      <c r="A154" s="19" t="s">
        <v>91</v>
      </c>
      <c r="B154" s="85">
        <f>Q154+V154</f>
        <v>0</v>
      </c>
      <c r="C154" s="247"/>
      <c r="D154" s="247"/>
      <c r="E154" s="247"/>
      <c r="F154" s="247"/>
      <c r="G154" s="247"/>
      <c r="H154" s="247"/>
      <c r="I154" s="247"/>
      <c r="J154" s="247"/>
      <c r="K154" s="247"/>
      <c r="L154" s="247"/>
      <c r="M154" s="247"/>
      <c r="N154" s="247"/>
      <c r="O154" s="247"/>
      <c r="P154" s="248"/>
      <c r="Q154" s="20">
        <f>SUM(Q155:Q175)</f>
        <v>0</v>
      </c>
      <c r="R154" s="249"/>
      <c r="S154" s="249"/>
      <c r="T154" s="20">
        <f>SUM(T155:T175)</f>
        <v>0</v>
      </c>
      <c r="U154" s="178">
        <v>1.3</v>
      </c>
      <c r="V154" s="20">
        <f>SUM(V155:V175)</f>
        <v>0</v>
      </c>
      <c r="W154" s="20">
        <f>SUM(W155:W175)</f>
        <v>0</v>
      </c>
      <c r="X154" s="155"/>
      <c r="Y154" s="20">
        <f>SUM(Y155:Y175)</f>
        <v>0</v>
      </c>
      <c r="AA154" s="119"/>
      <c r="AB154" s="120"/>
      <c r="AC154" s="120"/>
      <c r="AD154" s="120"/>
      <c r="AE154" s="120"/>
      <c r="AF154" s="120"/>
      <c r="AG154" s="120"/>
      <c r="AH154" s="120"/>
      <c r="AI154" s="120"/>
      <c r="AJ154" s="120"/>
      <c r="AK154" s="120"/>
      <c r="AL154" s="120"/>
      <c r="AM154" s="120"/>
      <c r="AN154" s="121"/>
      <c r="AO154" s="122"/>
    </row>
    <row r="155" spans="1:42" outlineLevel="1" x14ac:dyDescent="0.2">
      <c r="A155" s="237" t="s">
        <v>35</v>
      </c>
      <c r="B155" s="238"/>
      <c r="C155" s="35"/>
      <c r="D155" s="36"/>
      <c r="E155" s="37"/>
      <c r="F155" s="37"/>
      <c r="G155" s="37"/>
      <c r="H155" s="71"/>
      <c r="I155" s="37"/>
      <c r="J155" s="37"/>
      <c r="K155" s="37"/>
      <c r="L155" s="37"/>
      <c r="M155" s="37"/>
      <c r="N155" s="37"/>
      <c r="O155" s="37"/>
      <c r="P155" s="37"/>
      <c r="Q155" s="46">
        <f t="shared" ref="Q155:Q175" si="111">C155*$C$12+D155*$D$12+E155*$E$12+F155*$F$12+G155*$G$12+H155*$H$12+I155*$I$12+J155*$J$12+K155*$K$12+L155*$L$12+M155*$M$12+N155*$N$12+O155*$O$12+P155*$P$12</f>
        <v>0</v>
      </c>
      <c r="R155" s="42">
        <v>0</v>
      </c>
      <c r="S155" s="140"/>
      <c r="T155" s="44">
        <f t="shared" ref="T155:T175" si="112">R155*S155</f>
        <v>0</v>
      </c>
      <c r="U155" s="141">
        <f>$U$154</f>
        <v>1.3</v>
      </c>
      <c r="V155" s="54">
        <f t="shared" ref="V155:V175" si="113">IF(T155*U155=0,IF(W155*U155=0,0,W155*U155),IF(W155*U155&gt;0,"ERREUR",T155*U155))</f>
        <v>0</v>
      </c>
      <c r="W155" s="59">
        <f t="shared" ref="W155:W175" si="114">X155*Y155</f>
        <v>0</v>
      </c>
      <c r="X155" s="18"/>
      <c r="Y155" s="125">
        <f t="shared" ref="Y155:Y175" si="115">$AA$12*AA155+AD155+AE155*$AE$12+AF155*$AF$12+AG155*$AG$12+AH155*$AH$12+AI155*$AI$12+AJ155*$AJ$12+AM155+AN155*$AN$12+AO155*$AO$12</f>
        <v>0</v>
      </c>
      <c r="AA155" s="25"/>
      <c r="AB155" s="26"/>
      <c r="AC155" s="26"/>
      <c r="AD155" s="26">
        <f t="shared" ref="AD155:AD175" si="116">AB155*AC155</f>
        <v>0</v>
      </c>
      <c r="AE155" s="26"/>
      <c r="AF155" s="26"/>
      <c r="AG155" s="26"/>
      <c r="AH155" s="26"/>
      <c r="AI155" s="26"/>
      <c r="AJ155" s="26"/>
      <c r="AK155" s="26"/>
      <c r="AL155" s="26"/>
      <c r="AM155" s="26">
        <f t="shared" ref="AM155:AM175" si="117">AK155*AL155</f>
        <v>0</v>
      </c>
      <c r="AN155" s="27"/>
      <c r="AO155" s="28"/>
      <c r="AP155" s="5"/>
    </row>
    <row r="156" spans="1:42" outlineLevel="1" x14ac:dyDescent="0.2">
      <c r="A156" s="237" t="s">
        <v>116</v>
      </c>
      <c r="B156" s="238"/>
      <c r="C156" s="35"/>
      <c r="D156" s="36"/>
      <c r="E156" s="37"/>
      <c r="F156" s="37"/>
      <c r="G156" s="37"/>
      <c r="H156" s="71"/>
      <c r="I156" s="37"/>
      <c r="J156" s="37"/>
      <c r="K156" s="37"/>
      <c r="L156" s="37"/>
      <c r="M156" s="37"/>
      <c r="N156" s="37"/>
      <c r="O156" s="37"/>
      <c r="P156" s="37"/>
      <c r="Q156" s="46">
        <f t="shared" si="111"/>
        <v>0</v>
      </c>
      <c r="R156" s="42">
        <v>0</v>
      </c>
      <c r="S156" s="140"/>
      <c r="T156" s="44">
        <f t="shared" si="112"/>
        <v>0</v>
      </c>
      <c r="U156" s="141">
        <f t="shared" ref="U156:U175" si="118">$U$154</f>
        <v>1.3</v>
      </c>
      <c r="V156" s="54">
        <f t="shared" si="113"/>
        <v>0</v>
      </c>
      <c r="W156" s="59">
        <f t="shared" si="114"/>
        <v>0</v>
      </c>
      <c r="X156" s="18"/>
      <c r="Y156" s="125">
        <f t="shared" si="115"/>
        <v>0</v>
      </c>
      <c r="AA156" s="25"/>
      <c r="AB156" s="26"/>
      <c r="AC156" s="26"/>
      <c r="AD156" s="26">
        <f t="shared" si="116"/>
        <v>0</v>
      </c>
      <c r="AE156" s="26"/>
      <c r="AF156" s="26"/>
      <c r="AG156" s="26"/>
      <c r="AH156" s="26"/>
      <c r="AI156" s="26"/>
      <c r="AJ156" s="26"/>
      <c r="AK156" s="26"/>
      <c r="AL156" s="26"/>
      <c r="AM156" s="26">
        <f t="shared" si="117"/>
        <v>0</v>
      </c>
      <c r="AN156" s="27"/>
      <c r="AO156" s="28"/>
      <c r="AP156" s="5"/>
    </row>
    <row r="157" spans="1:42" outlineLevel="1" x14ac:dyDescent="0.2">
      <c r="A157" s="237" t="s">
        <v>62</v>
      </c>
      <c r="B157" s="238"/>
      <c r="C157" s="35"/>
      <c r="D157" s="36"/>
      <c r="E157" s="37"/>
      <c r="F157" s="37"/>
      <c r="G157" s="37"/>
      <c r="H157" s="71"/>
      <c r="I157" s="37"/>
      <c r="J157" s="37"/>
      <c r="K157" s="37"/>
      <c r="L157" s="37"/>
      <c r="M157" s="37"/>
      <c r="N157" s="37"/>
      <c r="O157" s="37"/>
      <c r="P157" s="37"/>
      <c r="Q157" s="46">
        <f t="shared" si="111"/>
        <v>0</v>
      </c>
      <c r="R157" s="42">
        <v>0</v>
      </c>
      <c r="S157" s="140"/>
      <c r="T157" s="44">
        <f t="shared" si="112"/>
        <v>0</v>
      </c>
      <c r="U157" s="141">
        <f t="shared" si="118"/>
        <v>1.3</v>
      </c>
      <c r="V157" s="54">
        <f t="shared" si="113"/>
        <v>0</v>
      </c>
      <c r="W157" s="59">
        <f t="shared" si="114"/>
        <v>0</v>
      </c>
      <c r="X157" s="18"/>
      <c r="Y157" s="125">
        <f t="shared" si="115"/>
        <v>0</v>
      </c>
      <c r="AA157" s="25"/>
      <c r="AB157" s="26"/>
      <c r="AC157" s="26"/>
      <c r="AD157" s="26">
        <f t="shared" si="116"/>
        <v>0</v>
      </c>
      <c r="AE157" s="26"/>
      <c r="AF157" s="26"/>
      <c r="AG157" s="26"/>
      <c r="AH157" s="26"/>
      <c r="AI157" s="26"/>
      <c r="AJ157" s="26"/>
      <c r="AK157" s="26"/>
      <c r="AL157" s="26"/>
      <c r="AM157" s="26">
        <f t="shared" si="117"/>
        <v>0</v>
      </c>
      <c r="AN157" s="27"/>
      <c r="AO157" s="28"/>
      <c r="AP157" s="5"/>
    </row>
    <row r="158" spans="1:42" outlineLevel="1" x14ac:dyDescent="0.2">
      <c r="A158" s="259" t="s">
        <v>111</v>
      </c>
      <c r="B158" s="260"/>
      <c r="C158" s="35"/>
      <c r="D158" s="36"/>
      <c r="E158" s="37"/>
      <c r="F158" s="37"/>
      <c r="G158" s="37"/>
      <c r="H158" s="71"/>
      <c r="I158" s="37"/>
      <c r="J158" s="37"/>
      <c r="K158" s="37"/>
      <c r="L158" s="37"/>
      <c r="M158" s="37"/>
      <c r="N158" s="37"/>
      <c r="O158" s="37"/>
      <c r="P158" s="37"/>
      <c r="Q158" s="46">
        <f t="shared" si="111"/>
        <v>0</v>
      </c>
      <c r="R158" s="42">
        <v>0</v>
      </c>
      <c r="S158" s="140"/>
      <c r="T158" s="44">
        <f t="shared" si="112"/>
        <v>0</v>
      </c>
      <c r="U158" s="141">
        <f t="shared" si="118"/>
        <v>1.3</v>
      </c>
      <c r="V158" s="54">
        <f t="shared" si="113"/>
        <v>0</v>
      </c>
      <c r="W158" s="59">
        <f t="shared" si="114"/>
        <v>0</v>
      </c>
      <c r="X158" s="18"/>
      <c r="Y158" s="125">
        <f t="shared" si="115"/>
        <v>0</v>
      </c>
      <c r="AA158" s="25"/>
      <c r="AB158" s="26"/>
      <c r="AC158" s="26"/>
      <c r="AD158" s="26">
        <f t="shared" si="116"/>
        <v>0</v>
      </c>
      <c r="AE158" s="26"/>
      <c r="AF158" s="26"/>
      <c r="AG158" s="26"/>
      <c r="AH158" s="26"/>
      <c r="AI158" s="26"/>
      <c r="AJ158" s="26"/>
      <c r="AK158" s="26"/>
      <c r="AL158" s="26"/>
      <c r="AM158" s="26">
        <f t="shared" si="117"/>
        <v>0</v>
      </c>
      <c r="AN158" s="27"/>
      <c r="AO158" s="28"/>
    </row>
    <row r="159" spans="1:42" outlineLevel="1" x14ac:dyDescent="0.2">
      <c r="A159" s="259" t="s">
        <v>37</v>
      </c>
      <c r="B159" s="260"/>
      <c r="C159" s="35"/>
      <c r="D159" s="36"/>
      <c r="E159" s="37"/>
      <c r="F159" s="37"/>
      <c r="G159" s="37"/>
      <c r="H159" s="71"/>
      <c r="I159" s="37"/>
      <c r="J159" s="37"/>
      <c r="K159" s="37"/>
      <c r="L159" s="37"/>
      <c r="M159" s="37"/>
      <c r="N159" s="37"/>
      <c r="O159" s="37"/>
      <c r="P159" s="37"/>
      <c r="Q159" s="46">
        <f t="shared" si="111"/>
        <v>0</v>
      </c>
      <c r="R159" s="42">
        <v>0</v>
      </c>
      <c r="S159" s="140"/>
      <c r="T159" s="44">
        <f t="shared" si="112"/>
        <v>0</v>
      </c>
      <c r="U159" s="141">
        <f t="shared" si="118"/>
        <v>1.3</v>
      </c>
      <c r="V159" s="54">
        <f t="shared" si="113"/>
        <v>0</v>
      </c>
      <c r="W159" s="59">
        <f t="shared" si="114"/>
        <v>0</v>
      </c>
      <c r="X159" s="18"/>
      <c r="Y159" s="125">
        <f t="shared" si="115"/>
        <v>0</v>
      </c>
      <c r="AA159" s="25"/>
      <c r="AB159" s="26"/>
      <c r="AC159" s="26"/>
      <c r="AD159" s="26">
        <f t="shared" si="116"/>
        <v>0</v>
      </c>
      <c r="AE159" s="26"/>
      <c r="AF159" s="26"/>
      <c r="AG159" s="26"/>
      <c r="AH159" s="26"/>
      <c r="AI159" s="26"/>
      <c r="AJ159" s="26"/>
      <c r="AK159" s="26"/>
      <c r="AL159" s="26"/>
      <c r="AM159" s="26">
        <f t="shared" si="117"/>
        <v>0</v>
      </c>
      <c r="AN159" s="27"/>
      <c r="AO159" s="28"/>
    </row>
    <row r="160" spans="1:42" outlineLevel="1" x14ac:dyDescent="0.2">
      <c r="A160" s="259" t="s">
        <v>115</v>
      </c>
      <c r="B160" s="260"/>
      <c r="C160" s="35"/>
      <c r="D160" s="36"/>
      <c r="E160" s="37"/>
      <c r="F160" s="37"/>
      <c r="G160" s="37"/>
      <c r="H160" s="71"/>
      <c r="I160" s="37"/>
      <c r="J160" s="37"/>
      <c r="K160" s="37"/>
      <c r="L160" s="37"/>
      <c r="M160" s="37"/>
      <c r="N160" s="37"/>
      <c r="O160" s="37"/>
      <c r="P160" s="37"/>
      <c r="Q160" s="46">
        <f t="shared" si="111"/>
        <v>0</v>
      </c>
      <c r="R160" s="42">
        <v>0</v>
      </c>
      <c r="S160" s="140"/>
      <c r="T160" s="44">
        <f t="shared" si="112"/>
        <v>0</v>
      </c>
      <c r="U160" s="141">
        <f t="shared" si="118"/>
        <v>1.3</v>
      </c>
      <c r="V160" s="54">
        <f t="shared" si="113"/>
        <v>0</v>
      </c>
      <c r="W160" s="59">
        <f t="shared" si="114"/>
        <v>0</v>
      </c>
      <c r="X160" s="18"/>
      <c r="Y160" s="125">
        <f t="shared" si="115"/>
        <v>0</v>
      </c>
      <c r="AA160" s="25"/>
      <c r="AB160" s="26"/>
      <c r="AC160" s="26"/>
      <c r="AD160" s="26">
        <f t="shared" si="116"/>
        <v>0</v>
      </c>
      <c r="AE160" s="26"/>
      <c r="AF160" s="26"/>
      <c r="AG160" s="26"/>
      <c r="AH160" s="26"/>
      <c r="AI160" s="26"/>
      <c r="AJ160" s="26"/>
      <c r="AK160" s="26"/>
      <c r="AL160" s="26"/>
      <c r="AM160" s="26">
        <f t="shared" si="117"/>
        <v>0</v>
      </c>
      <c r="AN160" s="27"/>
      <c r="AO160" s="28"/>
      <c r="AP160" s="5"/>
    </row>
    <row r="161" spans="1:42" outlineLevel="1" x14ac:dyDescent="0.2">
      <c r="A161" s="237"/>
      <c r="B161" s="238"/>
      <c r="C161" s="35"/>
      <c r="D161" s="36"/>
      <c r="E161" s="37"/>
      <c r="F161" s="37"/>
      <c r="G161" s="37"/>
      <c r="H161" s="71"/>
      <c r="I161" s="37"/>
      <c r="J161" s="37"/>
      <c r="K161" s="37"/>
      <c r="L161" s="37"/>
      <c r="M161" s="37"/>
      <c r="N161" s="37"/>
      <c r="O161" s="37"/>
      <c r="P161" s="37"/>
      <c r="Q161" s="46">
        <f t="shared" si="111"/>
        <v>0</v>
      </c>
      <c r="R161" s="42">
        <v>0</v>
      </c>
      <c r="S161" s="140"/>
      <c r="T161" s="44">
        <f t="shared" si="112"/>
        <v>0</v>
      </c>
      <c r="U161" s="141">
        <f t="shared" si="118"/>
        <v>1.3</v>
      </c>
      <c r="V161" s="54">
        <f t="shared" si="113"/>
        <v>0</v>
      </c>
      <c r="W161" s="59">
        <f t="shared" si="114"/>
        <v>0</v>
      </c>
      <c r="X161" s="18"/>
      <c r="Y161" s="125">
        <f t="shared" si="115"/>
        <v>0</v>
      </c>
      <c r="AA161" s="25"/>
      <c r="AB161" s="26"/>
      <c r="AC161" s="26"/>
      <c r="AD161" s="26">
        <f t="shared" si="116"/>
        <v>0</v>
      </c>
      <c r="AE161" s="26"/>
      <c r="AF161" s="26"/>
      <c r="AG161" s="26"/>
      <c r="AH161" s="26"/>
      <c r="AI161" s="26"/>
      <c r="AJ161" s="26"/>
      <c r="AK161" s="26"/>
      <c r="AL161" s="26"/>
      <c r="AM161" s="26">
        <f t="shared" si="117"/>
        <v>0</v>
      </c>
      <c r="AN161" s="27"/>
      <c r="AO161" s="28"/>
      <c r="AP161" s="5"/>
    </row>
    <row r="162" spans="1:42" outlineLevel="1" x14ac:dyDescent="0.2">
      <c r="A162" s="237"/>
      <c r="B162" s="238"/>
      <c r="C162" s="35"/>
      <c r="D162" s="36"/>
      <c r="E162" s="37"/>
      <c r="F162" s="37"/>
      <c r="G162" s="37"/>
      <c r="H162" s="71"/>
      <c r="I162" s="37"/>
      <c r="J162" s="37"/>
      <c r="K162" s="37"/>
      <c r="L162" s="37"/>
      <c r="M162" s="37"/>
      <c r="N162" s="37"/>
      <c r="O162" s="37"/>
      <c r="P162" s="37"/>
      <c r="Q162" s="46">
        <f t="shared" si="111"/>
        <v>0</v>
      </c>
      <c r="R162" s="42">
        <v>0</v>
      </c>
      <c r="S162" s="140"/>
      <c r="T162" s="44">
        <f t="shared" si="112"/>
        <v>0</v>
      </c>
      <c r="U162" s="141">
        <f t="shared" si="118"/>
        <v>1.3</v>
      </c>
      <c r="V162" s="54">
        <f t="shared" si="113"/>
        <v>0</v>
      </c>
      <c r="W162" s="59">
        <f t="shared" si="114"/>
        <v>0</v>
      </c>
      <c r="X162" s="18"/>
      <c r="Y162" s="125">
        <f t="shared" si="115"/>
        <v>0</v>
      </c>
      <c r="AA162" s="25"/>
      <c r="AB162" s="26"/>
      <c r="AC162" s="26"/>
      <c r="AD162" s="26">
        <f t="shared" si="116"/>
        <v>0</v>
      </c>
      <c r="AE162" s="26"/>
      <c r="AF162" s="26"/>
      <c r="AG162" s="26"/>
      <c r="AH162" s="26"/>
      <c r="AI162" s="26"/>
      <c r="AJ162" s="26"/>
      <c r="AK162" s="26"/>
      <c r="AL162" s="26"/>
      <c r="AM162" s="26">
        <f t="shared" si="117"/>
        <v>0</v>
      </c>
      <c r="AN162" s="27"/>
      <c r="AO162" s="28"/>
      <c r="AP162" s="5"/>
    </row>
    <row r="163" spans="1:42" outlineLevel="1" x14ac:dyDescent="0.2">
      <c r="A163" s="237"/>
      <c r="B163" s="238"/>
      <c r="C163" s="35"/>
      <c r="D163" s="36"/>
      <c r="E163" s="37"/>
      <c r="F163" s="37"/>
      <c r="G163" s="37"/>
      <c r="H163" s="71"/>
      <c r="I163" s="37"/>
      <c r="J163" s="37"/>
      <c r="K163" s="37"/>
      <c r="L163" s="37"/>
      <c r="M163" s="37"/>
      <c r="N163" s="37"/>
      <c r="O163" s="37"/>
      <c r="P163" s="37"/>
      <c r="Q163" s="46">
        <f t="shared" si="111"/>
        <v>0</v>
      </c>
      <c r="R163" s="42">
        <v>0</v>
      </c>
      <c r="S163" s="140"/>
      <c r="T163" s="44">
        <f t="shared" si="112"/>
        <v>0</v>
      </c>
      <c r="U163" s="141">
        <f t="shared" si="118"/>
        <v>1.3</v>
      </c>
      <c r="V163" s="54">
        <f t="shared" si="113"/>
        <v>0</v>
      </c>
      <c r="W163" s="59">
        <f t="shared" si="114"/>
        <v>0</v>
      </c>
      <c r="X163" s="18"/>
      <c r="Y163" s="125">
        <f t="shared" si="115"/>
        <v>0</v>
      </c>
      <c r="AA163" s="25"/>
      <c r="AB163" s="26"/>
      <c r="AC163" s="26"/>
      <c r="AD163" s="26">
        <f t="shared" si="116"/>
        <v>0</v>
      </c>
      <c r="AE163" s="26"/>
      <c r="AF163" s="26"/>
      <c r="AG163" s="26"/>
      <c r="AH163" s="26"/>
      <c r="AI163" s="26"/>
      <c r="AJ163" s="26"/>
      <c r="AK163" s="26"/>
      <c r="AL163" s="26"/>
      <c r="AM163" s="26">
        <f t="shared" si="117"/>
        <v>0</v>
      </c>
      <c r="AN163" s="27"/>
      <c r="AO163" s="28"/>
      <c r="AP163" s="5"/>
    </row>
    <row r="164" spans="1:42" outlineLevel="1" x14ac:dyDescent="0.2">
      <c r="A164" s="237"/>
      <c r="B164" s="238"/>
      <c r="C164" s="35"/>
      <c r="D164" s="36"/>
      <c r="E164" s="37"/>
      <c r="F164" s="37"/>
      <c r="G164" s="37"/>
      <c r="H164" s="71"/>
      <c r="I164" s="37"/>
      <c r="J164" s="37"/>
      <c r="K164" s="37"/>
      <c r="L164" s="37"/>
      <c r="M164" s="37"/>
      <c r="N164" s="37"/>
      <c r="O164" s="37"/>
      <c r="P164" s="37"/>
      <c r="Q164" s="46">
        <f t="shared" si="111"/>
        <v>0</v>
      </c>
      <c r="R164" s="42">
        <v>0</v>
      </c>
      <c r="S164" s="140"/>
      <c r="T164" s="44">
        <f t="shared" si="112"/>
        <v>0</v>
      </c>
      <c r="U164" s="141">
        <f t="shared" si="118"/>
        <v>1.3</v>
      </c>
      <c r="V164" s="54">
        <f t="shared" si="113"/>
        <v>0</v>
      </c>
      <c r="W164" s="59">
        <f t="shared" si="114"/>
        <v>0</v>
      </c>
      <c r="X164" s="18"/>
      <c r="Y164" s="125">
        <f t="shared" si="115"/>
        <v>0</v>
      </c>
      <c r="AA164" s="25"/>
      <c r="AB164" s="26"/>
      <c r="AC164" s="26"/>
      <c r="AD164" s="26">
        <f t="shared" si="116"/>
        <v>0</v>
      </c>
      <c r="AE164" s="26"/>
      <c r="AF164" s="26"/>
      <c r="AG164" s="26"/>
      <c r="AH164" s="26"/>
      <c r="AI164" s="26"/>
      <c r="AJ164" s="26"/>
      <c r="AK164" s="26"/>
      <c r="AL164" s="26"/>
      <c r="AM164" s="26">
        <f t="shared" si="117"/>
        <v>0</v>
      </c>
      <c r="AN164" s="27"/>
      <c r="AO164" s="28"/>
      <c r="AP164" s="5"/>
    </row>
    <row r="165" spans="1:42" outlineLevel="1" x14ac:dyDescent="0.2">
      <c r="A165" s="237"/>
      <c r="B165" s="238"/>
      <c r="C165" s="35"/>
      <c r="D165" s="36"/>
      <c r="E165" s="37"/>
      <c r="F165" s="37"/>
      <c r="G165" s="37"/>
      <c r="H165" s="71"/>
      <c r="I165" s="37"/>
      <c r="J165" s="37"/>
      <c r="K165" s="37"/>
      <c r="L165" s="37"/>
      <c r="M165" s="37"/>
      <c r="N165" s="37"/>
      <c r="O165" s="37"/>
      <c r="P165" s="37"/>
      <c r="Q165" s="46">
        <f t="shared" si="111"/>
        <v>0</v>
      </c>
      <c r="R165" s="42">
        <v>0</v>
      </c>
      <c r="S165" s="140"/>
      <c r="T165" s="44">
        <f t="shared" si="112"/>
        <v>0</v>
      </c>
      <c r="U165" s="141">
        <f t="shared" si="118"/>
        <v>1.3</v>
      </c>
      <c r="V165" s="54">
        <f t="shared" si="113"/>
        <v>0</v>
      </c>
      <c r="W165" s="59">
        <f t="shared" si="114"/>
        <v>0</v>
      </c>
      <c r="X165" s="18"/>
      <c r="Y165" s="125">
        <f t="shared" si="115"/>
        <v>0</v>
      </c>
      <c r="AA165" s="25"/>
      <c r="AB165" s="26"/>
      <c r="AC165" s="26"/>
      <c r="AD165" s="26">
        <f t="shared" si="116"/>
        <v>0</v>
      </c>
      <c r="AE165" s="26"/>
      <c r="AF165" s="26"/>
      <c r="AG165" s="26"/>
      <c r="AH165" s="26"/>
      <c r="AI165" s="26"/>
      <c r="AJ165" s="26"/>
      <c r="AK165" s="26"/>
      <c r="AL165" s="26"/>
      <c r="AM165" s="26">
        <f t="shared" si="117"/>
        <v>0</v>
      </c>
      <c r="AN165" s="27"/>
      <c r="AO165" s="28"/>
      <c r="AP165" s="5"/>
    </row>
    <row r="166" spans="1:42" outlineLevel="1" x14ac:dyDescent="0.2">
      <c r="A166" s="237"/>
      <c r="B166" s="238"/>
      <c r="C166" s="35"/>
      <c r="D166" s="36"/>
      <c r="E166" s="37"/>
      <c r="F166" s="37"/>
      <c r="G166" s="37"/>
      <c r="H166" s="71"/>
      <c r="I166" s="37"/>
      <c r="J166" s="37"/>
      <c r="K166" s="37"/>
      <c r="L166" s="37"/>
      <c r="M166" s="37"/>
      <c r="N166" s="37"/>
      <c r="O166" s="37"/>
      <c r="P166" s="37"/>
      <c r="Q166" s="46">
        <f t="shared" si="111"/>
        <v>0</v>
      </c>
      <c r="R166" s="42">
        <v>0</v>
      </c>
      <c r="S166" s="140"/>
      <c r="T166" s="44">
        <f t="shared" si="112"/>
        <v>0</v>
      </c>
      <c r="U166" s="141">
        <f t="shared" si="118"/>
        <v>1.3</v>
      </c>
      <c r="V166" s="54">
        <f t="shared" si="113"/>
        <v>0</v>
      </c>
      <c r="W166" s="59">
        <f t="shared" si="114"/>
        <v>0</v>
      </c>
      <c r="X166" s="18"/>
      <c r="Y166" s="125">
        <f t="shared" si="115"/>
        <v>0</v>
      </c>
      <c r="AA166" s="25"/>
      <c r="AB166" s="26"/>
      <c r="AC166" s="26"/>
      <c r="AD166" s="26">
        <f t="shared" si="116"/>
        <v>0</v>
      </c>
      <c r="AE166" s="26"/>
      <c r="AF166" s="26"/>
      <c r="AG166" s="26"/>
      <c r="AH166" s="26"/>
      <c r="AI166" s="26"/>
      <c r="AJ166" s="26"/>
      <c r="AK166" s="26"/>
      <c r="AL166" s="26"/>
      <c r="AM166" s="26">
        <f t="shared" si="117"/>
        <v>0</v>
      </c>
      <c r="AN166" s="27"/>
      <c r="AO166" s="28"/>
      <c r="AP166" s="5"/>
    </row>
    <row r="167" spans="1:42" outlineLevel="1" x14ac:dyDescent="0.2">
      <c r="A167" s="237"/>
      <c r="B167" s="238"/>
      <c r="C167" s="35"/>
      <c r="D167" s="36"/>
      <c r="E167" s="37"/>
      <c r="F167" s="37"/>
      <c r="G167" s="37"/>
      <c r="H167" s="71"/>
      <c r="I167" s="37"/>
      <c r="J167" s="37"/>
      <c r="K167" s="37"/>
      <c r="L167" s="37"/>
      <c r="M167" s="37"/>
      <c r="N167" s="37"/>
      <c r="O167" s="37"/>
      <c r="P167" s="37"/>
      <c r="Q167" s="46">
        <f t="shared" si="111"/>
        <v>0</v>
      </c>
      <c r="R167" s="42">
        <v>0</v>
      </c>
      <c r="S167" s="140"/>
      <c r="T167" s="44">
        <f t="shared" si="112"/>
        <v>0</v>
      </c>
      <c r="U167" s="141">
        <f t="shared" si="118"/>
        <v>1.3</v>
      </c>
      <c r="V167" s="54">
        <f t="shared" si="113"/>
        <v>0</v>
      </c>
      <c r="W167" s="59">
        <f t="shared" si="114"/>
        <v>0</v>
      </c>
      <c r="X167" s="18"/>
      <c r="Y167" s="125">
        <f t="shared" si="115"/>
        <v>0</v>
      </c>
      <c r="AA167" s="25"/>
      <c r="AB167" s="26"/>
      <c r="AC167" s="26"/>
      <c r="AD167" s="26">
        <f t="shared" si="116"/>
        <v>0</v>
      </c>
      <c r="AE167" s="26"/>
      <c r="AF167" s="26"/>
      <c r="AG167" s="26"/>
      <c r="AH167" s="26"/>
      <c r="AI167" s="26"/>
      <c r="AJ167" s="26"/>
      <c r="AK167" s="26"/>
      <c r="AL167" s="26"/>
      <c r="AM167" s="26">
        <f t="shared" si="117"/>
        <v>0</v>
      </c>
      <c r="AN167" s="27"/>
      <c r="AO167" s="28"/>
      <c r="AP167" s="5"/>
    </row>
    <row r="168" spans="1:42" outlineLevel="1" x14ac:dyDescent="0.2">
      <c r="A168" s="237"/>
      <c r="B168" s="238"/>
      <c r="C168" s="35"/>
      <c r="D168" s="36"/>
      <c r="E168" s="37"/>
      <c r="F168" s="37"/>
      <c r="G168" s="37"/>
      <c r="H168" s="71"/>
      <c r="I168" s="37"/>
      <c r="J168" s="37"/>
      <c r="K168" s="37"/>
      <c r="L168" s="37"/>
      <c r="M168" s="37"/>
      <c r="N168" s="37"/>
      <c r="O168" s="37"/>
      <c r="P168" s="37"/>
      <c r="Q168" s="46">
        <f t="shared" si="111"/>
        <v>0</v>
      </c>
      <c r="R168" s="42">
        <v>0</v>
      </c>
      <c r="S168" s="140"/>
      <c r="T168" s="44">
        <f t="shared" si="112"/>
        <v>0</v>
      </c>
      <c r="U168" s="141">
        <f t="shared" si="118"/>
        <v>1.3</v>
      </c>
      <c r="V168" s="54">
        <f t="shared" si="113"/>
        <v>0</v>
      </c>
      <c r="W168" s="59">
        <f t="shared" si="114"/>
        <v>0</v>
      </c>
      <c r="X168" s="18"/>
      <c r="Y168" s="125">
        <f t="shared" si="115"/>
        <v>0</v>
      </c>
      <c r="AA168" s="25"/>
      <c r="AB168" s="26"/>
      <c r="AC168" s="26"/>
      <c r="AD168" s="26">
        <f t="shared" si="116"/>
        <v>0</v>
      </c>
      <c r="AE168" s="26"/>
      <c r="AF168" s="26"/>
      <c r="AG168" s="26"/>
      <c r="AH168" s="26"/>
      <c r="AI168" s="26"/>
      <c r="AJ168" s="26"/>
      <c r="AK168" s="26"/>
      <c r="AL168" s="26"/>
      <c r="AM168" s="26">
        <f t="shared" si="117"/>
        <v>0</v>
      </c>
      <c r="AN168" s="27"/>
      <c r="AO168" s="28"/>
      <c r="AP168" s="5"/>
    </row>
    <row r="169" spans="1:42" outlineLevel="1" x14ac:dyDescent="0.2">
      <c r="A169" s="237"/>
      <c r="B169" s="238"/>
      <c r="C169" s="35"/>
      <c r="D169" s="36"/>
      <c r="E169" s="37"/>
      <c r="F169" s="37"/>
      <c r="G169" s="37"/>
      <c r="H169" s="71"/>
      <c r="I169" s="37"/>
      <c r="J169" s="37"/>
      <c r="K169" s="37"/>
      <c r="L169" s="37"/>
      <c r="M169" s="37"/>
      <c r="N169" s="37"/>
      <c r="O169" s="37"/>
      <c r="P169" s="37"/>
      <c r="Q169" s="46">
        <f t="shared" si="111"/>
        <v>0</v>
      </c>
      <c r="R169" s="42">
        <v>0</v>
      </c>
      <c r="S169" s="140"/>
      <c r="T169" s="44">
        <f t="shared" si="112"/>
        <v>0</v>
      </c>
      <c r="U169" s="141">
        <f t="shared" si="118"/>
        <v>1.3</v>
      </c>
      <c r="V169" s="54">
        <f t="shared" si="113"/>
        <v>0</v>
      </c>
      <c r="W169" s="59">
        <f t="shared" si="114"/>
        <v>0</v>
      </c>
      <c r="X169" s="18"/>
      <c r="Y169" s="125">
        <f t="shared" si="115"/>
        <v>0</v>
      </c>
      <c r="AA169" s="25"/>
      <c r="AB169" s="26"/>
      <c r="AC169" s="26"/>
      <c r="AD169" s="26">
        <f t="shared" si="116"/>
        <v>0</v>
      </c>
      <c r="AE169" s="26"/>
      <c r="AF169" s="26"/>
      <c r="AG169" s="26"/>
      <c r="AH169" s="26"/>
      <c r="AI169" s="26"/>
      <c r="AJ169" s="26"/>
      <c r="AK169" s="26"/>
      <c r="AL169" s="26"/>
      <c r="AM169" s="26">
        <f t="shared" si="117"/>
        <v>0</v>
      </c>
      <c r="AN169" s="27"/>
      <c r="AO169" s="28"/>
      <c r="AP169" s="5"/>
    </row>
    <row r="170" spans="1:42" outlineLevel="1" x14ac:dyDescent="0.2">
      <c r="A170" s="237"/>
      <c r="B170" s="238"/>
      <c r="C170" s="35"/>
      <c r="D170" s="36"/>
      <c r="E170" s="37"/>
      <c r="F170" s="37"/>
      <c r="G170" s="37"/>
      <c r="H170" s="71"/>
      <c r="I170" s="37"/>
      <c r="J170" s="37"/>
      <c r="K170" s="37"/>
      <c r="L170" s="37"/>
      <c r="M170" s="37"/>
      <c r="N170" s="37"/>
      <c r="O170" s="37"/>
      <c r="P170" s="37"/>
      <c r="Q170" s="46">
        <f t="shared" si="111"/>
        <v>0</v>
      </c>
      <c r="R170" s="42">
        <v>0</v>
      </c>
      <c r="S170" s="140"/>
      <c r="T170" s="44">
        <f t="shared" si="112"/>
        <v>0</v>
      </c>
      <c r="U170" s="141">
        <f t="shared" si="118"/>
        <v>1.3</v>
      </c>
      <c r="V170" s="54">
        <f t="shared" si="113"/>
        <v>0</v>
      </c>
      <c r="W170" s="59">
        <f t="shared" si="114"/>
        <v>0</v>
      </c>
      <c r="X170" s="18"/>
      <c r="Y170" s="125">
        <f t="shared" si="115"/>
        <v>0</v>
      </c>
      <c r="AA170" s="25"/>
      <c r="AB170" s="26"/>
      <c r="AC170" s="26"/>
      <c r="AD170" s="26">
        <f t="shared" si="116"/>
        <v>0</v>
      </c>
      <c r="AE170" s="26"/>
      <c r="AF170" s="26"/>
      <c r="AG170" s="26"/>
      <c r="AH170" s="26"/>
      <c r="AI170" s="26"/>
      <c r="AJ170" s="26"/>
      <c r="AK170" s="26"/>
      <c r="AL170" s="26"/>
      <c r="AM170" s="26">
        <f t="shared" si="117"/>
        <v>0</v>
      </c>
      <c r="AN170" s="27"/>
      <c r="AO170" s="28"/>
      <c r="AP170" s="5"/>
    </row>
    <row r="171" spans="1:42" outlineLevel="1" x14ac:dyDescent="0.2">
      <c r="A171" s="237"/>
      <c r="B171" s="238"/>
      <c r="C171" s="35"/>
      <c r="D171" s="36"/>
      <c r="E171" s="37"/>
      <c r="F171" s="37"/>
      <c r="G171" s="37"/>
      <c r="H171" s="71"/>
      <c r="I171" s="37"/>
      <c r="J171" s="37"/>
      <c r="K171" s="37"/>
      <c r="L171" s="37"/>
      <c r="M171" s="37"/>
      <c r="N171" s="37"/>
      <c r="O171" s="37"/>
      <c r="P171" s="37"/>
      <c r="Q171" s="46">
        <f t="shared" si="111"/>
        <v>0</v>
      </c>
      <c r="R171" s="42">
        <v>0</v>
      </c>
      <c r="S171" s="140"/>
      <c r="T171" s="44">
        <f t="shared" si="112"/>
        <v>0</v>
      </c>
      <c r="U171" s="141">
        <f t="shared" si="118"/>
        <v>1.3</v>
      </c>
      <c r="V171" s="54">
        <f t="shared" si="113"/>
        <v>0</v>
      </c>
      <c r="W171" s="59">
        <f t="shared" si="114"/>
        <v>0</v>
      </c>
      <c r="X171" s="18"/>
      <c r="Y171" s="125">
        <f t="shared" si="115"/>
        <v>0</v>
      </c>
      <c r="AA171" s="25"/>
      <c r="AB171" s="26"/>
      <c r="AC171" s="26"/>
      <c r="AD171" s="26">
        <f t="shared" si="116"/>
        <v>0</v>
      </c>
      <c r="AE171" s="26"/>
      <c r="AF171" s="26"/>
      <c r="AG171" s="26"/>
      <c r="AH171" s="26"/>
      <c r="AI171" s="26"/>
      <c r="AJ171" s="26"/>
      <c r="AK171" s="26"/>
      <c r="AL171" s="26"/>
      <c r="AM171" s="26">
        <f t="shared" si="117"/>
        <v>0</v>
      </c>
      <c r="AN171" s="27"/>
      <c r="AO171" s="28"/>
      <c r="AP171" s="5"/>
    </row>
    <row r="172" spans="1:42" outlineLevel="1" x14ac:dyDescent="0.2">
      <c r="A172" s="237"/>
      <c r="B172" s="238"/>
      <c r="C172" s="35"/>
      <c r="D172" s="36"/>
      <c r="E172" s="37"/>
      <c r="F172" s="37"/>
      <c r="G172" s="37"/>
      <c r="H172" s="71"/>
      <c r="I172" s="37"/>
      <c r="J172" s="37"/>
      <c r="K172" s="37"/>
      <c r="L172" s="37"/>
      <c r="M172" s="37"/>
      <c r="N172" s="37"/>
      <c r="O172" s="37"/>
      <c r="P172" s="37"/>
      <c r="Q172" s="46">
        <f t="shared" si="111"/>
        <v>0</v>
      </c>
      <c r="R172" s="42">
        <v>0</v>
      </c>
      <c r="S172" s="140"/>
      <c r="T172" s="44">
        <f t="shared" si="112"/>
        <v>0</v>
      </c>
      <c r="U172" s="141">
        <f t="shared" si="118"/>
        <v>1.3</v>
      </c>
      <c r="V172" s="54">
        <f t="shared" si="113"/>
        <v>0</v>
      </c>
      <c r="W172" s="59">
        <f t="shared" si="114"/>
        <v>0</v>
      </c>
      <c r="X172" s="18"/>
      <c r="Y172" s="125">
        <f t="shared" si="115"/>
        <v>0</v>
      </c>
      <c r="AA172" s="25"/>
      <c r="AB172" s="26"/>
      <c r="AC172" s="26"/>
      <c r="AD172" s="26">
        <f t="shared" si="116"/>
        <v>0</v>
      </c>
      <c r="AE172" s="26"/>
      <c r="AF172" s="26"/>
      <c r="AG172" s="26"/>
      <c r="AH172" s="26"/>
      <c r="AI172" s="26"/>
      <c r="AJ172" s="26"/>
      <c r="AK172" s="26"/>
      <c r="AL172" s="26"/>
      <c r="AM172" s="26">
        <f t="shared" si="117"/>
        <v>0</v>
      </c>
      <c r="AN172" s="27"/>
      <c r="AO172" s="28"/>
      <c r="AP172" s="5"/>
    </row>
    <row r="173" spans="1:42" outlineLevel="1" x14ac:dyDescent="0.2">
      <c r="A173" s="237"/>
      <c r="B173" s="238"/>
      <c r="C173" s="35"/>
      <c r="D173" s="36"/>
      <c r="E173" s="37"/>
      <c r="F173" s="37"/>
      <c r="G173" s="37"/>
      <c r="H173" s="71"/>
      <c r="I173" s="37"/>
      <c r="J173" s="37"/>
      <c r="K173" s="37"/>
      <c r="L173" s="37"/>
      <c r="M173" s="37"/>
      <c r="N173" s="37"/>
      <c r="O173" s="37"/>
      <c r="P173" s="37"/>
      <c r="Q173" s="46">
        <f t="shared" si="111"/>
        <v>0</v>
      </c>
      <c r="R173" s="42">
        <v>0</v>
      </c>
      <c r="S173" s="140"/>
      <c r="T173" s="44">
        <f t="shared" si="112"/>
        <v>0</v>
      </c>
      <c r="U173" s="141">
        <f t="shared" si="118"/>
        <v>1.3</v>
      </c>
      <c r="V173" s="54">
        <f t="shared" si="113"/>
        <v>0</v>
      </c>
      <c r="W173" s="59">
        <f t="shared" si="114"/>
        <v>0</v>
      </c>
      <c r="X173" s="18"/>
      <c r="Y173" s="125">
        <f t="shared" si="115"/>
        <v>0</v>
      </c>
      <c r="AA173" s="25"/>
      <c r="AB173" s="26"/>
      <c r="AC173" s="26"/>
      <c r="AD173" s="26">
        <f t="shared" si="116"/>
        <v>0</v>
      </c>
      <c r="AE173" s="26"/>
      <c r="AF173" s="26"/>
      <c r="AG173" s="26"/>
      <c r="AH173" s="26"/>
      <c r="AI173" s="26"/>
      <c r="AJ173" s="26"/>
      <c r="AK173" s="26"/>
      <c r="AL173" s="26"/>
      <c r="AM173" s="26">
        <f t="shared" si="117"/>
        <v>0</v>
      </c>
      <c r="AN173" s="27"/>
      <c r="AO173" s="28"/>
      <c r="AP173" s="5"/>
    </row>
    <row r="174" spans="1:42" outlineLevel="1" x14ac:dyDescent="0.2">
      <c r="A174" s="237"/>
      <c r="B174" s="238"/>
      <c r="C174" s="35"/>
      <c r="D174" s="36"/>
      <c r="E174" s="37"/>
      <c r="F174" s="37"/>
      <c r="G174" s="37"/>
      <c r="H174" s="71"/>
      <c r="I174" s="37"/>
      <c r="J174" s="37"/>
      <c r="K174" s="37"/>
      <c r="L174" s="37"/>
      <c r="M174" s="37"/>
      <c r="N174" s="37"/>
      <c r="O174" s="37"/>
      <c r="P174" s="37"/>
      <c r="Q174" s="46">
        <f t="shared" si="111"/>
        <v>0</v>
      </c>
      <c r="R174" s="42">
        <v>0</v>
      </c>
      <c r="S174" s="140"/>
      <c r="T174" s="44">
        <f t="shared" si="112"/>
        <v>0</v>
      </c>
      <c r="U174" s="141">
        <f t="shared" si="118"/>
        <v>1.3</v>
      </c>
      <c r="V174" s="54">
        <f t="shared" si="113"/>
        <v>0</v>
      </c>
      <c r="W174" s="59">
        <f t="shared" si="114"/>
        <v>0</v>
      </c>
      <c r="X174" s="18"/>
      <c r="Y174" s="125">
        <f t="shared" si="115"/>
        <v>0</v>
      </c>
      <c r="AA174" s="25"/>
      <c r="AB174" s="26"/>
      <c r="AC174" s="26"/>
      <c r="AD174" s="26">
        <f t="shared" si="116"/>
        <v>0</v>
      </c>
      <c r="AE174" s="26"/>
      <c r="AF174" s="26"/>
      <c r="AG174" s="26"/>
      <c r="AH174" s="26"/>
      <c r="AI174" s="26"/>
      <c r="AJ174" s="26"/>
      <c r="AK174" s="26"/>
      <c r="AL174" s="26"/>
      <c r="AM174" s="26">
        <f t="shared" si="117"/>
        <v>0</v>
      </c>
      <c r="AN174" s="27"/>
      <c r="AO174" s="28"/>
      <c r="AP174" s="5"/>
    </row>
    <row r="175" spans="1:42" ht="12" outlineLevel="1" thickBot="1" x14ac:dyDescent="0.25">
      <c r="A175" s="237"/>
      <c r="B175" s="238"/>
      <c r="C175" s="35"/>
      <c r="D175" s="36"/>
      <c r="E175" s="37"/>
      <c r="F175" s="37"/>
      <c r="G175" s="37"/>
      <c r="H175" s="71"/>
      <c r="I175" s="37"/>
      <c r="J175" s="37"/>
      <c r="K175" s="37"/>
      <c r="L175" s="37"/>
      <c r="M175" s="37"/>
      <c r="N175" s="37"/>
      <c r="O175" s="37"/>
      <c r="P175" s="37"/>
      <c r="Q175" s="46">
        <f t="shared" si="111"/>
        <v>0</v>
      </c>
      <c r="R175" s="42">
        <v>0</v>
      </c>
      <c r="S175" s="140"/>
      <c r="T175" s="44">
        <f t="shared" si="112"/>
        <v>0</v>
      </c>
      <c r="U175" s="141">
        <f t="shared" si="118"/>
        <v>1.3</v>
      </c>
      <c r="V175" s="54">
        <f t="shared" si="113"/>
        <v>0</v>
      </c>
      <c r="W175" s="59">
        <f t="shared" si="114"/>
        <v>0</v>
      </c>
      <c r="X175" s="18"/>
      <c r="Y175" s="125">
        <f t="shared" si="115"/>
        <v>0</v>
      </c>
      <c r="AA175" s="25"/>
      <c r="AB175" s="26"/>
      <c r="AC175" s="26"/>
      <c r="AD175" s="26">
        <f t="shared" si="116"/>
        <v>0</v>
      </c>
      <c r="AE175" s="26"/>
      <c r="AF175" s="26"/>
      <c r="AG175" s="26"/>
      <c r="AH175" s="26"/>
      <c r="AI175" s="26"/>
      <c r="AJ175" s="26"/>
      <c r="AK175" s="26"/>
      <c r="AL175" s="26"/>
      <c r="AM175" s="26">
        <f t="shared" si="117"/>
        <v>0</v>
      </c>
      <c r="AN175" s="27"/>
      <c r="AO175" s="28"/>
      <c r="AP175" s="5"/>
    </row>
    <row r="176" spans="1:42" ht="16.5" thickBot="1" x14ac:dyDescent="0.3">
      <c r="A176" s="19" t="s">
        <v>68</v>
      </c>
      <c r="B176" s="85">
        <f>Q176+V176</f>
        <v>0</v>
      </c>
      <c r="C176" s="247"/>
      <c r="D176" s="247"/>
      <c r="E176" s="247"/>
      <c r="F176" s="247"/>
      <c r="G176" s="247"/>
      <c r="H176" s="247"/>
      <c r="I176" s="247"/>
      <c r="J176" s="247"/>
      <c r="K176" s="247"/>
      <c r="L176" s="247"/>
      <c r="M176" s="247"/>
      <c r="N176" s="247"/>
      <c r="O176" s="247"/>
      <c r="P176" s="248"/>
      <c r="Q176" s="20">
        <f>SUM(Q177:Q197)</f>
        <v>0</v>
      </c>
      <c r="R176" s="249"/>
      <c r="S176" s="249"/>
      <c r="T176" s="20">
        <f>SUM(T177:T197)</f>
        <v>0</v>
      </c>
      <c r="U176" s="178">
        <v>1.3</v>
      </c>
      <c r="V176" s="20">
        <f>SUM(V177:V197)</f>
        <v>0</v>
      </c>
      <c r="W176" s="20">
        <f>SUM(W177:W197)</f>
        <v>0</v>
      </c>
      <c r="X176" s="155"/>
      <c r="Y176" s="20">
        <f>SUM(Y177:Y197)</f>
        <v>0</v>
      </c>
      <c r="AA176" s="119"/>
      <c r="AB176" s="120"/>
      <c r="AC176" s="120"/>
      <c r="AD176" s="120"/>
      <c r="AE176" s="120"/>
      <c r="AF176" s="120"/>
      <c r="AG176" s="120"/>
      <c r="AH176" s="120"/>
      <c r="AI176" s="120"/>
      <c r="AJ176" s="120"/>
      <c r="AK176" s="120"/>
      <c r="AL176" s="120"/>
      <c r="AM176" s="120"/>
      <c r="AN176" s="121"/>
      <c r="AO176" s="122"/>
      <c r="AP176" s="6"/>
    </row>
    <row r="177" spans="1:42" outlineLevel="1" x14ac:dyDescent="0.2">
      <c r="A177" s="257" t="s">
        <v>35</v>
      </c>
      <c r="B177" s="258"/>
      <c r="C177" s="79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47">
        <f t="shared" ref="Q177:Q188" si="119">C177*$C$12+D177*$D$12+E177*$E$12+F177*$F$12+G177*$G$12+H177*$H$12+I177*$I$12+J177*$J$12+K177*$K$12+L177*$L$12+M177*$M$12+N177*$N$12+O177*$O$12+P177*$P$12</f>
        <v>0</v>
      </c>
      <c r="R177" s="41">
        <v>0</v>
      </c>
      <c r="S177" s="172"/>
      <c r="T177" s="44">
        <f t="shared" ref="T177:T188" si="120">R177*S177</f>
        <v>0</v>
      </c>
      <c r="U177" s="141">
        <f>$U$176</f>
        <v>1.3</v>
      </c>
      <c r="V177" s="54">
        <f t="shared" ref="V177:V188" si="121">IF(T177*U177=0,IF(W177*U177=0,0,W177*U177),IF(W177*U177&gt;0,"ERREUR",T177*U177))</f>
        <v>0</v>
      </c>
      <c r="W177" s="59">
        <f t="shared" ref="W177:W188" si="122">X177*Y177</f>
        <v>0</v>
      </c>
      <c r="X177" s="18"/>
      <c r="Y177" s="125">
        <f t="shared" ref="Y177:Y183" si="123">$AA$12*AA178+AD178+AE178*$AE$12+AF178*$AF$12+AG178*$AG$12+AH178*$AH$12+AI178*$AI$12+AJ178*$AJ$12+AM178+AN178*$AN$12+AO178*$AO$12</f>
        <v>0</v>
      </c>
      <c r="AA177" s="25"/>
      <c r="AB177" s="26"/>
      <c r="AC177" s="26"/>
      <c r="AD177" s="26">
        <f t="shared" ref="AD177:AD188" si="124">AB177*AC177</f>
        <v>0</v>
      </c>
      <c r="AE177" s="26"/>
      <c r="AF177" s="26"/>
      <c r="AG177" s="26"/>
      <c r="AH177" s="26"/>
      <c r="AI177" s="26"/>
      <c r="AJ177" s="26"/>
      <c r="AK177" s="26"/>
      <c r="AL177" s="26"/>
      <c r="AM177" s="26">
        <f t="shared" ref="AM177:AM188" si="125">AK177*AL177</f>
        <v>0</v>
      </c>
      <c r="AN177" s="27"/>
      <c r="AO177" s="28"/>
      <c r="AP177" s="5"/>
    </row>
    <row r="178" spans="1:42" outlineLevel="1" x14ac:dyDescent="0.2">
      <c r="A178" s="237" t="s">
        <v>50</v>
      </c>
      <c r="B178" s="238"/>
      <c r="C178" s="80"/>
      <c r="D178" s="78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47">
        <f t="shared" si="119"/>
        <v>0</v>
      </c>
      <c r="R178" s="42">
        <v>0</v>
      </c>
      <c r="S178" s="140"/>
      <c r="T178" s="44">
        <f t="shared" si="120"/>
        <v>0</v>
      </c>
      <c r="U178" s="141">
        <f t="shared" ref="U178:U197" si="126">$U$176</f>
        <v>1.3</v>
      </c>
      <c r="V178" s="54">
        <f t="shared" si="121"/>
        <v>0</v>
      </c>
      <c r="W178" s="59">
        <f t="shared" si="122"/>
        <v>0</v>
      </c>
      <c r="X178" s="18"/>
      <c r="Y178" s="125">
        <f t="shared" si="123"/>
        <v>0</v>
      </c>
      <c r="AA178" s="25"/>
      <c r="AB178" s="26"/>
      <c r="AC178" s="26"/>
      <c r="AD178" s="26">
        <f t="shared" si="124"/>
        <v>0</v>
      </c>
      <c r="AE178" s="26"/>
      <c r="AF178" s="26"/>
      <c r="AG178" s="26"/>
      <c r="AH178" s="26"/>
      <c r="AI178" s="26"/>
      <c r="AJ178" s="26"/>
      <c r="AK178" s="26"/>
      <c r="AL178" s="26"/>
      <c r="AM178" s="26">
        <f t="shared" si="125"/>
        <v>0</v>
      </c>
      <c r="AN178" s="27"/>
      <c r="AO178" s="28"/>
      <c r="AP178" s="5"/>
    </row>
    <row r="179" spans="1:42" outlineLevel="1" x14ac:dyDescent="0.2">
      <c r="A179" s="237" t="s">
        <v>39</v>
      </c>
      <c r="B179" s="238"/>
      <c r="C179" s="80"/>
      <c r="D179" s="78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47">
        <f t="shared" si="119"/>
        <v>0</v>
      </c>
      <c r="R179" s="42">
        <v>0</v>
      </c>
      <c r="S179" s="140"/>
      <c r="T179" s="44">
        <f t="shared" si="120"/>
        <v>0</v>
      </c>
      <c r="U179" s="141">
        <f t="shared" si="126"/>
        <v>1.3</v>
      </c>
      <c r="V179" s="54">
        <f t="shared" si="121"/>
        <v>0</v>
      </c>
      <c r="W179" s="59">
        <f t="shared" si="122"/>
        <v>0</v>
      </c>
      <c r="X179" s="18"/>
      <c r="Y179" s="125">
        <f t="shared" si="123"/>
        <v>0</v>
      </c>
      <c r="AA179" s="25"/>
      <c r="AB179" s="26"/>
      <c r="AC179" s="26"/>
      <c r="AD179" s="26">
        <f t="shared" si="124"/>
        <v>0</v>
      </c>
      <c r="AE179" s="26"/>
      <c r="AF179" s="26"/>
      <c r="AG179" s="26"/>
      <c r="AH179" s="26"/>
      <c r="AI179" s="26"/>
      <c r="AJ179" s="26"/>
      <c r="AK179" s="26"/>
      <c r="AL179" s="26"/>
      <c r="AM179" s="26">
        <f t="shared" si="125"/>
        <v>0</v>
      </c>
      <c r="AN179" s="27"/>
      <c r="AO179" s="28"/>
      <c r="AP179" s="5"/>
    </row>
    <row r="180" spans="1:42" outlineLevel="1" x14ac:dyDescent="0.2">
      <c r="A180" s="237" t="s">
        <v>92</v>
      </c>
      <c r="B180" s="238"/>
      <c r="C180" s="80"/>
      <c r="D180" s="78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47">
        <f t="shared" si="119"/>
        <v>0</v>
      </c>
      <c r="R180" s="42">
        <v>0</v>
      </c>
      <c r="S180" s="140"/>
      <c r="T180" s="44">
        <f t="shared" si="120"/>
        <v>0</v>
      </c>
      <c r="U180" s="141">
        <f t="shared" si="126"/>
        <v>1.3</v>
      </c>
      <c r="V180" s="54">
        <f t="shared" si="121"/>
        <v>0</v>
      </c>
      <c r="W180" s="59">
        <f t="shared" si="122"/>
        <v>0</v>
      </c>
      <c r="X180" s="18"/>
      <c r="Y180" s="125">
        <f t="shared" si="123"/>
        <v>0</v>
      </c>
      <c r="AA180" s="25"/>
      <c r="AB180" s="26"/>
      <c r="AC180" s="26"/>
      <c r="AD180" s="26">
        <f t="shared" si="124"/>
        <v>0</v>
      </c>
      <c r="AE180" s="26"/>
      <c r="AF180" s="26"/>
      <c r="AG180" s="26"/>
      <c r="AH180" s="26"/>
      <c r="AI180" s="26"/>
      <c r="AJ180" s="26"/>
      <c r="AK180" s="26"/>
      <c r="AL180" s="26"/>
      <c r="AM180" s="26">
        <f t="shared" si="125"/>
        <v>0</v>
      </c>
      <c r="AN180" s="27"/>
      <c r="AO180" s="28"/>
      <c r="AP180" s="5"/>
    </row>
    <row r="181" spans="1:42" outlineLevel="1" x14ac:dyDescent="0.2">
      <c r="A181" s="237" t="s">
        <v>45</v>
      </c>
      <c r="B181" s="238"/>
      <c r="C181" s="80"/>
      <c r="D181" s="78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47">
        <f t="shared" si="119"/>
        <v>0</v>
      </c>
      <c r="R181" s="42">
        <v>0</v>
      </c>
      <c r="S181" s="140"/>
      <c r="T181" s="44">
        <f t="shared" si="120"/>
        <v>0</v>
      </c>
      <c r="U181" s="141">
        <f t="shared" si="126"/>
        <v>1.3</v>
      </c>
      <c r="V181" s="54">
        <f t="shared" si="121"/>
        <v>0</v>
      </c>
      <c r="W181" s="59">
        <f t="shared" si="122"/>
        <v>0</v>
      </c>
      <c r="X181" s="18"/>
      <c r="Y181" s="125">
        <f t="shared" si="123"/>
        <v>0</v>
      </c>
      <c r="AA181" s="25"/>
      <c r="AB181" s="26"/>
      <c r="AC181" s="26"/>
      <c r="AD181" s="26">
        <f t="shared" si="124"/>
        <v>0</v>
      </c>
      <c r="AE181" s="26"/>
      <c r="AF181" s="26"/>
      <c r="AG181" s="26"/>
      <c r="AH181" s="26"/>
      <c r="AI181" s="26"/>
      <c r="AJ181" s="26"/>
      <c r="AK181" s="26"/>
      <c r="AL181" s="26"/>
      <c r="AM181" s="26">
        <f t="shared" si="125"/>
        <v>0</v>
      </c>
      <c r="AN181" s="27"/>
      <c r="AO181" s="28"/>
      <c r="AP181" s="5"/>
    </row>
    <row r="182" spans="1:42" outlineLevel="1" x14ac:dyDescent="0.2">
      <c r="A182" s="237" t="s">
        <v>61</v>
      </c>
      <c r="B182" s="238"/>
      <c r="C182" s="80"/>
      <c r="D182" s="78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47">
        <f t="shared" si="119"/>
        <v>0</v>
      </c>
      <c r="R182" s="42">
        <v>0</v>
      </c>
      <c r="S182" s="140"/>
      <c r="T182" s="44">
        <f t="shared" si="120"/>
        <v>0</v>
      </c>
      <c r="U182" s="141">
        <f t="shared" si="126"/>
        <v>1.3</v>
      </c>
      <c r="V182" s="54">
        <f t="shared" si="121"/>
        <v>0</v>
      </c>
      <c r="W182" s="59">
        <f t="shared" si="122"/>
        <v>0</v>
      </c>
      <c r="X182" s="18"/>
      <c r="Y182" s="125">
        <f t="shared" si="123"/>
        <v>0</v>
      </c>
      <c r="AA182" s="25"/>
      <c r="AB182" s="26"/>
      <c r="AC182" s="26"/>
      <c r="AD182" s="26">
        <f t="shared" si="124"/>
        <v>0</v>
      </c>
      <c r="AE182" s="26"/>
      <c r="AF182" s="26"/>
      <c r="AG182" s="26"/>
      <c r="AH182" s="26"/>
      <c r="AI182" s="26"/>
      <c r="AJ182" s="26"/>
      <c r="AK182" s="26"/>
      <c r="AL182" s="26"/>
      <c r="AM182" s="26">
        <f t="shared" si="125"/>
        <v>0</v>
      </c>
      <c r="AN182" s="27"/>
      <c r="AO182" s="28"/>
      <c r="AP182" s="5"/>
    </row>
    <row r="183" spans="1:42" outlineLevel="1" x14ac:dyDescent="0.2">
      <c r="A183" s="237"/>
      <c r="B183" s="238"/>
      <c r="C183" s="80"/>
      <c r="D183" s="78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47">
        <f t="shared" si="119"/>
        <v>0</v>
      </c>
      <c r="R183" s="42">
        <v>0</v>
      </c>
      <c r="S183" s="140"/>
      <c r="T183" s="44">
        <f t="shared" si="120"/>
        <v>0</v>
      </c>
      <c r="U183" s="141">
        <f t="shared" si="126"/>
        <v>1.3</v>
      </c>
      <c r="V183" s="54">
        <f t="shared" si="121"/>
        <v>0</v>
      </c>
      <c r="W183" s="59">
        <f t="shared" si="122"/>
        <v>0</v>
      </c>
      <c r="X183" s="18"/>
      <c r="Y183" s="125">
        <f t="shared" si="123"/>
        <v>0</v>
      </c>
      <c r="AA183" s="25"/>
      <c r="AB183" s="26"/>
      <c r="AC183" s="26"/>
      <c r="AD183" s="26">
        <f t="shared" si="124"/>
        <v>0</v>
      </c>
      <c r="AE183" s="26"/>
      <c r="AF183" s="26"/>
      <c r="AG183" s="26"/>
      <c r="AH183" s="26"/>
      <c r="AI183" s="26"/>
      <c r="AJ183" s="26"/>
      <c r="AK183" s="26"/>
      <c r="AL183" s="26"/>
      <c r="AM183" s="26">
        <f t="shared" si="125"/>
        <v>0</v>
      </c>
      <c r="AN183" s="27"/>
      <c r="AO183" s="28"/>
      <c r="AP183" s="5"/>
    </row>
    <row r="184" spans="1:42" outlineLevel="1" x14ac:dyDescent="0.2">
      <c r="A184" s="237"/>
      <c r="B184" s="238"/>
      <c r="C184" s="80"/>
      <c r="D184" s="78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47">
        <f t="shared" si="119"/>
        <v>0</v>
      </c>
      <c r="R184" s="42">
        <v>0</v>
      </c>
      <c r="S184" s="140"/>
      <c r="T184" s="44">
        <f t="shared" si="120"/>
        <v>0</v>
      </c>
      <c r="U184" s="141">
        <f t="shared" si="126"/>
        <v>1.3</v>
      </c>
      <c r="V184" s="54">
        <f t="shared" si="121"/>
        <v>0</v>
      </c>
      <c r="W184" s="59">
        <f t="shared" si="122"/>
        <v>0</v>
      </c>
      <c r="X184" s="18"/>
      <c r="Y184" s="125">
        <f>$AA$12*AA197+AD197+AE197*$AE$12+AF197*$AF$12+AG197*$AG$12+AH197*$AH$12+AI197*$AI$12+AJ197*$AJ$12+AM197+AN197*$AN$12+AO197*$AO$12</f>
        <v>0</v>
      </c>
      <c r="AA184" s="25"/>
      <c r="AB184" s="26"/>
      <c r="AC184" s="26"/>
      <c r="AD184" s="26">
        <f t="shared" si="124"/>
        <v>0</v>
      </c>
      <c r="AE184" s="26"/>
      <c r="AF184" s="26"/>
      <c r="AG184" s="26"/>
      <c r="AH184" s="26"/>
      <c r="AI184" s="26"/>
      <c r="AJ184" s="26"/>
      <c r="AK184" s="26"/>
      <c r="AL184" s="26"/>
      <c r="AM184" s="26">
        <f t="shared" si="125"/>
        <v>0</v>
      </c>
      <c r="AN184" s="27"/>
      <c r="AO184" s="28"/>
      <c r="AP184" s="5"/>
    </row>
    <row r="185" spans="1:42" outlineLevel="1" x14ac:dyDescent="0.2">
      <c r="A185" s="237"/>
      <c r="B185" s="238"/>
      <c r="C185" s="80"/>
      <c r="D185" s="78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47">
        <f t="shared" si="119"/>
        <v>0</v>
      </c>
      <c r="R185" s="42">
        <v>0</v>
      </c>
      <c r="S185" s="140"/>
      <c r="T185" s="44">
        <f t="shared" si="120"/>
        <v>0</v>
      </c>
      <c r="U185" s="141">
        <f t="shared" si="126"/>
        <v>1.3</v>
      </c>
      <c r="V185" s="54">
        <f t="shared" si="121"/>
        <v>0</v>
      </c>
      <c r="W185" s="59">
        <f t="shared" si="122"/>
        <v>0</v>
      </c>
      <c r="X185" s="18"/>
      <c r="Y185" s="125">
        <f>$AA$12*AA186+AD186+AE186*$AE$12+AF186*$AF$12+AG186*$AG$12+AH186*$AH$12+AI186*$AI$12+AJ186*$AJ$12+AM186+AN186*$AN$12+AO186*$AO$12</f>
        <v>0</v>
      </c>
      <c r="AA185" s="25"/>
      <c r="AB185" s="26"/>
      <c r="AC185" s="26"/>
      <c r="AD185" s="26">
        <f t="shared" si="124"/>
        <v>0</v>
      </c>
      <c r="AE185" s="26"/>
      <c r="AF185" s="26"/>
      <c r="AG185" s="26"/>
      <c r="AH185" s="26"/>
      <c r="AI185" s="26"/>
      <c r="AJ185" s="26"/>
      <c r="AK185" s="26"/>
      <c r="AL185" s="26"/>
      <c r="AM185" s="26">
        <f t="shared" si="125"/>
        <v>0</v>
      </c>
      <c r="AN185" s="27"/>
      <c r="AO185" s="28"/>
      <c r="AP185" s="5"/>
    </row>
    <row r="186" spans="1:42" outlineLevel="1" x14ac:dyDescent="0.2">
      <c r="A186" s="237"/>
      <c r="B186" s="238"/>
      <c r="C186" s="80"/>
      <c r="D186" s="78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47">
        <f t="shared" si="119"/>
        <v>0</v>
      </c>
      <c r="R186" s="42">
        <v>0</v>
      </c>
      <c r="S186" s="140"/>
      <c r="T186" s="44">
        <f t="shared" si="120"/>
        <v>0</v>
      </c>
      <c r="U186" s="141">
        <f t="shared" si="126"/>
        <v>1.3</v>
      </c>
      <c r="V186" s="54">
        <f t="shared" si="121"/>
        <v>0</v>
      </c>
      <c r="W186" s="59">
        <f t="shared" si="122"/>
        <v>0</v>
      </c>
      <c r="X186" s="18"/>
      <c r="Y186" s="125">
        <f>$AA$12*AA199+AD199+AE199*$AE$12+AF199*$AF$12+AG199*$AG$12+AH199*$AH$12+AI199*$AI$12+AJ199*$AJ$12+AM199+AN199*$AN$12+AO199*$AO$12</f>
        <v>0</v>
      </c>
      <c r="AA186" s="25"/>
      <c r="AB186" s="26"/>
      <c r="AC186" s="26"/>
      <c r="AD186" s="26">
        <f t="shared" si="124"/>
        <v>0</v>
      </c>
      <c r="AE186" s="26"/>
      <c r="AF186" s="26"/>
      <c r="AG186" s="26"/>
      <c r="AH186" s="26"/>
      <c r="AI186" s="26"/>
      <c r="AJ186" s="26"/>
      <c r="AK186" s="26"/>
      <c r="AL186" s="26"/>
      <c r="AM186" s="26">
        <f t="shared" si="125"/>
        <v>0</v>
      </c>
      <c r="AN186" s="27"/>
      <c r="AO186" s="28"/>
      <c r="AP186" s="5"/>
    </row>
    <row r="187" spans="1:42" outlineLevel="1" x14ac:dyDescent="0.2">
      <c r="A187" s="237"/>
      <c r="B187" s="238"/>
      <c r="C187" s="80"/>
      <c r="D187" s="78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47">
        <f t="shared" si="119"/>
        <v>0</v>
      </c>
      <c r="R187" s="42">
        <v>0</v>
      </c>
      <c r="S187" s="140"/>
      <c r="T187" s="44">
        <f t="shared" si="120"/>
        <v>0</v>
      </c>
      <c r="U187" s="141">
        <f t="shared" si="126"/>
        <v>1.3</v>
      </c>
      <c r="V187" s="54">
        <f t="shared" si="121"/>
        <v>0</v>
      </c>
      <c r="W187" s="59">
        <f t="shared" si="122"/>
        <v>0</v>
      </c>
      <c r="X187" s="18"/>
      <c r="Y187" s="125">
        <f>$AA$12*AA188+AD188+AE188*$AE$12+AF188*$AF$12+AG188*$AG$12+AH188*$AH$12+AI188*$AI$12+AJ188*$AJ$12+AM188+AN188*$AN$12+AO188*$AO$12</f>
        <v>0</v>
      </c>
      <c r="AA187" s="25"/>
      <c r="AB187" s="26"/>
      <c r="AC187" s="26"/>
      <c r="AD187" s="26">
        <f t="shared" si="124"/>
        <v>0</v>
      </c>
      <c r="AE187" s="26"/>
      <c r="AF187" s="26"/>
      <c r="AG187" s="26"/>
      <c r="AH187" s="26"/>
      <c r="AI187" s="26"/>
      <c r="AJ187" s="26"/>
      <c r="AK187" s="26"/>
      <c r="AL187" s="26"/>
      <c r="AM187" s="26">
        <f t="shared" si="125"/>
        <v>0</v>
      </c>
      <c r="AN187" s="27"/>
      <c r="AO187" s="28"/>
      <c r="AP187" s="5"/>
    </row>
    <row r="188" spans="1:42" outlineLevel="1" x14ac:dyDescent="0.2">
      <c r="A188" s="237"/>
      <c r="B188" s="238"/>
      <c r="C188" s="80"/>
      <c r="D188" s="78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47">
        <f t="shared" si="119"/>
        <v>0</v>
      </c>
      <c r="R188" s="42">
        <v>0</v>
      </c>
      <c r="S188" s="140"/>
      <c r="T188" s="44">
        <f t="shared" si="120"/>
        <v>0</v>
      </c>
      <c r="U188" s="141">
        <f t="shared" si="126"/>
        <v>1.3</v>
      </c>
      <c r="V188" s="54">
        <f t="shared" si="121"/>
        <v>0</v>
      </c>
      <c r="W188" s="59">
        <f t="shared" si="122"/>
        <v>0</v>
      </c>
      <c r="X188" s="18"/>
      <c r="Y188" s="125">
        <f>$AA$12*AA201+AD201+AE201*$AE$12+AF201*$AF$12+AG201*$AG$12+AH201*$AH$12+AI201*$AI$12+AJ201*$AJ$12+AM201+AN201*$AN$12+AO201*$AO$12</f>
        <v>0</v>
      </c>
      <c r="AA188" s="25"/>
      <c r="AB188" s="26"/>
      <c r="AC188" s="26"/>
      <c r="AD188" s="26">
        <f t="shared" si="124"/>
        <v>0</v>
      </c>
      <c r="AE188" s="26"/>
      <c r="AF188" s="26"/>
      <c r="AG188" s="26"/>
      <c r="AH188" s="26"/>
      <c r="AI188" s="26"/>
      <c r="AJ188" s="26"/>
      <c r="AK188" s="26"/>
      <c r="AL188" s="26"/>
      <c r="AM188" s="26">
        <f t="shared" si="125"/>
        <v>0</v>
      </c>
      <c r="AN188" s="27"/>
      <c r="AO188" s="28"/>
      <c r="AP188" s="5"/>
    </row>
    <row r="189" spans="1:42" outlineLevel="1" x14ac:dyDescent="0.2">
      <c r="A189" s="237"/>
      <c r="B189" s="238"/>
      <c r="C189" s="80"/>
      <c r="D189" s="78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47">
        <f t="shared" ref="Q189:Q196" si="127">C189*$C$12+D189*$D$12+E189*$E$12+F189*$F$12+G189*$G$12+H189*$H$12+I189*$I$12+J189*$J$12+K189*$K$12+L189*$L$12+M189*$M$12+N189*$N$12+O189*$O$12+P189*$P$12</f>
        <v>0</v>
      </c>
      <c r="R189" s="42">
        <v>0</v>
      </c>
      <c r="S189" s="140"/>
      <c r="T189" s="44">
        <f t="shared" ref="T189:T196" si="128">R189*S189</f>
        <v>0</v>
      </c>
      <c r="U189" s="141">
        <f t="shared" si="126"/>
        <v>1.3</v>
      </c>
      <c r="V189" s="54">
        <f t="shared" ref="V189:V196" si="129">IF(T189*U189=0,IF(W189*U189=0,0,W189*U189),IF(W189*U189&gt;0,"ERREUR",T189*U189))</f>
        <v>0</v>
      </c>
      <c r="W189" s="59">
        <f t="shared" ref="W189:W196" si="130">X189*Y189</f>
        <v>0</v>
      </c>
      <c r="X189" s="18"/>
      <c r="Y189" s="125">
        <f>$AA$12*AA190+AD190+AE190*$AE$12+AF190*$AF$12+AG190*$AG$12+AH190*$AH$12+AI190*$AI$12+AJ190*$AJ$12+AM190+AN190*$AN$12+AO190*$AO$12</f>
        <v>0</v>
      </c>
      <c r="AA189" s="25"/>
      <c r="AB189" s="26"/>
      <c r="AC189" s="26"/>
      <c r="AD189" s="26">
        <f t="shared" ref="AD189:AD196" si="131">AB189*AC189</f>
        <v>0</v>
      </c>
      <c r="AE189" s="26"/>
      <c r="AF189" s="26"/>
      <c r="AG189" s="26"/>
      <c r="AH189" s="26"/>
      <c r="AI189" s="26"/>
      <c r="AJ189" s="26"/>
      <c r="AK189" s="26"/>
      <c r="AL189" s="26"/>
      <c r="AM189" s="26">
        <f t="shared" ref="AM189:AM196" si="132">AK189*AL189</f>
        <v>0</v>
      </c>
      <c r="AN189" s="27"/>
      <c r="AO189" s="28"/>
      <c r="AP189" s="5"/>
    </row>
    <row r="190" spans="1:42" outlineLevel="1" x14ac:dyDescent="0.2">
      <c r="A190" s="237"/>
      <c r="B190" s="238"/>
      <c r="C190" s="80"/>
      <c r="D190" s="78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47">
        <f t="shared" si="127"/>
        <v>0</v>
      </c>
      <c r="R190" s="42">
        <v>0</v>
      </c>
      <c r="S190" s="140"/>
      <c r="T190" s="44">
        <f t="shared" si="128"/>
        <v>0</v>
      </c>
      <c r="U190" s="141">
        <f t="shared" si="126"/>
        <v>1.3</v>
      </c>
      <c r="V190" s="54">
        <f t="shared" si="129"/>
        <v>0</v>
      </c>
      <c r="W190" s="59">
        <f t="shared" si="130"/>
        <v>0</v>
      </c>
      <c r="X190" s="18"/>
      <c r="Y190" s="125">
        <f>$AA$12*AA219+AD219+AE219*$AE$12+AF219*$AF$12+AG219*$AG$12+AH219*$AH$12+AI219*$AI$12+AJ219*$AJ$12+AM219+AN219*$AN$12+AO219*$AO$12</f>
        <v>0</v>
      </c>
      <c r="AA190" s="25"/>
      <c r="AB190" s="26"/>
      <c r="AC190" s="26"/>
      <c r="AD190" s="26">
        <f t="shared" si="131"/>
        <v>0</v>
      </c>
      <c r="AE190" s="26"/>
      <c r="AF190" s="26"/>
      <c r="AG190" s="26"/>
      <c r="AH190" s="26"/>
      <c r="AI190" s="26"/>
      <c r="AJ190" s="26"/>
      <c r="AK190" s="26"/>
      <c r="AL190" s="26"/>
      <c r="AM190" s="26">
        <f t="shared" si="132"/>
        <v>0</v>
      </c>
      <c r="AN190" s="27"/>
      <c r="AO190" s="28"/>
      <c r="AP190" s="5"/>
    </row>
    <row r="191" spans="1:42" outlineLevel="1" x14ac:dyDescent="0.2">
      <c r="A191" s="237"/>
      <c r="B191" s="238"/>
      <c r="C191" s="80"/>
      <c r="D191" s="78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47">
        <f t="shared" si="127"/>
        <v>0</v>
      </c>
      <c r="R191" s="42">
        <v>0</v>
      </c>
      <c r="S191" s="140"/>
      <c r="T191" s="44">
        <f t="shared" si="128"/>
        <v>0</v>
      </c>
      <c r="U191" s="141">
        <f t="shared" si="126"/>
        <v>1.3</v>
      </c>
      <c r="V191" s="54">
        <f t="shared" si="129"/>
        <v>0</v>
      </c>
      <c r="W191" s="59">
        <f t="shared" si="130"/>
        <v>0</v>
      </c>
      <c r="X191" s="18"/>
      <c r="Y191" s="125">
        <f>$AA$12*AA192+AD192+AE192*$AE$12+AF192*$AF$12+AG192*$AG$12+AH192*$AH$12+AI192*$AI$12+AJ192*$AJ$12+AM192+AN192*$AN$12+AO192*$AO$12</f>
        <v>0</v>
      </c>
      <c r="AA191" s="25"/>
      <c r="AB191" s="26"/>
      <c r="AC191" s="26"/>
      <c r="AD191" s="26">
        <f t="shared" si="131"/>
        <v>0</v>
      </c>
      <c r="AE191" s="26"/>
      <c r="AF191" s="26"/>
      <c r="AG191" s="26"/>
      <c r="AH191" s="26"/>
      <c r="AI191" s="26"/>
      <c r="AJ191" s="26"/>
      <c r="AK191" s="26"/>
      <c r="AL191" s="26"/>
      <c r="AM191" s="26">
        <f t="shared" si="132"/>
        <v>0</v>
      </c>
      <c r="AN191" s="27"/>
      <c r="AO191" s="28"/>
      <c r="AP191" s="5"/>
    </row>
    <row r="192" spans="1:42" outlineLevel="1" x14ac:dyDescent="0.2">
      <c r="A192" s="237"/>
      <c r="B192" s="238"/>
      <c r="C192" s="80"/>
      <c r="D192" s="78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47">
        <f t="shared" si="127"/>
        <v>0</v>
      </c>
      <c r="R192" s="42">
        <v>0</v>
      </c>
      <c r="S192" s="140"/>
      <c r="T192" s="44">
        <f t="shared" si="128"/>
        <v>0</v>
      </c>
      <c r="U192" s="141">
        <f t="shared" si="126"/>
        <v>1.3</v>
      </c>
      <c r="V192" s="54">
        <f t="shared" si="129"/>
        <v>0</v>
      </c>
      <c r="W192" s="59">
        <f t="shared" si="130"/>
        <v>0</v>
      </c>
      <c r="X192" s="18"/>
      <c r="Y192" s="125">
        <f>$AA$12*AA221+AD221+AE221*$AE$12+AF221*$AF$12+AG221*$AG$12+AH221*$AH$12+AI221*$AI$12+AJ221*$AJ$12+AM221+AN221*$AN$12+AO221*$AO$12</f>
        <v>0</v>
      </c>
      <c r="AA192" s="25"/>
      <c r="AB192" s="26"/>
      <c r="AC192" s="26"/>
      <c r="AD192" s="26">
        <f t="shared" si="131"/>
        <v>0</v>
      </c>
      <c r="AE192" s="26"/>
      <c r="AF192" s="26"/>
      <c r="AG192" s="26"/>
      <c r="AH192" s="26"/>
      <c r="AI192" s="26"/>
      <c r="AJ192" s="26"/>
      <c r="AK192" s="26"/>
      <c r="AL192" s="26"/>
      <c r="AM192" s="26">
        <f t="shared" si="132"/>
        <v>0</v>
      </c>
      <c r="AN192" s="27"/>
      <c r="AO192" s="28"/>
      <c r="AP192" s="5"/>
    </row>
    <row r="193" spans="1:42" outlineLevel="1" x14ac:dyDescent="0.2">
      <c r="A193" s="237"/>
      <c r="B193" s="238"/>
      <c r="C193" s="80"/>
      <c r="D193" s="78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47">
        <f t="shared" si="127"/>
        <v>0</v>
      </c>
      <c r="R193" s="42">
        <v>0</v>
      </c>
      <c r="S193" s="140"/>
      <c r="T193" s="44">
        <f t="shared" si="128"/>
        <v>0</v>
      </c>
      <c r="U193" s="141">
        <f t="shared" si="126"/>
        <v>1.3</v>
      </c>
      <c r="V193" s="54">
        <f t="shared" si="129"/>
        <v>0</v>
      </c>
      <c r="W193" s="59">
        <f t="shared" si="130"/>
        <v>0</v>
      </c>
      <c r="X193" s="18"/>
      <c r="Y193" s="125">
        <f>$AA$12*AA194+AD194+AE194*$AE$12+AF194*$AF$12+AG194*$AG$12+AH194*$AH$12+AI194*$AI$12+AJ194*$AJ$12+AM194+AN194*$AN$12+AO194*$AO$12</f>
        <v>0</v>
      </c>
      <c r="AA193" s="25"/>
      <c r="AB193" s="26"/>
      <c r="AC193" s="26"/>
      <c r="AD193" s="26">
        <f t="shared" si="131"/>
        <v>0</v>
      </c>
      <c r="AE193" s="26"/>
      <c r="AF193" s="26"/>
      <c r="AG193" s="26"/>
      <c r="AH193" s="26"/>
      <c r="AI193" s="26"/>
      <c r="AJ193" s="26"/>
      <c r="AK193" s="26"/>
      <c r="AL193" s="26"/>
      <c r="AM193" s="26">
        <f t="shared" si="132"/>
        <v>0</v>
      </c>
      <c r="AN193" s="27"/>
      <c r="AO193" s="28"/>
      <c r="AP193" s="5"/>
    </row>
    <row r="194" spans="1:42" outlineLevel="1" x14ac:dyDescent="0.2">
      <c r="A194" s="237"/>
      <c r="B194" s="238"/>
      <c r="C194" s="80"/>
      <c r="D194" s="78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47">
        <f t="shared" si="127"/>
        <v>0</v>
      </c>
      <c r="R194" s="42">
        <v>0</v>
      </c>
      <c r="S194" s="140"/>
      <c r="T194" s="44">
        <f t="shared" si="128"/>
        <v>0</v>
      </c>
      <c r="U194" s="141">
        <f t="shared" si="126"/>
        <v>1.3</v>
      </c>
      <c r="V194" s="54">
        <f t="shared" si="129"/>
        <v>0</v>
      </c>
      <c r="W194" s="59">
        <f t="shared" si="130"/>
        <v>0</v>
      </c>
      <c r="X194" s="18"/>
      <c r="Y194" s="125">
        <f>$AA$12*AA224+AD224+AE224*$AE$12+AF224*$AF$12+AG224*$AG$12+AH224*$AH$12+AI224*$AI$12+AJ224*$AJ$12+AM224+AN224*$AN$12+AO224*$AO$12</f>
        <v>0</v>
      </c>
      <c r="AA194" s="25"/>
      <c r="AB194" s="26"/>
      <c r="AC194" s="26"/>
      <c r="AD194" s="26">
        <f t="shared" si="131"/>
        <v>0</v>
      </c>
      <c r="AE194" s="26"/>
      <c r="AF194" s="26"/>
      <c r="AG194" s="26"/>
      <c r="AH194" s="26"/>
      <c r="AI194" s="26"/>
      <c r="AJ194" s="26"/>
      <c r="AK194" s="26"/>
      <c r="AL194" s="26"/>
      <c r="AM194" s="26">
        <f t="shared" si="132"/>
        <v>0</v>
      </c>
      <c r="AN194" s="27"/>
      <c r="AO194" s="28"/>
      <c r="AP194" s="5"/>
    </row>
    <row r="195" spans="1:42" outlineLevel="1" x14ac:dyDescent="0.2">
      <c r="A195" s="237"/>
      <c r="B195" s="238"/>
      <c r="C195" s="80"/>
      <c r="D195" s="78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47">
        <f>C195*$C$12+D195*$D$12+E195*$E$12+F195*$F$12+G195*$G$12+H195*$H$12+I195*$I$12+J195*$J$12+K195*$K$12+L195*$L$12+M195*$M$12+N195*$N$12+O195*$O$12+P195*$P$12</f>
        <v>0</v>
      </c>
      <c r="R195" s="42">
        <v>0</v>
      </c>
      <c r="S195" s="140"/>
      <c r="T195" s="44">
        <f>R195*S195</f>
        <v>0</v>
      </c>
      <c r="U195" s="141">
        <f t="shared" si="126"/>
        <v>1.3</v>
      </c>
      <c r="V195" s="54">
        <f>IF(T195*U195=0,IF(W195*U195=0,0,W195*U195),IF(W195*U195&gt;0,"ERREUR",T195*U195))</f>
        <v>0</v>
      </c>
      <c r="W195" s="59">
        <f>X195*Y195</f>
        <v>0</v>
      </c>
      <c r="X195" s="18"/>
      <c r="Y195" s="125">
        <f>$AA$12*AA203+AD203+AE203*$AE$12+AF203*$AF$12+AG203*$AG$12+AH203*$AH$12+AI203*$AI$12+AJ203*$AJ$12+AM203+AN203*$AN$12+AO203*$AO$12</f>
        <v>0</v>
      </c>
      <c r="AA195" s="25"/>
      <c r="AB195" s="26"/>
      <c r="AC195" s="26"/>
      <c r="AD195" s="26">
        <f>AB195*AC195</f>
        <v>0</v>
      </c>
      <c r="AE195" s="26"/>
      <c r="AF195" s="26"/>
      <c r="AG195" s="26"/>
      <c r="AH195" s="26"/>
      <c r="AI195" s="26"/>
      <c r="AJ195" s="26"/>
      <c r="AK195" s="26"/>
      <c r="AL195" s="26"/>
      <c r="AM195" s="26">
        <f>AK195*AL195</f>
        <v>0</v>
      </c>
      <c r="AN195" s="27"/>
      <c r="AO195" s="28"/>
      <c r="AP195" s="5"/>
    </row>
    <row r="196" spans="1:42" outlineLevel="1" x14ac:dyDescent="0.2">
      <c r="A196" s="237"/>
      <c r="B196" s="238"/>
      <c r="C196" s="80"/>
      <c r="D196" s="78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47">
        <f t="shared" si="127"/>
        <v>0</v>
      </c>
      <c r="R196" s="42">
        <v>0</v>
      </c>
      <c r="S196" s="140"/>
      <c r="T196" s="44">
        <f t="shared" si="128"/>
        <v>0</v>
      </c>
      <c r="U196" s="141">
        <f t="shared" si="126"/>
        <v>1.3</v>
      </c>
      <c r="V196" s="54">
        <f t="shared" si="129"/>
        <v>0</v>
      </c>
      <c r="W196" s="59">
        <f t="shared" si="130"/>
        <v>0</v>
      </c>
      <c r="X196" s="18"/>
      <c r="Y196" s="125">
        <f>$AA$12*AA203+AD203+AE203*$AE$12+AF203*$AF$12+AG203*$AG$12+AH203*$AH$12+AI203*$AI$12+AJ203*$AJ$12+AM203+AN203*$AN$12+AO203*$AO$12</f>
        <v>0</v>
      </c>
      <c r="AA196" s="25"/>
      <c r="AB196" s="26"/>
      <c r="AC196" s="26"/>
      <c r="AD196" s="26">
        <f t="shared" si="131"/>
        <v>0</v>
      </c>
      <c r="AE196" s="26"/>
      <c r="AF196" s="26"/>
      <c r="AG196" s="26"/>
      <c r="AH196" s="26"/>
      <c r="AI196" s="26"/>
      <c r="AJ196" s="26"/>
      <c r="AK196" s="26"/>
      <c r="AL196" s="26"/>
      <c r="AM196" s="26">
        <f t="shared" si="132"/>
        <v>0</v>
      </c>
      <c r="AN196" s="27"/>
      <c r="AO196" s="28"/>
      <c r="AP196" s="5"/>
    </row>
    <row r="197" spans="1:42" ht="12" outlineLevel="1" thickBot="1" x14ac:dyDescent="0.25">
      <c r="A197" s="304"/>
      <c r="B197" s="305"/>
      <c r="C197" s="38"/>
      <c r="D197" s="39"/>
      <c r="E197" s="40"/>
      <c r="F197" s="40"/>
      <c r="G197" s="40"/>
      <c r="H197" s="72"/>
      <c r="I197" s="40"/>
      <c r="J197" s="40"/>
      <c r="K197" s="40"/>
      <c r="L197" s="40"/>
      <c r="M197" s="40"/>
      <c r="N197" s="40"/>
      <c r="O197" s="40"/>
      <c r="P197" s="40"/>
      <c r="Q197" s="47">
        <f>C197*$C$12+D197*$D$12+E197*$E$12+F197*$F$12+G197*$G$12+H197*$H$12+I197*$I$12+J197*$J$12+K197*$K$12+L197*$L$12+M197*$M$12+N197*$N$12+O197*$O$12+P197*$P$12</f>
        <v>0</v>
      </c>
      <c r="R197" s="43">
        <v>0</v>
      </c>
      <c r="S197" s="175"/>
      <c r="T197" s="45">
        <f>R197*S197</f>
        <v>0</v>
      </c>
      <c r="U197" s="141">
        <f t="shared" si="126"/>
        <v>1.3</v>
      </c>
      <c r="V197" s="54">
        <f>IF(T197*U197=0,IF(W197*U197=0,0,W197*U197),IF(W197*U197&gt;0,"ERREUR",T197*U197))</f>
        <v>0</v>
      </c>
      <c r="W197" s="60">
        <f>X197*Y197</f>
        <v>0</v>
      </c>
      <c r="X197" s="18"/>
      <c r="Y197" s="125">
        <f>$AA$12*AA198+AD198+AE198*$AE$12+AF198*$AF$12+AG198*$AG$12+AH198*$AH$12+AI198*$AI$12+AJ198*$AJ$12+AM198+AN198*$AN$12+AO198*$AO$12</f>
        <v>0</v>
      </c>
      <c r="AA197" s="25"/>
      <c r="AB197" s="26"/>
      <c r="AC197" s="26"/>
      <c r="AD197" s="26">
        <f>AB197*AC197</f>
        <v>0</v>
      </c>
      <c r="AE197" s="26"/>
      <c r="AF197" s="26"/>
      <c r="AG197" s="26"/>
      <c r="AH197" s="26"/>
      <c r="AI197" s="26"/>
      <c r="AJ197" s="26"/>
      <c r="AK197" s="26"/>
      <c r="AL197" s="26"/>
      <c r="AM197" s="26">
        <f>AK197*AL197</f>
        <v>0</v>
      </c>
      <c r="AN197" s="27"/>
      <c r="AO197" s="28"/>
      <c r="AP197" s="5"/>
    </row>
    <row r="198" spans="1:42" ht="16.5" thickBot="1" x14ac:dyDescent="0.3">
      <c r="A198" s="19" t="s">
        <v>93</v>
      </c>
      <c r="B198" s="85">
        <f>Q198+V198</f>
        <v>0</v>
      </c>
      <c r="C198" s="247"/>
      <c r="D198" s="247"/>
      <c r="E198" s="247"/>
      <c r="F198" s="247"/>
      <c r="G198" s="247"/>
      <c r="H198" s="247"/>
      <c r="I198" s="247"/>
      <c r="J198" s="247"/>
      <c r="K198" s="247"/>
      <c r="L198" s="247"/>
      <c r="M198" s="247"/>
      <c r="N198" s="247"/>
      <c r="O198" s="247"/>
      <c r="P198" s="248"/>
      <c r="Q198" s="20">
        <f>SUM(Q199:Q219)</f>
        <v>0</v>
      </c>
      <c r="R198" s="249"/>
      <c r="S198" s="249"/>
      <c r="T198" s="20">
        <f>SUM(T199:T219)</f>
        <v>0</v>
      </c>
      <c r="U198" s="178">
        <v>1.3</v>
      </c>
      <c r="V198" s="20">
        <f>SUM(V199:V219)</f>
        <v>0</v>
      </c>
      <c r="W198" s="20">
        <f>SUM(W199:W219)</f>
        <v>0</v>
      </c>
      <c r="X198" s="155"/>
      <c r="Y198" s="20">
        <f>SUM(Y199:Y219)</f>
        <v>0</v>
      </c>
      <c r="AA198" s="119"/>
      <c r="AB198" s="120"/>
      <c r="AC198" s="120"/>
      <c r="AD198" s="120"/>
      <c r="AE198" s="120"/>
      <c r="AF198" s="120"/>
      <c r="AG198" s="120"/>
      <c r="AH198" s="120"/>
      <c r="AI198" s="120"/>
      <c r="AJ198" s="120"/>
      <c r="AK198" s="120"/>
      <c r="AL198" s="120"/>
      <c r="AM198" s="120"/>
      <c r="AN198" s="121"/>
      <c r="AO198" s="122"/>
      <c r="AP198" s="6"/>
    </row>
    <row r="199" spans="1:42" outlineLevel="1" x14ac:dyDescent="0.2">
      <c r="A199" s="322"/>
      <c r="B199" s="323"/>
      <c r="C199" s="33"/>
      <c r="D199" s="34"/>
      <c r="E199" s="34"/>
      <c r="F199" s="34"/>
      <c r="G199" s="34"/>
      <c r="H199" s="70"/>
      <c r="I199" s="34"/>
      <c r="J199" s="34"/>
      <c r="K199" s="34"/>
      <c r="L199" s="34"/>
      <c r="M199" s="34"/>
      <c r="N199" s="34"/>
      <c r="O199" s="34"/>
      <c r="P199" s="34"/>
      <c r="Q199" s="46">
        <f>C199*$C$12+D199*$D$12+E199*$E$12+F199*$F$12+G199*$G$12+H199*$H$12+I199*$I$12+J199*$J$12+K199*$K$12+L199*$L$12+M199*$M$12+N199*$N$12+O199*$O$12+P199*$P$12</f>
        <v>0</v>
      </c>
      <c r="R199" s="41">
        <v>0</v>
      </c>
      <c r="S199" s="172"/>
      <c r="T199" s="44">
        <f>R199*S199</f>
        <v>0</v>
      </c>
      <c r="U199" s="141">
        <f t="shared" ref="U199:U219" si="133">$U$198</f>
        <v>1.3</v>
      </c>
      <c r="V199" s="54">
        <f>IF(T199*U199=0,IF(W199*U199=0,0,W199*U199),IF(W199*U199&gt;0,"ERREUR",T199*U199))</f>
        <v>0</v>
      </c>
      <c r="W199" s="58">
        <f>X199*Y199</f>
        <v>0</v>
      </c>
      <c r="X199" s="18"/>
      <c r="Y199" s="125">
        <f>$AA$12*AA199+AD199+AE199*$AE$12+AF199*$AF$12+AG199*$AG$12+AH199*$AH$12+AI199*$AI$12+AJ199*$AJ$12+AM199+AN199*$AN$12+AO199*$AO$12</f>
        <v>0</v>
      </c>
      <c r="AA199" s="25"/>
      <c r="AB199" s="26"/>
      <c r="AC199" s="26"/>
      <c r="AD199" s="26">
        <f>AB199*AC199</f>
        <v>0</v>
      </c>
      <c r="AE199" s="26"/>
      <c r="AF199" s="26"/>
      <c r="AG199" s="26"/>
      <c r="AH199" s="26"/>
      <c r="AI199" s="26"/>
      <c r="AJ199" s="26"/>
      <c r="AK199" s="26"/>
      <c r="AL199" s="26"/>
      <c r="AM199" s="26">
        <f>AK199*AL199</f>
        <v>0</v>
      </c>
      <c r="AN199" s="27"/>
      <c r="AO199" s="28"/>
      <c r="AP199" s="6"/>
    </row>
    <row r="200" spans="1:42" outlineLevel="1" x14ac:dyDescent="0.2">
      <c r="A200" s="320"/>
      <c r="B200" s="321"/>
      <c r="C200" s="35"/>
      <c r="D200" s="36"/>
      <c r="E200" s="37"/>
      <c r="F200" s="37"/>
      <c r="G200" s="37"/>
      <c r="H200" s="71"/>
      <c r="I200" s="37"/>
      <c r="J200" s="37"/>
      <c r="K200" s="37"/>
      <c r="L200" s="37"/>
      <c r="M200" s="37"/>
      <c r="N200" s="37"/>
      <c r="O200" s="37"/>
      <c r="P200" s="37"/>
      <c r="Q200" s="46">
        <f>C200*$C$12+D200*$D$12+E200*$E$12+F200*$F$12+G200*$G$12+H200*$H$12+I200*$I$12+J200*$J$12+K200*$K$12+L200*$L$12+M200*$M$12+N200*$N$12+O200*$O$12+P200*$P$12</f>
        <v>0</v>
      </c>
      <c r="R200" s="42">
        <v>0</v>
      </c>
      <c r="S200" s="140"/>
      <c r="T200" s="44">
        <f>R200*S200</f>
        <v>0</v>
      </c>
      <c r="U200" s="141">
        <f t="shared" si="133"/>
        <v>1.3</v>
      </c>
      <c r="V200" s="54">
        <f>IF(T200*U200=0,IF(W200*U200=0,0,W200*U200),IF(W200*U200&gt;0,"ERREUR",T200*U200))</f>
        <v>0</v>
      </c>
      <c r="W200" s="59">
        <f>X200*Y200</f>
        <v>0</v>
      </c>
      <c r="X200" s="18"/>
      <c r="Y200" s="125">
        <f>$AA$12*AA200+AD200+AE200*$AE$12+AF200*$AF$12+AG200*$AG$12+AH200*$AH$12+AI200*$AI$12+AJ200*$AJ$12+AM200+AN200*$AN$12+AO200*$AO$12</f>
        <v>0</v>
      </c>
      <c r="AA200" s="25"/>
      <c r="AB200" s="26"/>
      <c r="AC200" s="26"/>
      <c r="AD200" s="26">
        <f>AB200*AC200</f>
        <v>0</v>
      </c>
      <c r="AE200" s="26"/>
      <c r="AF200" s="26"/>
      <c r="AG200" s="26"/>
      <c r="AH200" s="26"/>
      <c r="AI200" s="26"/>
      <c r="AJ200" s="26"/>
      <c r="AK200" s="26"/>
      <c r="AL200" s="26"/>
      <c r="AM200" s="26">
        <f>AK200*AL200</f>
        <v>0</v>
      </c>
      <c r="AN200" s="27"/>
      <c r="AO200" s="28"/>
      <c r="AP200" s="6"/>
    </row>
    <row r="201" spans="1:42" outlineLevel="1" x14ac:dyDescent="0.2">
      <c r="A201" s="320"/>
      <c r="B201" s="321"/>
      <c r="C201" s="35"/>
      <c r="D201" s="36"/>
      <c r="E201" s="37"/>
      <c r="F201" s="37"/>
      <c r="G201" s="37"/>
      <c r="H201" s="71"/>
      <c r="I201" s="37"/>
      <c r="J201" s="37"/>
      <c r="K201" s="37"/>
      <c r="L201" s="37"/>
      <c r="M201" s="37"/>
      <c r="N201" s="37"/>
      <c r="O201" s="37"/>
      <c r="P201" s="37"/>
      <c r="Q201" s="46">
        <f>C201*$C$12+D201*$D$12+E201*$E$12+F201*$F$12+G201*$G$12+H201*$H$12+I201*$I$12+J201*$J$12+K201*$K$12+L201*$L$12+M201*$M$12+N201*$N$12+O201*$O$12+P201*$P$12</f>
        <v>0</v>
      </c>
      <c r="R201" s="42">
        <v>0</v>
      </c>
      <c r="S201" s="140"/>
      <c r="T201" s="44">
        <f>R201*S201</f>
        <v>0</v>
      </c>
      <c r="U201" s="141">
        <f t="shared" si="133"/>
        <v>1.3</v>
      </c>
      <c r="V201" s="54">
        <f>IF(T201*U201=0,IF(W201*U201=0,0,W201*U201),IF(W201*U201&gt;0,"ERREUR",T201*U201))</f>
        <v>0</v>
      </c>
      <c r="W201" s="59">
        <f>X201*Y201</f>
        <v>0</v>
      </c>
      <c r="X201" s="18"/>
      <c r="Y201" s="125">
        <f>$AA$12*AA201+AD201+AE201*$AE$12+AF201*$AF$12+AG201*$AG$12+AH201*$AH$12+AI201*$AI$12+AJ201*$AJ$12+AM201+AN201*$AN$12+AO201*$AO$12</f>
        <v>0</v>
      </c>
      <c r="AA201" s="25"/>
      <c r="AB201" s="26"/>
      <c r="AC201" s="26"/>
      <c r="AD201" s="26">
        <f>AB201*AC201</f>
        <v>0</v>
      </c>
      <c r="AE201" s="26"/>
      <c r="AF201" s="26"/>
      <c r="AG201" s="26"/>
      <c r="AH201" s="26"/>
      <c r="AI201" s="26"/>
      <c r="AJ201" s="26"/>
      <c r="AK201" s="26"/>
      <c r="AL201" s="26"/>
      <c r="AM201" s="26">
        <f>AK201*AL201</f>
        <v>0</v>
      </c>
      <c r="AN201" s="27"/>
      <c r="AO201" s="28"/>
      <c r="AP201" s="6"/>
    </row>
    <row r="202" spans="1:42" outlineLevel="1" x14ac:dyDescent="0.2">
      <c r="A202" s="320"/>
      <c r="B202" s="321"/>
      <c r="C202" s="35"/>
      <c r="D202" s="36"/>
      <c r="E202" s="37"/>
      <c r="F202" s="37"/>
      <c r="G202" s="37"/>
      <c r="H202" s="71"/>
      <c r="I202" s="37"/>
      <c r="J202" s="37"/>
      <c r="K202" s="37"/>
      <c r="L202" s="37"/>
      <c r="M202" s="37"/>
      <c r="N202" s="37"/>
      <c r="O202" s="37"/>
      <c r="P202" s="37"/>
      <c r="Q202" s="46">
        <f>C202*$C$12+D202*$D$12+E202*$E$12+F202*$F$12+G202*$G$12+H202*$H$12+I202*$I$12+J202*$J$12+K202*$K$12+L202*$L$12+M202*$M$12+N202*$N$12+O202*$O$12+P202*$P$12</f>
        <v>0</v>
      </c>
      <c r="R202" s="42">
        <v>0</v>
      </c>
      <c r="S202" s="140"/>
      <c r="T202" s="44">
        <f>R202*S202</f>
        <v>0</v>
      </c>
      <c r="U202" s="141">
        <f t="shared" si="133"/>
        <v>1.3</v>
      </c>
      <c r="V202" s="54">
        <f>IF(T202*U202=0,IF(W202*U202=0,0,W202*U202),IF(W202*U202&gt;0,"ERREUR",T202*U202))</f>
        <v>0</v>
      </c>
      <c r="W202" s="59">
        <f>X202*Y202</f>
        <v>0</v>
      </c>
      <c r="X202" s="18"/>
      <c r="Y202" s="125">
        <f>$AA$12*AA202+AD202+AE202*$AE$12+AF202*$AF$12+AG202*$AG$12+AH202*$AH$12+AI202*$AI$12+AJ202*$AJ$12+AM202+AN202*$AN$12+AO202*$AO$12</f>
        <v>0</v>
      </c>
      <c r="AA202" s="25"/>
      <c r="AB202" s="26"/>
      <c r="AC202" s="26"/>
      <c r="AD202" s="26">
        <f>AB202*AC202</f>
        <v>0</v>
      </c>
      <c r="AE202" s="26"/>
      <c r="AF202" s="26"/>
      <c r="AG202" s="26"/>
      <c r="AH202" s="26"/>
      <c r="AI202" s="26"/>
      <c r="AJ202" s="26"/>
      <c r="AK202" s="26"/>
      <c r="AL202" s="26"/>
      <c r="AM202" s="26">
        <f>AK202*AL202</f>
        <v>0</v>
      </c>
      <c r="AN202" s="27"/>
      <c r="AO202" s="28"/>
      <c r="AP202" s="6"/>
    </row>
    <row r="203" spans="1:42" outlineLevel="1" x14ac:dyDescent="0.2">
      <c r="A203" s="320"/>
      <c r="B203" s="321"/>
      <c r="C203" s="35"/>
      <c r="D203" s="36"/>
      <c r="E203" s="37"/>
      <c r="F203" s="37"/>
      <c r="G203" s="37"/>
      <c r="H203" s="71"/>
      <c r="I203" s="37"/>
      <c r="J203" s="37"/>
      <c r="K203" s="37"/>
      <c r="L203" s="37"/>
      <c r="M203" s="37"/>
      <c r="N203" s="37"/>
      <c r="O203" s="37"/>
      <c r="P203" s="37"/>
      <c r="Q203" s="46">
        <f>C203*$C$12+D203*$D$12+E203*$E$12+F203*$F$12+G203*$G$12+H203*$H$12+I203*$I$12+J203*$J$12+K203*$K$12+L203*$L$12+M203*$M$12+N203*$N$12+O203*$O$12+P203*$P$12</f>
        <v>0</v>
      </c>
      <c r="R203" s="42">
        <v>0</v>
      </c>
      <c r="S203" s="140"/>
      <c r="T203" s="44">
        <f>R203*S203</f>
        <v>0</v>
      </c>
      <c r="U203" s="141">
        <f t="shared" si="133"/>
        <v>1.3</v>
      </c>
      <c r="V203" s="54">
        <f>IF(T203*U203=0,IF(W203*U203=0,0,W203*U203),IF(W203*U203&gt;0,"ERREUR",T203*U203))</f>
        <v>0</v>
      </c>
      <c r="W203" s="59">
        <f>X203*Y203</f>
        <v>0</v>
      </c>
      <c r="X203" s="18"/>
      <c r="Y203" s="125">
        <f>$AA$12*AA203+AD203+AE203*$AE$12+AF203*$AF$12+AG203*$AG$12+AH203*$AH$12+AI203*$AI$12+AJ203*$AJ$12+AM203+AN203*$AN$12+AO203*$AO$12</f>
        <v>0</v>
      </c>
      <c r="AA203" s="25"/>
      <c r="AB203" s="26"/>
      <c r="AC203" s="26"/>
      <c r="AD203" s="26">
        <f>AB203*AC203</f>
        <v>0</v>
      </c>
      <c r="AE203" s="26"/>
      <c r="AF203" s="26"/>
      <c r="AG203" s="26"/>
      <c r="AH203" s="26"/>
      <c r="AI203" s="26"/>
      <c r="AJ203" s="26"/>
      <c r="AK203" s="26"/>
      <c r="AL203" s="26"/>
      <c r="AM203" s="26">
        <f>AK203*AL203</f>
        <v>0</v>
      </c>
      <c r="AN203" s="27"/>
      <c r="AO203" s="28"/>
      <c r="AP203" s="6"/>
    </row>
    <row r="204" spans="1:42" outlineLevel="1" x14ac:dyDescent="0.2">
      <c r="A204" s="320"/>
      <c r="B204" s="321"/>
      <c r="C204" s="35"/>
      <c r="D204" s="36"/>
      <c r="E204" s="37"/>
      <c r="F204" s="37"/>
      <c r="G204" s="37"/>
      <c r="H204" s="71"/>
      <c r="I204" s="37"/>
      <c r="J204" s="37"/>
      <c r="K204" s="37"/>
      <c r="L204" s="37"/>
      <c r="M204" s="37"/>
      <c r="N204" s="37"/>
      <c r="O204" s="37"/>
      <c r="P204" s="37"/>
      <c r="Q204" s="46">
        <f t="shared" ref="Q204:Q214" si="134">C204*$C$12+D204*$D$12+E204*$E$12+F204*$F$12+G204*$G$12+H204*$H$12+I204*$I$12+J204*$J$12+K204*$K$12+L204*$L$12+M204*$M$12+N204*$N$12+O204*$O$12+P204*$P$12</f>
        <v>0</v>
      </c>
      <c r="R204" s="42">
        <v>0</v>
      </c>
      <c r="S204" s="140"/>
      <c r="T204" s="44">
        <f t="shared" ref="T204:T214" si="135">R204*S204</f>
        <v>0</v>
      </c>
      <c r="U204" s="141">
        <f t="shared" si="133"/>
        <v>1.3</v>
      </c>
      <c r="V204" s="54">
        <f t="shared" ref="V204:V214" si="136">IF(T204*U204=0,IF(W204*U204=0,0,W204*U204),IF(W204*U204&gt;0,"ERREUR",T204*U204))</f>
        <v>0</v>
      </c>
      <c r="W204" s="59">
        <f t="shared" ref="W204:W214" si="137">X204*Y204</f>
        <v>0</v>
      </c>
      <c r="X204" s="18"/>
      <c r="Y204" s="125">
        <f t="shared" ref="Y204:Y214" si="138">$AA$12*AA204+AD204+AE204*$AE$12+AF204*$AF$12+AG204*$AG$12+AH204*$AH$12+AI204*$AI$12+AJ204*$AJ$12+AM204+AN204*$AN$12+AO204*$AO$12</f>
        <v>0</v>
      </c>
      <c r="AA204" s="25"/>
      <c r="AB204" s="26"/>
      <c r="AC204" s="26"/>
      <c r="AD204" s="26">
        <f t="shared" ref="AD204:AD214" si="139">AB204*AC204</f>
        <v>0</v>
      </c>
      <c r="AE204" s="26"/>
      <c r="AF204" s="26"/>
      <c r="AG204" s="26"/>
      <c r="AH204" s="26"/>
      <c r="AI204" s="26"/>
      <c r="AJ204" s="26"/>
      <c r="AK204" s="26"/>
      <c r="AL204" s="26"/>
      <c r="AM204" s="26">
        <f t="shared" ref="AM204:AM214" si="140">AK204*AL204</f>
        <v>0</v>
      </c>
      <c r="AN204" s="27"/>
      <c r="AO204" s="28"/>
      <c r="AP204" s="6"/>
    </row>
    <row r="205" spans="1:42" outlineLevel="1" x14ac:dyDescent="0.2">
      <c r="A205" s="320"/>
      <c r="B205" s="321"/>
      <c r="C205" s="35"/>
      <c r="D205" s="36"/>
      <c r="E205" s="37"/>
      <c r="F205" s="37"/>
      <c r="G205" s="37"/>
      <c r="H205" s="71"/>
      <c r="I205" s="37"/>
      <c r="J205" s="37"/>
      <c r="K205" s="37"/>
      <c r="L205" s="37"/>
      <c r="M205" s="37"/>
      <c r="N205" s="37"/>
      <c r="O205" s="37"/>
      <c r="P205" s="37"/>
      <c r="Q205" s="46">
        <f t="shared" si="134"/>
        <v>0</v>
      </c>
      <c r="R205" s="42">
        <v>0</v>
      </c>
      <c r="S205" s="140"/>
      <c r="T205" s="44">
        <f t="shared" si="135"/>
        <v>0</v>
      </c>
      <c r="U205" s="141">
        <f t="shared" si="133"/>
        <v>1.3</v>
      </c>
      <c r="V205" s="54">
        <f t="shared" si="136"/>
        <v>0</v>
      </c>
      <c r="W205" s="59">
        <f t="shared" si="137"/>
        <v>0</v>
      </c>
      <c r="X205" s="18"/>
      <c r="Y205" s="125">
        <f t="shared" si="138"/>
        <v>0</v>
      </c>
      <c r="AA205" s="25"/>
      <c r="AB205" s="26"/>
      <c r="AC205" s="26"/>
      <c r="AD205" s="26">
        <f t="shared" si="139"/>
        <v>0</v>
      </c>
      <c r="AE205" s="26"/>
      <c r="AF205" s="26"/>
      <c r="AG205" s="26"/>
      <c r="AH205" s="26"/>
      <c r="AI205" s="26"/>
      <c r="AJ205" s="26"/>
      <c r="AK205" s="26"/>
      <c r="AL205" s="26"/>
      <c r="AM205" s="26">
        <f t="shared" si="140"/>
        <v>0</v>
      </c>
      <c r="AN205" s="27"/>
      <c r="AO205" s="28"/>
      <c r="AP205" s="6"/>
    </row>
    <row r="206" spans="1:42" outlineLevel="1" x14ac:dyDescent="0.2">
      <c r="A206" s="320"/>
      <c r="B206" s="321"/>
      <c r="C206" s="35"/>
      <c r="D206" s="36"/>
      <c r="E206" s="37"/>
      <c r="F206" s="37"/>
      <c r="G206" s="37"/>
      <c r="H206" s="71"/>
      <c r="I206" s="37"/>
      <c r="J206" s="37"/>
      <c r="K206" s="37"/>
      <c r="L206" s="37"/>
      <c r="M206" s="37"/>
      <c r="N206" s="37"/>
      <c r="O206" s="37"/>
      <c r="P206" s="37"/>
      <c r="Q206" s="46">
        <f t="shared" si="134"/>
        <v>0</v>
      </c>
      <c r="R206" s="42">
        <v>0</v>
      </c>
      <c r="S206" s="140"/>
      <c r="T206" s="44">
        <f t="shared" si="135"/>
        <v>0</v>
      </c>
      <c r="U206" s="141">
        <f t="shared" si="133"/>
        <v>1.3</v>
      </c>
      <c r="V206" s="54">
        <f t="shared" si="136"/>
        <v>0</v>
      </c>
      <c r="W206" s="59">
        <f t="shared" si="137"/>
        <v>0</v>
      </c>
      <c r="X206" s="18"/>
      <c r="Y206" s="125">
        <f t="shared" si="138"/>
        <v>0</v>
      </c>
      <c r="AA206" s="25"/>
      <c r="AB206" s="26"/>
      <c r="AC206" s="26"/>
      <c r="AD206" s="26">
        <f t="shared" si="139"/>
        <v>0</v>
      </c>
      <c r="AE206" s="26"/>
      <c r="AF206" s="26"/>
      <c r="AG206" s="26"/>
      <c r="AH206" s="26"/>
      <c r="AI206" s="26"/>
      <c r="AJ206" s="26"/>
      <c r="AK206" s="26"/>
      <c r="AL206" s="26"/>
      <c r="AM206" s="26">
        <f t="shared" si="140"/>
        <v>0</v>
      </c>
      <c r="AN206" s="27"/>
      <c r="AO206" s="28"/>
      <c r="AP206" s="6"/>
    </row>
    <row r="207" spans="1:42" outlineLevel="1" x14ac:dyDescent="0.2">
      <c r="A207" s="320"/>
      <c r="B207" s="321"/>
      <c r="C207" s="35"/>
      <c r="D207" s="36"/>
      <c r="E207" s="37"/>
      <c r="F207" s="37"/>
      <c r="G207" s="37"/>
      <c r="H207" s="71"/>
      <c r="I207" s="37"/>
      <c r="J207" s="37"/>
      <c r="K207" s="37"/>
      <c r="L207" s="37"/>
      <c r="M207" s="37"/>
      <c r="N207" s="37"/>
      <c r="O207" s="37"/>
      <c r="P207" s="37"/>
      <c r="Q207" s="46">
        <f t="shared" si="134"/>
        <v>0</v>
      </c>
      <c r="R207" s="42">
        <v>0</v>
      </c>
      <c r="S207" s="140"/>
      <c r="T207" s="44">
        <f t="shared" si="135"/>
        <v>0</v>
      </c>
      <c r="U207" s="141">
        <f t="shared" si="133"/>
        <v>1.3</v>
      </c>
      <c r="V207" s="54">
        <f t="shared" si="136"/>
        <v>0</v>
      </c>
      <c r="W207" s="59">
        <f t="shared" si="137"/>
        <v>0</v>
      </c>
      <c r="X207" s="18"/>
      <c r="Y207" s="125">
        <f t="shared" si="138"/>
        <v>0</v>
      </c>
      <c r="AA207" s="25"/>
      <c r="AB207" s="26"/>
      <c r="AC207" s="26"/>
      <c r="AD207" s="26">
        <f t="shared" si="139"/>
        <v>0</v>
      </c>
      <c r="AE207" s="26"/>
      <c r="AF207" s="26"/>
      <c r="AG207" s="26"/>
      <c r="AH207" s="26"/>
      <c r="AI207" s="26"/>
      <c r="AJ207" s="26"/>
      <c r="AK207" s="26"/>
      <c r="AL207" s="26"/>
      <c r="AM207" s="26">
        <f t="shared" si="140"/>
        <v>0</v>
      </c>
      <c r="AN207" s="27"/>
      <c r="AO207" s="28"/>
      <c r="AP207" s="6"/>
    </row>
    <row r="208" spans="1:42" outlineLevel="1" x14ac:dyDescent="0.2">
      <c r="A208" s="320"/>
      <c r="B208" s="321"/>
      <c r="C208" s="35"/>
      <c r="D208" s="36"/>
      <c r="E208" s="37"/>
      <c r="F208" s="37"/>
      <c r="G208" s="37"/>
      <c r="H208" s="71"/>
      <c r="I208" s="37"/>
      <c r="J208" s="37"/>
      <c r="K208" s="37"/>
      <c r="L208" s="37"/>
      <c r="M208" s="37"/>
      <c r="N208" s="37"/>
      <c r="O208" s="37"/>
      <c r="P208" s="37"/>
      <c r="Q208" s="46">
        <f>C208*$C$12+D208*$D$12+E208*$E$12+F208*$F$12+G208*$G$12+H208*$H$12+I208*$I$12+J208*$J$12+K208*$K$12+L208*$L$12+M208*$M$12+N208*$N$12+O208*$O$12+P208*$P$12</f>
        <v>0</v>
      </c>
      <c r="R208" s="42">
        <v>0</v>
      </c>
      <c r="S208" s="140"/>
      <c r="T208" s="44">
        <f>R208*S208</f>
        <v>0</v>
      </c>
      <c r="U208" s="141">
        <f t="shared" si="133"/>
        <v>1.3</v>
      </c>
      <c r="V208" s="54">
        <f>IF(T208*U208=0,IF(W208*U208=0,0,W208*U208),IF(W208*U208&gt;0,"ERREUR",T208*U208))</f>
        <v>0</v>
      </c>
      <c r="W208" s="59">
        <f>X208*Y208</f>
        <v>0</v>
      </c>
      <c r="X208" s="18"/>
      <c r="Y208" s="125">
        <f>$AA$12*AA208+AD208+AE208*$AE$12+AF208*$AF$12+AG208*$AG$12+AH208*$AH$12+AI208*$AI$12+AJ208*$AJ$12+AM208+AN208*$AN$12+AO208*$AO$12</f>
        <v>0</v>
      </c>
      <c r="AA208" s="25"/>
      <c r="AB208" s="26"/>
      <c r="AC208" s="26"/>
      <c r="AD208" s="26">
        <f>AB208*AC208</f>
        <v>0</v>
      </c>
      <c r="AE208" s="26"/>
      <c r="AF208" s="26"/>
      <c r="AG208" s="26"/>
      <c r="AH208" s="26"/>
      <c r="AI208" s="26"/>
      <c r="AJ208" s="26"/>
      <c r="AK208" s="26"/>
      <c r="AL208" s="26"/>
      <c r="AM208" s="26">
        <f>AK208*AL208</f>
        <v>0</v>
      </c>
      <c r="AN208" s="27"/>
      <c r="AO208" s="28"/>
      <c r="AP208" s="6"/>
    </row>
    <row r="209" spans="1:42" outlineLevel="1" x14ac:dyDescent="0.2">
      <c r="A209" s="320"/>
      <c r="B209" s="321"/>
      <c r="C209" s="35"/>
      <c r="D209" s="36"/>
      <c r="E209" s="37"/>
      <c r="F209" s="37"/>
      <c r="G209" s="37"/>
      <c r="H209" s="71"/>
      <c r="I209" s="37"/>
      <c r="J209" s="37"/>
      <c r="K209" s="37"/>
      <c r="L209" s="37"/>
      <c r="M209" s="37"/>
      <c r="N209" s="37"/>
      <c r="O209" s="37"/>
      <c r="P209" s="37"/>
      <c r="Q209" s="46">
        <f>C209*$C$12+D209*$D$12+E209*$E$12+F209*$F$12+G209*$G$12+H209*$H$12+I209*$I$12+J209*$J$12+K209*$K$12+L209*$L$12+M209*$M$12+N209*$N$12+O209*$O$12+P209*$P$12</f>
        <v>0</v>
      </c>
      <c r="R209" s="42">
        <v>0</v>
      </c>
      <c r="S209" s="140"/>
      <c r="T209" s="44">
        <f>R209*S209</f>
        <v>0</v>
      </c>
      <c r="U209" s="141">
        <f t="shared" si="133"/>
        <v>1.3</v>
      </c>
      <c r="V209" s="54">
        <f>IF(T209*U209=0,IF(W209*U209=0,0,W209*U209),IF(W209*U209&gt;0,"ERREUR",T209*U209))</f>
        <v>0</v>
      </c>
      <c r="W209" s="59">
        <f>X209*Y209</f>
        <v>0</v>
      </c>
      <c r="X209" s="18"/>
      <c r="Y209" s="125">
        <f>$AA$12*AA209+AD209+AE209*$AE$12+AF209*$AF$12+AG209*$AG$12+AH209*$AH$12+AI209*$AI$12+AJ209*$AJ$12+AM209+AN209*$AN$12+AO209*$AO$12</f>
        <v>0</v>
      </c>
      <c r="AA209" s="25"/>
      <c r="AB209" s="26"/>
      <c r="AC209" s="26"/>
      <c r="AD209" s="26">
        <f>AB209*AC209</f>
        <v>0</v>
      </c>
      <c r="AE209" s="26"/>
      <c r="AF209" s="26"/>
      <c r="AG209" s="26"/>
      <c r="AH209" s="26"/>
      <c r="AI209" s="26"/>
      <c r="AJ209" s="26"/>
      <c r="AK209" s="26"/>
      <c r="AL209" s="26"/>
      <c r="AM209" s="26">
        <f>AK209*AL209</f>
        <v>0</v>
      </c>
      <c r="AN209" s="27"/>
      <c r="AO209" s="28"/>
      <c r="AP209" s="6"/>
    </row>
    <row r="210" spans="1:42" outlineLevel="1" x14ac:dyDescent="0.2">
      <c r="A210" s="320"/>
      <c r="B210" s="321"/>
      <c r="C210" s="35"/>
      <c r="D210" s="36"/>
      <c r="E210" s="37"/>
      <c r="F210" s="37"/>
      <c r="G210" s="37"/>
      <c r="H210" s="71"/>
      <c r="I210" s="37"/>
      <c r="J210" s="37"/>
      <c r="K210" s="37"/>
      <c r="L210" s="37"/>
      <c r="M210" s="37"/>
      <c r="N210" s="37"/>
      <c r="O210" s="37"/>
      <c r="P210" s="37"/>
      <c r="Q210" s="46">
        <f>C210*$C$12+D210*$D$12+E210*$E$12+F210*$F$12+G210*$G$12+H210*$H$12+I210*$I$12+J210*$J$12+K210*$K$12+L210*$L$12+M210*$M$12+N210*$N$12+O210*$O$12+P210*$P$12</f>
        <v>0</v>
      </c>
      <c r="R210" s="42">
        <v>0</v>
      </c>
      <c r="S210" s="140"/>
      <c r="T210" s="44">
        <f>R210*S210</f>
        <v>0</v>
      </c>
      <c r="U210" s="141">
        <f t="shared" si="133"/>
        <v>1.3</v>
      </c>
      <c r="V210" s="54">
        <f>IF(T210*U210=0,IF(W210*U210=0,0,W210*U210),IF(W210*U210&gt;0,"ERREUR",T210*U210))</f>
        <v>0</v>
      </c>
      <c r="W210" s="59">
        <f>X210*Y210</f>
        <v>0</v>
      </c>
      <c r="X210" s="18"/>
      <c r="Y210" s="125">
        <f>$AA$12*AA210+AD210+AE210*$AE$12+AF210*$AF$12+AG210*$AG$12+AH210*$AH$12+AI210*$AI$12+AJ210*$AJ$12+AM210+AN210*$AN$12+AO210*$AO$12</f>
        <v>0</v>
      </c>
      <c r="AA210" s="25"/>
      <c r="AB210" s="26"/>
      <c r="AC210" s="26"/>
      <c r="AD210" s="26">
        <f>AB210*AC210</f>
        <v>0</v>
      </c>
      <c r="AE210" s="26"/>
      <c r="AF210" s="26"/>
      <c r="AG210" s="26"/>
      <c r="AH210" s="26"/>
      <c r="AI210" s="26"/>
      <c r="AJ210" s="26"/>
      <c r="AK210" s="26"/>
      <c r="AL210" s="26"/>
      <c r="AM210" s="26">
        <f>AK210*AL210</f>
        <v>0</v>
      </c>
      <c r="AN210" s="27"/>
      <c r="AO210" s="28"/>
      <c r="AP210" s="6"/>
    </row>
    <row r="211" spans="1:42" outlineLevel="1" x14ac:dyDescent="0.2">
      <c r="A211" s="320"/>
      <c r="B211" s="321"/>
      <c r="C211" s="35"/>
      <c r="D211" s="36"/>
      <c r="E211" s="37"/>
      <c r="F211" s="37"/>
      <c r="G211" s="37"/>
      <c r="H211" s="71"/>
      <c r="I211" s="37"/>
      <c r="J211" s="37"/>
      <c r="K211" s="37"/>
      <c r="L211" s="37"/>
      <c r="M211" s="37"/>
      <c r="N211" s="37"/>
      <c r="O211" s="37"/>
      <c r="P211" s="37"/>
      <c r="Q211" s="46">
        <f>C211*$C$12+D211*$D$12+E211*$E$12+F211*$F$12+G211*$G$12+H211*$H$12+I211*$I$12+J211*$J$12+K211*$K$12+L211*$L$12+M211*$M$12+N211*$N$12+O211*$O$12+P211*$P$12</f>
        <v>0</v>
      </c>
      <c r="R211" s="42">
        <v>0</v>
      </c>
      <c r="S211" s="140"/>
      <c r="T211" s="44">
        <f>R211*S211</f>
        <v>0</v>
      </c>
      <c r="U211" s="141">
        <f t="shared" si="133"/>
        <v>1.3</v>
      </c>
      <c r="V211" s="54">
        <f>IF(T211*U211=0,IF(W211*U211=0,0,W211*U211),IF(W211*U211&gt;0,"ERREUR",T211*U211))</f>
        <v>0</v>
      </c>
      <c r="W211" s="59">
        <f>X211*Y211</f>
        <v>0</v>
      </c>
      <c r="X211" s="18"/>
      <c r="Y211" s="125">
        <f>$AA$12*AA211+AD211+AE211*$AE$12+AF211*$AF$12+AG211*$AG$12+AH211*$AH$12+AI211*$AI$12+AJ211*$AJ$12+AM211+AN211*$AN$12+AO211*$AO$12</f>
        <v>0</v>
      </c>
      <c r="AA211" s="25"/>
      <c r="AB211" s="26"/>
      <c r="AC211" s="26"/>
      <c r="AD211" s="26">
        <f>AB211*AC211</f>
        <v>0</v>
      </c>
      <c r="AE211" s="26"/>
      <c r="AF211" s="26"/>
      <c r="AG211" s="26"/>
      <c r="AH211" s="26"/>
      <c r="AI211" s="26"/>
      <c r="AJ211" s="26"/>
      <c r="AK211" s="26"/>
      <c r="AL211" s="26"/>
      <c r="AM211" s="26">
        <f>AK211*AL211</f>
        <v>0</v>
      </c>
      <c r="AN211" s="27"/>
      <c r="AO211" s="28"/>
      <c r="AP211" s="6"/>
    </row>
    <row r="212" spans="1:42" outlineLevel="1" x14ac:dyDescent="0.2">
      <c r="A212" s="320"/>
      <c r="B212" s="321"/>
      <c r="C212" s="35"/>
      <c r="D212" s="36"/>
      <c r="E212" s="37"/>
      <c r="F212" s="37"/>
      <c r="G212" s="37"/>
      <c r="H212" s="71"/>
      <c r="I212" s="37"/>
      <c r="J212" s="37"/>
      <c r="K212" s="37"/>
      <c r="L212" s="37"/>
      <c r="M212" s="37"/>
      <c r="N212" s="37"/>
      <c r="O212" s="37"/>
      <c r="P212" s="37"/>
      <c r="Q212" s="46">
        <f t="shared" si="134"/>
        <v>0</v>
      </c>
      <c r="R212" s="42">
        <v>0</v>
      </c>
      <c r="S212" s="140"/>
      <c r="T212" s="44">
        <f t="shared" si="135"/>
        <v>0</v>
      </c>
      <c r="U212" s="141">
        <f t="shared" si="133"/>
        <v>1.3</v>
      </c>
      <c r="V212" s="54">
        <f t="shared" si="136"/>
        <v>0</v>
      </c>
      <c r="W212" s="59">
        <f t="shared" si="137"/>
        <v>0</v>
      </c>
      <c r="X212" s="18"/>
      <c r="Y212" s="125">
        <f t="shared" si="138"/>
        <v>0</v>
      </c>
      <c r="AA212" s="25"/>
      <c r="AB212" s="26"/>
      <c r="AC212" s="26"/>
      <c r="AD212" s="26">
        <f t="shared" si="139"/>
        <v>0</v>
      </c>
      <c r="AE212" s="26"/>
      <c r="AF212" s="26"/>
      <c r="AG212" s="26"/>
      <c r="AH212" s="26"/>
      <c r="AI212" s="26"/>
      <c r="AJ212" s="26"/>
      <c r="AK212" s="26"/>
      <c r="AL212" s="26"/>
      <c r="AM212" s="26">
        <f t="shared" si="140"/>
        <v>0</v>
      </c>
      <c r="AN212" s="27"/>
      <c r="AO212" s="28"/>
      <c r="AP212" s="6"/>
    </row>
    <row r="213" spans="1:42" outlineLevel="1" x14ac:dyDescent="0.2">
      <c r="A213" s="320"/>
      <c r="B213" s="321"/>
      <c r="C213" s="35"/>
      <c r="D213" s="36"/>
      <c r="E213" s="37"/>
      <c r="F213" s="37"/>
      <c r="G213" s="37"/>
      <c r="H213" s="71"/>
      <c r="I213" s="37"/>
      <c r="J213" s="37"/>
      <c r="K213" s="37"/>
      <c r="L213" s="37"/>
      <c r="M213" s="37"/>
      <c r="N213" s="37"/>
      <c r="O213" s="37"/>
      <c r="P213" s="37"/>
      <c r="Q213" s="46">
        <f t="shared" si="134"/>
        <v>0</v>
      </c>
      <c r="R213" s="42">
        <v>0</v>
      </c>
      <c r="S213" s="140"/>
      <c r="T213" s="44">
        <f t="shared" si="135"/>
        <v>0</v>
      </c>
      <c r="U213" s="141">
        <f t="shared" si="133"/>
        <v>1.3</v>
      </c>
      <c r="V213" s="54">
        <f t="shared" si="136"/>
        <v>0</v>
      </c>
      <c r="W213" s="59">
        <f t="shared" si="137"/>
        <v>0</v>
      </c>
      <c r="X213" s="18"/>
      <c r="Y213" s="125">
        <f t="shared" si="138"/>
        <v>0</v>
      </c>
      <c r="AA213" s="25"/>
      <c r="AB213" s="26"/>
      <c r="AC213" s="26"/>
      <c r="AD213" s="26">
        <f t="shared" si="139"/>
        <v>0</v>
      </c>
      <c r="AE213" s="26"/>
      <c r="AF213" s="26"/>
      <c r="AG213" s="26"/>
      <c r="AH213" s="26"/>
      <c r="AI213" s="26"/>
      <c r="AJ213" s="26"/>
      <c r="AK213" s="26"/>
      <c r="AL213" s="26"/>
      <c r="AM213" s="26">
        <f t="shared" si="140"/>
        <v>0</v>
      </c>
      <c r="AN213" s="27"/>
      <c r="AO213" s="28"/>
      <c r="AP213" s="6"/>
    </row>
    <row r="214" spans="1:42" outlineLevel="1" x14ac:dyDescent="0.2">
      <c r="A214" s="320"/>
      <c r="B214" s="321"/>
      <c r="C214" s="35"/>
      <c r="D214" s="36"/>
      <c r="E214" s="37"/>
      <c r="F214" s="37"/>
      <c r="G214" s="37"/>
      <c r="H214" s="71"/>
      <c r="I214" s="37"/>
      <c r="J214" s="37"/>
      <c r="K214" s="37"/>
      <c r="L214" s="37"/>
      <c r="M214" s="37"/>
      <c r="N214" s="37"/>
      <c r="O214" s="37"/>
      <c r="P214" s="37"/>
      <c r="Q214" s="46">
        <f t="shared" si="134"/>
        <v>0</v>
      </c>
      <c r="R214" s="42">
        <v>0</v>
      </c>
      <c r="S214" s="140"/>
      <c r="T214" s="44">
        <f t="shared" si="135"/>
        <v>0</v>
      </c>
      <c r="U214" s="141">
        <f t="shared" si="133"/>
        <v>1.3</v>
      </c>
      <c r="V214" s="54">
        <f t="shared" si="136"/>
        <v>0</v>
      </c>
      <c r="W214" s="59">
        <f t="shared" si="137"/>
        <v>0</v>
      </c>
      <c r="X214" s="18"/>
      <c r="Y214" s="125">
        <f t="shared" si="138"/>
        <v>0</v>
      </c>
      <c r="AA214" s="25"/>
      <c r="AB214" s="26"/>
      <c r="AC214" s="26"/>
      <c r="AD214" s="26">
        <f t="shared" si="139"/>
        <v>0</v>
      </c>
      <c r="AE214" s="26"/>
      <c r="AF214" s="26"/>
      <c r="AG214" s="26"/>
      <c r="AH214" s="26"/>
      <c r="AI214" s="26"/>
      <c r="AJ214" s="26"/>
      <c r="AK214" s="26"/>
      <c r="AL214" s="26"/>
      <c r="AM214" s="26">
        <f t="shared" si="140"/>
        <v>0</v>
      </c>
      <c r="AN214" s="27"/>
      <c r="AO214" s="28"/>
      <c r="AP214" s="6"/>
    </row>
    <row r="215" spans="1:42" outlineLevel="1" x14ac:dyDescent="0.2">
      <c r="A215" s="320"/>
      <c r="B215" s="321"/>
      <c r="C215" s="35"/>
      <c r="D215" s="36"/>
      <c r="E215" s="37"/>
      <c r="F215" s="37"/>
      <c r="G215" s="37"/>
      <c r="H215" s="71"/>
      <c r="I215" s="37"/>
      <c r="J215" s="37"/>
      <c r="K215" s="37"/>
      <c r="L215" s="37"/>
      <c r="M215" s="37"/>
      <c r="N215" s="37"/>
      <c r="O215" s="37"/>
      <c r="P215" s="37"/>
      <c r="Q215" s="46">
        <f>C215*$C$12+D215*$D$12+E215*$E$12+F215*$F$12+G215*$G$12+H215*$H$12+I215*$I$12+J215*$J$12+K215*$K$12+L215*$L$12+M215*$M$12+N215*$N$12+O215*$O$12+P215*$P$12</f>
        <v>0</v>
      </c>
      <c r="R215" s="42">
        <v>0</v>
      </c>
      <c r="S215" s="140"/>
      <c r="T215" s="44">
        <f>R215*S215</f>
        <v>0</v>
      </c>
      <c r="U215" s="141">
        <f t="shared" si="133"/>
        <v>1.3</v>
      </c>
      <c r="V215" s="54">
        <f>IF(T215*U215=0,IF(W215*U215=0,0,W215*U215),IF(W215*U215&gt;0,"ERREUR",T215*U215))</f>
        <v>0</v>
      </c>
      <c r="W215" s="59">
        <f>X215*Y215</f>
        <v>0</v>
      </c>
      <c r="X215" s="18"/>
      <c r="Y215" s="125">
        <f>$AA$12*AA215+AD215+AE215*$AE$12+AF215*$AF$12+AG215*$AG$12+AH215*$AH$12+AI215*$AI$12+AJ215*$AJ$12+AM215+AN215*$AN$12+AO215*$AO$12</f>
        <v>0</v>
      </c>
      <c r="AA215" s="25"/>
      <c r="AB215" s="26"/>
      <c r="AC215" s="26"/>
      <c r="AD215" s="26">
        <f>AB215*AC215</f>
        <v>0</v>
      </c>
      <c r="AE215" s="26"/>
      <c r="AF215" s="26"/>
      <c r="AG215" s="26"/>
      <c r="AH215" s="26"/>
      <c r="AI215" s="26"/>
      <c r="AJ215" s="26"/>
      <c r="AK215" s="26"/>
      <c r="AL215" s="26"/>
      <c r="AM215" s="26">
        <f>AK215*AL215</f>
        <v>0</v>
      </c>
      <c r="AN215" s="27"/>
      <c r="AO215" s="28"/>
      <c r="AP215" s="6"/>
    </row>
    <row r="216" spans="1:42" outlineLevel="1" x14ac:dyDescent="0.2">
      <c r="A216" s="320"/>
      <c r="B216" s="321"/>
      <c r="C216" s="35"/>
      <c r="D216" s="36"/>
      <c r="E216" s="37"/>
      <c r="F216" s="37"/>
      <c r="G216" s="37"/>
      <c r="H216" s="71"/>
      <c r="I216" s="37"/>
      <c r="J216" s="37"/>
      <c r="K216" s="37"/>
      <c r="L216" s="37"/>
      <c r="M216" s="37"/>
      <c r="N216" s="37"/>
      <c r="O216" s="37"/>
      <c r="P216" s="37"/>
      <c r="Q216" s="46">
        <f>C216*$C$12+D216*$D$12+E216*$E$12+F216*$F$12+G216*$G$12+H216*$H$12+I216*$I$12+J216*$J$12+K216*$K$12+L216*$L$12+M216*$M$12+N216*$N$12+O216*$O$12+P216*$P$12</f>
        <v>0</v>
      </c>
      <c r="R216" s="42">
        <v>0</v>
      </c>
      <c r="S216" s="140"/>
      <c r="T216" s="44">
        <f>R216*S216</f>
        <v>0</v>
      </c>
      <c r="U216" s="141">
        <f t="shared" si="133"/>
        <v>1.3</v>
      </c>
      <c r="V216" s="54">
        <f>IF(T216*U216=0,IF(W216*U216=0,0,W216*U216),IF(W216*U216&gt;0,"ERREUR",T216*U216))</f>
        <v>0</v>
      </c>
      <c r="W216" s="59">
        <f>X216*Y216</f>
        <v>0</v>
      </c>
      <c r="X216" s="18"/>
      <c r="Y216" s="125">
        <f>$AA$12*AA216+AD216+AE216*$AE$12+AF216*$AF$12+AG216*$AG$12+AH216*$AH$12+AI216*$AI$12+AJ216*$AJ$12+AM216+AN216*$AN$12+AO216*$AO$12</f>
        <v>0</v>
      </c>
      <c r="AA216" s="25"/>
      <c r="AB216" s="26"/>
      <c r="AC216" s="26"/>
      <c r="AD216" s="26">
        <f>AB216*AC216</f>
        <v>0</v>
      </c>
      <c r="AE216" s="26"/>
      <c r="AF216" s="26"/>
      <c r="AG216" s="26"/>
      <c r="AH216" s="26"/>
      <c r="AI216" s="26"/>
      <c r="AJ216" s="26"/>
      <c r="AK216" s="26"/>
      <c r="AL216" s="26"/>
      <c r="AM216" s="26">
        <f>AK216*AL216</f>
        <v>0</v>
      </c>
      <c r="AN216" s="27"/>
      <c r="AO216" s="28"/>
      <c r="AP216" s="6"/>
    </row>
    <row r="217" spans="1:42" outlineLevel="1" x14ac:dyDescent="0.2">
      <c r="A217" s="320"/>
      <c r="B217" s="321"/>
      <c r="C217" s="35"/>
      <c r="D217" s="36"/>
      <c r="E217" s="37"/>
      <c r="F217" s="37"/>
      <c r="G217" s="37"/>
      <c r="H217" s="71"/>
      <c r="I217" s="37"/>
      <c r="J217" s="37"/>
      <c r="K217" s="37"/>
      <c r="L217" s="37"/>
      <c r="M217" s="37"/>
      <c r="N217" s="37"/>
      <c r="O217" s="37"/>
      <c r="P217" s="37"/>
      <c r="Q217" s="46">
        <f>C217*$C$12+D217*$D$12+E217*$E$12+F217*$F$12+G217*$G$12+H217*$H$12+I217*$I$12+J217*$J$12+K217*$K$12+L217*$L$12+M217*$M$12+N217*$N$12+O217*$O$12+P217*$P$12</f>
        <v>0</v>
      </c>
      <c r="R217" s="42">
        <v>0</v>
      </c>
      <c r="S217" s="140"/>
      <c r="T217" s="44">
        <f>R217*S217</f>
        <v>0</v>
      </c>
      <c r="U217" s="141">
        <f t="shared" si="133"/>
        <v>1.3</v>
      </c>
      <c r="V217" s="54">
        <f>IF(T217*U217=0,IF(W217*U217=0,0,W217*U217),IF(W217*U217&gt;0,"ERREUR",T217*U217))</f>
        <v>0</v>
      </c>
      <c r="W217" s="59">
        <f>X217*Y217</f>
        <v>0</v>
      </c>
      <c r="X217" s="18"/>
      <c r="Y217" s="125">
        <f>$AA$12*AA217+AD217+AE217*$AE$12+AF217*$AF$12+AG217*$AG$12+AH217*$AH$12+AI217*$AI$12+AJ217*$AJ$12+AM217+AN217*$AN$12+AO217*$AO$12</f>
        <v>0</v>
      </c>
      <c r="AA217" s="25"/>
      <c r="AB217" s="26"/>
      <c r="AC217" s="26"/>
      <c r="AD217" s="26">
        <f>AB217*AC217</f>
        <v>0</v>
      </c>
      <c r="AE217" s="26"/>
      <c r="AF217" s="26"/>
      <c r="AG217" s="26"/>
      <c r="AH217" s="26"/>
      <c r="AI217" s="26"/>
      <c r="AJ217" s="26"/>
      <c r="AK217" s="26"/>
      <c r="AL217" s="26"/>
      <c r="AM217" s="26">
        <f>AK217*AL217</f>
        <v>0</v>
      </c>
      <c r="AN217" s="27"/>
      <c r="AO217" s="28"/>
      <c r="AP217" s="6"/>
    </row>
    <row r="218" spans="1:42" outlineLevel="1" x14ac:dyDescent="0.2">
      <c r="A218" s="320"/>
      <c r="B218" s="321"/>
      <c r="C218" s="35"/>
      <c r="D218" s="36"/>
      <c r="E218" s="37"/>
      <c r="F218" s="37"/>
      <c r="G218" s="37"/>
      <c r="H218" s="71"/>
      <c r="I218" s="37"/>
      <c r="J218" s="37"/>
      <c r="K218" s="37"/>
      <c r="L218" s="37"/>
      <c r="M218" s="37"/>
      <c r="N218" s="37"/>
      <c r="O218" s="37"/>
      <c r="P218" s="37"/>
      <c r="Q218" s="46">
        <f>C218*$C$12+D218*$D$12+E218*$E$12+F218*$F$12+G218*$G$12+H218*$H$12+I218*$I$12+J218*$J$12+K218*$K$12+L218*$L$12+M218*$M$12+N218*$N$12+O218*$O$12+P218*$P$12</f>
        <v>0</v>
      </c>
      <c r="R218" s="42">
        <v>0</v>
      </c>
      <c r="S218" s="140"/>
      <c r="T218" s="44">
        <f>R218*S218</f>
        <v>0</v>
      </c>
      <c r="U218" s="141">
        <f t="shared" si="133"/>
        <v>1.3</v>
      </c>
      <c r="V218" s="54">
        <f>IF(T218*U218=0,IF(W218*U218=0,0,W218*U218),IF(W218*U218&gt;0,"ERREUR",T218*U218))</f>
        <v>0</v>
      </c>
      <c r="W218" s="59">
        <f>X218*Y218</f>
        <v>0</v>
      </c>
      <c r="X218" s="18"/>
      <c r="Y218" s="125">
        <f>$AA$12*AA218+AD218+AE218*$AE$12+AF218*$AF$12+AG218*$AG$12+AH218*$AH$12+AI218*$AI$12+AJ218*$AJ$12+AM218+AN218*$AN$12+AO218*$AO$12</f>
        <v>0</v>
      </c>
      <c r="AA218" s="25"/>
      <c r="AB218" s="26"/>
      <c r="AC218" s="26"/>
      <c r="AD218" s="26">
        <f>AB218*AC218</f>
        <v>0</v>
      </c>
      <c r="AE218" s="26"/>
      <c r="AF218" s="26"/>
      <c r="AG218" s="26"/>
      <c r="AH218" s="26"/>
      <c r="AI218" s="26"/>
      <c r="AJ218" s="26"/>
      <c r="AK218" s="26"/>
      <c r="AL218" s="26"/>
      <c r="AM218" s="26">
        <f>AK218*AL218</f>
        <v>0</v>
      </c>
      <c r="AN218" s="27"/>
      <c r="AO218" s="28"/>
      <c r="AP218" s="6"/>
    </row>
    <row r="219" spans="1:42" ht="12" outlineLevel="1" thickBot="1" x14ac:dyDescent="0.25">
      <c r="A219" s="324"/>
      <c r="B219" s="325"/>
      <c r="C219" s="38"/>
      <c r="D219" s="39"/>
      <c r="E219" s="40"/>
      <c r="F219" s="40"/>
      <c r="G219" s="40"/>
      <c r="H219" s="72"/>
      <c r="I219" s="40"/>
      <c r="J219" s="40"/>
      <c r="K219" s="40"/>
      <c r="L219" s="40"/>
      <c r="M219" s="40"/>
      <c r="N219" s="40"/>
      <c r="O219" s="40"/>
      <c r="P219" s="40"/>
      <c r="Q219" s="46">
        <f>C219*$C$12+D219*$D$12+E219*$E$12+F219*$F$12+G219*$G$12+H219*$H$12+I219*$I$12+J219*$J$12+K219*$K$12+L219*$L$12+M219*$M$12+N219*$N$12+O219*$O$12+P219*$P$12</f>
        <v>0</v>
      </c>
      <c r="R219" s="43">
        <v>0</v>
      </c>
      <c r="S219" s="175"/>
      <c r="T219" s="45">
        <f>R219*S219</f>
        <v>0</v>
      </c>
      <c r="U219" s="141">
        <f t="shared" si="133"/>
        <v>1.3</v>
      </c>
      <c r="V219" s="54">
        <f>IF(T219*U219=0,IF(W219*U219=0,0,W219*U219),IF(W219*U219&gt;0,"ERREUR",T219*U219))</f>
        <v>0</v>
      </c>
      <c r="W219" s="60">
        <f>X219*Y219</f>
        <v>0</v>
      </c>
      <c r="X219" s="18"/>
      <c r="Y219" s="125">
        <f>$AA$12*AA219+AD219+AE219*$AE$12+AF219*$AF$12+AG219*$AG$12+AH219*$AH$12+AI219*$AI$12+AJ219*$AJ$12+AM219+AN219*$AN$12+AO219*$AO$12</f>
        <v>0</v>
      </c>
      <c r="AA219" s="25"/>
      <c r="AB219" s="26"/>
      <c r="AC219" s="26"/>
      <c r="AD219" s="26">
        <f>AB219*AC219</f>
        <v>0</v>
      </c>
      <c r="AE219" s="26"/>
      <c r="AF219" s="26"/>
      <c r="AG219" s="26"/>
      <c r="AH219" s="26"/>
      <c r="AI219" s="26"/>
      <c r="AJ219" s="26"/>
      <c r="AK219" s="26"/>
      <c r="AL219" s="26"/>
      <c r="AM219" s="26">
        <f>AK219*AL219</f>
        <v>0</v>
      </c>
      <c r="AN219" s="27"/>
      <c r="AO219" s="28"/>
      <c r="AP219" s="6"/>
    </row>
    <row r="220" spans="1:42" ht="16.5" thickBot="1" x14ac:dyDescent="0.3">
      <c r="A220" s="19" t="s">
        <v>69</v>
      </c>
      <c r="B220" s="85">
        <f>Q220+V220</f>
        <v>0</v>
      </c>
      <c r="C220" s="247"/>
      <c r="D220" s="247"/>
      <c r="E220" s="247"/>
      <c r="F220" s="247"/>
      <c r="G220" s="247"/>
      <c r="H220" s="247"/>
      <c r="I220" s="247"/>
      <c r="J220" s="247"/>
      <c r="K220" s="247"/>
      <c r="L220" s="247"/>
      <c r="M220" s="247"/>
      <c r="N220" s="247"/>
      <c r="O220" s="247"/>
      <c r="P220" s="248"/>
      <c r="Q220" s="20">
        <f>SUM(Q221:Q225)</f>
        <v>0</v>
      </c>
      <c r="R220" s="249"/>
      <c r="S220" s="249"/>
      <c r="T220" s="20">
        <f>SUM(T221:T225)</f>
        <v>0</v>
      </c>
      <c r="U220" s="178">
        <v>1.3</v>
      </c>
      <c r="V220" s="20">
        <f>SUM(V221:V225)</f>
        <v>0</v>
      </c>
      <c r="W220" s="20">
        <f>SUM(W221:W225)</f>
        <v>0</v>
      </c>
      <c r="X220" s="155"/>
      <c r="Y220" s="20">
        <f>SUM(Y221:Y225)</f>
        <v>0</v>
      </c>
      <c r="AA220" s="119"/>
      <c r="AB220" s="120"/>
      <c r="AC220" s="120"/>
      <c r="AD220" s="120"/>
      <c r="AE220" s="120"/>
      <c r="AF220" s="120"/>
      <c r="AG220" s="120"/>
      <c r="AH220" s="120"/>
      <c r="AI220" s="120"/>
      <c r="AJ220" s="120"/>
      <c r="AK220" s="120"/>
      <c r="AL220" s="120"/>
      <c r="AM220" s="120"/>
      <c r="AN220" s="121"/>
      <c r="AO220" s="122"/>
      <c r="AP220" s="6"/>
    </row>
    <row r="221" spans="1:42" outlineLevel="1" x14ac:dyDescent="0.2">
      <c r="A221" s="263"/>
      <c r="B221" s="264"/>
      <c r="C221" s="33"/>
      <c r="D221" s="34"/>
      <c r="E221" s="34"/>
      <c r="F221" s="34"/>
      <c r="G221" s="34"/>
      <c r="H221" s="70"/>
      <c r="I221" s="34"/>
      <c r="J221" s="34"/>
      <c r="K221" s="34"/>
      <c r="L221" s="34"/>
      <c r="M221" s="34"/>
      <c r="N221" s="34"/>
      <c r="O221" s="34"/>
      <c r="P221" s="34"/>
      <c r="Q221" s="46">
        <f>C221*$C$12+D221*$D$12+E221*$E$12+F221*$F$12+G221*$G$12+H221*$H$12+I221*$I$12+J221*$J$12+K221*$K$12+L221*$L$12+M221*$M$12+N221*$N$12+O221*$O$12+P221*$P$12</f>
        <v>0</v>
      </c>
      <c r="R221" s="41">
        <v>1</v>
      </c>
      <c r="S221" s="172"/>
      <c r="T221" s="44">
        <f>R221*S221</f>
        <v>0</v>
      </c>
      <c r="U221" s="141">
        <f>$U$220</f>
        <v>1.3</v>
      </c>
      <c r="V221" s="54">
        <f>IF(T221*U221=0,IF(W221*U221=0,0,W221*U221),IF(W221*U221&gt;0,"ERREUR",T221*U221))</f>
        <v>0</v>
      </c>
      <c r="W221" s="58">
        <f>X221*Y221</f>
        <v>0</v>
      </c>
      <c r="X221" s="18"/>
      <c r="Y221" s="125">
        <f>$AA$12*AA221+AD221+AE221*$AE$12+AF221*$AF$12+AG221*$AG$12+AH221*$AH$12+AI221*$AI$12+AJ221*$AJ$12+AM221+AN221*$AN$12+AO221*$AO$12</f>
        <v>0</v>
      </c>
      <c r="AA221" s="25"/>
      <c r="AB221" s="26"/>
      <c r="AC221" s="26"/>
      <c r="AD221" s="26">
        <f>AB221*AC221</f>
        <v>0</v>
      </c>
      <c r="AE221" s="26"/>
      <c r="AF221" s="26"/>
      <c r="AG221" s="26"/>
      <c r="AH221" s="26"/>
      <c r="AI221" s="26"/>
      <c r="AJ221" s="26"/>
      <c r="AK221" s="26"/>
      <c r="AL221" s="26"/>
      <c r="AM221" s="26">
        <f>AK221*AL221</f>
        <v>0</v>
      </c>
      <c r="AN221" s="27"/>
      <c r="AO221" s="28"/>
      <c r="AP221" s="6"/>
    </row>
    <row r="222" spans="1:42" outlineLevel="1" x14ac:dyDescent="0.2">
      <c r="A222" s="265"/>
      <c r="B222" s="266"/>
      <c r="C222" s="35"/>
      <c r="D222" s="36"/>
      <c r="E222" s="37"/>
      <c r="F222" s="37"/>
      <c r="G222" s="37"/>
      <c r="H222" s="71"/>
      <c r="I222" s="37"/>
      <c r="J222" s="37"/>
      <c r="K222" s="37"/>
      <c r="L222" s="37"/>
      <c r="M222" s="37"/>
      <c r="N222" s="37"/>
      <c r="O222" s="37"/>
      <c r="P222" s="37"/>
      <c r="Q222" s="46">
        <f>C222*$C$12+D222*$D$12+E222*$E$12+F222*$F$12+G222*$G$12+H222*$H$12+I222*$I$12+J222*$J$12+K222*$K$12+L222*$L$12+M222*$M$12+N222*$N$12+O222*$O$12+P222*$P$12</f>
        <v>0</v>
      </c>
      <c r="R222" s="42">
        <v>1</v>
      </c>
      <c r="S222" s="140"/>
      <c r="T222" s="44">
        <f>R222*S222</f>
        <v>0</v>
      </c>
      <c r="U222" s="141">
        <f>$U$220</f>
        <v>1.3</v>
      </c>
      <c r="V222" s="54">
        <f>IF(T222*U222=0,IF(W222*U222=0,0,W222*U222),IF(W222*U222&gt;0,"ERREUR",T222*U222))</f>
        <v>0</v>
      </c>
      <c r="W222" s="59">
        <f>X222*Y222</f>
        <v>0</v>
      </c>
      <c r="X222" s="18"/>
      <c r="Y222" s="125">
        <f>$AA$12*AA222+AD222+AE222*$AE$12+AF222*$AF$12+AG222*$AG$12+AH222*$AH$12+AI222*$AI$12+AJ222*$AJ$12+AM222+AN222*$AN$12+AO222*$AO$12</f>
        <v>0</v>
      </c>
      <c r="AA222" s="25"/>
      <c r="AB222" s="26"/>
      <c r="AC222" s="26"/>
      <c r="AD222" s="26">
        <f>AB222*AC222</f>
        <v>0</v>
      </c>
      <c r="AE222" s="26"/>
      <c r="AF222" s="26"/>
      <c r="AG222" s="26"/>
      <c r="AH222" s="26"/>
      <c r="AI222" s="26"/>
      <c r="AJ222" s="26"/>
      <c r="AK222" s="26"/>
      <c r="AL222" s="26"/>
      <c r="AM222" s="26">
        <f>AK222*AL222</f>
        <v>0</v>
      </c>
      <c r="AN222" s="27"/>
      <c r="AO222" s="28"/>
      <c r="AP222" s="6"/>
    </row>
    <row r="223" spans="1:42" outlineLevel="1" x14ac:dyDescent="0.2">
      <c r="A223" s="265"/>
      <c r="B223" s="266"/>
      <c r="C223" s="35"/>
      <c r="D223" s="36"/>
      <c r="E223" s="37"/>
      <c r="F223" s="37"/>
      <c r="G223" s="37"/>
      <c r="H223" s="71"/>
      <c r="I223" s="37"/>
      <c r="J223" s="37"/>
      <c r="K223" s="37"/>
      <c r="L223" s="37"/>
      <c r="M223" s="37"/>
      <c r="N223" s="37"/>
      <c r="O223" s="37"/>
      <c r="P223" s="37"/>
      <c r="Q223" s="46">
        <f>C223*$C$12+D223*$D$12+E223*$E$12+F223*$F$12+G223*$G$12+H223*$H$12+I223*$I$12+J223*$J$12+K223*$K$12+L223*$L$12+M223*$M$12+N223*$N$12+O223*$O$12+P223*$P$12</f>
        <v>0</v>
      </c>
      <c r="R223" s="42">
        <v>1</v>
      </c>
      <c r="S223" s="140"/>
      <c r="T223" s="44">
        <f>R223*S223</f>
        <v>0</v>
      </c>
      <c r="U223" s="141">
        <f>$U$220</f>
        <v>1.3</v>
      </c>
      <c r="V223" s="54">
        <f>IF(T223*U223=0,IF(W223*U223=0,0,W223*U223),IF(W223*U223&gt;0,"ERREUR",T223*U223))</f>
        <v>0</v>
      </c>
      <c r="W223" s="59">
        <f>X223*Y223</f>
        <v>0</v>
      </c>
      <c r="X223" s="18"/>
      <c r="Y223" s="125">
        <f>$AA$12*AA223+AD223+AE223*$AE$12+AF223*$AF$12+AG223*$AG$12+AH223*$AH$12+AI223*$AI$12+AJ223*$AJ$12+AM223+AN223*$AN$12+AO223*$AO$12</f>
        <v>0</v>
      </c>
      <c r="AA223" s="25"/>
      <c r="AB223" s="26"/>
      <c r="AC223" s="26"/>
      <c r="AD223" s="26">
        <f>AB223*AC223</f>
        <v>0</v>
      </c>
      <c r="AE223" s="26"/>
      <c r="AF223" s="26"/>
      <c r="AG223" s="26"/>
      <c r="AH223" s="26"/>
      <c r="AI223" s="26"/>
      <c r="AJ223" s="26"/>
      <c r="AK223" s="26"/>
      <c r="AL223" s="26"/>
      <c r="AM223" s="26">
        <f>AK223*AL223</f>
        <v>0</v>
      </c>
      <c r="AN223" s="27"/>
      <c r="AO223" s="28"/>
      <c r="AP223" s="6"/>
    </row>
    <row r="224" spans="1:42" outlineLevel="1" x14ac:dyDescent="0.2">
      <c r="A224" s="265"/>
      <c r="B224" s="266"/>
      <c r="C224" s="35"/>
      <c r="D224" s="36"/>
      <c r="E224" s="37"/>
      <c r="F224" s="37"/>
      <c r="G224" s="37"/>
      <c r="H224" s="71"/>
      <c r="I224" s="37"/>
      <c r="J224" s="37"/>
      <c r="K224" s="37"/>
      <c r="L224" s="37"/>
      <c r="M224" s="37"/>
      <c r="N224" s="37"/>
      <c r="O224" s="37"/>
      <c r="P224" s="37"/>
      <c r="Q224" s="46">
        <f>C224*$C$12+D224*$D$12+E224*$E$12+F224*$F$12+G224*$G$12+H224*$H$12+I224*$I$12+J224*$J$12+K224*$K$12+L224*$L$12+M224*$M$12+N224*$N$12+O224*$O$12+P224*$P$12</f>
        <v>0</v>
      </c>
      <c r="R224" s="42">
        <v>1</v>
      </c>
      <c r="S224" s="140"/>
      <c r="T224" s="44">
        <f>R224*S224</f>
        <v>0</v>
      </c>
      <c r="U224" s="141">
        <f>$U$220</f>
        <v>1.3</v>
      </c>
      <c r="V224" s="54">
        <f>IF(T224*U224=0,IF(W224*U224=0,0,W224*U224),IF(W224*U224&gt;0,"ERREUR",T224*U224))</f>
        <v>0</v>
      </c>
      <c r="W224" s="59">
        <f>X224*Y224</f>
        <v>0</v>
      </c>
      <c r="X224" s="18"/>
      <c r="Y224" s="125">
        <f>$AA$12*AA224+AD224+AE224*$AE$12+AF224*$AF$12+AG224*$AG$12+AH224*$AH$12+AI224*$AI$12+AJ224*$AJ$12+AM224+AN224*$AN$12+AO224*$AO$12</f>
        <v>0</v>
      </c>
      <c r="AA224" s="25"/>
      <c r="AB224" s="26"/>
      <c r="AC224" s="26"/>
      <c r="AD224" s="26">
        <f>AB224*AC224</f>
        <v>0</v>
      </c>
      <c r="AE224" s="26"/>
      <c r="AF224" s="26"/>
      <c r="AG224" s="26"/>
      <c r="AH224" s="26"/>
      <c r="AI224" s="26"/>
      <c r="AJ224" s="26"/>
      <c r="AK224" s="26"/>
      <c r="AL224" s="26"/>
      <c r="AM224" s="26">
        <f>AK224*AL224</f>
        <v>0</v>
      </c>
      <c r="AN224" s="27"/>
      <c r="AO224" s="28"/>
      <c r="AP224" s="6"/>
    </row>
    <row r="225" spans="1:42" ht="12" outlineLevel="1" thickBot="1" x14ac:dyDescent="0.25">
      <c r="A225" s="267"/>
      <c r="B225" s="268"/>
      <c r="C225" s="38"/>
      <c r="D225" s="39"/>
      <c r="E225" s="40"/>
      <c r="F225" s="40"/>
      <c r="G225" s="40"/>
      <c r="H225" s="72"/>
      <c r="I225" s="40"/>
      <c r="J225" s="40"/>
      <c r="K225" s="40"/>
      <c r="L225" s="40"/>
      <c r="M225" s="40"/>
      <c r="N225" s="40"/>
      <c r="O225" s="40"/>
      <c r="P225" s="40"/>
      <c r="Q225" s="46">
        <f>C225*$C$12+D225*$D$12+E225*$E$12+F225*$F$12+G225*$G$12+H225*$H$12+I225*$I$12+J225*$J$12+K225*$K$12+L225*$L$12+M225*$M$12+N225*$N$12+O225*$O$12+P225*$P$12</f>
        <v>0</v>
      </c>
      <c r="R225" s="43">
        <v>1</v>
      </c>
      <c r="S225" s="175"/>
      <c r="T225" s="45">
        <f>R225*S225</f>
        <v>0</v>
      </c>
      <c r="U225" s="141">
        <f>$U$220</f>
        <v>1.3</v>
      </c>
      <c r="V225" s="54">
        <f>IF(T225*U225=0,IF(W225*U225=0,0,W225*U225),IF(W225*U225&gt;0,"ERREUR",T225*U225))</f>
        <v>0</v>
      </c>
      <c r="W225" s="60">
        <f>X225*Y225</f>
        <v>0</v>
      </c>
      <c r="X225" s="18"/>
      <c r="Y225" s="125">
        <f>$AA$12*AA225+AD225+AE225*$AE$12+AF225*$AF$12+AG225*$AG$12+AH225*$AH$12+AI225*$AI$12+AJ225*$AJ$12+AM225+AN225*$AN$12+AO225*$AO$12</f>
        <v>0</v>
      </c>
      <c r="AA225" s="25"/>
      <c r="AB225" s="26"/>
      <c r="AC225" s="26"/>
      <c r="AD225" s="26">
        <f>AB225*AC225</f>
        <v>0</v>
      </c>
      <c r="AE225" s="26"/>
      <c r="AF225" s="26"/>
      <c r="AG225" s="26"/>
      <c r="AH225" s="26"/>
      <c r="AI225" s="26"/>
      <c r="AJ225" s="26"/>
      <c r="AK225" s="26"/>
      <c r="AL225" s="26"/>
      <c r="AM225" s="26">
        <f>AK225*AL225</f>
        <v>0</v>
      </c>
      <c r="AN225" s="27"/>
      <c r="AO225" s="28"/>
      <c r="AP225" s="6"/>
    </row>
    <row r="226" spans="1:42" ht="16.5" thickBot="1" x14ac:dyDescent="0.3">
      <c r="A226" s="19" t="s">
        <v>70</v>
      </c>
      <c r="B226" s="92">
        <f>Q226+V226</f>
        <v>0</v>
      </c>
      <c r="C226" s="247"/>
      <c r="D226" s="247"/>
      <c r="E226" s="247"/>
      <c r="F226" s="247"/>
      <c r="G226" s="247"/>
      <c r="H226" s="247"/>
      <c r="I226" s="247"/>
      <c r="J226" s="247"/>
      <c r="K226" s="247"/>
      <c r="L226" s="247"/>
      <c r="M226" s="247"/>
      <c r="N226" s="247"/>
      <c r="O226" s="247"/>
      <c r="P226" s="248"/>
      <c r="Q226" s="20">
        <f>SUM(Q227:Q231)</f>
        <v>0</v>
      </c>
      <c r="R226" s="249"/>
      <c r="S226" s="249"/>
      <c r="T226" s="20">
        <f>SUM(T227:T231)</f>
        <v>0</v>
      </c>
      <c r="U226" s="178">
        <v>1.3</v>
      </c>
      <c r="V226" s="20">
        <f>SUM(V227:V231)</f>
        <v>0</v>
      </c>
      <c r="W226" s="20">
        <f>SUM(W227:W231)</f>
        <v>0</v>
      </c>
      <c r="X226" s="155"/>
      <c r="Y226" s="20">
        <f>SUM(Y227:Y231)</f>
        <v>0</v>
      </c>
      <c r="AA226" s="119"/>
      <c r="AB226" s="120"/>
      <c r="AC226" s="120"/>
      <c r="AD226" s="120"/>
      <c r="AE226" s="120"/>
      <c r="AF226" s="120"/>
      <c r="AG226" s="120"/>
      <c r="AH226" s="120"/>
      <c r="AI226" s="120"/>
      <c r="AJ226" s="120"/>
      <c r="AK226" s="120"/>
      <c r="AL226" s="120"/>
      <c r="AM226" s="120"/>
      <c r="AN226" s="121"/>
      <c r="AO226" s="122"/>
      <c r="AP226" s="6"/>
    </row>
    <row r="227" spans="1:42" outlineLevel="1" x14ac:dyDescent="0.2">
      <c r="A227" s="263"/>
      <c r="B227" s="264"/>
      <c r="C227" s="131"/>
      <c r="D227" s="132"/>
      <c r="E227" s="132"/>
      <c r="F227" s="132"/>
      <c r="G227" s="132"/>
      <c r="H227" s="133"/>
      <c r="I227" s="132"/>
      <c r="J227" s="132"/>
      <c r="K227" s="132"/>
      <c r="L227" s="132"/>
      <c r="M227" s="132"/>
      <c r="N227" s="132"/>
      <c r="O227" s="132"/>
      <c r="P227" s="132"/>
      <c r="Q227" s="134">
        <f>C227*$C$12+D227*$D$12+E227*$E$12+F227*$F$12+G227*$G$12+H227*$H$12+I227*$I$12+J227*$J$12+K227*$K$12+L227*$L$12+M227*$M$12+N227*$N$12+O227*$O$12+P227*$P$12</f>
        <v>0</v>
      </c>
      <c r="R227" s="41">
        <v>1</v>
      </c>
      <c r="S227" s="172"/>
      <c r="T227" s="44">
        <f>R227*S227</f>
        <v>0</v>
      </c>
      <c r="U227" s="141">
        <f>$U$226</f>
        <v>1.3</v>
      </c>
      <c r="V227" s="54">
        <f>IF(T227*U227=0,IF(W227*U227=0,0,W227*U227),IF(W227*U227&gt;0,"ERREUR",T227*U227))</f>
        <v>0</v>
      </c>
      <c r="W227" s="58">
        <f>X227*Y227</f>
        <v>0</v>
      </c>
      <c r="X227" s="18"/>
      <c r="Y227" s="125">
        <f>$AA$12*AA227+AD227+AE227*$AE$12+AF227*$AF$12+AG227*$AG$12+AH227*$AH$12+AI227*$AI$12+AJ227*$AJ$12+AM227+AN227*$AN$12+AO227*$AO$12</f>
        <v>0</v>
      </c>
      <c r="AA227" s="25"/>
      <c r="AB227" s="26"/>
      <c r="AC227" s="26"/>
      <c r="AD227" s="26">
        <f>AB227*AC227</f>
        <v>0</v>
      </c>
      <c r="AE227" s="26"/>
      <c r="AF227" s="26"/>
      <c r="AG227" s="26"/>
      <c r="AH227" s="26"/>
      <c r="AI227" s="26"/>
      <c r="AJ227" s="26"/>
      <c r="AK227" s="26"/>
      <c r="AL227" s="26"/>
      <c r="AM227" s="26">
        <f>AK227*AL227</f>
        <v>0</v>
      </c>
      <c r="AN227" s="27"/>
      <c r="AO227" s="28"/>
      <c r="AP227" s="6"/>
    </row>
    <row r="228" spans="1:42" outlineLevel="1" x14ac:dyDescent="0.2">
      <c r="A228" s="265"/>
      <c r="B228" s="266"/>
      <c r="C228" s="35"/>
      <c r="D228" s="48"/>
      <c r="E228" s="48"/>
      <c r="F228" s="48"/>
      <c r="G228" s="48"/>
      <c r="H228" s="74"/>
      <c r="I228" s="48"/>
      <c r="J228" s="48"/>
      <c r="K228" s="48"/>
      <c r="L228" s="48"/>
      <c r="M228" s="48"/>
      <c r="N228" s="48"/>
      <c r="O228" s="48"/>
      <c r="P228" s="48"/>
      <c r="Q228" s="46">
        <f>C228*$C$12+D228*$D$12+E228*$E$12+F228*$F$12+G228*$G$12+H228*$H$12+I228*$I$12+J228*$J$12+K228*$K$12+L228*$L$12+M228*$M$12+N228*$N$12+O228*$O$12+P228*$P$12</f>
        <v>0</v>
      </c>
      <c r="R228" s="42">
        <v>1</v>
      </c>
      <c r="S228" s="140"/>
      <c r="T228" s="44">
        <f>R228*S228</f>
        <v>0</v>
      </c>
      <c r="U228" s="141">
        <f>$U$226</f>
        <v>1.3</v>
      </c>
      <c r="V228" s="54">
        <f>IF(T228*U228=0,IF(W228*U228=0,0,W228*U228),IF(W228*U228&gt;0,"ERREUR",T228*U228))</f>
        <v>0</v>
      </c>
      <c r="W228" s="59">
        <f>X228*Y228</f>
        <v>0</v>
      </c>
      <c r="X228" s="18"/>
      <c r="Y228" s="125">
        <f>$AA$12*AA228+AD228+AE228*$AE$12+AF228*$AF$12+AG228*$AG$12+AH228*$AH$12+AI228*$AI$12+AJ228*$AJ$12+AM228+AN228*$AN$12+AO228*$AO$12</f>
        <v>0</v>
      </c>
      <c r="AA228" s="25"/>
      <c r="AB228" s="26"/>
      <c r="AC228" s="26"/>
      <c r="AD228" s="26">
        <f>AB228*AC228</f>
        <v>0</v>
      </c>
      <c r="AE228" s="26"/>
      <c r="AF228" s="26"/>
      <c r="AG228" s="26"/>
      <c r="AH228" s="26"/>
      <c r="AI228" s="26"/>
      <c r="AJ228" s="26"/>
      <c r="AK228" s="26"/>
      <c r="AL228" s="26"/>
      <c r="AM228" s="26">
        <f>AK228*AL228</f>
        <v>0</v>
      </c>
      <c r="AN228" s="27"/>
      <c r="AO228" s="28"/>
      <c r="AP228" s="6"/>
    </row>
    <row r="229" spans="1:42" outlineLevel="1" x14ac:dyDescent="0.2">
      <c r="A229" s="265"/>
      <c r="B229" s="266"/>
      <c r="C229" s="35"/>
      <c r="D229" s="48"/>
      <c r="E229" s="48"/>
      <c r="F229" s="48"/>
      <c r="G229" s="48"/>
      <c r="H229" s="74"/>
      <c r="I229" s="48"/>
      <c r="J229" s="48"/>
      <c r="K229" s="48"/>
      <c r="L229" s="48"/>
      <c r="M229" s="48"/>
      <c r="N229" s="48"/>
      <c r="O229" s="48"/>
      <c r="P229" s="48"/>
      <c r="Q229" s="46">
        <f>C229*$C$12+D229*$D$12+E229*$E$12+F229*$F$12+G229*$G$12+H229*$H$12+I229*$I$12+J229*$J$12+K229*$K$12+L229*$L$12+M229*$M$12+N229*$N$12+O229*$O$12+P229*$P$12</f>
        <v>0</v>
      </c>
      <c r="R229" s="42">
        <v>1</v>
      </c>
      <c r="S229" s="140"/>
      <c r="T229" s="44">
        <f>R229*S229</f>
        <v>0</v>
      </c>
      <c r="U229" s="141">
        <f>$U$226</f>
        <v>1.3</v>
      </c>
      <c r="V229" s="54">
        <f>IF(T229*U229=0,IF(W229*U229=0,0,W229*U229),IF(W229*U229&gt;0,"ERREUR",T229*U229))</f>
        <v>0</v>
      </c>
      <c r="W229" s="59">
        <f>X229*Y229</f>
        <v>0</v>
      </c>
      <c r="X229" s="18"/>
      <c r="Y229" s="125">
        <f>$AA$12*AA229+AD229+AE229*$AE$12+AF229*$AF$12+AG229*$AG$12+AH229*$AH$12+AI229*$AI$12+AJ229*$AJ$12+AM229+AN229*$AN$12+AO229*$AO$12</f>
        <v>0</v>
      </c>
      <c r="AA229" s="25"/>
      <c r="AB229" s="26"/>
      <c r="AC229" s="26"/>
      <c r="AD229" s="26">
        <f>AB229*AC229</f>
        <v>0</v>
      </c>
      <c r="AE229" s="26"/>
      <c r="AF229" s="26"/>
      <c r="AG229" s="26"/>
      <c r="AH229" s="26"/>
      <c r="AI229" s="26"/>
      <c r="AJ229" s="26"/>
      <c r="AK229" s="26"/>
      <c r="AL229" s="26"/>
      <c r="AM229" s="26">
        <f>AK229*AL229</f>
        <v>0</v>
      </c>
      <c r="AN229" s="27"/>
      <c r="AO229" s="28"/>
      <c r="AP229" s="6"/>
    </row>
    <row r="230" spans="1:42" outlineLevel="1" x14ac:dyDescent="0.2">
      <c r="A230" s="265"/>
      <c r="B230" s="266"/>
      <c r="C230" s="35"/>
      <c r="D230" s="48"/>
      <c r="E230" s="48"/>
      <c r="F230" s="48"/>
      <c r="G230" s="48"/>
      <c r="H230" s="74"/>
      <c r="I230" s="48"/>
      <c r="J230" s="48"/>
      <c r="K230" s="48"/>
      <c r="L230" s="48"/>
      <c r="M230" s="48"/>
      <c r="N230" s="48"/>
      <c r="O230" s="48"/>
      <c r="P230" s="48"/>
      <c r="Q230" s="46">
        <f>C230*$C$12+D230*$D$12+E230*$E$12+F230*$F$12+G230*$G$12+H230*$H$12+I230*$I$12+J230*$J$12+K230*$K$12+L230*$L$12+M230*$M$12+N230*$N$12+O230*$O$12+P230*$P$12</f>
        <v>0</v>
      </c>
      <c r="R230" s="42">
        <v>1</v>
      </c>
      <c r="S230" s="140"/>
      <c r="T230" s="44">
        <f>R230*S230</f>
        <v>0</v>
      </c>
      <c r="U230" s="141">
        <f>$U$226</f>
        <v>1.3</v>
      </c>
      <c r="V230" s="54">
        <f>IF(T230*U230=0,IF(W230*U230=0,0,W230*U230),IF(W230*U230&gt;0,"ERREUR",T230*U230))</f>
        <v>0</v>
      </c>
      <c r="W230" s="59">
        <f>X230*Y230</f>
        <v>0</v>
      </c>
      <c r="X230" s="18"/>
      <c r="Y230" s="125">
        <f>$AA$12*AA230+AD230+AE230*$AE$12+AF230*$AF$12+AG230*$AG$12+AH230*$AH$12+AI230*$AI$12+AJ230*$AJ$12+AM230+AN230*$AN$12+AO230*$AO$12</f>
        <v>0</v>
      </c>
      <c r="AA230" s="25"/>
      <c r="AB230" s="26"/>
      <c r="AC230" s="26"/>
      <c r="AD230" s="26">
        <f>AB230*AC230</f>
        <v>0</v>
      </c>
      <c r="AE230" s="26"/>
      <c r="AF230" s="26"/>
      <c r="AG230" s="26"/>
      <c r="AH230" s="26"/>
      <c r="AI230" s="26"/>
      <c r="AJ230" s="26"/>
      <c r="AK230" s="26"/>
      <c r="AL230" s="26"/>
      <c r="AM230" s="26">
        <f>AK230*AL230</f>
        <v>0</v>
      </c>
      <c r="AN230" s="27"/>
      <c r="AO230" s="28"/>
      <c r="AP230" s="6"/>
    </row>
    <row r="231" spans="1:42" ht="12" outlineLevel="1" thickBot="1" x14ac:dyDescent="0.25">
      <c r="A231" s="267"/>
      <c r="B231" s="268"/>
      <c r="C231" s="136"/>
      <c r="D231" s="149"/>
      <c r="E231" s="149"/>
      <c r="F231" s="149"/>
      <c r="G231" s="149"/>
      <c r="H231" s="150"/>
      <c r="I231" s="149"/>
      <c r="J231" s="149"/>
      <c r="K231" s="149"/>
      <c r="L231" s="149"/>
      <c r="M231" s="149"/>
      <c r="N231" s="149"/>
      <c r="O231" s="149"/>
      <c r="P231" s="149"/>
      <c r="Q231" s="151">
        <f>C231*$C$12+D231*$D$12+E231*$E$12+F231*$F$12+G231*$G$12+H231*$H$12+I231*$I$12+J231*$J$12+K231*$K$12+L231*$L$12+M231*$M$12+N231*$N$12+O231*$O$12+P231*$P$12</f>
        <v>0</v>
      </c>
      <c r="R231" s="49">
        <v>1</v>
      </c>
      <c r="S231" s="176"/>
      <c r="T231" s="44">
        <f>R231*S231</f>
        <v>0</v>
      </c>
      <c r="U231" s="141">
        <f>$U$226</f>
        <v>1.3</v>
      </c>
      <c r="V231" s="54">
        <f>IF(T231*U231=0,IF(W231*U231=0,0,W231*U231),IF(W231*U231&gt;0,"ERREUR",T231*U231))</f>
        <v>0</v>
      </c>
      <c r="W231" s="60">
        <f>X231*Y231</f>
        <v>0</v>
      </c>
      <c r="X231" s="18"/>
      <c r="Y231" s="126">
        <f>$AA$12*AA231+AD231+AE231*$AE$12+AF231*$AF$12+AG231*$AG$12+AH231*$AH$12+AI231*$AI$12+AJ231*$AJ$12+AM231+AN231*$AN$12+AO231*$AO$12</f>
        <v>0</v>
      </c>
      <c r="AA231" s="29"/>
      <c r="AB231" s="30"/>
      <c r="AC231" s="30"/>
      <c r="AD231" s="30">
        <f>AB231*AC231</f>
        <v>0</v>
      </c>
      <c r="AE231" s="30"/>
      <c r="AF231" s="30"/>
      <c r="AG231" s="30"/>
      <c r="AH231" s="30"/>
      <c r="AI231" s="30"/>
      <c r="AJ231" s="30"/>
      <c r="AK231" s="30"/>
      <c r="AL231" s="30"/>
      <c r="AM231" s="30">
        <f>AK231*AL231</f>
        <v>0</v>
      </c>
      <c r="AN231" s="31"/>
      <c r="AO231" s="32"/>
      <c r="AP231" s="6"/>
    </row>
    <row r="232" spans="1:42" ht="16.5" thickBot="1" x14ac:dyDescent="0.3">
      <c r="A232" s="19" t="s">
        <v>74</v>
      </c>
      <c r="B232" s="91">
        <f>SUM(C232:P232)</f>
        <v>0</v>
      </c>
      <c r="C232" s="148">
        <f t="shared" ref="C232:P232" si="141">SUM(C14:C231)</f>
        <v>0</v>
      </c>
      <c r="D232" s="148">
        <f t="shared" si="141"/>
        <v>0</v>
      </c>
      <c r="E232" s="148">
        <f t="shared" si="141"/>
        <v>0</v>
      </c>
      <c r="F232" s="148">
        <f t="shared" si="141"/>
        <v>0</v>
      </c>
      <c r="G232" s="148">
        <f t="shared" si="141"/>
        <v>0</v>
      </c>
      <c r="H232" s="148">
        <f t="shared" si="141"/>
        <v>0</v>
      </c>
      <c r="I232" s="148">
        <f t="shared" si="141"/>
        <v>0</v>
      </c>
      <c r="J232" s="148">
        <f t="shared" si="141"/>
        <v>0</v>
      </c>
      <c r="K232" s="148">
        <f t="shared" si="141"/>
        <v>0</v>
      </c>
      <c r="L232" s="148">
        <f t="shared" si="141"/>
        <v>0</v>
      </c>
      <c r="M232" s="148">
        <f t="shared" si="141"/>
        <v>0</v>
      </c>
      <c r="N232" s="148">
        <f t="shared" si="141"/>
        <v>0</v>
      </c>
      <c r="O232" s="148">
        <f t="shared" si="141"/>
        <v>0</v>
      </c>
      <c r="P232" s="148">
        <f t="shared" si="141"/>
        <v>0</v>
      </c>
      <c r="Q232" s="273"/>
      <c r="R232" s="274"/>
      <c r="S232" s="274"/>
      <c r="T232" s="274"/>
      <c r="U232" s="274"/>
      <c r="V232" s="274"/>
      <c r="W232" s="274"/>
      <c r="X232" s="274"/>
      <c r="Y232" s="275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3"/>
      <c r="AO232" s="13"/>
      <c r="AP232" s="6"/>
    </row>
    <row r="233" spans="1:42" ht="30" customHeight="1" thickBot="1" x14ac:dyDescent="0.3">
      <c r="A233" s="24" t="s">
        <v>66</v>
      </c>
      <c r="B233" s="152" t="e">
        <f>Q233/B232</f>
        <v>#DIV/0!</v>
      </c>
      <c r="C233" s="93"/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0"/>
      <c r="O233" s="90"/>
      <c r="P233" s="90"/>
      <c r="Q233" s="51">
        <f>SUM(Q226,Q220,Q198,Q176,Q154,Q131,Q109,Q87,Q14,Q66,Q43)</f>
        <v>0</v>
      </c>
      <c r="R233" s="50"/>
      <c r="S233" s="177"/>
      <c r="T233" s="182">
        <f>T226+T220+T198+T176+T154+T131+T87+T14+T109+T66+T43</f>
        <v>3290</v>
      </c>
      <c r="U233" s="179"/>
      <c r="V233" s="51">
        <f>V226+V220+V198+V176+V154+V131+V87+V14+V109+V66+V43</f>
        <v>4277</v>
      </c>
      <c r="W233" s="51">
        <f>W226+W220+W198+W176+W154+W131+W87+W14+W66+W109+W43</f>
        <v>0</v>
      </c>
      <c r="X233" s="51"/>
      <c r="Y233" s="51">
        <f>Y226+Y220+Y198+Y176+Y154+Y131+Y87+Y14+Y109+Y66+Y43</f>
        <v>0</v>
      </c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3"/>
      <c r="AO233" s="13"/>
      <c r="AP233" s="5"/>
    </row>
    <row r="234" spans="1:42" ht="18.75" thickBot="1" x14ac:dyDescent="0.3">
      <c r="A234" s="23"/>
      <c r="B234" s="23"/>
      <c r="K234" s="252" t="s">
        <v>24</v>
      </c>
      <c r="L234" s="253"/>
      <c r="M234" s="253"/>
      <c r="N234" s="253"/>
      <c r="O234" s="253"/>
      <c r="P234" s="253"/>
      <c r="Q234" s="254"/>
      <c r="R234" s="269">
        <f>Q233+V233</f>
        <v>4277</v>
      </c>
      <c r="S234" s="270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3"/>
      <c r="AO234" s="13"/>
      <c r="AP234" s="5"/>
    </row>
    <row r="235" spans="1:42" ht="18.75" thickBot="1" x14ac:dyDescent="0.3">
      <c r="A235" s="23"/>
      <c r="B235" s="23"/>
      <c r="K235" s="252" t="s">
        <v>27</v>
      </c>
      <c r="L235" s="253"/>
      <c r="M235" s="253"/>
      <c r="N235" s="253"/>
      <c r="O235" s="253"/>
      <c r="P235" s="253"/>
      <c r="Q235" s="254"/>
      <c r="R235" s="271">
        <f>T233+W233</f>
        <v>3290</v>
      </c>
      <c r="S235" s="27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3"/>
      <c r="AO235" s="13"/>
      <c r="AP235" s="5"/>
    </row>
    <row r="236" spans="1:42" ht="18.75" thickBot="1" x14ac:dyDescent="0.3">
      <c r="A236" s="23"/>
      <c r="B236" s="23"/>
      <c r="C236" s="84"/>
      <c r="K236" s="252" t="s">
        <v>28</v>
      </c>
      <c r="L236" s="253"/>
      <c r="M236" s="253"/>
      <c r="N236" s="253"/>
      <c r="O236" s="253"/>
      <c r="P236" s="253"/>
      <c r="Q236" s="254"/>
      <c r="R236" s="271">
        <f>R234-R235</f>
        <v>987</v>
      </c>
      <c r="S236" s="27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3"/>
      <c r="AO236" s="13"/>
      <c r="AP236" s="5"/>
    </row>
    <row r="237" spans="1:42" ht="18.75" thickBot="1" x14ac:dyDescent="0.3">
      <c r="K237" s="279" t="s">
        <v>25</v>
      </c>
      <c r="L237" s="279"/>
      <c r="M237" s="279"/>
      <c r="N237" s="279"/>
      <c r="O237" s="279"/>
      <c r="P237" s="279"/>
      <c r="Q237" s="279"/>
      <c r="R237" s="269">
        <f>Q233</f>
        <v>0</v>
      </c>
      <c r="S237" s="270"/>
      <c r="Z237" s="15"/>
      <c r="AA237" s="12"/>
      <c r="AB237" s="12"/>
      <c r="AC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3"/>
      <c r="AO237" s="13"/>
      <c r="AP237" s="5"/>
    </row>
    <row r="238" spans="1:42" ht="18.75" thickBot="1" x14ac:dyDescent="0.3">
      <c r="K238" s="279" t="s">
        <v>26</v>
      </c>
      <c r="L238" s="279"/>
      <c r="M238" s="279"/>
      <c r="N238" s="279"/>
      <c r="O238" s="279"/>
      <c r="P238" s="279"/>
      <c r="Q238" s="279"/>
      <c r="R238" s="269">
        <f>R236-R237</f>
        <v>987</v>
      </c>
      <c r="S238" s="270"/>
      <c r="T238" s="183"/>
      <c r="U238" s="53"/>
      <c r="V238" s="21"/>
      <c r="W238" s="21"/>
      <c r="X238" s="21"/>
      <c r="Y238" s="21"/>
      <c r="Z238" s="16"/>
      <c r="AA238" s="16"/>
      <c r="AB238" s="16"/>
      <c r="AC238" s="16"/>
      <c r="AE238" s="12"/>
      <c r="AF238" s="12"/>
      <c r="AG238" s="12"/>
      <c r="AH238" s="12"/>
      <c r="AI238" s="12"/>
      <c r="AJ238" s="12"/>
      <c r="AK238" s="12"/>
      <c r="AL238" s="12"/>
      <c r="AM238" s="12"/>
      <c r="AN238" s="13"/>
      <c r="AO238" s="13"/>
      <c r="AP238" s="5"/>
    </row>
    <row r="239" spans="1:42" ht="30.75" customHeight="1" thickBot="1" x14ac:dyDescent="0.3">
      <c r="K239" s="276" t="s">
        <v>29</v>
      </c>
      <c r="L239" s="277"/>
      <c r="M239" s="277"/>
      <c r="N239" s="277"/>
      <c r="O239" s="277"/>
      <c r="P239" s="277"/>
      <c r="Q239" s="278"/>
      <c r="R239" s="261">
        <f>IF(R234=0,"",100/R234*R238)</f>
        <v>23.076923076923077</v>
      </c>
      <c r="S239" s="262"/>
      <c r="T239" s="183"/>
      <c r="U239" s="53"/>
      <c r="V239" s="21"/>
      <c r="W239" s="21"/>
      <c r="X239" s="21"/>
      <c r="Y239" s="21"/>
      <c r="Z239" s="16"/>
      <c r="AA239" s="16"/>
      <c r="AB239" s="16"/>
      <c r="AC239" s="16"/>
      <c r="AE239" s="12"/>
      <c r="AF239" s="12"/>
      <c r="AG239" s="12"/>
      <c r="AH239" s="12"/>
      <c r="AI239" s="12"/>
      <c r="AJ239" s="12"/>
      <c r="AK239" s="12"/>
      <c r="AL239" s="12"/>
      <c r="AM239" s="12"/>
      <c r="AN239" s="13"/>
      <c r="AO239" s="13"/>
      <c r="AP239" s="5"/>
    </row>
    <row r="240" spans="1:42" x14ac:dyDescent="0.2">
      <c r="Q240" s="21"/>
      <c r="R240" s="21"/>
      <c r="S240" s="21"/>
      <c r="T240" s="187"/>
      <c r="U240" s="53"/>
      <c r="V240" s="21"/>
      <c r="W240" s="21"/>
      <c r="X240" s="21"/>
      <c r="Y240" s="21"/>
      <c r="Z240" s="16"/>
      <c r="AA240" s="16"/>
      <c r="AB240" s="16"/>
      <c r="AC240" s="16"/>
      <c r="AE240" s="12"/>
      <c r="AF240" s="12"/>
      <c r="AG240" s="12"/>
      <c r="AH240" s="12"/>
      <c r="AI240" s="12"/>
      <c r="AJ240" s="12"/>
      <c r="AK240" s="12"/>
      <c r="AL240" s="12"/>
      <c r="AM240" s="12"/>
      <c r="AN240" s="13"/>
      <c r="AO240" s="13"/>
      <c r="AP240" s="5"/>
    </row>
    <row r="241" spans="17:42" x14ac:dyDescent="0.2">
      <c r="Q241" s="21"/>
      <c r="R241" s="21"/>
      <c r="S241" s="21"/>
      <c r="T241" s="187"/>
      <c r="U241" s="53"/>
      <c r="V241" s="21"/>
      <c r="W241" s="21"/>
      <c r="X241" s="21"/>
      <c r="Y241" s="21"/>
      <c r="Z241" s="16"/>
      <c r="AA241" s="16"/>
      <c r="AB241" s="16"/>
      <c r="AC241" s="16"/>
      <c r="AE241" s="12"/>
      <c r="AF241" s="12"/>
      <c r="AG241" s="12"/>
      <c r="AH241" s="12"/>
      <c r="AI241" s="12"/>
      <c r="AJ241" s="12"/>
      <c r="AK241" s="12"/>
      <c r="AL241" s="12"/>
      <c r="AM241" s="12"/>
      <c r="AN241" s="13"/>
      <c r="AO241" s="13"/>
      <c r="AP241" s="5"/>
    </row>
    <row r="242" spans="17:42" x14ac:dyDescent="0.2">
      <c r="Q242" s="21"/>
      <c r="R242" s="21"/>
      <c r="S242" s="21"/>
      <c r="T242" s="187"/>
      <c r="U242" s="53"/>
      <c r="V242" s="21"/>
      <c r="W242" s="21"/>
      <c r="X242" s="21"/>
      <c r="Y242" s="21"/>
      <c r="Z242" s="16"/>
      <c r="AA242" s="16"/>
      <c r="AB242" s="16"/>
      <c r="AC242" s="16"/>
      <c r="AE242" s="12"/>
      <c r="AF242" s="12"/>
      <c r="AG242" s="12"/>
      <c r="AH242" s="12"/>
      <c r="AI242" s="12"/>
      <c r="AJ242" s="12"/>
      <c r="AK242" s="12"/>
      <c r="AL242" s="12"/>
      <c r="AM242" s="12"/>
      <c r="AN242" s="13"/>
      <c r="AO242" s="13"/>
      <c r="AP242" s="5"/>
    </row>
    <row r="243" spans="17:42" x14ac:dyDescent="0.2">
      <c r="T243" s="114"/>
      <c r="Z243" s="15"/>
      <c r="AA243" s="12"/>
      <c r="AB243" s="12"/>
      <c r="AC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3"/>
      <c r="AO243" s="13"/>
      <c r="AP243" s="5"/>
    </row>
    <row r="244" spans="17:42" x14ac:dyDescent="0.2">
      <c r="T244" s="114"/>
      <c r="Z244" s="15"/>
      <c r="AA244" s="12"/>
      <c r="AB244" s="12"/>
      <c r="AC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3"/>
      <c r="AO244" s="13"/>
      <c r="AP244" s="5"/>
    </row>
    <row r="245" spans="17:42" x14ac:dyDescent="0.2">
      <c r="Q245" s="21"/>
      <c r="R245" s="21"/>
      <c r="S245" s="21"/>
      <c r="T245" s="187"/>
      <c r="U245" s="53"/>
      <c r="V245" s="21"/>
      <c r="W245" s="21"/>
      <c r="X245" s="21"/>
      <c r="Y245" s="21"/>
      <c r="Z245" s="16"/>
      <c r="AA245" s="16"/>
      <c r="AB245" s="16"/>
      <c r="AC245" s="16"/>
      <c r="AE245" s="12"/>
      <c r="AF245" s="12"/>
      <c r="AG245" s="12"/>
      <c r="AH245" s="12"/>
      <c r="AI245" s="12"/>
      <c r="AJ245" s="12"/>
      <c r="AK245" s="12"/>
      <c r="AL245" s="12"/>
      <c r="AM245" s="12"/>
      <c r="AN245" s="13"/>
      <c r="AO245" s="13"/>
      <c r="AP245" s="5"/>
    </row>
    <row r="246" spans="17:42" x14ac:dyDescent="0.2">
      <c r="Q246" s="21"/>
      <c r="R246" s="21"/>
      <c r="S246" s="21"/>
      <c r="T246" s="187"/>
      <c r="U246" s="53"/>
      <c r="V246" s="21"/>
      <c r="W246" s="21"/>
      <c r="X246" s="21"/>
      <c r="Y246" s="21"/>
      <c r="Z246" s="16"/>
      <c r="AA246" s="16"/>
      <c r="AB246" s="16"/>
      <c r="AC246" s="16"/>
      <c r="AE246" s="12"/>
      <c r="AF246" s="12"/>
      <c r="AG246" s="12"/>
      <c r="AH246" s="12"/>
      <c r="AI246" s="12"/>
      <c r="AJ246" s="12"/>
      <c r="AK246" s="12"/>
      <c r="AL246" s="12"/>
      <c r="AM246" s="12"/>
      <c r="AN246" s="13"/>
      <c r="AO246" s="13"/>
      <c r="AP246" s="5"/>
    </row>
    <row r="247" spans="17:42" x14ac:dyDescent="0.2">
      <c r="Q247" s="21"/>
      <c r="R247" s="21"/>
      <c r="S247" s="21"/>
      <c r="T247" s="187"/>
      <c r="U247" s="53"/>
      <c r="V247" s="21"/>
      <c r="W247" s="21"/>
      <c r="X247" s="21"/>
      <c r="Y247" s="21"/>
      <c r="Z247" s="16"/>
      <c r="AA247" s="16"/>
      <c r="AB247" s="16"/>
      <c r="AC247" s="16"/>
      <c r="AE247" s="12"/>
      <c r="AF247" s="12"/>
      <c r="AG247" s="12"/>
      <c r="AH247" s="12"/>
      <c r="AI247" s="12"/>
      <c r="AJ247" s="12"/>
      <c r="AK247" s="12"/>
      <c r="AL247" s="12"/>
      <c r="AM247" s="12"/>
      <c r="AN247" s="13"/>
      <c r="AO247" s="13"/>
      <c r="AP247" s="5"/>
    </row>
    <row r="248" spans="17:42" x14ac:dyDescent="0.2">
      <c r="Q248" s="21"/>
      <c r="R248" s="21"/>
      <c r="S248" s="21"/>
      <c r="T248" s="187"/>
      <c r="U248" s="53"/>
      <c r="V248" s="21"/>
      <c r="W248" s="21"/>
      <c r="X248" s="21"/>
      <c r="Y248" s="21"/>
      <c r="Z248" s="16"/>
      <c r="AA248" s="16"/>
      <c r="AB248" s="16"/>
      <c r="AC248" s="16"/>
      <c r="AE248" s="12"/>
      <c r="AF248" s="12"/>
      <c r="AG248" s="12"/>
      <c r="AH248" s="12"/>
      <c r="AI248" s="12"/>
      <c r="AJ248" s="12"/>
      <c r="AK248" s="12"/>
      <c r="AL248" s="12"/>
      <c r="AM248" s="12"/>
      <c r="AN248" s="13"/>
      <c r="AO248" s="13"/>
      <c r="AP248" s="5"/>
    </row>
    <row r="249" spans="17:42" x14ac:dyDescent="0.2">
      <c r="Q249" s="21"/>
      <c r="R249" s="21"/>
      <c r="S249" s="21"/>
      <c r="T249" s="187"/>
      <c r="U249" s="53"/>
      <c r="V249" s="21"/>
      <c r="W249" s="21"/>
      <c r="X249" s="21"/>
      <c r="Y249" s="21"/>
      <c r="Z249" s="16"/>
      <c r="AA249" s="16"/>
      <c r="AB249" s="16"/>
      <c r="AC249" s="16"/>
      <c r="AE249" s="12"/>
      <c r="AF249" s="12"/>
      <c r="AG249" s="12"/>
      <c r="AH249" s="12"/>
      <c r="AI249" s="12"/>
      <c r="AJ249" s="12"/>
      <c r="AK249" s="12"/>
      <c r="AL249" s="12"/>
      <c r="AM249" s="12"/>
      <c r="AN249" s="13"/>
      <c r="AO249" s="13"/>
      <c r="AP249" s="5"/>
    </row>
    <row r="250" spans="17:42" x14ac:dyDescent="0.2">
      <c r="T250" s="114"/>
      <c r="Z250" s="16"/>
      <c r="AA250" s="16"/>
      <c r="AB250" s="16"/>
      <c r="AC250" s="16"/>
      <c r="AE250" s="12"/>
      <c r="AF250" s="12"/>
      <c r="AG250" s="12"/>
      <c r="AH250" s="12"/>
      <c r="AI250" s="12"/>
      <c r="AJ250" s="12"/>
      <c r="AK250" s="12"/>
      <c r="AL250" s="12"/>
      <c r="AM250" s="12"/>
      <c r="AN250" s="13"/>
      <c r="AO250" s="13"/>
      <c r="AP250" s="5"/>
    </row>
    <row r="251" spans="17:42" x14ac:dyDescent="0.2">
      <c r="T251" s="114"/>
      <c r="Z251" s="15"/>
      <c r="AA251" s="12"/>
      <c r="AB251" s="12"/>
      <c r="AC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3"/>
      <c r="AO251" s="13"/>
      <c r="AP251" s="5"/>
    </row>
    <row r="252" spans="17:42" x14ac:dyDescent="0.2">
      <c r="T252" s="114"/>
      <c r="Z252" s="15"/>
      <c r="AA252" s="14"/>
      <c r="AB252" s="14"/>
      <c r="AC252" s="14"/>
      <c r="AE252" s="12"/>
      <c r="AF252" s="12"/>
      <c r="AG252" s="12"/>
      <c r="AH252" s="12"/>
      <c r="AI252" s="12"/>
      <c r="AJ252" s="12"/>
      <c r="AK252" s="12"/>
      <c r="AL252" s="12"/>
      <c r="AM252" s="12"/>
      <c r="AN252" s="13"/>
      <c r="AO252" s="13"/>
      <c r="AP252" s="5"/>
    </row>
    <row r="253" spans="17:42" x14ac:dyDescent="0.2">
      <c r="T253" s="114"/>
      <c r="AA253" s="14"/>
      <c r="AB253" s="14"/>
      <c r="AC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3"/>
      <c r="AO253" s="13"/>
      <c r="AP253" s="6"/>
    </row>
    <row r="254" spans="17:42" x14ac:dyDescent="0.2">
      <c r="T254" s="114"/>
      <c r="AA254" s="12"/>
      <c r="AB254" s="12"/>
      <c r="AC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3"/>
      <c r="AO254" s="13"/>
      <c r="AP254" s="5"/>
    </row>
    <row r="255" spans="17:42" x14ac:dyDescent="0.2">
      <c r="T255" s="114"/>
      <c r="AA255" s="12"/>
      <c r="AB255" s="12"/>
      <c r="AC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3"/>
      <c r="AO255" s="13"/>
      <c r="AP255" s="5"/>
    </row>
    <row r="256" spans="17:42" x14ac:dyDescent="0.2">
      <c r="T256" s="114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3"/>
      <c r="AO256" s="13"/>
      <c r="AP256" s="5"/>
    </row>
    <row r="257" spans="20:42" x14ac:dyDescent="0.2">
      <c r="T257" s="114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3"/>
      <c r="AO257" s="13"/>
      <c r="AP257" s="5"/>
    </row>
    <row r="258" spans="20:42" x14ac:dyDescent="0.2">
      <c r="T258" s="114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3"/>
      <c r="AO258" s="13"/>
      <c r="AP258" s="6"/>
    </row>
    <row r="259" spans="20:42" x14ac:dyDescent="0.2">
      <c r="T259" s="114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3"/>
      <c r="AO259" s="13"/>
      <c r="AP259" s="5"/>
    </row>
    <row r="260" spans="20:42" x14ac:dyDescent="0.2">
      <c r="T260" s="114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3"/>
      <c r="AO260" s="13"/>
      <c r="AP260" s="5"/>
    </row>
    <row r="261" spans="20:42" x14ac:dyDescent="0.2">
      <c r="T261" s="114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3"/>
      <c r="AO261" s="13"/>
      <c r="AP261" s="5"/>
    </row>
    <row r="262" spans="20:42" x14ac:dyDescent="0.2">
      <c r="T262" s="114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3"/>
      <c r="AO262" s="13"/>
      <c r="AP262" s="5"/>
    </row>
    <row r="263" spans="20:42" x14ac:dyDescent="0.2">
      <c r="T263" s="114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3"/>
      <c r="AO263" s="13"/>
      <c r="AP263" s="5"/>
    </row>
    <row r="264" spans="20:42" x14ac:dyDescent="0.2">
      <c r="T264" s="114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3"/>
      <c r="AO264" s="13"/>
      <c r="AP264" s="5"/>
    </row>
    <row r="265" spans="20:42" x14ac:dyDescent="0.2">
      <c r="T265" s="114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3"/>
      <c r="AO265" s="13"/>
      <c r="AP265" s="5"/>
    </row>
    <row r="266" spans="20:42" x14ac:dyDescent="0.2">
      <c r="T266" s="114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3"/>
      <c r="AO266" s="13"/>
      <c r="AP266" s="5"/>
    </row>
    <row r="267" spans="20:42" x14ac:dyDescent="0.2">
      <c r="T267" s="114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3"/>
      <c r="AO267" s="13"/>
      <c r="AP267" s="5"/>
    </row>
    <row r="268" spans="20:42" x14ac:dyDescent="0.2">
      <c r="T268" s="114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3"/>
      <c r="AO268" s="13"/>
      <c r="AP268" s="5"/>
    </row>
    <row r="269" spans="20:42" x14ac:dyDescent="0.2">
      <c r="T269" s="114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3"/>
      <c r="AO269" s="13"/>
      <c r="AP269" s="5"/>
    </row>
    <row r="270" spans="20:42" x14ac:dyDescent="0.2">
      <c r="T270" s="114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3"/>
      <c r="AO270" s="13"/>
      <c r="AP270" s="5"/>
    </row>
    <row r="271" spans="20:42" x14ac:dyDescent="0.2">
      <c r="T271" s="114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3"/>
      <c r="AO271" s="13"/>
      <c r="AP271" s="5"/>
    </row>
    <row r="272" spans="20:42" x14ac:dyDescent="0.2">
      <c r="T272" s="114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3"/>
      <c r="AO272" s="13"/>
      <c r="AP272" s="5"/>
    </row>
    <row r="273" spans="20:42" x14ac:dyDescent="0.2">
      <c r="T273" s="114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3"/>
      <c r="AO273" s="13"/>
      <c r="AP273" s="5"/>
    </row>
    <row r="274" spans="20:42" x14ac:dyDescent="0.2">
      <c r="T274" s="114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3"/>
      <c r="AO274" s="13"/>
      <c r="AP274" s="5"/>
    </row>
    <row r="275" spans="20:42" x14ac:dyDescent="0.2">
      <c r="T275" s="114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3"/>
      <c r="AO275" s="13"/>
      <c r="AP275" s="5"/>
    </row>
    <row r="276" spans="20:42" x14ac:dyDescent="0.2">
      <c r="T276" s="114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3"/>
      <c r="AO276" s="8"/>
      <c r="AP276" s="5"/>
    </row>
    <row r="277" spans="20:42" x14ac:dyDescent="0.2">
      <c r="T277" s="114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3"/>
      <c r="AO277" s="8"/>
      <c r="AP277" s="5"/>
    </row>
    <row r="278" spans="20:42" x14ac:dyDescent="0.2">
      <c r="T278" s="114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3"/>
      <c r="AO278" s="8"/>
      <c r="AP278" s="5"/>
    </row>
    <row r="279" spans="20:42" x14ac:dyDescent="0.2">
      <c r="T279" s="114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3"/>
      <c r="AO279" s="8"/>
      <c r="AP279" s="5"/>
    </row>
    <row r="280" spans="20:42" x14ac:dyDescent="0.2">
      <c r="T280" s="114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3"/>
      <c r="AO280" s="8"/>
      <c r="AP280" s="5"/>
    </row>
    <row r="281" spans="20:42" x14ac:dyDescent="0.2">
      <c r="T281" s="114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3"/>
      <c r="AO281" s="8"/>
      <c r="AP281" s="5"/>
    </row>
    <row r="282" spans="20:42" x14ac:dyDescent="0.2">
      <c r="T282" s="114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3"/>
      <c r="AO282" s="8"/>
      <c r="AP282" s="5"/>
    </row>
    <row r="283" spans="20:42" x14ac:dyDescent="0.2">
      <c r="T283" s="114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3"/>
      <c r="AO283" s="8"/>
      <c r="AP283" s="5"/>
    </row>
    <row r="284" spans="20:42" x14ac:dyDescent="0.2">
      <c r="T284" s="114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3"/>
      <c r="AO284" s="8"/>
      <c r="AP284" s="5"/>
    </row>
    <row r="285" spans="20:42" x14ac:dyDescent="0.2">
      <c r="T285" s="114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8"/>
      <c r="AO285" s="8"/>
      <c r="AP285" s="5"/>
    </row>
    <row r="286" spans="20:42" x14ac:dyDescent="0.2">
      <c r="T286" s="114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8"/>
      <c r="AO286" s="8"/>
      <c r="AP286" s="5"/>
    </row>
    <row r="287" spans="20:42" x14ac:dyDescent="0.2">
      <c r="T287" s="114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8"/>
      <c r="AO287" s="8"/>
      <c r="AP287" s="5"/>
    </row>
    <row r="288" spans="20:42" x14ac:dyDescent="0.2">
      <c r="T288" s="114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8"/>
      <c r="AO288" s="8"/>
      <c r="AP288" s="5"/>
    </row>
    <row r="289" spans="20:42" x14ac:dyDescent="0.2">
      <c r="T289" s="114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8"/>
      <c r="AO289" s="8"/>
      <c r="AP289" s="5"/>
    </row>
    <row r="290" spans="20:42" x14ac:dyDescent="0.2">
      <c r="T290" s="114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8"/>
      <c r="AO290" s="8"/>
      <c r="AP290" s="5"/>
    </row>
    <row r="291" spans="20:42" x14ac:dyDescent="0.2">
      <c r="T291" s="114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8"/>
      <c r="AO291" s="8"/>
      <c r="AP291" s="5"/>
    </row>
    <row r="292" spans="20:42" x14ac:dyDescent="0.2">
      <c r="T292" s="114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8"/>
      <c r="AO292" s="8"/>
      <c r="AP292" s="5"/>
    </row>
    <row r="293" spans="20:42" x14ac:dyDescent="0.2">
      <c r="T293" s="114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8"/>
      <c r="AO293" s="8"/>
      <c r="AP293" s="5"/>
    </row>
    <row r="294" spans="20:42" x14ac:dyDescent="0.2">
      <c r="T294" s="114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8"/>
      <c r="AO294" s="8"/>
      <c r="AP294" s="5"/>
    </row>
    <row r="295" spans="20:42" x14ac:dyDescent="0.2">
      <c r="T295" s="114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8"/>
      <c r="AO295" s="8"/>
      <c r="AP295" s="5"/>
    </row>
    <row r="296" spans="20:42" x14ac:dyDescent="0.2">
      <c r="T296" s="114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8"/>
      <c r="AO296" s="8"/>
      <c r="AP296" s="5"/>
    </row>
    <row r="297" spans="20:42" x14ac:dyDescent="0.2">
      <c r="T297" s="114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8"/>
      <c r="AO297" s="8"/>
      <c r="AP297" s="5"/>
    </row>
    <row r="298" spans="20:42" x14ac:dyDescent="0.2">
      <c r="T298" s="114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8"/>
      <c r="AO298" s="8"/>
      <c r="AP298" s="5"/>
    </row>
    <row r="299" spans="20:42" x14ac:dyDescent="0.2">
      <c r="T299" s="114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8"/>
      <c r="AO299" s="8"/>
      <c r="AP299" s="5"/>
    </row>
    <row r="300" spans="20:42" x14ac:dyDescent="0.2">
      <c r="T300" s="114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8"/>
      <c r="AO300" s="8"/>
      <c r="AP300" s="5"/>
    </row>
    <row r="301" spans="20:42" x14ac:dyDescent="0.2">
      <c r="T301" s="114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8"/>
      <c r="AO301" s="8"/>
      <c r="AP301" s="5"/>
    </row>
    <row r="302" spans="20:42" x14ac:dyDescent="0.2">
      <c r="T302" s="114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8"/>
      <c r="AO302" s="8"/>
      <c r="AP302" s="5"/>
    </row>
    <row r="303" spans="20:42" x14ac:dyDescent="0.2">
      <c r="T303" s="114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8"/>
      <c r="AO303" s="8"/>
      <c r="AP303" s="5"/>
    </row>
    <row r="304" spans="20:42" x14ac:dyDescent="0.2">
      <c r="T304" s="114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8"/>
      <c r="AO304" s="8"/>
      <c r="AP304" s="5"/>
    </row>
    <row r="305" spans="20:42" x14ac:dyDescent="0.2">
      <c r="T305" s="114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8"/>
      <c r="AO305" s="8"/>
      <c r="AP305" s="5"/>
    </row>
    <row r="306" spans="20:42" x14ac:dyDescent="0.2">
      <c r="T306" s="114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8"/>
      <c r="AO306" s="8"/>
      <c r="AP306" s="5"/>
    </row>
    <row r="307" spans="20:42" x14ac:dyDescent="0.2">
      <c r="T307" s="114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8"/>
      <c r="AO307" s="8"/>
      <c r="AP307" s="5"/>
    </row>
    <row r="308" spans="20:42" x14ac:dyDescent="0.2">
      <c r="T308" s="114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8"/>
      <c r="AO308" s="8"/>
      <c r="AP308" s="5"/>
    </row>
    <row r="309" spans="20:42" x14ac:dyDescent="0.2">
      <c r="T309" s="114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8"/>
      <c r="AO309" s="8"/>
      <c r="AP309" s="5"/>
    </row>
    <row r="310" spans="20:42" x14ac:dyDescent="0.2">
      <c r="T310" s="114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8"/>
      <c r="AO310" s="8"/>
      <c r="AP310" s="5"/>
    </row>
    <row r="311" spans="20:42" x14ac:dyDescent="0.2">
      <c r="T311" s="114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8"/>
      <c r="AO311" s="8"/>
      <c r="AP311" s="5"/>
    </row>
    <row r="312" spans="20:42" x14ac:dyDescent="0.2">
      <c r="T312" s="114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8"/>
      <c r="AO312" s="8"/>
      <c r="AP312" s="5"/>
    </row>
    <row r="313" spans="20:42" x14ac:dyDescent="0.2">
      <c r="T313" s="114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8"/>
      <c r="AO313" s="8"/>
      <c r="AP313" s="5"/>
    </row>
    <row r="314" spans="20:42" x14ac:dyDescent="0.2">
      <c r="T314" s="114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8"/>
      <c r="AO314" s="8"/>
      <c r="AP314" s="5"/>
    </row>
    <row r="315" spans="20:42" x14ac:dyDescent="0.2">
      <c r="T315" s="114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8"/>
      <c r="AO315" s="8"/>
      <c r="AP315" s="5"/>
    </row>
    <row r="316" spans="20:42" x14ac:dyDescent="0.2">
      <c r="T316" s="114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8"/>
      <c r="AO316" s="8"/>
      <c r="AP316" s="5"/>
    </row>
    <row r="317" spans="20:42" x14ac:dyDescent="0.2">
      <c r="T317" s="114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8"/>
      <c r="AO317" s="8"/>
      <c r="AP317" s="5"/>
    </row>
    <row r="318" spans="20:42" x14ac:dyDescent="0.2">
      <c r="T318" s="114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8"/>
      <c r="AO318" s="8"/>
      <c r="AP318" s="5"/>
    </row>
    <row r="319" spans="20:42" x14ac:dyDescent="0.2">
      <c r="T319" s="114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8"/>
      <c r="AO319" s="8"/>
      <c r="AP319" s="5"/>
    </row>
    <row r="320" spans="20:42" x14ac:dyDescent="0.2">
      <c r="T320" s="114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8"/>
      <c r="AO320" s="8"/>
      <c r="AP320" s="5"/>
    </row>
    <row r="321" spans="20:42" x14ac:dyDescent="0.2">
      <c r="T321" s="114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8"/>
      <c r="AO321" s="8"/>
      <c r="AP321" s="5"/>
    </row>
    <row r="322" spans="20:42" x14ac:dyDescent="0.2">
      <c r="T322" s="114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8"/>
      <c r="AO322" s="8"/>
      <c r="AP322" s="5"/>
    </row>
    <row r="323" spans="20:42" x14ac:dyDescent="0.2">
      <c r="T323" s="114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8"/>
      <c r="AO323" s="10"/>
      <c r="AP323" s="5"/>
    </row>
    <row r="324" spans="20:42" x14ac:dyDescent="0.2">
      <c r="T324" s="114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8"/>
      <c r="AO324" s="8"/>
      <c r="AP324" s="5"/>
    </row>
    <row r="325" spans="20:42" x14ac:dyDescent="0.2">
      <c r="T325" s="114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8"/>
      <c r="AO325" s="8"/>
      <c r="AP325" s="5"/>
    </row>
    <row r="326" spans="20:42" x14ac:dyDescent="0.2">
      <c r="T326" s="114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8"/>
      <c r="AO326" s="8"/>
      <c r="AP326" s="5"/>
    </row>
    <row r="327" spans="20:42" x14ac:dyDescent="0.2">
      <c r="T327" s="114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8"/>
      <c r="AO327" s="8"/>
      <c r="AP327" s="5"/>
    </row>
    <row r="328" spans="20:42" x14ac:dyDescent="0.2">
      <c r="T328" s="114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8"/>
      <c r="AO328" s="8"/>
      <c r="AP328" s="5"/>
    </row>
    <row r="329" spans="20:42" x14ac:dyDescent="0.2">
      <c r="T329" s="114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8"/>
      <c r="AO329" s="8"/>
      <c r="AP329" s="5"/>
    </row>
    <row r="330" spans="20:42" x14ac:dyDescent="0.2">
      <c r="T330" s="114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8"/>
      <c r="AO330" s="8"/>
      <c r="AP330" s="5"/>
    </row>
    <row r="331" spans="20:42" x14ac:dyDescent="0.2">
      <c r="T331" s="114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8"/>
      <c r="AO331" s="8"/>
      <c r="AP331" s="5"/>
    </row>
    <row r="332" spans="20:42" x14ac:dyDescent="0.2">
      <c r="T332" s="114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10"/>
      <c r="AO332" s="8"/>
      <c r="AP332" s="11"/>
    </row>
    <row r="333" spans="20:42" x14ac:dyDescent="0.2">
      <c r="T333" s="114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8"/>
      <c r="AO333" s="8"/>
      <c r="AP333" s="5"/>
    </row>
    <row r="334" spans="20:42" x14ac:dyDescent="0.2">
      <c r="T334" s="114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8"/>
      <c r="AO334" s="8"/>
      <c r="AP334" s="5"/>
    </row>
    <row r="335" spans="20:42" x14ac:dyDescent="0.2">
      <c r="T335" s="114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8"/>
      <c r="AO335" s="8"/>
      <c r="AP335" s="5"/>
    </row>
    <row r="336" spans="20:42" x14ac:dyDescent="0.2">
      <c r="T336" s="114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8"/>
      <c r="AO336" s="8"/>
      <c r="AP336" s="5"/>
    </row>
    <row r="337" spans="20:42" x14ac:dyDescent="0.2">
      <c r="T337" s="114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8"/>
      <c r="AO337" s="8"/>
      <c r="AP337" s="5"/>
    </row>
    <row r="338" spans="20:42" x14ac:dyDescent="0.2">
      <c r="T338" s="114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8"/>
      <c r="AO338" s="8"/>
      <c r="AP338" s="5"/>
    </row>
    <row r="339" spans="20:42" x14ac:dyDescent="0.2">
      <c r="T339" s="114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8"/>
      <c r="AO339" s="8"/>
      <c r="AP339" s="5"/>
    </row>
    <row r="340" spans="20:42" x14ac:dyDescent="0.2">
      <c r="T340" s="114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8"/>
      <c r="AO340" s="8"/>
      <c r="AP340" s="5"/>
    </row>
    <row r="341" spans="20:42" x14ac:dyDescent="0.2">
      <c r="T341" s="114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8"/>
      <c r="AO341" s="8"/>
      <c r="AP341" s="5"/>
    </row>
    <row r="342" spans="20:42" x14ac:dyDescent="0.2">
      <c r="T342" s="114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8"/>
      <c r="AO342" s="13"/>
      <c r="AP342" s="5"/>
    </row>
    <row r="343" spans="20:42" x14ac:dyDescent="0.2">
      <c r="T343" s="114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8"/>
      <c r="AO343" s="13"/>
      <c r="AP343" s="5"/>
    </row>
    <row r="344" spans="20:42" x14ac:dyDescent="0.2">
      <c r="T344" s="114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8"/>
      <c r="AO344" s="8"/>
      <c r="AP344" s="5"/>
    </row>
    <row r="345" spans="20:42" x14ac:dyDescent="0.2">
      <c r="T345" s="114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8"/>
      <c r="AO345" s="8"/>
      <c r="AP345" s="5"/>
    </row>
    <row r="346" spans="20:42" x14ac:dyDescent="0.2">
      <c r="T346" s="114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8"/>
      <c r="AO346" s="8"/>
      <c r="AP346" s="5"/>
    </row>
    <row r="347" spans="20:42" x14ac:dyDescent="0.2">
      <c r="T347" s="114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8"/>
      <c r="AO347" s="8"/>
      <c r="AP347" s="5"/>
    </row>
    <row r="348" spans="20:42" x14ac:dyDescent="0.2">
      <c r="T348" s="114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8"/>
      <c r="AO348" s="8"/>
      <c r="AP348" s="5"/>
    </row>
    <row r="349" spans="20:42" x14ac:dyDescent="0.2">
      <c r="T349" s="114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8"/>
      <c r="AO349" s="8"/>
      <c r="AP349" s="5"/>
    </row>
    <row r="350" spans="20:42" x14ac:dyDescent="0.2">
      <c r="T350" s="114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8"/>
      <c r="AO350" s="8"/>
      <c r="AP350" s="5"/>
    </row>
    <row r="351" spans="20:42" x14ac:dyDescent="0.2">
      <c r="T351" s="114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3"/>
      <c r="AO351" s="8"/>
    </row>
    <row r="352" spans="20:42" x14ac:dyDescent="0.2">
      <c r="T352" s="114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3"/>
      <c r="AO352" s="8"/>
    </row>
    <row r="353" spans="20:42" x14ac:dyDescent="0.2">
      <c r="T353" s="114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8"/>
      <c r="AO353" s="8"/>
      <c r="AP353" s="5"/>
    </row>
    <row r="354" spans="20:42" x14ac:dyDescent="0.2">
      <c r="T354" s="114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8"/>
      <c r="AO354" s="8"/>
      <c r="AP354" s="5"/>
    </row>
    <row r="355" spans="20:42" x14ac:dyDescent="0.2">
      <c r="T355" s="114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8"/>
      <c r="AO355" s="8"/>
      <c r="AP355" s="5"/>
    </row>
    <row r="356" spans="20:42" x14ac:dyDescent="0.2">
      <c r="T356" s="114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8"/>
      <c r="AO356" s="8"/>
      <c r="AP356" s="5"/>
    </row>
    <row r="357" spans="20:42" x14ac:dyDescent="0.2">
      <c r="T357" s="114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8"/>
      <c r="AO357" s="8"/>
      <c r="AP357" s="5"/>
    </row>
    <row r="358" spans="20:42" x14ac:dyDescent="0.2">
      <c r="T358" s="114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8"/>
      <c r="AO358" s="8"/>
      <c r="AP358" s="5"/>
    </row>
    <row r="359" spans="20:42" x14ac:dyDescent="0.2">
      <c r="T359" s="114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8"/>
      <c r="AO359" s="8"/>
      <c r="AP359" s="5"/>
    </row>
    <row r="360" spans="20:42" x14ac:dyDescent="0.2">
      <c r="T360" s="114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8"/>
      <c r="AO360" s="8"/>
      <c r="AP360" s="5"/>
    </row>
    <row r="361" spans="20:42" x14ac:dyDescent="0.2">
      <c r="T361" s="114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8"/>
      <c r="AO361" s="8"/>
      <c r="AP361" s="5"/>
    </row>
    <row r="362" spans="20:42" x14ac:dyDescent="0.2">
      <c r="T362" s="114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8"/>
      <c r="AO362" s="8"/>
      <c r="AP362" s="5"/>
    </row>
    <row r="363" spans="20:42" x14ac:dyDescent="0.2">
      <c r="T363" s="114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8"/>
      <c r="AO363" s="8"/>
      <c r="AP363" s="5"/>
    </row>
    <row r="364" spans="20:42" x14ac:dyDescent="0.2">
      <c r="T364" s="114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8"/>
      <c r="AO364" s="8"/>
      <c r="AP364" s="5"/>
    </row>
    <row r="365" spans="20:42" x14ac:dyDescent="0.2">
      <c r="T365" s="114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8"/>
      <c r="AO365" s="8"/>
      <c r="AP365" s="5"/>
    </row>
    <row r="366" spans="20:42" x14ac:dyDescent="0.2">
      <c r="T366" s="114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8"/>
      <c r="AO366" s="8"/>
      <c r="AP366" s="5"/>
    </row>
    <row r="367" spans="20:42" x14ac:dyDescent="0.2">
      <c r="T367" s="114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8"/>
      <c r="AO367" s="8"/>
      <c r="AP367" s="5"/>
    </row>
    <row r="368" spans="20:42" x14ac:dyDescent="0.2">
      <c r="T368" s="114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8"/>
      <c r="AO368" s="8"/>
      <c r="AP368" s="5"/>
    </row>
    <row r="369" spans="20:42" x14ac:dyDescent="0.2">
      <c r="T369" s="114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8"/>
      <c r="AO369" s="8"/>
      <c r="AP369" s="5"/>
    </row>
    <row r="370" spans="20:42" x14ac:dyDescent="0.2">
      <c r="T370" s="114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8"/>
      <c r="AO370" s="8"/>
      <c r="AP370" s="5"/>
    </row>
    <row r="371" spans="20:42" x14ac:dyDescent="0.2">
      <c r="T371" s="114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8"/>
      <c r="AO371" s="8"/>
      <c r="AP371" s="5"/>
    </row>
    <row r="372" spans="20:42" x14ac:dyDescent="0.2">
      <c r="T372" s="114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8"/>
      <c r="AO372" s="8"/>
      <c r="AP372" s="5"/>
    </row>
    <row r="373" spans="20:42" x14ac:dyDescent="0.2">
      <c r="T373" s="114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8"/>
      <c r="AO373" s="8"/>
      <c r="AP373" s="5"/>
    </row>
    <row r="374" spans="20:42" x14ac:dyDescent="0.2">
      <c r="T374" s="114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8"/>
      <c r="AO374" s="8"/>
      <c r="AP374" s="5"/>
    </row>
    <row r="375" spans="20:42" x14ac:dyDescent="0.2">
      <c r="T375" s="114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8"/>
      <c r="AO375" s="8"/>
      <c r="AP375" s="5"/>
    </row>
    <row r="376" spans="20:42" x14ac:dyDescent="0.2">
      <c r="T376" s="114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8"/>
      <c r="AO376" s="8"/>
      <c r="AP376" s="5"/>
    </row>
    <row r="377" spans="20:42" x14ac:dyDescent="0.2">
      <c r="T377" s="114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8"/>
      <c r="AO377" s="8"/>
      <c r="AP377" s="5"/>
    </row>
    <row r="378" spans="20:42" x14ac:dyDescent="0.2">
      <c r="T378" s="114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8"/>
      <c r="AO378" s="8"/>
      <c r="AP378" s="5"/>
    </row>
    <row r="379" spans="20:42" x14ac:dyDescent="0.2">
      <c r="T379" s="114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8"/>
      <c r="AO379" s="8"/>
      <c r="AP379" s="5"/>
    </row>
    <row r="380" spans="20:42" x14ac:dyDescent="0.2">
      <c r="T380" s="114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8"/>
      <c r="AO380" s="8"/>
      <c r="AP380" s="5"/>
    </row>
    <row r="381" spans="20:42" x14ac:dyDescent="0.2">
      <c r="T381" s="114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8"/>
      <c r="AO381" s="8"/>
      <c r="AP381" s="5"/>
    </row>
    <row r="382" spans="20:42" x14ac:dyDescent="0.2">
      <c r="T382" s="114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8"/>
      <c r="AO382" s="8"/>
      <c r="AP382" s="5"/>
    </row>
    <row r="383" spans="20:42" x14ac:dyDescent="0.2">
      <c r="T383" s="114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8"/>
      <c r="AO383" s="8"/>
      <c r="AP383" s="5"/>
    </row>
    <row r="384" spans="20:42" x14ac:dyDescent="0.2">
      <c r="T384" s="114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8"/>
      <c r="AO384" s="8"/>
      <c r="AP384" s="5"/>
    </row>
    <row r="385" spans="20:42" x14ac:dyDescent="0.2">
      <c r="T385" s="114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8"/>
      <c r="AO385" s="8"/>
      <c r="AP385" s="5"/>
    </row>
    <row r="386" spans="20:42" x14ac:dyDescent="0.2">
      <c r="T386" s="114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8"/>
      <c r="AO386" s="8"/>
      <c r="AP386" s="5"/>
    </row>
    <row r="387" spans="20:42" x14ac:dyDescent="0.2">
      <c r="T387" s="114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8"/>
      <c r="AO387" s="8"/>
      <c r="AP387" s="5"/>
    </row>
    <row r="388" spans="20:42" x14ac:dyDescent="0.2">
      <c r="T388" s="114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8"/>
      <c r="AO388" s="8"/>
      <c r="AP388" s="5"/>
    </row>
    <row r="389" spans="20:42" x14ac:dyDescent="0.2">
      <c r="T389" s="114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8"/>
      <c r="AO389" s="14"/>
      <c r="AP389" s="5"/>
    </row>
    <row r="390" spans="20:42" x14ac:dyDescent="0.2">
      <c r="T390" s="114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8"/>
      <c r="AO390" s="14"/>
      <c r="AP390" s="5"/>
    </row>
    <row r="391" spans="20:42" x14ac:dyDescent="0.2">
      <c r="T391" s="114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8"/>
      <c r="AP391" s="5"/>
    </row>
    <row r="392" spans="20:42" x14ac:dyDescent="0.2">
      <c r="T392" s="114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8"/>
      <c r="AP392" s="5"/>
    </row>
    <row r="393" spans="20:42" x14ac:dyDescent="0.2">
      <c r="T393" s="114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8"/>
      <c r="AP393" s="5"/>
    </row>
    <row r="394" spans="20:42" x14ac:dyDescent="0.2">
      <c r="T394" s="114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8"/>
      <c r="AP394" s="5"/>
    </row>
    <row r="395" spans="20:42" x14ac:dyDescent="0.2">
      <c r="T395" s="114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8"/>
      <c r="AP395" s="5"/>
    </row>
    <row r="396" spans="20:42" x14ac:dyDescent="0.2">
      <c r="T396" s="114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8"/>
      <c r="AP396" s="5"/>
    </row>
    <row r="397" spans="20:42" x14ac:dyDescent="0.2">
      <c r="T397" s="114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8"/>
      <c r="AP397" s="5"/>
    </row>
    <row r="398" spans="20:42" x14ac:dyDescent="0.2">
      <c r="T398" s="1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</row>
    <row r="399" spans="20:42" x14ac:dyDescent="0.2">
      <c r="T399" s="1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</row>
    <row r="400" spans="20:42" x14ac:dyDescent="0.2">
      <c r="T400" s="114"/>
    </row>
    <row r="401" spans="20:20" x14ac:dyDescent="0.2">
      <c r="T401" s="114"/>
    </row>
    <row r="402" spans="20:20" x14ac:dyDescent="0.2">
      <c r="T402" s="114"/>
    </row>
    <row r="403" spans="20:20" x14ac:dyDescent="0.2">
      <c r="T403" s="114"/>
    </row>
    <row r="404" spans="20:20" x14ac:dyDescent="0.2">
      <c r="T404" s="114"/>
    </row>
    <row r="405" spans="20:20" x14ac:dyDescent="0.2">
      <c r="T405" s="114"/>
    </row>
    <row r="406" spans="20:20" x14ac:dyDescent="0.2">
      <c r="T406" s="114"/>
    </row>
    <row r="407" spans="20:20" x14ac:dyDescent="0.2">
      <c r="T407" s="114"/>
    </row>
    <row r="408" spans="20:20" x14ac:dyDescent="0.2">
      <c r="T408" s="114"/>
    </row>
    <row r="409" spans="20:20" x14ac:dyDescent="0.2">
      <c r="T409" s="114"/>
    </row>
    <row r="410" spans="20:20" x14ac:dyDescent="0.2">
      <c r="T410" s="114"/>
    </row>
    <row r="411" spans="20:20" x14ac:dyDescent="0.2">
      <c r="T411" s="114"/>
    </row>
    <row r="412" spans="20:20" x14ac:dyDescent="0.2">
      <c r="T412" s="114"/>
    </row>
    <row r="413" spans="20:20" x14ac:dyDescent="0.2">
      <c r="T413" s="114"/>
    </row>
    <row r="414" spans="20:20" x14ac:dyDescent="0.2">
      <c r="T414" s="114"/>
    </row>
    <row r="415" spans="20:20" x14ac:dyDescent="0.2">
      <c r="T415" s="114"/>
    </row>
    <row r="416" spans="20:20" x14ac:dyDescent="0.2">
      <c r="T416" s="114"/>
    </row>
    <row r="417" spans="20:20" x14ac:dyDescent="0.2">
      <c r="T417" s="114"/>
    </row>
    <row r="418" spans="20:20" x14ac:dyDescent="0.2">
      <c r="T418" s="114"/>
    </row>
    <row r="419" spans="20:20" x14ac:dyDescent="0.2">
      <c r="T419" s="114"/>
    </row>
    <row r="420" spans="20:20" x14ac:dyDescent="0.2">
      <c r="T420" s="114"/>
    </row>
    <row r="421" spans="20:20" x14ac:dyDescent="0.2">
      <c r="T421" s="114"/>
    </row>
    <row r="422" spans="20:20" x14ac:dyDescent="0.2">
      <c r="T422" s="114"/>
    </row>
    <row r="423" spans="20:20" x14ac:dyDescent="0.2">
      <c r="T423" s="114"/>
    </row>
    <row r="424" spans="20:20" x14ac:dyDescent="0.2">
      <c r="T424" s="114"/>
    </row>
    <row r="425" spans="20:20" x14ac:dyDescent="0.2">
      <c r="T425" s="114"/>
    </row>
    <row r="426" spans="20:20" x14ac:dyDescent="0.2">
      <c r="T426" s="114"/>
    </row>
    <row r="427" spans="20:20" x14ac:dyDescent="0.2">
      <c r="T427" s="114"/>
    </row>
    <row r="428" spans="20:20" x14ac:dyDescent="0.2">
      <c r="T428" s="114"/>
    </row>
    <row r="429" spans="20:20" x14ac:dyDescent="0.2">
      <c r="T429" s="114"/>
    </row>
    <row r="430" spans="20:20" x14ac:dyDescent="0.2">
      <c r="T430" s="114"/>
    </row>
    <row r="431" spans="20:20" x14ac:dyDescent="0.2">
      <c r="T431" s="114"/>
    </row>
    <row r="432" spans="20:20" x14ac:dyDescent="0.2">
      <c r="T432" s="114"/>
    </row>
    <row r="433" spans="20:20" x14ac:dyDescent="0.2">
      <c r="T433" s="114"/>
    </row>
    <row r="434" spans="20:20" x14ac:dyDescent="0.2">
      <c r="T434" s="114"/>
    </row>
    <row r="435" spans="20:20" x14ac:dyDescent="0.2">
      <c r="T435" s="114"/>
    </row>
    <row r="436" spans="20:20" x14ac:dyDescent="0.2">
      <c r="T436" s="114"/>
    </row>
    <row r="437" spans="20:20" x14ac:dyDescent="0.2">
      <c r="T437" s="114"/>
    </row>
    <row r="438" spans="20:20" x14ac:dyDescent="0.2">
      <c r="T438" s="114"/>
    </row>
    <row r="439" spans="20:20" x14ac:dyDescent="0.2">
      <c r="T439" s="114"/>
    </row>
    <row r="440" spans="20:20" x14ac:dyDescent="0.2">
      <c r="T440" s="114"/>
    </row>
    <row r="441" spans="20:20" x14ac:dyDescent="0.2">
      <c r="T441" s="114"/>
    </row>
    <row r="442" spans="20:20" x14ac:dyDescent="0.2">
      <c r="T442" s="114"/>
    </row>
    <row r="443" spans="20:20" x14ac:dyDescent="0.2">
      <c r="T443" s="114"/>
    </row>
    <row r="444" spans="20:20" x14ac:dyDescent="0.2">
      <c r="T444" s="114"/>
    </row>
    <row r="445" spans="20:20" x14ac:dyDescent="0.2">
      <c r="T445" s="114"/>
    </row>
    <row r="446" spans="20:20" x14ac:dyDescent="0.2">
      <c r="T446" s="114"/>
    </row>
    <row r="447" spans="20:20" x14ac:dyDescent="0.2">
      <c r="T447" s="114"/>
    </row>
    <row r="448" spans="20:20" x14ac:dyDescent="0.2">
      <c r="T448" s="114"/>
    </row>
    <row r="449" spans="20:20" x14ac:dyDescent="0.2">
      <c r="T449" s="114"/>
    </row>
    <row r="450" spans="20:20" x14ac:dyDescent="0.2">
      <c r="T450" s="114"/>
    </row>
    <row r="451" spans="20:20" x14ac:dyDescent="0.2">
      <c r="T451" s="114"/>
    </row>
    <row r="452" spans="20:20" x14ac:dyDescent="0.2">
      <c r="T452" s="114"/>
    </row>
    <row r="453" spans="20:20" x14ac:dyDescent="0.2">
      <c r="T453" s="114"/>
    </row>
    <row r="454" spans="20:20" x14ac:dyDescent="0.2">
      <c r="T454" s="114"/>
    </row>
    <row r="455" spans="20:20" x14ac:dyDescent="0.2">
      <c r="T455" s="114"/>
    </row>
    <row r="456" spans="20:20" x14ac:dyDescent="0.2">
      <c r="T456" s="114"/>
    </row>
    <row r="457" spans="20:20" x14ac:dyDescent="0.2">
      <c r="T457" s="114"/>
    </row>
    <row r="458" spans="20:20" x14ac:dyDescent="0.2">
      <c r="T458" s="114"/>
    </row>
    <row r="459" spans="20:20" x14ac:dyDescent="0.2">
      <c r="T459" s="114"/>
    </row>
    <row r="460" spans="20:20" x14ac:dyDescent="0.2">
      <c r="T460" s="114"/>
    </row>
    <row r="461" spans="20:20" x14ac:dyDescent="0.2">
      <c r="T461" s="114"/>
    </row>
    <row r="462" spans="20:20" x14ac:dyDescent="0.2">
      <c r="T462" s="114"/>
    </row>
    <row r="463" spans="20:20" x14ac:dyDescent="0.2">
      <c r="T463" s="114"/>
    </row>
    <row r="464" spans="20:20" x14ac:dyDescent="0.2">
      <c r="T464" s="114"/>
    </row>
    <row r="465" spans="20:20" x14ac:dyDescent="0.2">
      <c r="T465" s="114"/>
    </row>
    <row r="466" spans="20:20" x14ac:dyDescent="0.2">
      <c r="T466" s="114"/>
    </row>
    <row r="467" spans="20:20" x14ac:dyDescent="0.2">
      <c r="T467" s="114"/>
    </row>
    <row r="468" spans="20:20" x14ac:dyDescent="0.2">
      <c r="T468" s="114"/>
    </row>
    <row r="469" spans="20:20" x14ac:dyDescent="0.2">
      <c r="T469" s="114"/>
    </row>
    <row r="470" spans="20:20" x14ac:dyDescent="0.2">
      <c r="T470" s="114"/>
    </row>
    <row r="471" spans="20:20" x14ac:dyDescent="0.2">
      <c r="T471" s="114"/>
    </row>
    <row r="472" spans="20:20" x14ac:dyDescent="0.2">
      <c r="T472" s="114"/>
    </row>
    <row r="473" spans="20:20" x14ac:dyDescent="0.2">
      <c r="T473" s="114"/>
    </row>
    <row r="474" spans="20:20" x14ac:dyDescent="0.2">
      <c r="T474" s="114"/>
    </row>
    <row r="475" spans="20:20" x14ac:dyDescent="0.2">
      <c r="T475" s="114"/>
    </row>
    <row r="476" spans="20:20" x14ac:dyDescent="0.2">
      <c r="T476" s="114"/>
    </row>
    <row r="477" spans="20:20" x14ac:dyDescent="0.2">
      <c r="T477" s="114"/>
    </row>
    <row r="478" spans="20:20" x14ac:dyDescent="0.2">
      <c r="T478" s="114"/>
    </row>
    <row r="479" spans="20:20" x14ac:dyDescent="0.2">
      <c r="T479" s="114"/>
    </row>
    <row r="480" spans="20:20" x14ac:dyDescent="0.2">
      <c r="T480" s="114"/>
    </row>
    <row r="481" spans="20:20" x14ac:dyDescent="0.2">
      <c r="T481" s="114"/>
    </row>
    <row r="482" spans="20:20" x14ac:dyDescent="0.2">
      <c r="T482" s="114"/>
    </row>
    <row r="483" spans="20:20" x14ac:dyDescent="0.2">
      <c r="T483" s="114"/>
    </row>
    <row r="484" spans="20:20" x14ac:dyDescent="0.2">
      <c r="T484" s="114"/>
    </row>
    <row r="485" spans="20:20" x14ac:dyDescent="0.2">
      <c r="T485" s="114"/>
    </row>
    <row r="486" spans="20:20" x14ac:dyDescent="0.2">
      <c r="T486" s="114"/>
    </row>
    <row r="487" spans="20:20" x14ac:dyDescent="0.2">
      <c r="T487" s="114"/>
    </row>
    <row r="488" spans="20:20" x14ac:dyDescent="0.2">
      <c r="T488" s="114"/>
    </row>
    <row r="489" spans="20:20" x14ac:dyDescent="0.2">
      <c r="T489" s="114"/>
    </row>
    <row r="490" spans="20:20" x14ac:dyDescent="0.2">
      <c r="T490" s="114"/>
    </row>
    <row r="491" spans="20:20" x14ac:dyDescent="0.2">
      <c r="T491" s="114"/>
    </row>
    <row r="492" spans="20:20" x14ac:dyDescent="0.2">
      <c r="T492" s="114"/>
    </row>
    <row r="493" spans="20:20" x14ac:dyDescent="0.2">
      <c r="T493" s="114"/>
    </row>
    <row r="494" spans="20:20" x14ac:dyDescent="0.2">
      <c r="T494" s="114"/>
    </row>
    <row r="495" spans="20:20" x14ac:dyDescent="0.2">
      <c r="T495" s="114"/>
    </row>
    <row r="496" spans="20:20" x14ac:dyDescent="0.2">
      <c r="T496" s="114"/>
    </row>
    <row r="497" spans="20:20" x14ac:dyDescent="0.2">
      <c r="T497" s="114"/>
    </row>
    <row r="498" spans="20:20" x14ac:dyDescent="0.2">
      <c r="T498" s="114"/>
    </row>
    <row r="499" spans="20:20" x14ac:dyDescent="0.2">
      <c r="T499" s="114"/>
    </row>
    <row r="500" spans="20:20" x14ac:dyDescent="0.2">
      <c r="T500" s="114"/>
    </row>
    <row r="501" spans="20:20" x14ac:dyDescent="0.2">
      <c r="T501" s="114"/>
    </row>
    <row r="502" spans="20:20" x14ac:dyDescent="0.2">
      <c r="T502" s="114"/>
    </row>
    <row r="503" spans="20:20" x14ac:dyDescent="0.2">
      <c r="T503" s="114"/>
    </row>
    <row r="504" spans="20:20" x14ac:dyDescent="0.2">
      <c r="T504" s="114"/>
    </row>
    <row r="505" spans="20:20" x14ac:dyDescent="0.2">
      <c r="T505" s="114"/>
    </row>
    <row r="506" spans="20:20" x14ac:dyDescent="0.2">
      <c r="T506" s="114"/>
    </row>
    <row r="507" spans="20:20" x14ac:dyDescent="0.2">
      <c r="T507" s="114"/>
    </row>
    <row r="508" spans="20:20" x14ac:dyDescent="0.2">
      <c r="T508" s="114"/>
    </row>
    <row r="509" spans="20:20" x14ac:dyDescent="0.2">
      <c r="T509" s="114"/>
    </row>
    <row r="510" spans="20:20" x14ac:dyDescent="0.2">
      <c r="T510" s="114"/>
    </row>
    <row r="511" spans="20:20" x14ac:dyDescent="0.2">
      <c r="T511" s="114"/>
    </row>
    <row r="512" spans="20:20" x14ac:dyDescent="0.2">
      <c r="T512" s="114"/>
    </row>
    <row r="513" spans="20:20" x14ac:dyDescent="0.2">
      <c r="T513" s="114"/>
    </row>
    <row r="514" spans="20:20" x14ac:dyDescent="0.2">
      <c r="T514" s="114"/>
    </row>
    <row r="515" spans="20:20" x14ac:dyDescent="0.2">
      <c r="T515" s="114"/>
    </row>
    <row r="516" spans="20:20" x14ac:dyDescent="0.2">
      <c r="T516" s="114"/>
    </row>
    <row r="517" spans="20:20" x14ac:dyDescent="0.2">
      <c r="T517" s="114"/>
    </row>
    <row r="518" spans="20:20" x14ac:dyDescent="0.2">
      <c r="T518" s="114"/>
    </row>
    <row r="519" spans="20:20" x14ac:dyDescent="0.2">
      <c r="T519" s="114"/>
    </row>
    <row r="520" spans="20:20" x14ac:dyDescent="0.2">
      <c r="T520" s="114"/>
    </row>
    <row r="521" spans="20:20" x14ac:dyDescent="0.2">
      <c r="T521" s="114"/>
    </row>
    <row r="522" spans="20:20" x14ac:dyDescent="0.2">
      <c r="T522" s="114"/>
    </row>
    <row r="523" spans="20:20" x14ac:dyDescent="0.2">
      <c r="T523" s="114"/>
    </row>
    <row r="524" spans="20:20" x14ac:dyDescent="0.2">
      <c r="T524" s="114"/>
    </row>
    <row r="525" spans="20:20" x14ac:dyDescent="0.2">
      <c r="T525" s="114"/>
    </row>
    <row r="526" spans="20:20" x14ac:dyDescent="0.2">
      <c r="T526" s="114"/>
    </row>
    <row r="527" spans="20:20" x14ac:dyDescent="0.2">
      <c r="T527" s="114"/>
    </row>
    <row r="528" spans="20:20" x14ac:dyDescent="0.2">
      <c r="T528" s="114"/>
    </row>
    <row r="529" spans="20:20" x14ac:dyDescent="0.2">
      <c r="T529" s="114"/>
    </row>
    <row r="530" spans="20:20" x14ac:dyDescent="0.2">
      <c r="T530" s="114"/>
    </row>
    <row r="531" spans="20:20" x14ac:dyDescent="0.2">
      <c r="T531" s="114"/>
    </row>
    <row r="532" spans="20:20" x14ac:dyDescent="0.2">
      <c r="T532" s="114"/>
    </row>
    <row r="533" spans="20:20" x14ac:dyDescent="0.2">
      <c r="T533" s="114"/>
    </row>
    <row r="534" spans="20:20" x14ac:dyDescent="0.2">
      <c r="T534" s="114"/>
    </row>
    <row r="535" spans="20:20" x14ac:dyDescent="0.2">
      <c r="T535" s="114"/>
    </row>
    <row r="536" spans="20:20" x14ac:dyDescent="0.2">
      <c r="T536" s="114"/>
    </row>
    <row r="537" spans="20:20" x14ac:dyDescent="0.2">
      <c r="T537" s="114"/>
    </row>
    <row r="538" spans="20:20" x14ac:dyDescent="0.2">
      <c r="T538" s="114"/>
    </row>
    <row r="539" spans="20:20" x14ac:dyDescent="0.2">
      <c r="T539" s="114"/>
    </row>
    <row r="540" spans="20:20" x14ac:dyDescent="0.2">
      <c r="T540" s="114"/>
    </row>
    <row r="541" spans="20:20" x14ac:dyDescent="0.2">
      <c r="T541" s="114"/>
    </row>
    <row r="542" spans="20:20" x14ac:dyDescent="0.2">
      <c r="T542" s="114"/>
    </row>
    <row r="543" spans="20:20" x14ac:dyDescent="0.2">
      <c r="T543" s="114"/>
    </row>
    <row r="544" spans="20:20" x14ac:dyDescent="0.2">
      <c r="T544" s="114"/>
    </row>
    <row r="545" spans="20:20" x14ac:dyDescent="0.2">
      <c r="T545" s="114"/>
    </row>
    <row r="546" spans="20:20" x14ac:dyDescent="0.2">
      <c r="T546" s="114"/>
    </row>
    <row r="547" spans="20:20" x14ac:dyDescent="0.2">
      <c r="T547" s="114"/>
    </row>
    <row r="548" spans="20:20" x14ac:dyDescent="0.2">
      <c r="T548" s="114"/>
    </row>
    <row r="549" spans="20:20" x14ac:dyDescent="0.2">
      <c r="T549" s="114"/>
    </row>
    <row r="550" spans="20:20" x14ac:dyDescent="0.2">
      <c r="T550" s="114"/>
    </row>
    <row r="551" spans="20:20" x14ac:dyDescent="0.2">
      <c r="T551" s="114"/>
    </row>
    <row r="552" spans="20:20" x14ac:dyDescent="0.2">
      <c r="T552" s="114"/>
    </row>
    <row r="553" spans="20:20" x14ac:dyDescent="0.2">
      <c r="T553" s="114"/>
    </row>
    <row r="554" spans="20:20" x14ac:dyDescent="0.2">
      <c r="T554" s="114"/>
    </row>
    <row r="555" spans="20:20" x14ac:dyDescent="0.2">
      <c r="T555" s="114"/>
    </row>
    <row r="556" spans="20:20" x14ac:dyDescent="0.2">
      <c r="T556" s="114"/>
    </row>
    <row r="557" spans="20:20" x14ac:dyDescent="0.2">
      <c r="T557" s="114"/>
    </row>
    <row r="558" spans="20:20" x14ac:dyDescent="0.2">
      <c r="T558" s="114"/>
    </row>
    <row r="559" spans="20:20" x14ac:dyDescent="0.2">
      <c r="T559" s="114"/>
    </row>
    <row r="560" spans="20:20" x14ac:dyDescent="0.2">
      <c r="T560" s="114"/>
    </row>
    <row r="561" spans="20:20" x14ac:dyDescent="0.2">
      <c r="T561" s="114"/>
    </row>
    <row r="562" spans="20:20" x14ac:dyDescent="0.2">
      <c r="T562" s="114"/>
    </row>
    <row r="563" spans="20:20" x14ac:dyDescent="0.2">
      <c r="T563" s="114"/>
    </row>
    <row r="564" spans="20:20" x14ac:dyDescent="0.2">
      <c r="T564" s="114"/>
    </row>
    <row r="565" spans="20:20" x14ac:dyDescent="0.2">
      <c r="T565" s="114"/>
    </row>
    <row r="566" spans="20:20" x14ac:dyDescent="0.2">
      <c r="T566" s="114"/>
    </row>
    <row r="567" spans="20:20" x14ac:dyDescent="0.2">
      <c r="T567" s="114"/>
    </row>
    <row r="568" spans="20:20" x14ac:dyDescent="0.2">
      <c r="T568" s="114"/>
    </row>
    <row r="569" spans="20:20" x14ac:dyDescent="0.2">
      <c r="T569" s="114"/>
    </row>
    <row r="570" spans="20:20" x14ac:dyDescent="0.2">
      <c r="T570" s="114"/>
    </row>
    <row r="571" spans="20:20" x14ac:dyDescent="0.2">
      <c r="T571" s="114"/>
    </row>
    <row r="572" spans="20:20" x14ac:dyDescent="0.2">
      <c r="T572" s="114"/>
    </row>
    <row r="573" spans="20:20" x14ac:dyDescent="0.2">
      <c r="T573" s="114"/>
    </row>
    <row r="574" spans="20:20" x14ac:dyDescent="0.2">
      <c r="T574" s="114"/>
    </row>
    <row r="575" spans="20:20" x14ac:dyDescent="0.2">
      <c r="T575" s="114"/>
    </row>
    <row r="576" spans="20:20" x14ac:dyDescent="0.2">
      <c r="T576" s="114"/>
    </row>
    <row r="577" spans="20:20" x14ac:dyDescent="0.2">
      <c r="T577" s="114"/>
    </row>
    <row r="578" spans="20:20" x14ac:dyDescent="0.2">
      <c r="T578" s="114"/>
    </row>
    <row r="579" spans="20:20" x14ac:dyDescent="0.2">
      <c r="T579" s="114"/>
    </row>
    <row r="580" spans="20:20" x14ac:dyDescent="0.2">
      <c r="T580" s="114"/>
    </row>
    <row r="581" spans="20:20" x14ac:dyDescent="0.2">
      <c r="T581" s="114"/>
    </row>
    <row r="582" spans="20:20" x14ac:dyDescent="0.2">
      <c r="T582" s="114"/>
    </row>
    <row r="583" spans="20:20" x14ac:dyDescent="0.2">
      <c r="T583" s="114"/>
    </row>
    <row r="584" spans="20:20" x14ac:dyDescent="0.2">
      <c r="T584" s="114"/>
    </row>
    <row r="585" spans="20:20" x14ac:dyDescent="0.2">
      <c r="T585" s="114"/>
    </row>
    <row r="586" spans="20:20" x14ac:dyDescent="0.2">
      <c r="T586" s="114"/>
    </row>
    <row r="587" spans="20:20" x14ac:dyDescent="0.2">
      <c r="T587" s="114"/>
    </row>
    <row r="588" spans="20:20" x14ac:dyDescent="0.2">
      <c r="T588" s="114"/>
    </row>
    <row r="589" spans="20:20" x14ac:dyDescent="0.2">
      <c r="T589" s="114"/>
    </row>
    <row r="590" spans="20:20" x14ac:dyDescent="0.2">
      <c r="T590" s="114"/>
    </row>
    <row r="591" spans="20:20" x14ac:dyDescent="0.2">
      <c r="T591" s="114"/>
    </row>
    <row r="592" spans="20:20" x14ac:dyDescent="0.2">
      <c r="T592" s="114"/>
    </row>
    <row r="593" spans="20:20" x14ac:dyDescent="0.2">
      <c r="T593" s="114"/>
    </row>
    <row r="594" spans="20:20" x14ac:dyDescent="0.2">
      <c r="T594" s="114"/>
    </row>
    <row r="595" spans="20:20" x14ac:dyDescent="0.2">
      <c r="T595" s="114"/>
    </row>
    <row r="596" spans="20:20" x14ac:dyDescent="0.2">
      <c r="T596" s="114"/>
    </row>
    <row r="597" spans="20:20" x14ac:dyDescent="0.2">
      <c r="T597" s="114"/>
    </row>
    <row r="598" spans="20:20" x14ac:dyDescent="0.2">
      <c r="T598" s="114"/>
    </row>
    <row r="599" spans="20:20" x14ac:dyDescent="0.2">
      <c r="T599" s="114"/>
    </row>
    <row r="600" spans="20:20" x14ac:dyDescent="0.2">
      <c r="T600" s="114"/>
    </row>
    <row r="601" spans="20:20" x14ac:dyDescent="0.2">
      <c r="T601" s="114"/>
    </row>
    <row r="602" spans="20:20" x14ac:dyDescent="0.2">
      <c r="T602" s="114"/>
    </row>
    <row r="603" spans="20:20" x14ac:dyDescent="0.2">
      <c r="T603" s="114"/>
    </row>
    <row r="604" spans="20:20" x14ac:dyDescent="0.2">
      <c r="T604" s="114"/>
    </row>
    <row r="605" spans="20:20" x14ac:dyDescent="0.2">
      <c r="T605" s="114"/>
    </row>
    <row r="606" spans="20:20" x14ac:dyDescent="0.2">
      <c r="T606" s="114"/>
    </row>
    <row r="607" spans="20:20" x14ac:dyDescent="0.2">
      <c r="T607" s="114"/>
    </row>
    <row r="608" spans="20:20" x14ac:dyDescent="0.2">
      <c r="T608" s="114"/>
    </row>
    <row r="609" spans="20:20" x14ac:dyDescent="0.2">
      <c r="T609" s="114"/>
    </row>
    <row r="610" spans="20:20" x14ac:dyDescent="0.2">
      <c r="T610" s="114"/>
    </row>
    <row r="611" spans="20:20" x14ac:dyDescent="0.2">
      <c r="T611" s="114"/>
    </row>
    <row r="612" spans="20:20" x14ac:dyDescent="0.2">
      <c r="T612" s="114"/>
    </row>
    <row r="613" spans="20:20" x14ac:dyDescent="0.2">
      <c r="T613" s="114"/>
    </row>
    <row r="614" spans="20:20" x14ac:dyDescent="0.2">
      <c r="T614" s="114"/>
    </row>
    <row r="615" spans="20:20" x14ac:dyDescent="0.2">
      <c r="T615" s="114"/>
    </row>
    <row r="616" spans="20:20" x14ac:dyDescent="0.2">
      <c r="T616" s="114"/>
    </row>
    <row r="617" spans="20:20" x14ac:dyDescent="0.2">
      <c r="T617" s="114"/>
    </row>
    <row r="618" spans="20:20" x14ac:dyDescent="0.2">
      <c r="T618" s="114"/>
    </row>
    <row r="619" spans="20:20" x14ac:dyDescent="0.2">
      <c r="T619" s="114"/>
    </row>
    <row r="620" spans="20:20" x14ac:dyDescent="0.2">
      <c r="T620" s="114"/>
    </row>
    <row r="621" spans="20:20" x14ac:dyDescent="0.2">
      <c r="T621" s="114"/>
    </row>
    <row r="622" spans="20:20" x14ac:dyDescent="0.2">
      <c r="T622" s="114"/>
    </row>
    <row r="623" spans="20:20" x14ac:dyDescent="0.2">
      <c r="T623" s="114"/>
    </row>
    <row r="624" spans="20:20" x14ac:dyDescent="0.2">
      <c r="T624" s="114"/>
    </row>
    <row r="625" spans="20:20" x14ac:dyDescent="0.2">
      <c r="T625" s="114"/>
    </row>
    <row r="626" spans="20:20" x14ac:dyDescent="0.2">
      <c r="T626" s="114"/>
    </row>
    <row r="627" spans="20:20" x14ac:dyDescent="0.2">
      <c r="T627" s="114"/>
    </row>
    <row r="628" spans="20:20" x14ac:dyDescent="0.2">
      <c r="T628" s="114"/>
    </row>
    <row r="629" spans="20:20" x14ac:dyDescent="0.2">
      <c r="T629" s="114"/>
    </row>
    <row r="630" spans="20:20" x14ac:dyDescent="0.2">
      <c r="T630" s="114"/>
    </row>
    <row r="631" spans="20:20" x14ac:dyDescent="0.2">
      <c r="T631" s="114"/>
    </row>
    <row r="632" spans="20:20" x14ac:dyDescent="0.2">
      <c r="T632" s="114"/>
    </row>
    <row r="633" spans="20:20" x14ac:dyDescent="0.2">
      <c r="T633" s="114"/>
    </row>
    <row r="634" spans="20:20" x14ac:dyDescent="0.2">
      <c r="T634" s="114"/>
    </row>
    <row r="635" spans="20:20" x14ac:dyDescent="0.2">
      <c r="T635" s="114"/>
    </row>
    <row r="636" spans="20:20" x14ac:dyDescent="0.2">
      <c r="T636" s="114"/>
    </row>
    <row r="637" spans="20:20" x14ac:dyDescent="0.2">
      <c r="T637" s="114"/>
    </row>
    <row r="638" spans="20:20" x14ac:dyDescent="0.2">
      <c r="T638" s="114"/>
    </row>
    <row r="639" spans="20:20" x14ac:dyDescent="0.2">
      <c r="T639" s="114"/>
    </row>
    <row r="640" spans="20:20" x14ac:dyDescent="0.2">
      <c r="T640" s="114"/>
    </row>
    <row r="641" spans="20:20" x14ac:dyDescent="0.2">
      <c r="T641" s="114"/>
    </row>
    <row r="642" spans="20:20" x14ac:dyDescent="0.2">
      <c r="T642" s="114"/>
    </row>
    <row r="643" spans="20:20" x14ac:dyDescent="0.2">
      <c r="T643" s="114"/>
    </row>
    <row r="644" spans="20:20" x14ac:dyDescent="0.2">
      <c r="T644" s="114"/>
    </row>
    <row r="645" spans="20:20" x14ac:dyDescent="0.2">
      <c r="T645" s="114"/>
    </row>
    <row r="646" spans="20:20" x14ac:dyDescent="0.2">
      <c r="T646" s="114"/>
    </row>
    <row r="647" spans="20:20" x14ac:dyDescent="0.2">
      <c r="T647" s="114"/>
    </row>
    <row r="648" spans="20:20" x14ac:dyDescent="0.2">
      <c r="T648" s="114"/>
    </row>
    <row r="649" spans="20:20" x14ac:dyDescent="0.2">
      <c r="T649" s="114"/>
    </row>
    <row r="650" spans="20:20" x14ac:dyDescent="0.2">
      <c r="T650" s="114"/>
    </row>
    <row r="651" spans="20:20" x14ac:dyDescent="0.2">
      <c r="T651" s="114"/>
    </row>
    <row r="652" spans="20:20" x14ac:dyDescent="0.2">
      <c r="T652" s="114"/>
    </row>
    <row r="653" spans="20:20" x14ac:dyDescent="0.2">
      <c r="T653" s="114"/>
    </row>
    <row r="654" spans="20:20" x14ac:dyDescent="0.2">
      <c r="T654" s="114"/>
    </row>
    <row r="655" spans="20:20" x14ac:dyDescent="0.2">
      <c r="T655" s="114"/>
    </row>
    <row r="656" spans="20:20" x14ac:dyDescent="0.2">
      <c r="T656" s="114"/>
    </row>
    <row r="657" spans="20:20" x14ac:dyDescent="0.2">
      <c r="T657" s="114"/>
    </row>
    <row r="658" spans="20:20" x14ac:dyDescent="0.2">
      <c r="T658" s="114"/>
    </row>
    <row r="659" spans="20:20" x14ac:dyDescent="0.2">
      <c r="T659" s="114"/>
    </row>
    <row r="660" spans="20:20" x14ac:dyDescent="0.2">
      <c r="T660" s="114"/>
    </row>
    <row r="661" spans="20:20" x14ac:dyDescent="0.2">
      <c r="T661" s="114"/>
    </row>
    <row r="662" spans="20:20" x14ac:dyDescent="0.2">
      <c r="T662" s="114"/>
    </row>
    <row r="663" spans="20:20" x14ac:dyDescent="0.2">
      <c r="T663" s="114"/>
    </row>
    <row r="664" spans="20:20" x14ac:dyDescent="0.2">
      <c r="T664" s="114"/>
    </row>
    <row r="665" spans="20:20" x14ac:dyDescent="0.2">
      <c r="T665" s="114"/>
    </row>
    <row r="666" spans="20:20" x14ac:dyDescent="0.2">
      <c r="T666" s="114"/>
    </row>
    <row r="667" spans="20:20" x14ac:dyDescent="0.2">
      <c r="T667" s="114"/>
    </row>
    <row r="668" spans="20:20" x14ac:dyDescent="0.2">
      <c r="T668" s="114"/>
    </row>
    <row r="669" spans="20:20" x14ac:dyDescent="0.2">
      <c r="T669" s="114"/>
    </row>
    <row r="670" spans="20:20" x14ac:dyDescent="0.2">
      <c r="T670" s="114"/>
    </row>
    <row r="671" spans="20:20" x14ac:dyDescent="0.2">
      <c r="T671" s="114"/>
    </row>
    <row r="672" spans="20:20" x14ac:dyDescent="0.2">
      <c r="T672" s="114"/>
    </row>
    <row r="673" spans="20:20" x14ac:dyDescent="0.2">
      <c r="T673" s="114"/>
    </row>
    <row r="674" spans="20:20" x14ac:dyDescent="0.2">
      <c r="T674" s="114"/>
    </row>
    <row r="675" spans="20:20" x14ac:dyDescent="0.2">
      <c r="T675" s="114"/>
    </row>
    <row r="676" spans="20:20" x14ac:dyDescent="0.2">
      <c r="T676" s="114"/>
    </row>
    <row r="677" spans="20:20" x14ac:dyDescent="0.2">
      <c r="T677" s="114"/>
    </row>
    <row r="678" spans="20:20" x14ac:dyDescent="0.2">
      <c r="T678" s="114"/>
    </row>
    <row r="679" spans="20:20" x14ac:dyDescent="0.2">
      <c r="T679" s="114"/>
    </row>
    <row r="680" spans="20:20" x14ac:dyDescent="0.2">
      <c r="T680" s="114"/>
    </row>
    <row r="681" spans="20:20" x14ac:dyDescent="0.2">
      <c r="T681" s="114"/>
    </row>
    <row r="682" spans="20:20" x14ac:dyDescent="0.2">
      <c r="T682" s="114"/>
    </row>
    <row r="683" spans="20:20" x14ac:dyDescent="0.2">
      <c r="T683" s="114"/>
    </row>
    <row r="684" spans="20:20" x14ac:dyDescent="0.2">
      <c r="T684" s="114"/>
    </row>
    <row r="685" spans="20:20" x14ac:dyDescent="0.2">
      <c r="T685" s="114"/>
    </row>
    <row r="686" spans="20:20" x14ac:dyDescent="0.2">
      <c r="T686" s="114"/>
    </row>
    <row r="687" spans="20:20" x14ac:dyDescent="0.2">
      <c r="T687" s="114"/>
    </row>
    <row r="688" spans="20:20" x14ac:dyDescent="0.2">
      <c r="T688" s="114"/>
    </row>
    <row r="689" spans="20:20" x14ac:dyDescent="0.2">
      <c r="T689" s="114"/>
    </row>
    <row r="690" spans="20:20" x14ac:dyDescent="0.2">
      <c r="T690" s="114"/>
    </row>
    <row r="691" spans="20:20" x14ac:dyDescent="0.2">
      <c r="T691" s="114"/>
    </row>
    <row r="692" spans="20:20" x14ac:dyDescent="0.2">
      <c r="T692" s="114"/>
    </row>
    <row r="693" spans="20:20" x14ac:dyDescent="0.2">
      <c r="T693" s="114"/>
    </row>
    <row r="694" spans="20:20" x14ac:dyDescent="0.2">
      <c r="T694" s="114"/>
    </row>
    <row r="695" spans="20:20" x14ac:dyDescent="0.2">
      <c r="T695" s="114"/>
    </row>
    <row r="696" spans="20:20" x14ac:dyDescent="0.2">
      <c r="T696" s="114"/>
    </row>
    <row r="697" spans="20:20" x14ac:dyDescent="0.2">
      <c r="T697" s="114"/>
    </row>
    <row r="698" spans="20:20" x14ac:dyDescent="0.2">
      <c r="T698" s="114"/>
    </row>
    <row r="699" spans="20:20" x14ac:dyDescent="0.2">
      <c r="T699" s="114"/>
    </row>
    <row r="700" spans="20:20" x14ac:dyDescent="0.2">
      <c r="T700" s="114"/>
    </row>
    <row r="701" spans="20:20" x14ac:dyDescent="0.2">
      <c r="T701" s="114"/>
    </row>
    <row r="702" spans="20:20" x14ac:dyDescent="0.2">
      <c r="T702" s="114"/>
    </row>
    <row r="703" spans="20:20" x14ac:dyDescent="0.2">
      <c r="T703" s="114"/>
    </row>
    <row r="704" spans="20:20" x14ac:dyDescent="0.2">
      <c r="T704" s="114"/>
    </row>
    <row r="705" spans="20:20" x14ac:dyDescent="0.2">
      <c r="T705" s="114"/>
    </row>
    <row r="706" spans="20:20" x14ac:dyDescent="0.2">
      <c r="T706" s="114"/>
    </row>
    <row r="707" spans="20:20" x14ac:dyDescent="0.2">
      <c r="T707" s="114"/>
    </row>
    <row r="708" spans="20:20" x14ac:dyDescent="0.2">
      <c r="T708" s="114"/>
    </row>
    <row r="709" spans="20:20" x14ac:dyDescent="0.2">
      <c r="T709" s="114"/>
    </row>
    <row r="710" spans="20:20" x14ac:dyDescent="0.2">
      <c r="T710" s="114"/>
    </row>
    <row r="711" spans="20:20" x14ac:dyDescent="0.2">
      <c r="T711" s="114"/>
    </row>
    <row r="712" spans="20:20" x14ac:dyDescent="0.2">
      <c r="T712" s="114"/>
    </row>
    <row r="713" spans="20:20" x14ac:dyDescent="0.2">
      <c r="T713" s="114"/>
    </row>
    <row r="714" spans="20:20" x14ac:dyDescent="0.2">
      <c r="T714" s="114"/>
    </row>
    <row r="715" spans="20:20" x14ac:dyDescent="0.2">
      <c r="T715" s="114"/>
    </row>
    <row r="716" spans="20:20" x14ac:dyDescent="0.2">
      <c r="T716" s="114"/>
    </row>
    <row r="717" spans="20:20" x14ac:dyDescent="0.2">
      <c r="T717" s="114"/>
    </row>
    <row r="718" spans="20:20" x14ac:dyDescent="0.2">
      <c r="T718" s="114"/>
    </row>
    <row r="719" spans="20:20" x14ac:dyDescent="0.2">
      <c r="T719" s="114"/>
    </row>
    <row r="720" spans="20:20" x14ac:dyDescent="0.2">
      <c r="T720" s="114"/>
    </row>
    <row r="721" spans="20:20" x14ac:dyDescent="0.2">
      <c r="T721" s="114"/>
    </row>
    <row r="722" spans="20:20" x14ac:dyDescent="0.2">
      <c r="T722" s="114"/>
    </row>
    <row r="723" spans="20:20" x14ac:dyDescent="0.2">
      <c r="T723" s="114"/>
    </row>
    <row r="724" spans="20:20" x14ac:dyDescent="0.2">
      <c r="T724" s="114"/>
    </row>
    <row r="725" spans="20:20" x14ac:dyDescent="0.2">
      <c r="T725" s="114"/>
    </row>
    <row r="726" spans="20:20" x14ac:dyDescent="0.2">
      <c r="T726" s="114"/>
    </row>
    <row r="727" spans="20:20" x14ac:dyDescent="0.2">
      <c r="T727" s="114"/>
    </row>
    <row r="728" spans="20:20" x14ac:dyDescent="0.2">
      <c r="T728" s="114"/>
    </row>
    <row r="729" spans="20:20" x14ac:dyDescent="0.2">
      <c r="T729" s="114"/>
    </row>
    <row r="730" spans="20:20" x14ac:dyDescent="0.2">
      <c r="T730" s="114"/>
    </row>
    <row r="731" spans="20:20" x14ac:dyDescent="0.2">
      <c r="T731" s="114"/>
    </row>
    <row r="732" spans="20:20" x14ac:dyDescent="0.2">
      <c r="T732" s="114"/>
    </row>
    <row r="733" spans="20:20" x14ac:dyDescent="0.2">
      <c r="T733" s="114"/>
    </row>
    <row r="734" spans="20:20" x14ac:dyDescent="0.2">
      <c r="T734" s="114"/>
    </row>
    <row r="735" spans="20:20" x14ac:dyDescent="0.2">
      <c r="T735" s="114"/>
    </row>
    <row r="736" spans="20:20" x14ac:dyDescent="0.2">
      <c r="T736" s="114"/>
    </row>
    <row r="737" spans="20:20" x14ac:dyDescent="0.2">
      <c r="T737" s="114"/>
    </row>
    <row r="738" spans="20:20" x14ac:dyDescent="0.2">
      <c r="T738" s="114"/>
    </row>
    <row r="739" spans="20:20" x14ac:dyDescent="0.2">
      <c r="T739" s="114"/>
    </row>
    <row r="740" spans="20:20" x14ac:dyDescent="0.2">
      <c r="T740" s="114"/>
    </row>
    <row r="741" spans="20:20" x14ac:dyDescent="0.2">
      <c r="T741" s="114"/>
    </row>
    <row r="742" spans="20:20" x14ac:dyDescent="0.2">
      <c r="T742" s="114"/>
    </row>
    <row r="743" spans="20:20" x14ac:dyDescent="0.2">
      <c r="T743" s="114"/>
    </row>
    <row r="744" spans="20:20" x14ac:dyDescent="0.2">
      <c r="T744" s="114"/>
    </row>
    <row r="745" spans="20:20" x14ac:dyDescent="0.2">
      <c r="T745" s="114"/>
    </row>
    <row r="746" spans="20:20" x14ac:dyDescent="0.2">
      <c r="T746" s="114"/>
    </row>
    <row r="747" spans="20:20" x14ac:dyDescent="0.2">
      <c r="T747" s="114"/>
    </row>
    <row r="748" spans="20:20" x14ac:dyDescent="0.2">
      <c r="T748" s="114"/>
    </row>
    <row r="749" spans="20:20" x14ac:dyDescent="0.2">
      <c r="T749" s="114"/>
    </row>
    <row r="750" spans="20:20" x14ac:dyDescent="0.2">
      <c r="T750" s="114"/>
    </row>
    <row r="751" spans="20:20" x14ac:dyDescent="0.2">
      <c r="T751" s="114"/>
    </row>
    <row r="752" spans="20:20" x14ac:dyDescent="0.2">
      <c r="T752" s="114"/>
    </row>
    <row r="753" spans="20:20" x14ac:dyDescent="0.2">
      <c r="T753" s="114"/>
    </row>
    <row r="754" spans="20:20" x14ac:dyDescent="0.2">
      <c r="T754" s="114"/>
    </row>
    <row r="755" spans="20:20" x14ac:dyDescent="0.2">
      <c r="T755" s="114"/>
    </row>
    <row r="756" spans="20:20" x14ac:dyDescent="0.2">
      <c r="T756" s="114"/>
    </row>
    <row r="757" spans="20:20" x14ac:dyDescent="0.2">
      <c r="T757" s="114"/>
    </row>
    <row r="758" spans="20:20" x14ac:dyDescent="0.2">
      <c r="T758" s="114"/>
    </row>
    <row r="759" spans="20:20" x14ac:dyDescent="0.2">
      <c r="T759" s="114"/>
    </row>
    <row r="760" spans="20:20" x14ac:dyDescent="0.2">
      <c r="T760" s="114"/>
    </row>
    <row r="761" spans="20:20" x14ac:dyDescent="0.2">
      <c r="T761" s="114"/>
    </row>
    <row r="762" spans="20:20" x14ac:dyDescent="0.2">
      <c r="T762" s="114"/>
    </row>
    <row r="763" spans="20:20" x14ac:dyDescent="0.2">
      <c r="T763" s="114"/>
    </row>
    <row r="764" spans="20:20" x14ac:dyDescent="0.2">
      <c r="T764" s="114"/>
    </row>
    <row r="765" spans="20:20" x14ac:dyDescent="0.2">
      <c r="T765" s="114"/>
    </row>
    <row r="766" spans="20:20" x14ac:dyDescent="0.2">
      <c r="T766" s="114"/>
    </row>
    <row r="767" spans="20:20" x14ac:dyDescent="0.2">
      <c r="T767" s="114"/>
    </row>
    <row r="768" spans="20:20" x14ac:dyDescent="0.2">
      <c r="T768" s="114"/>
    </row>
    <row r="769" spans="20:20" x14ac:dyDescent="0.2">
      <c r="T769" s="114"/>
    </row>
    <row r="770" spans="20:20" x14ac:dyDescent="0.2">
      <c r="T770" s="114"/>
    </row>
    <row r="771" spans="20:20" x14ac:dyDescent="0.2">
      <c r="T771" s="114"/>
    </row>
    <row r="772" spans="20:20" x14ac:dyDescent="0.2">
      <c r="T772" s="114"/>
    </row>
    <row r="773" spans="20:20" x14ac:dyDescent="0.2">
      <c r="T773" s="114"/>
    </row>
    <row r="774" spans="20:20" x14ac:dyDescent="0.2">
      <c r="T774" s="114"/>
    </row>
    <row r="775" spans="20:20" x14ac:dyDescent="0.2">
      <c r="T775" s="114"/>
    </row>
    <row r="776" spans="20:20" x14ac:dyDescent="0.2">
      <c r="T776" s="114"/>
    </row>
    <row r="777" spans="20:20" x14ac:dyDescent="0.2">
      <c r="T777" s="114"/>
    </row>
    <row r="778" spans="20:20" x14ac:dyDescent="0.2">
      <c r="T778" s="114"/>
    </row>
    <row r="779" spans="20:20" x14ac:dyDescent="0.2">
      <c r="T779" s="114"/>
    </row>
    <row r="780" spans="20:20" x14ac:dyDescent="0.2">
      <c r="T780" s="114"/>
    </row>
    <row r="781" spans="20:20" x14ac:dyDescent="0.2">
      <c r="T781" s="114"/>
    </row>
    <row r="782" spans="20:20" x14ac:dyDescent="0.2">
      <c r="T782" s="114"/>
    </row>
    <row r="783" spans="20:20" x14ac:dyDescent="0.2">
      <c r="T783" s="114"/>
    </row>
    <row r="784" spans="20:20" x14ac:dyDescent="0.2">
      <c r="T784" s="114"/>
    </row>
    <row r="785" spans="20:20" x14ac:dyDescent="0.2">
      <c r="T785" s="114"/>
    </row>
    <row r="786" spans="20:20" x14ac:dyDescent="0.2">
      <c r="T786" s="114"/>
    </row>
    <row r="787" spans="20:20" x14ac:dyDescent="0.2">
      <c r="T787" s="114"/>
    </row>
    <row r="788" spans="20:20" x14ac:dyDescent="0.2">
      <c r="T788" s="114"/>
    </row>
    <row r="789" spans="20:20" x14ac:dyDescent="0.2">
      <c r="T789" s="114"/>
    </row>
    <row r="790" spans="20:20" x14ac:dyDescent="0.2">
      <c r="T790" s="114"/>
    </row>
    <row r="791" spans="20:20" x14ac:dyDescent="0.2">
      <c r="T791" s="114"/>
    </row>
    <row r="792" spans="20:20" x14ac:dyDescent="0.2">
      <c r="T792" s="114"/>
    </row>
    <row r="793" spans="20:20" x14ac:dyDescent="0.2">
      <c r="T793" s="114"/>
    </row>
    <row r="794" spans="20:20" x14ac:dyDescent="0.2">
      <c r="T794" s="114"/>
    </row>
    <row r="795" spans="20:20" x14ac:dyDescent="0.2">
      <c r="T795" s="114"/>
    </row>
    <row r="796" spans="20:20" x14ac:dyDescent="0.2">
      <c r="T796" s="114"/>
    </row>
    <row r="797" spans="20:20" x14ac:dyDescent="0.2">
      <c r="T797" s="114"/>
    </row>
    <row r="798" spans="20:20" x14ac:dyDescent="0.2">
      <c r="T798" s="114"/>
    </row>
    <row r="799" spans="20:20" x14ac:dyDescent="0.2">
      <c r="T799" s="114"/>
    </row>
    <row r="800" spans="20:20" x14ac:dyDescent="0.2">
      <c r="T800" s="114"/>
    </row>
    <row r="801" spans="20:20" x14ac:dyDescent="0.2">
      <c r="T801" s="114"/>
    </row>
    <row r="802" spans="20:20" x14ac:dyDescent="0.2">
      <c r="T802" s="114"/>
    </row>
    <row r="803" spans="20:20" x14ac:dyDescent="0.2">
      <c r="T803" s="114"/>
    </row>
    <row r="804" spans="20:20" x14ac:dyDescent="0.2">
      <c r="T804" s="114"/>
    </row>
    <row r="805" spans="20:20" x14ac:dyDescent="0.2">
      <c r="T805" s="114"/>
    </row>
    <row r="806" spans="20:20" x14ac:dyDescent="0.2">
      <c r="T806" s="114"/>
    </row>
    <row r="807" spans="20:20" x14ac:dyDescent="0.2">
      <c r="T807" s="114"/>
    </row>
    <row r="808" spans="20:20" x14ac:dyDescent="0.2">
      <c r="T808" s="114"/>
    </row>
    <row r="809" spans="20:20" x14ac:dyDescent="0.2">
      <c r="T809" s="114"/>
    </row>
    <row r="810" spans="20:20" x14ac:dyDescent="0.2">
      <c r="T810" s="114"/>
    </row>
    <row r="811" spans="20:20" x14ac:dyDescent="0.2">
      <c r="T811" s="114"/>
    </row>
    <row r="812" spans="20:20" x14ac:dyDescent="0.2">
      <c r="T812" s="114"/>
    </row>
    <row r="813" spans="20:20" x14ac:dyDescent="0.2">
      <c r="T813" s="114"/>
    </row>
    <row r="814" spans="20:20" x14ac:dyDescent="0.2">
      <c r="T814" s="114"/>
    </row>
    <row r="815" spans="20:20" x14ac:dyDescent="0.2">
      <c r="T815" s="114"/>
    </row>
    <row r="816" spans="20:20" x14ac:dyDescent="0.2">
      <c r="T816" s="114"/>
    </row>
    <row r="817" spans="20:20" x14ac:dyDescent="0.2">
      <c r="T817" s="114"/>
    </row>
    <row r="818" spans="20:20" x14ac:dyDescent="0.2">
      <c r="T818" s="114"/>
    </row>
    <row r="819" spans="20:20" x14ac:dyDescent="0.2">
      <c r="T819" s="114"/>
    </row>
    <row r="820" spans="20:20" x14ac:dyDescent="0.2">
      <c r="T820" s="114"/>
    </row>
    <row r="821" spans="20:20" x14ac:dyDescent="0.2">
      <c r="T821" s="114"/>
    </row>
    <row r="822" spans="20:20" x14ac:dyDescent="0.2">
      <c r="T822" s="114"/>
    </row>
    <row r="823" spans="20:20" x14ac:dyDescent="0.2">
      <c r="T823" s="114"/>
    </row>
    <row r="824" spans="20:20" x14ac:dyDescent="0.2">
      <c r="T824" s="114"/>
    </row>
    <row r="825" spans="20:20" x14ac:dyDescent="0.2">
      <c r="T825" s="114"/>
    </row>
    <row r="826" spans="20:20" x14ac:dyDescent="0.2">
      <c r="T826" s="114"/>
    </row>
    <row r="827" spans="20:20" x14ac:dyDescent="0.2">
      <c r="T827" s="114"/>
    </row>
    <row r="828" spans="20:20" x14ac:dyDescent="0.2">
      <c r="T828" s="114"/>
    </row>
    <row r="829" spans="20:20" x14ac:dyDescent="0.2">
      <c r="T829" s="114"/>
    </row>
    <row r="830" spans="20:20" x14ac:dyDescent="0.2">
      <c r="T830" s="114"/>
    </row>
    <row r="831" spans="20:20" x14ac:dyDescent="0.2">
      <c r="T831" s="114"/>
    </row>
    <row r="832" spans="20:20" x14ac:dyDescent="0.2">
      <c r="T832" s="114"/>
    </row>
    <row r="833" spans="20:20" x14ac:dyDescent="0.2">
      <c r="T833" s="114"/>
    </row>
    <row r="834" spans="20:20" x14ac:dyDescent="0.2">
      <c r="T834" s="114"/>
    </row>
    <row r="835" spans="20:20" x14ac:dyDescent="0.2">
      <c r="T835" s="114"/>
    </row>
    <row r="836" spans="20:20" x14ac:dyDescent="0.2">
      <c r="T836" s="114"/>
    </row>
    <row r="837" spans="20:20" x14ac:dyDescent="0.2">
      <c r="T837" s="114"/>
    </row>
    <row r="838" spans="20:20" x14ac:dyDescent="0.2">
      <c r="T838" s="114"/>
    </row>
    <row r="839" spans="20:20" x14ac:dyDescent="0.2">
      <c r="T839" s="114"/>
    </row>
    <row r="840" spans="20:20" x14ac:dyDescent="0.2">
      <c r="T840" s="114"/>
    </row>
    <row r="841" spans="20:20" x14ac:dyDescent="0.2">
      <c r="T841" s="114"/>
    </row>
    <row r="842" spans="20:20" x14ac:dyDescent="0.2">
      <c r="T842" s="114"/>
    </row>
    <row r="843" spans="20:20" x14ac:dyDescent="0.2">
      <c r="T843" s="114"/>
    </row>
    <row r="844" spans="20:20" x14ac:dyDescent="0.2">
      <c r="T844" s="114"/>
    </row>
    <row r="845" spans="20:20" x14ac:dyDescent="0.2">
      <c r="T845" s="114"/>
    </row>
    <row r="846" spans="20:20" x14ac:dyDescent="0.2">
      <c r="T846" s="114"/>
    </row>
    <row r="847" spans="20:20" x14ac:dyDescent="0.2">
      <c r="T847" s="114"/>
    </row>
    <row r="848" spans="20:20" x14ac:dyDescent="0.2">
      <c r="T848" s="114"/>
    </row>
    <row r="849" spans="20:20" x14ac:dyDescent="0.2">
      <c r="T849" s="114"/>
    </row>
    <row r="850" spans="20:20" x14ac:dyDescent="0.2">
      <c r="T850" s="114"/>
    </row>
    <row r="851" spans="20:20" x14ac:dyDescent="0.2">
      <c r="T851" s="114"/>
    </row>
    <row r="852" spans="20:20" x14ac:dyDescent="0.2">
      <c r="T852" s="114"/>
    </row>
    <row r="853" spans="20:20" x14ac:dyDescent="0.2">
      <c r="T853" s="114"/>
    </row>
    <row r="854" spans="20:20" x14ac:dyDescent="0.2">
      <c r="T854" s="114"/>
    </row>
    <row r="855" spans="20:20" x14ac:dyDescent="0.2">
      <c r="T855" s="114"/>
    </row>
    <row r="856" spans="20:20" x14ac:dyDescent="0.2">
      <c r="T856" s="114"/>
    </row>
    <row r="857" spans="20:20" x14ac:dyDescent="0.2">
      <c r="T857" s="114"/>
    </row>
    <row r="858" spans="20:20" x14ac:dyDescent="0.2">
      <c r="T858" s="114"/>
    </row>
    <row r="859" spans="20:20" x14ac:dyDescent="0.2">
      <c r="T859" s="114"/>
    </row>
    <row r="860" spans="20:20" x14ac:dyDescent="0.2">
      <c r="T860" s="114"/>
    </row>
    <row r="861" spans="20:20" x14ac:dyDescent="0.2">
      <c r="T861" s="114"/>
    </row>
    <row r="862" spans="20:20" x14ac:dyDescent="0.2">
      <c r="T862" s="114"/>
    </row>
    <row r="863" spans="20:20" x14ac:dyDescent="0.2">
      <c r="T863" s="114"/>
    </row>
    <row r="864" spans="20:20" x14ac:dyDescent="0.2">
      <c r="T864" s="114"/>
    </row>
    <row r="865" spans="20:20" x14ac:dyDescent="0.2">
      <c r="T865" s="114"/>
    </row>
    <row r="866" spans="20:20" x14ac:dyDescent="0.2">
      <c r="T866" s="114"/>
    </row>
    <row r="867" spans="20:20" x14ac:dyDescent="0.2">
      <c r="T867" s="114"/>
    </row>
    <row r="868" spans="20:20" x14ac:dyDescent="0.2">
      <c r="T868" s="114"/>
    </row>
    <row r="869" spans="20:20" x14ac:dyDescent="0.2">
      <c r="T869" s="114"/>
    </row>
    <row r="870" spans="20:20" x14ac:dyDescent="0.2">
      <c r="T870" s="114"/>
    </row>
    <row r="871" spans="20:20" x14ac:dyDescent="0.2">
      <c r="T871" s="114"/>
    </row>
    <row r="872" spans="20:20" x14ac:dyDescent="0.2">
      <c r="T872" s="114"/>
    </row>
    <row r="873" spans="20:20" x14ac:dyDescent="0.2">
      <c r="T873" s="114"/>
    </row>
    <row r="874" spans="20:20" x14ac:dyDescent="0.2">
      <c r="T874" s="114"/>
    </row>
    <row r="875" spans="20:20" x14ac:dyDescent="0.2">
      <c r="T875" s="114"/>
    </row>
    <row r="876" spans="20:20" x14ac:dyDescent="0.2">
      <c r="T876" s="114"/>
    </row>
    <row r="877" spans="20:20" x14ac:dyDescent="0.2">
      <c r="T877" s="114"/>
    </row>
    <row r="878" spans="20:20" x14ac:dyDescent="0.2">
      <c r="T878" s="114"/>
    </row>
    <row r="879" spans="20:20" x14ac:dyDescent="0.2">
      <c r="T879" s="114"/>
    </row>
    <row r="880" spans="20:20" x14ac:dyDescent="0.2">
      <c r="T880" s="114"/>
    </row>
    <row r="881" spans="20:20" x14ac:dyDescent="0.2">
      <c r="T881" s="114"/>
    </row>
    <row r="882" spans="20:20" x14ac:dyDescent="0.2">
      <c r="T882" s="114"/>
    </row>
    <row r="883" spans="20:20" x14ac:dyDescent="0.2">
      <c r="T883" s="114"/>
    </row>
    <row r="884" spans="20:20" x14ac:dyDescent="0.2">
      <c r="T884" s="114"/>
    </row>
    <row r="885" spans="20:20" x14ac:dyDescent="0.2">
      <c r="T885" s="114"/>
    </row>
    <row r="886" spans="20:20" x14ac:dyDescent="0.2">
      <c r="T886" s="114"/>
    </row>
    <row r="887" spans="20:20" x14ac:dyDescent="0.2">
      <c r="T887" s="114"/>
    </row>
    <row r="888" spans="20:20" x14ac:dyDescent="0.2">
      <c r="T888" s="114"/>
    </row>
    <row r="889" spans="20:20" x14ac:dyDescent="0.2">
      <c r="T889" s="114"/>
    </row>
    <row r="890" spans="20:20" x14ac:dyDescent="0.2">
      <c r="T890" s="114"/>
    </row>
    <row r="891" spans="20:20" x14ac:dyDescent="0.2">
      <c r="T891" s="114"/>
    </row>
    <row r="892" spans="20:20" x14ac:dyDescent="0.2">
      <c r="T892" s="114"/>
    </row>
    <row r="893" spans="20:20" x14ac:dyDescent="0.2">
      <c r="T893" s="114"/>
    </row>
    <row r="894" spans="20:20" x14ac:dyDescent="0.2">
      <c r="T894" s="114"/>
    </row>
    <row r="895" spans="20:20" x14ac:dyDescent="0.2">
      <c r="T895" s="114"/>
    </row>
    <row r="896" spans="20:20" x14ac:dyDescent="0.2">
      <c r="T896" s="114"/>
    </row>
    <row r="897" spans="20:20" x14ac:dyDescent="0.2">
      <c r="T897" s="114"/>
    </row>
    <row r="898" spans="20:20" x14ac:dyDescent="0.2">
      <c r="T898" s="114"/>
    </row>
    <row r="899" spans="20:20" x14ac:dyDescent="0.2">
      <c r="T899" s="114"/>
    </row>
    <row r="900" spans="20:20" x14ac:dyDescent="0.2">
      <c r="T900" s="114"/>
    </row>
    <row r="901" spans="20:20" x14ac:dyDescent="0.2">
      <c r="T901" s="114"/>
    </row>
    <row r="902" spans="20:20" x14ac:dyDescent="0.2">
      <c r="T902" s="114"/>
    </row>
    <row r="903" spans="20:20" x14ac:dyDescent="0.2">
      <c r="T903" s="114"/>
    </row>
    <row r="904" spans="20:20" x14ac:dyDescent="0.2">
      <c r="T904" s="114"/>
    </row>
    <row r="905" spans="20:20" x14ac:dyDescent="0.2">
      <c r="T905" s="114"/>
    </row>
    <row r="906" spans="20:20" x14ac:dyDescent="0.2">
      <c r="T906" s="114"/>
    </row>
    <row r="907" spans="20:20" x14ac:dyDescent="0.2">
      <c r="T907" s="114"/>
    </row>
    <row r="908" spans="20:20" x14ac:dyDescent="0.2">
      <c r="T908" s="114"/>
    </row>
    <row r="909" spans="20:20" x14ac:dyDescent="0.2">
      <c r="T909" s="114"/>
    </row>
    <row r="910" spans="20:20" x14ac:dyDescent="0.2">
      <c r="T910" s="114"/>
    </row>
    <row r="911" spans="20:20" x14ac:dyDescent="0.2">
      <c r="T911" s="114"/>
    </row>
    <row r="912" spans="20:20" x14ac:dyDescent="0.2">
      <c r="T912" s="114"/>
    </row>
    <row r="913" spans="20:20" x14ac:dyDescent="0.2">
      <c r="T913" s="114"/>
    </row>
    <row r="914" spans="20:20" x14ac:dyDescent="0.2">
      <c r="T914" s="114"/>
    </row>
    <row r="915" spans="20:20" x14ac:dyDescent="0.2">
      <c r="T915" s="114"/>
    </row>
    <row r="916" spans="20:20" x14ac:dyDescent="0.2">
      <c r="T916" s="114"/>
    </row>
    <row r="917" spans="20:20" x14ac:dyDescent="0.2">
      <c r="T917" s="114"/>
    </row>
    <row r="918" spans="20:20" x14ac:dyDescent="0.2">
      <c r="T918" s="114"/>
    </row>
    <row r="919" spans="20:20" x14ac:dyDescent="0.2">
      <c r="T919" s="114"/>
    </row>
    <row r="920" spans="20:20" x14ac:dyDescent="0.2">
      <c r="T920" s="114"/>
    </row>
    <row r="921" spans="20:20" x14ac:dyDescent="0.2">
      <c r="T921" s="114"/>
    </row>
    <row r="922" spans="20:20" x14ac:dyDescent="0.2">
      <c r="T922" s="114"/>
    </row>
    <row r="923" spans="20:20" x14ac:dyDescent="0.2">
      <c r="T923" s="114"/>
    </row>
    <row r="924" spans="20:20" x14ac:dyDescent="0.2">
      <c r="T924" s="114"/>
    </row>
    <row r="925" spans="20:20" x14ac:dyDescent="0.2">
      <c r="T925" s="114"/>
    </row>
    <row r="926" spans="20:20" x14ac:dyDescent="0.2">
      <c r="T926" s="114"/>
    </row>
    <row r="927" spans="20:20" x14ac:dyDescent="0.2">
      <c r="T927" s="114"/>
    </row>
    <row r="928" spans="20:20" x14ac:dyDescent="0.2">
      <c r="T928" s="114"/>
    </row>
    <row r="929" spans="20:20" x14ac:dyDescent="0.2">
      <c r="T929" s="114"/>
    </row>
    <row r="930" spans="20:20" x14ac:dyDescent="0.2">
      <c r="T930" s="114"/>
    </row>
    <row r="931" spans="20:20" x14ac:dyDescent="0.2">
      <c r="T931" s="114"/>
    </row>
    <row r="932" spans="20:20" x14ac:dyDescent="0.2">
      <c r="T932" s="114"/>
    </row>
    <row r="933" spans="20:20" x14ac:dyDescent="0.2">
      <c r="T933" s="114"/>
    </row>
    <row r="934" spans="20:20" x14ac:dyDescent="0.2">
      <c r="T934" s="114"/>
    </row>
    <row r="935" spans="20:20" x14ac:dyDescent="0.2">
      <c r="T935" s="114"/>
    </row>
    <row r="936" spans="20:20" x14ac:dyDescent="0.2">
      <c r="T936" s="114"/>
    </row>
    <row r="937" spans="20:20" x14ac:dyDescent="0.2">
      <c r="T937" s="114"/>
    </row>
    <row r="938" spans="20:20" x14ac:dyDescent="0.2">
      <c r="T938" s="114"/>
    </row>
    <row r="939" spans="20:20" x14ac:dyDescent="0.2">
      <c r="T939" s="114"/>
    </row>
    <row r="940" spans="20:20" x14ac:dyDescent="0.2">
      <c r="T940" s="114"/>
    </row>
    <row r="941" spans="20:20" x14ac:dyDescent="0.2">
      <c r="T941" s="114"/>
    </row>
    <row r="942" spans="20:20" x14ac:dyDescent="0.2">
      <c r="T942" s="114"/>
    </row>
    <row r="943" spans="20:20" x14ac:dyDescent="0.2">
      <c r="T943" s="114"/>
    </row>
    <row r="944" spans="20:20" x14ac:dyDescent="0.2">
      <c r="T944" s="114"/>
    </row>
    <row r="945" spans="20:20" x14ac:dyDescent="0.2">
      <c r="T945" s="114"/>
    </row>
    <row r="946" spans="20:20" x14ac:dyDescent="0.2">
      <c r="T946" s="114"/>
    </row>
    <row r="947" spans="20:20" x14ac:dyDescent="0.2">
      <c r="T947" s="114"/>
    </row>
    <row r="948" spans="20:20" x14ac:dyDescent="0.2">
      <c r="T948" s="114"/>
    </row>
    <row r="949" spans="20:20" x14ac:dyDescent="0.2">
      <c r="T949" s="114"/>
    </row>
    <row r="950" spans="20:20" x14ac:dyDescent="0.2">
      <c r="T950" s="114"/>
    </row>
    <row r="951" spans="20:20" x14ac:dyDescent="0.2">
      <c r="T951" s="114"/>
    </row>
    <row r="952" spans="20:20" x14ac:dyDescent="0.2">
      <c r="T952" s="114"/>
    </row>
    <row r="953" spans="20:20" x14ac:dyDescent="0.2">
      <c r="T953" s="114"/>
    </row>
    <row r="954" spans="20:20" x14ac:dyDescent="0.2">
      <c r="T954" s="114"/>
    </row>
    <row r="955" spans="20:20" x14ac:dyDescent="0.2">
      <c r="T955" s="114"/>
    </row>
    <row r="956" spans="20:20" x14ac:dyDescent="0.2">
      <c r="T956" s="114"/>
    </row>
    <row r="957" spans="20:20" x14ac:dyDescent="0.2">
      <c r="T957" s="114"/>
    </row>
    <row r="958" spans="20:20" x14ac:dyDescent="0.2">
      <c r="T958" s="114"/>
    </row>
    <row r="959" spans="20:20" x14ac:dyDescent="0.2">
      <c r="T959" s="114"/>
    </row>
    <row r="960" spans="20:20" x14ac:dyDescent="0.2">
      <c r="T960" s="114"/>
    </row>
    <row r="961" spans="20:20" x14ac:dyDescent="0.2">
      <c r="T961" s="114"/>
    </row>
    <row r="962" spans="20:20" x14ac:dyDescent="0.2">
      <c r="T962" s="114"/>
    </row>
    <row r="963" spans="20:20" x14ac:dyDescent="0.2">
      <c r="T963" s="114"/>
    </row>
    <row r="964" spans="20:20" x14ac:dyDescent="0.2">
      <c r="T964" s="114"/>
    </row>
    <row r="965" spans="20:20" x14ac:dyDescent="0.2">
      <c r="T965" s="114"/>
    </row>
    <row r="966" spans="20:20" x14ac:dyDescent="0.2">
      <c r="T966" s="114"/>
    </row>
    <row r="967" spans="20:20" x14ac:dyDescent="0.2">
      <c r="T967" s="114"/>
    </row>
    <row r="968" spans="20:20" x14ac:dyDescent="0.2">
      <c r="T968" s="114"/>
    </row>
    <row r="969" spans="20:20" x14ac:dyDescent="0.2">
      <c r="T969" s="114"/>
    </row>
    <row r="970" spans="20:20" x14ac:dyDescent="0.2">
      <c r="T970" s="114"/>
    </row>
    <row r="971" spans="20:20" x14ac:dyDescent="0.2">
      <c r="T971" s="114"/>
    </row>
    <row r="972" spans="20:20" x14ac:dyDescent="0.2">
      <c r="T972" s="114"/>
    </row>
    <row r="973" spans="20:20" x14ac:dyDescent="0.2">
      <c r="T973" s="114"/>
    </row>
    <row r="974" spans="20:20" x14ac:dyDescent="0.2">
      <c r="T974" s="114"/>
    </row>
    <row r="975" spans="20:20" x14ac:dyDescent="0.2">
      <c r="T975" s="114"/>
    </row>
    <row r="976" spans="20:20" x14ac:dyDescent="0.2">
      <c r="T976" s="114"/>
    </row>
    <row r="977" spans="20:20" x14ac:dyDescent="0.2">
      <c r="T977" s="114"/>
    </row>
    <row r="978" spans="20:20" x14ac:dyDescent="0.2">
      <c r="T978" s="114"/>
    </row>
    <row r="979" spans="20:20" x14ac:dyDescent="0.2">
      <c r="T979" s="114"/>
    </row>
    <row r="980" spans="20:20" x14ac:dyDescent="0.2">
      <c r="T980" s="114"/>
    </row>
    <row r="981" spans="20:20" x14ac:dyDescent="0.2">
      <c r="T981" s="114"/>
    </row>
    <row r="982" spans="20:20" x14ac:dyDescent="0.2">
      <c r="T982" s="114"/>
    </row>
    <row r="983" spans="20:20" x14ac:dyDescent="0.2">
      <c r="T983" s="114"/>
    </row>
    <row r="984" spans="20:20" x14ac:dyDescent="0.2">
      <c r="T984" s="114"/>
    </row>
    <row r="985" spans="20:20" x14ac:dyDescent="0.2">
      <c r="T985" s="114"/>
    </row>
    <row r="986" spans="20:20" x14ac:dyDescent="0.2">
      <c r="T986" s="114"/>
    </row>
    <row r="987" spans="20:20" x14ac:dyDescent="0.2">
      <c r="T987" s="114"/>
    </row>
    <row r="988" spans="20:20" x14ac:dyDescent="0.2">
      <c r="T988" s="114"/>
    </row>
    <row r="989" spans="20:20" x14ac:dyDescent="0.2">
      <c r="T989" s="114"/>
    </row>
    <row r="990" spans="20:20" x14ac:dyDescent="0.2">
      <c r="T990" s="114"/>
    </row>
    <row r="991" spans="20:20" x14ac:dyDescent="0.2">
      <c r="T991" s="114"/>
    </row>
    <row r="992" spans="20:20" x14ac:dyDescent="0.2">
      <c r="T992" s="114"/>
    </row>
    <row r="993" spans="20:20" x14ac:dyDescent="0.2">
      <c r="T993" s="114"/>
    </row>
    <row r="994" spans="20:20" x14ac:dyDescent="0.2">
      <c r="T994" s="114"/>
    </row>
    <row r="995" spans="20:20" x14ac:dyDescent="0.2">
      <c r="T995" s="114"/>
    </row>
    <row r="996" spans="20:20" x14ac:dyDescent="0.2">
      <c r="T996" s="114"/>
    </row>
    <row r="997" spans="20:20" x14ac:dyDescent="0.2">
      <c r="T997" s="114"/>
    </row>
    <row r="998" spans="20:20" x14ac:dyDescent="0.2">
      <c r="T998" s="114"/>
    </row>
    <row r="999" spans="20:20" x14ac:dyDescent="0.2">
      <c r="T999" s="114"/>
    </row>
    <row r="1000" spans="20:20" x14ac:dyDescent="0.2">
      <c r="T1000" s="114"/>
    </row>
    <row r="1001" spans="20:20" x14ac:dyDescent="0.2">
      <c r="T1001" s="114"/>
    </row>
    <row r="1002" spans="20:20" x14ac:dyDescent="0.2">
      <c r="T1002" s="114"/>
    </row>
    <row r="1003" spans="20:20" x14ac:dyDescent="0.2">
      <c r="T1003" s="114"/>
    </row>
    <row r="1004" spans="20:20" x14ac:dyDescent="0.2">
      <c r="T1004" s="114"/>
    </row>
    <row r="1005" spans="20:20" x14ac:dyDescent="0.2">
      <c r="T1005" s="114"/>
    </row>
    <row r="1006" spans="20:20" x14ac:dyDescent="0.2">
      <c r="T1006" s="114"/>
    </row>
    <row r="1007" spans="20:20" x14ac:dyDescent="0.2">
      <c r="T1007" s="114"/>
    </row>
    <row r="1008" spans="20:20" x14ac:dyDescent="0.2">
      <c r="T1008" s="114"/>
    </row>
    <row r="1009" spans="20:20" x14ac:dyDescent="0.2">
      <c r="T1009" s="114"/>
    </row>
    <row r="1010" spans="20:20" x14ac:dyDescent="0.2">
      <c r="T1010" s="114"/>
    </row>
    <row r="1011" spans="20:20" x14ac:dyDescent="0.2">
      <c r="T1011" s="114"/>
    </row>
    <row r="1012" spans="20:20" x14ac:dyDescent="0.2">
      <c r="T1012" s="114"/>
    </row>
    <row r="1013" spans="20:20" x14ac:dyDescent="0.2">
      <c r="T1013" s="114"/>
    </row>
    <row r="1014" spans="20:20" x14ac:dyDescent="0.2">
      <c r="T1014" s="114"/>
    </row>
    <row r="1015" spans="20:20" x14ac:dyDescent="0.2">
      <c r="T1015" s="114"/>
    </row>
    <row r="1016" spans="20:20" x14ac:dyDescent="0.2">
      <c r="T1016" s="114"/>
    </row>
    <row r="1017" spans="20:20" x14ac:dyDescent="0.2">
      <c r="T1017" s="114"/>
    </row>
    <row r="1018" spans="20:20" x14ac:dyDescent="0.2">
      <c r="T1018" s="114"/>
    </row>
    <row r="1019" spans="20:20" x14ac:dyDescent="0.2">
      <c r="T1019" s="114"/>
    </row>
    <row r="1020" spans="20:20" x14ac:dyDescent="0.2">
      <c r="T1020" s="114"/>
    </row>
    <row r="1021" spans="20:20" x14ac:dyDescent="0.2">
      <c r="T1021" s="114"/>
    </row>
    <row r="1022" spans="20:20" x14ac:dyDescent="0.2">
      <c r="T1022" s="114"/>
    </row>
    <row r="1023" spans="20:20" x14ac:dyDescent="0.2">
      <c r="T1023" s="114"/>
    </row>
    <row r="1024" spans="20:20" x14ac:dyDescent="0.2">
      <c r="T1024" s="114"/>
    </row>
    <row r="1025" spans="20:20" x14ac:dyDescent="0.2">
      <c r="T1025" s="114"/>
    </row>
    <row r="1026" spans="20:20" x14ac:dyDescent="0.2">
      <c r="T1026" s="114"/>
    </row>
    <row r="1027" spans="20:20" x14ac:dyDescent="0.2">
      <c r="T1027" s="114"/>
    </row>
    <row r="1028" spans="20:20" x14ac:dyDescent="0.2">
      <c r="T1028" s="114"/>
    </row>
    <row r="1029" spans="20:20" x14ac:dyDescent="0.2">
      <c r="T1029" s="114"/>
    </row>
    <row r="1030" spans="20:20" x14ac:dyDescent="0.2">
      <c r="T1030" s="114"/>
    </row>
    <row r="1031" spans="20:20" x14ac:dyDescent="0.2">
      <c r="T1031" s="114"/>
    </row>
    <row r="1032" spans="20:20" x14ac:dyDescent="0.2">
      <c r="T1032" s="114"/>
    </row>
    <row r="1033" spans="20:20" x14ac:dyDescent="0.2">
      <c r="T1033" s="114"/>
    </row>
    <row r="1034" spans="20:20" x14ac:dyDescent="0.2">
      <c r="T1034" s="114"/>
    </row>
    <row r="1035" spans="20:20" x14ac:dyDescent="0.2">
      <c r="T1035" s="114"/>
    </row>
    <row r="1036" spans="20:20" x14ac:dyDescent="0.2">
      <c r="T1036" s="114"/>
    </row>
    <row r="1037" spans="20:20" x14ac:dyDescent="0.2">
      <c r="T1037" s="114"/>
    </row>
    <row r="1038" spans="20:20" x14ac:dyDescent="0.2">
      <c r="T1038" s="114"/>
    </row>
    <row r="1039" spans="20:20" x14ac:dyDescent="0.2">
      <c r="T1039" s="114"/>
    </row>
    <row r="1040" spans="20:20" x14ac:dyDescent="0.2">
      <c r="T1040" s="114"/>
    </row>
    <row r="1041" spans="20:20" x14ac:dyDescent="0.2">
      <c r="T1041" s="114"/>
    </row>
    <row r="1042" spans="20:20" x14ac:dyDescent="0.2">
      <c r="T1042" s="114"/>
    </row>
    <row r="1043" spans="20:20" x14ac:dyDescent="0.2">
      <c r="T1043" s="114"/>
    </row>
    <row r="1044" spans="20:20" x14ac:dyDescent="0.2">
      <c r="T1044" s="114"/>
    </row>
    <row r="1045" spans="20:20" x14ac:dyDescent="0.2">
      <c r="T1045" s="114"/>
    </row>
    <row r="1046" spans="20:20" x14ac:dyDescent="0.2">
      <c r="T1046" s="114"/>
    </row>
    <row r="1047" spans="20:20" x14ac:dyDescent="0.2">
      <c r="T1047" s="114"/>
    </row>
    <row r="1048" spans="20:20" x14ac:dyDescent="0.2">
      <c r="T1048" s="114"/>
    </row>
    <row r="1049" spans="20:20" x14ac:dyDescent="0.2">
      <c r="T1049" s="114"/>
    </row>
    <row r="1050" spans="20:20" x14ac:dyDescent="0.2">
      <c r="T1050" s="114"/>
    </row>
    <row r="1051" spans="20:20" x14ac:dyDescent="0.2">
      <c r="T1051" s="114"/>
    </row>
    <row r="1052" spans="20:20" x14ac:dyDescent="0.2">
      <c r="T1052" s="114"/>
    </row>
    <row r="1053" spans="20:20" x14ac:dyDescent="0.2">
      <c r="T1053" s="114"/>
    </row>
    <row r="1054" spans="20:20" x14ac:dyDescent="0.2">
      <c r="T1054" s="114"/>
    </row>
    <row r="1055" spans="20:20" x14ac:dyDescent="0.2">
      <c r="T1055" s="114"/>
    </row>
    <row r="1056" spans="20:20" x14ac:dyDescent="0.2">
      <c r="T1056" s="114"/>
    </row>
    <row r="1057" spans="20:20" x14ac:dyDescent="0.2">
      <c r="T1057" s="114"/>
    </row>
    <row r="1058" spans="20:20" x14ac:dyDescent="0.2">
      <c r="T1058" s="114"/>
    </row>
    <row r="1059" spans="20:20" x14ac:dyDescent="0.2">
      <c r="T1059" s="114"/>
    </row>
    <row r="1060" spans="20:20" x14ac:dyDescent="0.2">
      <c r="T1060" s="114"/>
    </row>
    <row r="1061" spans="20:20" x14ac:dyDescent="0.2">
      <c r="T1061" s="114"/>
    </row>
    <row r="1062" spans="20:20" x14ac:dyDescent="0.2">
      <c r="T1062" s="114"/>
    </row>
    <row r="1063" spans="20:20" x14ac:dyDescent="0.2">
      <c r="T1063" s="114"/>
    </row>
    <row r="1064" spans="20:20" x14ac:dyDescent="0.2">
      <c r="T1064" s="114"/>
    </row>
    <row r="1065" spans="20:20" x14ac:dyDescent="0.2">
      <c r="T1065" s="114"/>
    </row>
    <row r="1066" spans="20:20" x14ac:dyDescent="0.2">
      <c r="T1066" s="114"/>
    </row>
    <row r="1067" spans="20:20" x14ac:dyDescent="0.2">
      <c r="T1067" s="114"/>
    </row>
    <row r="1068" spans="20:20" x14ac:dyDescent="0.2">
      <c r="T1068" s="114"/>
    </row>
    <row r="1069" spans="20:20" x14ac:dyDescent="0.2">
      <c r="T1069" s="114"/>
    </row>
    <row r="1070" spans="20:20" x14ac:dyDescent="0.2">
      <c r="T1070" s="114"/>
    </row>
    <row r="1071" spans="20:20" x14ac:dyDescent="0.2">
      <c r="T1071" s="114"/>
    </row>
    <row r="1072" spans="20:20" x14ac:dyDescent="0.2">
      <c r="T1072" s="114"/>
    </row>
    <row r="1073" spans="20:20" x14ac:dyDescent="0.2">
      <c r="T1073" s="114"/>
    </row>
    <row r="1074" spans="20:20" x14ac:dyDescent="0.2">
      <c r="T1074" s="114"/>
    </row>
    <row r="1075" spans="20:20" x14ac:dyDescent="0.2">
      <c r="T1075" s="114"/>
    </row>
    <row r="1076" spans="20:20" x14ac:dyDescent="0.2">
      <c r="T1076" s="114"/>
    </row>
    <row r="1077" spans="20:20" x14ac:dyDescent="0.2">
      <c r="T1077" s="114"/>
    </row>
    <row r="1078" spans="20:20" x14ac:dyDescent="0.2">
      <c r="T1078" s="114"/>
    </row>
    <row r="1079" spans="20:20" x14ac:dyDescent="0.2">
      <c r="T1079" s="114"/>
    </row>
    <row r="1080" spans="20:20" x14ac:dyDescent="0.2">
      <c r="T1080" s="114"/>
    </row>
    <row r="1081" spans="20:20" x14ac:dyDescent="0.2">
      <c r="T1081" s="114"/>
    </row>
    <row r="1082" spans="20:20" x14ac:dyDescent="0.2">
      <c r="T1082" s="114"/>
    </row>
    <row r="1083" spans="20:20" x14ac:dyDescent="0.2">
      <c r="T1083" s="114"/>
    </row>
    <row r="1084" spans="20:20" x14ac:dyDescent="0.2">
      <c r="T1084" s="114"/>
    </row>
    <row r="1085" spans="20:20" x14ac:dyDescent="0.2">
      <c r="T1085" s="114"/>
    </row>
    <row r="1086" spans="20:20" x14ac:dyDescent="0.2">
      <c r="T1086" s="114"/>
    </row>
    <row r="1087" spans="20:20" x14ac:dyDescent="0.2">
      <c r="T1087" s="114"/>
    </row>
    <row r="1088" spans="20:20" x14ac:dyDescent="0.2">
      <c r="T1088" s="114"/>
    </row>
    <row r="1089" spans="20:20" x14ac:dyDescent="0.2">
      <c r="T1089" s="114"/>
    </row>
    <row r="1090" spans="20:20" x14ac:dyDescent="0.2">
      <c r="T1090" s="114"/>
    </row>
    <row r="1091" spans="20:20" x14ac:dyDescent="0.2">
      <c r="T1091" s="114"/>
    </row>
    <row r="1092" spans="20:20" x14ac:dyDescent="0.2">
      <c r="T1092" s="114"/>
    </row>
    <row r="1093" spans="20:20" x14ac:dyDescent="0.2">
      <c r="T1093" s="114"/>
    </row>
    <row r="1094" spans="20:20" x14ac:dyDescent="0.2">
      <c r="T1094" s="114"/>
    </row>
    <row r="1095" spans="20:20" x14ac:dyDescent="0.2">
      <c r="T1095" s="114"/>
    </row>
    <row r="1096" spans="20:20" x14ac:dyDescent="0.2">
      <c r="T1096" s="114"/>
    </row>
    <row r="1097" spans="20:20" x14ac:dyDescent="0.2">
      <c r="T1097" s="114"/>
    </row>
    <row r="1098" spans="20:20" x14ac:dyDescent="0.2">
      <c r="T1098" s="114"/>
    </row>
    <row r="1099" spans="20:20" x14ac:dyDescent="0.2">
      <c r="T1099" s="114"/>
    </row>
    <row r="1100" spans="20:20" x14ac:dyDescent="0.2">
      <c r="T1100" s="114"/>
    </row>
    <row r="1101" spans="20:20" x14ac:dyDescent="0.2">
      <c r="T1101" s="114"/>
    </row>
    <row r="1102" spans="20:20" x14ac:dyDescent="0.2">
      <c r="T1102" s="114"/>
    </row>
    <row r="1103" spans="20:20" x14ac:dyDescent="0.2">
      <c r="T1103" s="114"/>
    </row>
    <row r="1104" spans="20:20" x14ac:dyDescent="0.2">
      <c r="T1104" s="114"/>
    </row>
    <row r="1105" spans="20:20" x14ac:dyDescent="0.2">
      <c r="T1105" s="114"/>
    </row>
    <row r="1106" spans="20:20" x14ac:dyDescent="0.2">
      <c r="T1106" s="114"/>
    </row>
    <row r="1107" spans="20:20" x14ac:dyDescent="0.2">
      <c r="T1107" s="114"/>
    </row>
    <row r="1108" spans="20:20" x14ac:dyDescent="0.2">
      <c r="T1108" s="114"/>
    </row>
    <row r="1109" spans="20:20" x14ac:dyDescent="0.2">
      <c r="T1109" s="114"/>
    </row>
    <row r="1110" spans="20:20" x14ac:dyDescent="0.2">
      <c r="T1110" s="114"/>
    </row>
    <row r="1111" spans="20:20" x14ac:dyDescent="0.2">
      <c r="T1111" s="114"/>
    </row>
    <row r="1112" spans="20:20" x14ac:dyDescent="0.2">
      <c r="T1112" s="114"/>
    </row>
    <row r="1113" spans="20:20" x14ac:dyDescent="0.2">
      <c r="T1113" s="114"/>
    </row>
    <row r="1114" spans="20:20" x14ac:dyDescent="0.2">
      <c r="T1114" s="114"/>
    </row>
    <row r="1115" spans="20:20" x14ac:dyDescent="0.2">
      <c r="T1115" s="114"/>
    </row>
    <row r="1116" spans="20:20" x14ac:dyDescent="0.2">
      <c r="T1116" s="114"/>
    </row>
    <row r="1117" spans="20:20" x14ac:dyDescent="0.2">
      <c r="T1117" s="114"/>
    </row>
    <row r="1118" spans="20:20" x14ac:dyDescent="0.2">
      <c r="T1118" s="114"/>
    </row>
    <row r="1119" spans="20:20" x14ac:dyDescent="0.2">
      <c r="T1119" s="114"/>
    </row>
    <row r="1120" spans="20:20" x14ac:dyDescent="0.2">
      <c r="T1120" s="114"/>
    </row>
    <row r="1121" spans="20:20" x14ac:dyDescent="0.2">
      <c r="T1121" s="114"/>
    </row>
    <row r="1122" spans="20:20" x14ac:dyDescent="0.2">
      <c r="T1122" s="114"/>
    </row>
    <row r="1123" spans="20:20" x14ac:dyDescent="0.2">
      <c r="T1123" s="114"/>
    </row>
    <row r="1124" spans="20:20" x14ac:dyDescent="0.2">
      <c r="T1124" s="114"/>
    </row>
    <row r="1125" spans="20:20" x14ac:dyDescent="0.2">
      <c r="T1125" s="114"/>
    </row>
    <row r="1126" spans="20:20" x14ac:dyDescent="0.2">
      <c r="T1126" s="114"/>
    </row>
    <row r="1127" spans="20:20" x14ac:dyDescent="0.2">
      <c r="T1127" s="114"/>
    </row>
    <row r="1128" spans="20:20" x14ac:dyDescent="0.2">
      <c r="T1128" s="114"/>
    </row>
    <row r="1129" spans="20:20" x14ac:dyDescent="0.2">
      <c r="T1129" s="114"/>
    </row>
    <row r="1130" spans="20:20" x14ac:dyDescent="0.2">
      <c r="T1130" s="114"/>
    </row>
    <row r="1131" spans="20:20" x14ac:dyDescent="0.2">
      <c r="T1131" s="114"/>
    </row>
    <row r="1132" spans="20:20" x14ac:dyDescent="0.2">
      <c r="T1132" s="114"/>
    </row>
    <row r="1133" spans="20:20" x14ac:dyDescent="0.2">
      <c r="T1133" s="114"/>
    </row>
    <row r="1134" spans="20:20" x14ac:dyDescent="0.2">
      <c r="T1134" s="114"/>
    </row>
    <row r="1135" spans="20:20" x14ac:dyDescent="0.2">
      <c r="T1135" s="114"/>
    </row>
    <row r="1136" spans="20:20" x14ac:dyDescent="0.2">
      <c r="T1136" s="114"/>
    </row>
    <row r="1137" spans="20:20" x14ac:dyDescent="0.2">
      <c r="T1137" s="114"/>
    </row>
    <row r="1138" spans="20:20" x14ac:dyDescent="0.2">
      <c r="T1138" s="114"/>
    </row>
    <row r="1139" spans="20:20" x14ac:dyDescent="0.2">
      <c r="T1139" s="114"/>
    </row>
    <row r="1140" spans="20:20" x14ac:dyDescent="0.2">
      <c r="T1140" s="114"/>
    </row>
    <row r="1141" spans="20:20" x14ac:dyDescent="0.2">
      <c r="T1141" s="114"/>
    </row>
    <row r="1142" spans="20:20" x14ac:dyDescent="0.2">
      <c r="T1142" s="114"/>
    </row>
    <row r="1143" spans="20:20" x14ac:dyDescent="0.2">
      <c r="T1143" s="114"/>
    </row>
    <row r="1144" spans="20:20" x14ac:dyDescent="0.2">
      <c r="T1144" s="114"/>
    </row>
    <row r="1145" spans="20:20" x14ac:dyDescent="0.2">
      <c r="T1145" s="114"/>
    </row>
    <row r="1146" spans="20:20" x14ac:dyDescent="0.2">
      <c r="T1146" s="114"/>
    </row>
    <row r="1147" spans="20:20" x14ac:dyDescent="0.2">
      <c r="T1147" s="114"/>
    </row>
    <row r="1148" spans="20:20" x14ac:dyDescent="0.2">
      <c r="T1148" s="114"/>
    </row>
    <row r="1149" spans="20:20" x14ac:dyDescent="0.2">
      <c r="T1149" s="114"/>
    </row>
    <row r="1150" spans="20:20" x14ac:dyDescent="0.2">
      <c r="T1150" s="114"/>
    </row>
    <row r="1151" spans="20:20" x14ac:dyDescent="0.2">
      <c r="T1151" s="114"/>
    </row>
    <row r="1152" spans="20:20" x14ac:dyDescent="0.2">
      <c r="T1152" s="114"/>
    </row>
    <row r="1153" spans="20:20" x14ac:dyDescent="0.2">
      <c r="T1153" s="114"/>
    </row>
    <row r="1154" spans="20:20" x14ac:dyDescent="0.2">
      <c r="T1154" s="114"/>
    </row>
    <row r="1155" spans="20:20" x14ac:dyDescent="0.2">
      <c r="T1155" s="114"/>
    </row>
    <row r="1156" spans="20:20" x14ac:dyDescent="0.2">
      <c r="T1156" s="114"/>
    </row>
    <row r="1157" spans="20:20" x14ac:dyDescent="0.2">
      <c r="T1157" s="114"/>
    </row>
    <row r="1158" spans="20:20" x14ac:dyDescent="0.2">
      <c r="T1158" s="114"/>
    </row>
    <row r="1159" spans="20:20" x14ac:dyDescent="0.2">
      <c r="T1159" s="114"/>
    </row>
    <row r="1160" spans="20:20" x14ac:dyDescent="0.2">
      <c r="T1160" s="114"/>
    </row>
    <row r="1161" spans="20:20" x14ac:dyDescent="0.2">
      <c r="T1161" s="114"/>
    </row>
    <row r="1162" spans="20:20" x14ac:dyDescent="0.2">
      <c r="T1162" s="114"/>
    </row>
    <row r="1163" spans="20:20" x14ac:dyDescent="0.2">
      <c r="T1163" s="114"/>
    </row>
    <row r="1164" spans="20:20" x14ac:dyDescent="0.2">
      <c r="T1164" s="114"/>
    </row>
    <row r="1165" spans="20:20" x14ac:dyDescent="0.2">
      <c r="T1165" s="114"/>
    </row>
    <row r="1166" spans="20:20" x14ac:dyDescent="0.2">
      <c r="T1166" s="114"/>
    </row>
    <row r="1167" spans="20:20" x14ac:dyDescent="0.2">
      <c r="T1167" s="114"/>
    </row>
    <row r="1168" spans="20:20" x14ac:dyDescent="0.2">
      <c r="T1168" s="114"/>
    </row>
    <row r="1169" spans="20:20" x14ac:dyDescent="0.2">
      <c r="T1169" s="114"/>
    </row>
    <row r="1170" spans="20:20" x14ac:dyDescent="0.2">
      <c r="T1170" s="114"/>
    </row>
    <row r="1171" spans="20:20" x14ac:dyDescent="0.2">
      <c r="T1171" s="114"/>
    </row>
    <row r="1172" spans="20:20" x14ac:dyDescent="0.2">
      <c r="T1172" s="114"/>
    </row>
    <row r="1173" spans="20:20" x14ac:dyDescent="0.2">
      <c r="T1173" s="114"/>
    </row>
    <row r="1174" spans="20:20" x14ac:dyDescent="0.2">
      <c r="T1174" s="114"/>
    </row>
    <row r="1175" spans="20:20" x14ac:dyDescent="0.2">
      <c r="T1175" s="114"/>
    </row>
    <row r="1176" spans="20:20" x14ac:dyDescent="0.2">
      <c r="T1176" s="114"/>
    </row>
    <row r="1177" spans="20:20" x14ac:dyDescent="0.2">
      <c r="T1177" s="114"/>
    </row>
    <row r="1178" spans="20:20" x14ac:dyDescent="0.2">
      <c r="T1178" s="114"/>
    </row>
    <row r="1179" spans="20:20" x14ac:dyDescent="0.2">
      <c r="T1179" s="114"/>
    </row>
    <row r="1180" spans="20:20" x14ac:dyDescent="0.2">
      <c r="T1180" s="114"/>
    </row>
    <row r="1181" spans="20:20" x14ac:dyDescent="0.2">
      <c r="T1181" s="114"/>
    </row>
    <row r="1182" spans="20:20" x14ac:dyDescent="0.2">
      <c r="T1182" s="114"/>
    </row>
    <row r="1183" spans="20:20" x14ac:dyDescent="0.2">
      <c r="T1183" s="114"/>
    </row>
    <row r="1184" spans="20:20" x14ac:dyDescent="0.2">
      <c r="T1184" s="114"/>
    </row>
    <row r="1185" spans="20:20" x14ac:dyDescent="0.2">
      <c r="T1185" s="114"/>
    </row>
    <row r="1186" spans="20:20" x14ac:dyDescent="0.2">
      <c r="T1186" s="114"/>
    </row>
    <row r="1187" spans="20:20" x14ac:dyDescent="0.2">
      <c r="T1187" s="114"/>
    </row>
    <row r="1188" spans="20:20" x14ac:dyDescent="0.2">
      <c r="T1188" s="114"/>
    </row>
    <row r="1189" spans="20:20" x14ac:dyDescent="0.2">
      <c r="T1189" s="114"/>
    </row>
    <row r="1190" spans="20:20" x14ac:dyDescent="0.2">
      <c r="T1190" s="114"/>
    </row>
    <row r="1191" spans="20:20" x14ac:dyDescent="0.2">
      <c r="T1191" s="114"/>
    </row>
    <row r="1192" spans="20:20" x14ac:dyDescent="0.2">
      <c r="T1192" s="114"/>
    </row>
    <row r="1193" spans="20:20" x14ac:dyDescent="0.2">
      <c r="T1193" s="114"/>
    </row>
    <row r="1194" spans="20:20" x14ac:dyDescent="0.2">
      <c r="T1194" s="114"/>
    </row>
    <row r="1195" spans="20:20" x14ac:dyDescent="0.2">
      <c r="T1195" s="114"/>
    </row>
    <row r="1196" spans="20:20" x14ac:dyDescent="0.2">
      <c r="T1196" s="114"/>
    </row>
    <row r="1197" spans="20:20" x14ac:dyDescent="0.2">
      <c r="T1197" s="114"/>
    </row>
    <row r="1198" spans="20:20" x14ac:dyDescent="0.2">
      <c r="T1198" s="114"/>
    </row>
    <row r="1199" spans="20:20" x14ac:dyDescent="0.2">
      <c r="T1199" s="114"/>
    </row>
    <row r="1200" spans="20:20" x14ac:dyDescent="0.2">
      <c r="T1200" s="114"/>
    </row>
    <row r="1201" spans="20:20" x14ac:dyDescent="0.2">
      <c r="T1201" s="114"/>
    </row>
    <row r="1202" spans="20:20" x14ac:dyDescent="0.2">
      <c r="T1202" s="114"/>
    </row>
    <row r="1203" spans="20:20" x14ac:dyDescent="0.2">
      <c r="T1203" s="114"/>
    </row>
    <row r="1204" spans="20:20" x14ac:dyDescent="0.2">
      <c r="T1204" s="114"/>
    </row>
    <row r="1205" spans="20:20" x14ac:dyDescent="0.2">
      <c r="T1205" s="114"/>
    </row>
    <row r="1206" spans="20:20" x14ac:dyDescent="0.2">
      <c r="T1206" s="114"/>
    </row>
    <row r="1207" spans="20:20" x14ac:dyDescent="0.2">
      <c r="T1207" s="114"/>
    </row>
    <row r="1208" spans="20:20" x14ac:dyDescent="0.2">
      <c r="T1208" s="114"/>
    </row>
    <row r="1209" spans="20:20" x14ac:dyDescent="0.2">
      <c r="T1209" s="114"/>
    </row>
    <row r="1210" spans="20:20" x14ac:dyDescent="0.2">
      <c r="T1210" s="114"/>
    </row>
    <row r="1211" spans="20:20" x14ac:dyDescent="0.2">
      <c r="T1211" s="114"/>
    </row>
    <row r="1212" spans="20:20" x14ac:dyDescent="0.2">
      <c r="T1212" s="114"/>
    </row>
    <row r="1213" spans="20:20" x14ac:dyDescent="0.2">
      <c r="T1213" s="114"/>
    </row>
    <row r="1214" spans="20:20" x14ac:dyDescent="0.2">
      <c r="T1214" s="114"/>
    </row>
    <row r="1215" spans="20:20" x14ac:dyDescent="0.2">
      <c r="T1215" s="114"/>
    </row>
    <row r="1216" spans="20:20" x14ac:dyDescent="0.2">
      <c r="T1216" s="114"/>
    </row>
    <row r="1217" spans="20:20" x14ac:dyDescent="0.2">
      <c r="T1217" s="114"/>
    </row>
    <row r="1218" spans="20:20" x14ac:dyDescent="0.2">
      <c r="T1218" s="114"/>
    </row>
    <row r="1219" spans="20:20" x14ac:dyDescent="0.2">
      <c r="T1219" s="114"/>
    </row>
    <row r="1220" spans="20:20" x14ac:dyDescent="0.2">
      <c r="T1220" s="114"/>
    </row>
    <row r="1221" spans="20:20" x14ac:dyDescent="0.2">
      <c r="T1221" s="114"/>
    </row>
    <row r="1222" spans="20:20" x14ac:dyDescent="0.2">
      <c r="T1222" s="114"/>
    </row>
    <row r="1223" spans="20:20" x14ac:dyDescent="0.2">
      <c r="T1223" s="114"/>
    </row>
    <row r="1224" spans="20:20" x14ac:dyDescent="0.2">
      <c r="T1224" s="114"/>
    </row>
    <row r="1225" spans="20:20" x14ac:dyDescent="0.2">
      <c r="T1225" s="114"/>
    </row>
    <row r="1226" spans="20:20" x14ac:dyDescent="0.2">
      <c r="T1226" s="114"/>
    </row>
    <row r="1227" spans="20:20" x14ac:dyDescent="0.2">
      <c r="T1227" s="114"/>
    </row>
    <row r="1228" spans="20:20" x14ac:dyDescent="0.2">
      <c r="T1228" s="114"/>
    </row>
    <row r="1229" spans="20:20" x14ac:dyDescent="0.2">
      <c r="T1229" s="114"/>
    </row>
    <row r="1230" spans="20:20" x14ac:dyDescent="0.2">
      <c r="T1230" s="114"/>
    </row>
    <row r="1231" spans="20:20" x14ac:dyDescent="0.2">
      <c r="T1231" s="114"/>
    </row>
    <row r="1232" spans="20:20" x14ac:dyDescent="0.2">
      <c r="T1232" s="114"/>
    </row>
    <row r="1233" spans="20:20" x14ac:dyDescent="0.2">
      <c r="T1233" s="114"/>
    </row>
    <row r="1234" spans="20:20" x14ac:dyDescent="0.2">
      <c r="T1234" s="114"/>
    </row>
    <row r="1235" spans="20:20" x14ac:dyDescent="0.2">
      <c r="T1235" s="114"/>
    </row>
    <row r="1236" spans="20:20" x14ac:dyDescent="0.2">
      <c r="T1236" s="114"/>
    </row>
    <row r="1237" spans="20:20" x14ac:dyDescent="0.2">
      <c r="T1237" s="114"/>
    </row>
    <row r="1238" spans="20:20" x14ac:dyDescent="0.2">
      <c r="T1238" s="114"/>
    </row>
    <row r="1239" spans="20:20" x14ac:dyDescent="0.2">
      <c r="T1239" s="114"/>
    </row>
    <row r="1240" spans="20:20" x14ac:dyDescent="0.2">
      <c r="T1240" s="114"/>
    </row>
    <row r="1241" spans="20:20" x14ac:dyDescent="0.2">
      <c r="T1241" s="114"/>
    </row>
    <row r="1242" spans="20:20" x14ac:dyDescent="0.2">
      <c r="T1242" s="114"/>
    </row>
    <row r="1243" spans="20:20" x14ac:dyDescent="0.2">
      <c r="T1243" s="114"/>
    </row>
    <row r="1244" spans="20:20" x14ac:dyDescent="0.2">
      <c r="T1244" s="114"/>
    </row>
    <row r="1245" spans="20:20" x14ac:dyDescent="0.2">
      <c r="T1245" s="114"/>
    </row>
    <row r="1246" spans="20:20" x14ac:dyDescent="0.2">
      <c r="T1246" s="114"/>
    </row>
    <row r="1247" spans="20:20" x14ac:dyDescent="0.2">
      <c r="T1247" s="114"/>
    </row>
    <row r="1248" spans="20:20" x14ac:dyDescent="0.2">
      <c r="T1248" s="114"/>
    </row>
    <row r="1249" spans="20:20" x14ac:dyDescent="0.2">
      <c r="T1249" s="114"/>
    </row>
    <row r="1250" spans="20:20" x14ac:dyDescent="0.2">
      <c r="T1250" s="114"/>
    </row>
    <row r="1251" spans="20:20" x14ac:dyDescent="0.2">
      <c r="T1251" s="114"/>
    </row>
    <row r="1252" spans="20:20" x14ac:dyDescent="0.2">
      <c r="T1252" s="114"/>
    </row>
    <row r="1253" spans="20:20" x14ac:dyDescent="0.2">
      <c r="T1253" s="114"/>
    </row>
    <row r="1254" spans="20:20" x14ac:dyDescent="0.2">
      <c r="T1254" s="114"/>
    </row>
    <row r="1255" spans="20:20" x14ac:dyDescent="0.2">
      <c r="T1255" s="114"/>
    </row>
    <row r="1256" spans="20:20" x14ac:dyDescent="0.2">
      <c r="T1256" s="114"/>
    </row>
    <row r="1257" spans="20:20" x14ac:dyDescent="0.2">
      <c r="T1257" s="114"/>
    </row>
    <row r="1258" spans="20:20" x14ac:dyDescent="0.2">
      <c r="T1258" s="114"/>
    </row>
    <row r="1259" spans="20:20" x14ac:dyDescent="0.2">
      <c r="T1259" s="114"/>
    </row>
    <row r="1260" spans="20:20" x14ac:dyDescent="0.2">
      <c r="T1260" s="114"/>
    </row>
    <row r="1261" spans="20:20" x14ac:dyDescent="0.2">
      <c r="T1261" s="114"/>
    </row>
    <row r="1262" spans="20:20" x14ac:dyDescent="0.2">
      <c r="T1262" s="114"/>
    </row>
    <row r="1263" spans="20:20" x14ac:dyDescent="0.2">
      <c r="T1263" s="114"/>
    </row>
    <row r="1264" spans="20:20" x14ac:dyDescent="0.2">
      <c r="T1264" s="114"/>
    </row>
    <row r="1265" spans="20:20" x14ac:dyDescent="0.2">
      <c r="T1265" s="114"/>
    </row>
  </sheetData>
  <mergeCells count="280">
    <mergeCell ref="A212:B212"/>
    <mergeCell ref="A213:B213"/>
    <mergeCell ref="A214:B214"/>
    <mergeCell ref="A215:B215"/>
    <mergeCell ref="A210:B210"/>
    <mergeCell ref="A211:B211"/>
    <mergeCell ref="A216:B216"/>
    <mergeCell ref="A219:B219"/>
    <mergeCell ref="A202:B202"/>
    <mergeCell ref="A203:B203"/>
    <mergeCell ref="A217:B217"/>
    <mergeCell ref="A218:B218"/>
    <mergeCell ref="A208:B208"/>
    <mergeCell ref="A209:B209"/>
    <mergeCell ref="A204:B204"/>
    <mergeCell ref="A205:B205"/>
    <mergeCell ref="A206:B206"/>
    <mergeCell ref="A207:B207"/>
    <mergeCell ref="A200:B200"/>
    <mergeCell ref="A201:B201"/>
    <mergeCell ref="A183:B183"/>
    <mergeCell ref="A197:B197"/>
    <mergeCell ref="A165:B165"/>
    <mergeCell ref="A191:B191"/>
    <mergeCell ref="A192:B192"/>
    <mergeCell ref="A173:B173"/>
    <mergeCell ref="A174:B174"/>
    <mergeCell ref="A199:B199"/>
    <mergeCell ref="A166:B166"/>
    <mergeCell ref="A167:B167"/>
    <mergeCell ref="A168:B168"/>
    <mergeCell ref="A169:B169"/>
    <mergeCell ref="A170:B170"/>
    <mergeCell ref="A181:B181"/>
    <mergeCell ref="A158:B158"/>
    <mergeCell ref="A135:B135"/>
    <mergeCell ref="A133:B133"/>
    <mergeCell ref="A155:B155"/>
    <mergeCell ref="A160:B160"/>
    <mergeCell ref="A156:B156"/>
    <mergeCell ref="A157:B157"/>
    <mergeCell ref="A175:B175"/>
    <mergeCell ref="A195:B195"/>
    <mergeCell ref="A180:B180"/>
    <mergeCell ref="A193:B193"/>
    <mergeCell ref="A194:B194"/>
    <mergeCell ref="AB11:AD11"/>
    <mergeCell ref="AB7:AD7"/>
    <mergeCell ref="AG7:AI7"/>
    <mergeCell ref="R10:Y10"/>
    <mergeCell ref="A138:B138"/>
    <mergeCell ref="AL7:AN7"/>
    <mergeCell ref="AB8:AD8"/>
    <mergeCell ref="AG8:AI8"/>
    <mergeCell ref="AL8:AN8"/>
    <mergeCell ref="A19:B19"/>
    <mergeCell ref="A74:B74"/>
    <mergeCell ref="A75:B75"/>
    <mergeCell ref="AB9:AD9"/>
    <mergeCell ref="AG9:AI9"/>
    <mergeCell ref="AL9:AN9"/>
    <mergeCell ref="A55:B55"/>
    <mergeCell ref="A60:B60"/>
    <mergeCell ref="A49:B49"/>
    <mergeCell ref="A68:B68"/>
    <mergeCell ref="A69:B69"/>
    <mergeCell ref="A70:B70"/>
    <mergeCell ref="A71:B71"/>
    <mergeCell ref="A72:B72"/>
    <mergeCell ref="W11:W12"/>
    <mergeCell ref="AB4:AD4"/>
    <mergeCell ref="AG4:AI4"/>
    <mergeCell ref="AL4:AN4"/>
    <mergeCell ref="AB5:AD5"/>
    <mergeCell ref="AG5:AI5"/>
    <mergeCell ref="AL5:AN5"/>
    <mergeCell ref="AB6:AD6"/>
    <mergeCell ref="AG6:AI6"/>
    <mergeCell ref="AL6:AN6"/>
    <mergeCell ref="AB1:AD1"/>
    <mergeCell ref="AG1:AI1"/>
    <mergeCell ref="AL1:AN1"/>
    <mergeCell ref="AB2:AD2"/>
    <mergeCell ref="AG2:AI2"/>
    <mergeCell ref="AL2:AN2"/>
    <mergeCell ref="AB3:AD3"/>
    <mergeCell ref="AG3:AI3"/>
    <mergeCell ref="AL3:AN3"/>
    <mergeCell ref="C131:P131"/>
    <mergeCell ref="C154:P154"/>
    <mergeCell ref="A150:B150"/>
    <mergeCell ref="A152:B152"/>
    <mergeCell ref="R109:S109"/>
    <mergeCell ref="A122:B122"/>
    <mergeCell ref="A123:B123"/>
    <mergeCell ref="A124:B124"/>
    <mergeCell ref="A111:B111"/>
    <mergeCell ref="A120:B120"/>
    <mergeCell ref="A113:B113"/>
    <mergeCell ref="A153:B153"/>
    <mergeCell ref="A149:B149"/>
    <mergeCell ref="A142:B142"/>
    <mergeCell ref="A148:B148"/>
    <mergeCell ref="A126:B126"/>
    <mergeCell ref="A134:B134"/>
    <mergeCell ref="A132:B132"/>
    <mergeCell ref="A143:B143"/>
    <mergeCell ref="A130:B130"/>
    <mergeCell ref="A144:B144"/>
    <mergeCell ref="A145:B145"/>
    <mergeCell ref="A146:B146"/>
    <mergeCell ref="A147:B147"/>
    <mergeCell ref="Q11:Q12"/>
    <mergeCell ref="B10:B12"/>
    <mergeCell ref="A36:B36"/>
    <mergeCell ref="A107:B107"/>
    <mergeCell ref="A108:B108"/>
    <mergeCell ref="A117:B117"/>
    <mergeCell ref="A53:B53"/>
    <mergeCell ref="A54:B54"/>
    <mergeCell ref="A56:B56"/>
    <mergeCell ref="C10:Q10"/>
    <mergeCell ref="A21:B21"/>
    <mergeCell ref="C109:P109"/>
    <mergeCell ref="A88:B88"/>
    <mergeCell ref="A17:B17"/>
    <mergeCell ref="A18:B18"/>
    <mergeCell ref="A37:B37"/>
    <mergeCell ref="A42:B42"/>
    <mergeCell ref="A38:B38"/>
    <mergeCell ref="A39:B39"/>
    <mergeCell ref="A35:B35"/>
    <mergeCell ref="C43:P43"/>
    <mergeCell ref="A44:B44"/>
    <mergeCell ref="A45:B45"/>
    <mergeCell ref="A47:B47"/>
    <mergeCell ref="X11:X12"/>
    <mergeCell ref="Y11:Y12"/>
    <mergeCell ref="U11:U12"/>
    <mergeCell ref="T11:T12"/>
    <mergeCell ref="V11:V12"/>
    <mergeCell ref="A15:B15"/>
    <mergeCell ref="C14:M14"/>
    <mergeCell ref="A112:B112"/>
    <mergeCell ref="A121:B121"/>
    <mergeCell ref="A118:B118"/>
    <mergeCell ref="A106:B106"/>
    <mergeCell ref="A119:B119"/>
    <mergeCell ref="A16:B16"/>
    <mergeCell ref="A20:B20"/>
    <mergeCell ref="C87:P87"/>
    <mergeCell ref="A51:B51"/>
    <mergeCell ref="A52:B52"/>
    <mergeCell ref="A76:B76"/>
    <mergeCell ref="A82:B82"/>
    <mergeCell ref="A83:B83"/>
    <mergeCell ref="A30:B30"/>
    <mergeCell ref="A24:B24"/>
    <mergeCell ref="A27:B27"/>
    <mergeCell ref="A29:B29"/>
    <mergeCell ref="R239:S239"/>
    <mergeCell ref="A227:B227"/>
    <mergeCell ref="A230:B230"/>
    <mergeCell ref="A231:B231"/>
    <mergeCell ref="A221:B221"/>
    <mergeCell ref="R234:S234"/>
    <mergeCell ref="R238:S238"/>
    <mergeCell ref="R237:S237"/>
    <mergeCell ref="R235:S235"/>
    <mergeCell ref="K236:Q236"/>
    <mergeCell ref="R236:S236"/>
    <mergeCell ref="Q232:Y232"/>
    <mergeCell ref="A224:B224"/>
    <mergeCell ref="R226:S226"/>
    <mergeCell ref="A228:B228"/>
    <mergeCell ref="K239:Q239"/>
    <mergeCell ref="A225:B225"/>
    <mergeCell ref="A223:B223"/>
    <mergeCell ref="A229:B229"/>
    <mergeCell ref="A222:B222"/>
    <mergeCell ref="C226:P226"/>
    <mergeCell ref="K237:Q237"/>
    <mergeCell ref="K238:Q238"/>
    <mergeCell ref="K235:Q235"/>
    <mergeCell ref="K234:Q234"/>
    <mergeCell ref="R220:S220"/>
    <mergeCell ref="A139:B139"/>
    <mergeCell ref="A177:B177"/>
    <mergeCell ref="R198:S198"/>
    <mergeCell ref="C176:P176"/>
    <mergeCell ref="C198:P198"/>
    <mergeCell ref="A184:B184"/>
    <mergeCell ref="R154:S154"/>
    <mergeCell ref="A171:B171"/>
    <mergeCell ref="A172:B172"/>
    <mergeCell ref="A185:B185"/>
    <mergeCell ref="A186:B186"/>
    <mergeCell ref="A187:B187"/>
    <mergeCell ref="A188:B188"/>
    <mergeCell ref="A196:B196"/>
    <mergeCell ref="A189:B189"/>
    <mergeCell ref="A190:B190"/>
    <mergeCell ref="C220:P220"/>
    <mergeCell ref="A179:B179"/>
    <mergeCell ref="A182:B182"/>
    <mergeCell ref="A159:B159"/>
    <mergeCell ref="A178:B178"/>
    <mergeCell ref="A164:B164"/>
    <mergeCell ref="R176:S176"/>
    <mergeCell ref="A127:B127"/>
    <mergeCell ref="R131:S131"/>
    <mergeCell ref="A73:B73"/>
    <mergeCell ref="A104:B104"/>
    <mergeCell ref="A90:B90"/>
    <mergeCell ref="A91:B91"/>
    <mergeCell ref="A101:B101"/>
    <mergeCell ref="A98:B98"/>
    <mergeCell ref="A99:B99"/>
    <mergeCell ref="A100:B100"/>
    <mergeCell ref="A89:B89"/>
    <mergeCell ref="A92:B92"/>
    <mergeCell ref="A93:B93"/>
    <mergeCell ref="A94:B94"/>
    <mergeCell ref="R87:S87"/>
    <mergeCell ref="A102:B102"/>
    <mergeCell ref="A103:B103"/>
    <mergeCell ref="A105:B105"/>
    <mergeCell ref="A128:B128"/>
    <mergeCell ref="A110:B110"/>
    <mergeCell ref="A115:B115"/>
    <mergeCell ref="A116:B116"/>
    <mergeCell ref="A141:B141"/>
    <mergeCell ref="AA10:AO10"/>
    <mergeCell ref="A86:B86"/>
    <mergeCell ref="C66:P66"/>
    <mergeCell ref="R66:S66"/>
    <mergeCell ref="A67:B67"/>
    <mergeCell ref="A77:B77"/>
    <mergeCell ref="A78:B78"/>
    <mergeCell ref="A79:B79"/>
    <mergeCell ref="R43:S43"/>
    <mergeCell ref="A62:B62"/>
    <mergeCell ref="A22:B22"/>
    <mergeCell ref="A31:B31"/>
    <mergeCell ref="A25:B25"/>
    <mergeCell ref="A26:B26"/>
    <mergeCell ref="A33:B33"/>
    <mergeCell ref="A34:B34"/>
    <mergeCell ref="A63:B63"/>
    <mergeCell ref="A57:B57"/>
    <mergeCell ref="A58:B58"/>
    <mergeCell ref="A59:B59"/>
    <mergeCell ref="A64:B64"/>
    <mergeCell ref="A65:B65"/>
    <mergeCell ref="A40:B40"/>
    <mergeCell ref="A41:B41"/>
    <mergeCell ref="A48:B48"/>
    <mergeCell ref="A23:B23"/>
    <mergeCell ref="A28:B28"/>
    <mergeCell ref="A32:B32"/>
    <mergeCell ref="A163:B163"/>
    <mergeCell ref="A151:B151"/>
    <mergeCell ref="A80:B80"/>
    <mergeCell ref="A81:B81"/>
    <mergeCell ref="A84:B84"/>
    <mergeCell ref="A85:B85"/>
    <mergeCell ref="A46:B46"/>
    <mergeCell ref="A114:B114"/>
    <mergeCell ref="A95:B95"/>
    <mergeCell ref="A96:B96"/>
    <mergeCell ref="A97:B97"/>
    <mergeCell ref="A125:B125"/>
    <mergeCell ref="A140:B140"/>
    <mergeCell ref="A137:B137"/>
    <mergeCell ref="A136:B136"/>
    <mergeCell ref="A129:B129"/>
    <mergeCell ref="A61:B61"/>
    <mergeCell ref="A50:B50"/>
    <mergeCell ref="A162:B162"/>
    <mergeCell ref="A161:B161"/>
  </mergeCells>
  <phoneticPr fontId="2" type="noConversion"/>
  <conditionalFormatting sqref="V199:V203 V221:V222 V227 V177:V179 V110:V124 V37:X39 V181:V184 V88:V91 V132:V139 V41:X42 V36:V39 V67 V89:X91 V164 V152:V153 V47:X48 V230:V231 V155:V160 V62:X65 V84:X86 V101:X108 V126:V130 V150 V175 V197 V219 V224:V225 V77:X81 V15:V21">
    <cfRule type="cellIs" dxfId="82" priority="83" stopIfTrue="1" operator="equal">
      <formula>"ERREUR"</formula>
    </cfRule>
  </conditionalFormatting>
  <conditionalFormatting sqref="V180">
    <cfRule type="cellIs" dxfId="81" priority="77" stopIfTrue="1" operator="equal">
      <formula>"ERREUR"</formula>
    </cfRule>
  </conditionalFormatting>
  <conditionalFormatting sqref="V44:V45 W45:X45">
    <cfRule type="cellIs" dxfId="80" priority="75" stopIfTrue="1" operator="equal">
      <formula>"ERREUR"</formula>
    </cfRule>
  </conditionalFormatting>
  <conditionalFormatting sqref="V40:X40">
    <cfRule type="cellIs" dxfId="79" priority="74" stopIfTrue="1" operator="equal">
      <formula>"ERREUR"</formula>
    </cfRule>
  </conditionalFormatting>
  <conditionalFormatting sqref="V35">
    <cfRule type="cellIs" dxfId="78" priority="71" stopIfTrue="1" operator="equal">
      <formula>"ERREUR"</formula>
    </cfRule>
  </conditionalFormatting>
  <conditionalFormatting sqref="V46:X46">
    <cfRule type="cellIs" dxfId="77" priority="70" stopIfTrue="1" operator="equal">
      <formula>"ERREUR"</formula>
    </cfRule>
  </conditionalFormatting>
  <conditionalFormatting sqref="V34">
    <cfRule type="cellIs" dxfId="76" priority="69" stopIfTrue="1" operator="equal">
      <formula>"ERREUR"</formula>
    </cfRule>
  </conditionalFormatting>
  <conditionalFormatting sqref="V33">
    <cfRule type="cellIs" dxfId="75" priority="68" stopIfTrue="1" operator="equal">
      <formula>"ERREUR"</formula>
    </cfRule>
  </conditionalFormatting>
  <conditionalFormatting sqref="V32">
    <cfRule type="cellIs" dxfId="74" priority="67" stopIfTrue="1" operator="equal">
      <formula>"ERREUR"</formula>
    </cfRule>
  </conditionalFormatting>
  <conditionalFormatting sqref="V28">
    <cfRule type="cellIs" dxfId="73" priority="66" stopIfTrue="1" operator="equal">
      <formula>"ERREUR"</formula>
    </cfRule>
  </conditionalFormatting>
  <conditionalFormatting sqref="V23">
    <cfRule type="cellIs" dxfId="72" priority="65" stopIfTrue="1" operator="equal">
      <formula>"ERREUR"</formula>
    </cfRule>
  </conditionalFormatting>
  <conditionalFormatting sqref="V163">
    <cfRule type="cellIs" dxfId="71" priority="64" stopIfTrue="1" operator="equal">
      <formula>"ERREUR"</formula>
    </cfRule>
  </conditionalFormatting>
  <conditionalFormatting sqref="V151">
    <cfRule type="cellIs" dxfId="70" priority="63" stopIfTrue="1" operator="equal">
      <formula>"ERREUR"</formula>
    </cfRule>
  </conditionalFormatting>
  <conditionalFormatting sqref="V228">
    <cfRule type="cellIs" dxfId="69" priority="62" stopIfTrue="1" operator="equal">
      <formula>"ERREUR"</formula>
    </cfRule>
  </conditionalFormatting>
  <conditionalFormatting sqref="V55:X55 V60:X61">
    <cfRule type="cellIs" dxfId="68" priority="60" stopIfTrue="1" operator="equal">
      <formula>"ERREUR"</formula>
    </cfRule>
  </conditionalFormatting>
  <conditionalFormatting sqref="V52:X54">
    <cfRule type="cellIs" dxfId="67" priority="59" stopIfTrue="1" operator="equal">
      <formula>"ERREUR"</formula>
    </cfRule>
  </conditionalFormatting>
  <conditionalFormatting sqref="V49:X51">
    <cfRule type="cellIs" dxfId="66" priority="58" stopIfTrue="1" operator="equal">
      <formula>"ERREUR"</formula>
    </cfRule>
  </conditionalFormatting>
  <conditionalFormatting sqref="V57:X58">
    <cfRule type="cellIs" dxfId="65" priority="57" stopIfTrue="1" operator="equal">
      <formula>"ERREUR"</formula>
    </cfRule>
  </conditionalFormatting>
  <conditionalFormatting sqref="V56:X56">
    <cfRule type="cellIs" dxfId="64" priority="56" stopIfTrue="1" operator="equal">
      <formula>"ERREUR"</formula>
    </cfRule>
  </conditionalFormatting>
  <conditionalFormatting sqref="V83:X83">
    <cfRule type="cellIs" dxfId="63" priority="55" stopIfTrue="1" operator="equal">
      <formula>"ERREUR"</formula>
    </cfRule>
  </conditionalFormatting>
  <conditionalFormatting sqref="V75:X76 V68:X73">
    <cfRule type="cellIs" dxfId="62" priority="54" stopIfTrue="1" operator="equal">
      <formula>"ERREUR"</formula>
    </cfRule>
  </conditionalFormatting>
  <conditionalFormatting sqref="V74:X74">
    <cfRule type="cellIs" dxfId="61" priority="53" stopIfTrue="1" operator="equal">
      <formula>"ERREUR"</formula>
    </cfRule>
  </conditionalFormatting>
  <conditionalFormatting sqref="V82:X82">
    <cfRule type="cellIs" dxfId="60" priority="52" stopIfTrue="1" operator="equal">
      <formula>"ERREUR"</formula>
    </cfRule>
  </conditionalFormatting>
  <conditionalFormatting sqref="V92:X100">
    <cfRule type="cellIs" dxfId="59" priority="51" stopIfTrue="1" operator="equal">
      <formula>"ERREUR"</formula>
    </cfRule>
  </conditionalFormatting>
  <conditionalFormatting sqref="V125">
    <cfRule type="cellIs" dxfId="58" priority="50" stopIfTrue="1" operator="equal">
      <formula>"ERREUR"</formula>
    </cfRule>
  </conditionalFormatting>
  <conditionalFormatting sqref="V149 V140">
    <cfRule type="cellIs" dxfId="57" priority="49" stopIfTrue="1" operator="equal">
      <formula>"ERREUR"</formula>
    </cfRule>
  </conditionalFormatting>
  <conditionalFormatting sqref="V141">
    <cfRule type="cellIs" dxfId="56" priority="48" stopIfTrue="1" operator="equal">
      <formula>"ERREUR"</formula>
    </cfRule>
  </conditionalFormatting>
  <conditionalFormatting sqref="V142">
    <cfRule type="cellIs" dxfId="55" priority="47" stopIfTrue="1" operator="equal">
      <formula>"ERREUR"</formula>
    </cfRule>
  </conditionalFormatting>
  <conditionalFormatting sqref="V148">
    <cfRule type="cellIs" dxfId="54" priority="46" stopIfTrue="1" operator="equal">
      <formula>"ERREUR"</formula>
    </cfRule>
  </conditionalFormatting>
  <conditionalFormatting sqref="V146">
    <cfRule type="cellIs" dxfId="53" priority="45" stopIfTrue="1" operator="equal">
      <formula>"ERREUR"</formula>
    </cfRule>
  </conditionalFormatting>
  <conditionalFormatting sqref="V147">
    <cfRule type="cellIs" dxfId="52" priority="44" stopIfTrue="1" operator="equal">
      <formula>"ERREUR"</formula>
    </cfRule>
  </conditionalFormatting>
  <conditionalFormatting sqref="V145">
    <cfRule type="cellIs" dxfId="51" priority="43" stopIfTrue="1" operator="equal">
      <formula>"ERREUR"</formula>
    </cfRule>
  </conditionalFormatting>
  <conditionalFormatting sqref="V144">
    <cfRule type="cellIs" dxfId="50" priority="42" stopIfTrue="1" operator="equal">
      <formula>"ERREUR"</formula>
    </cfRule>
  </conditionalFormatting>
  <conditionalFormatting sqref="V162">
    <cfRule type="cellIs" dxfId="49" priority="41" stopIfTrue="1" operator="equal">
      <formula>"ERREUR"</formula>
    </cfRule>
  </conditionalFormatting>
  <conditionalFormatting sqref="V161">
    <cfRule type="cellIs" dxfId="48" priority="40" stopIfTrue="1" operator="equal">
      <formula>"ERREUR"</formula>
    </cfRule>
  </conditionalFormatting>
  <conditionalFormatting sqref="V174">
    <cfRule type="cellIs" dxfId="47" priority="39" stopIfTrue="1" operator="equal">
      <formula>"ERREUR"</formula>
    </cfRule>
  </conditionalFormatting>
  <conditionalFormatting sqref="V173">
    <cfRule type="cellIs" dxfId="46" priority="38" stopIfTrue="1" operator="equal">
      <formula>"ERREUR"</formula>
    </cfRule>
  </conditionalFormatting>
  <conditionalFormatting sqref="V166">
    <cfRule type="cellIs" dxfId="45" priority="37" stopIfTrue="1" operator="equal">
      <formula>"ERREUR"</formula>
    </cfRule>
  </conditionalFormatting>
  <conditionalFormatting sqref="V165">
    <cfRule type="cellIs" dxfId="44" priority="36" stopIfTrue="1" operator="equal">
      <formula>"ERREUR"</formula>
    </cfRule>
  </conditionalFormatting>
  <conditionalFormatting sqref="V170">
    <cfRule type="cellIs" dxfId="43" priority="35" stopIfTrue="1" operator="equal">
      <formula>"ERREUR"</formula>
    </cfRule>
  </conditionalFormatting>
  <conditionalFormatting sqref="V169">
    <cfRule type="cellIs" dxfId="42" priority="34" stopIfTrue="1" operator="equal">
      <formula>"ERREUR"</formula>
    </cfRule>
  </conditionalFormatting>
  <conditionalFormatting sqref="V168">
    <cfRule type="cellIs" dxfId="41" priority="33" stopIfTrue="1" operator="equal">
      <formula>"ERREUR"</formula>
    </cfRule>
  </conditionalFormatting>
  <conditionalFormatting sqref="V167">
    <cfRule type="cellIs" dxfId="40" priority="32" stopIfTrue="1" operator="equal">
      <formula>"ERREUR"</formula>
    </cfRule>
  </conditionalFormatting>
  <conditionalFormatting sqref="V172">
    <cfRule type="cellIs" dxfId="39" priority="31" stopIfTrue="1" operator="equal">
      <formula>"ERREUR"</formula>
    </cfRule>
  </conditionalFormatting>
  <conditionalFormatting sqref="V171">
    <cfRule type="cellIs" dxfId="38" priority="30" stopIfTrue="1" operator="equal">
      <formula>"ERREUR"</formula>
    </cfRule>
  </conditionalFormatting>
  <conditionalFormatting sqref="V185:V186">
    <cfRule type="cellIs" dxfId="37" priority="29" stopIfTrue="1" operator="equal">
      <formula>"ERREUR"</formula>
    </cfRule>
  </conditionalFormatting>
  <conditionalFormatting sqref="V187:V188">
    <cfRule type="cellIs" dxfId="36" priority="28" stopIfTrue="1" operator="equal">
      <formula>"ERREUR"</formula>
    </cfRule>
  </conditionalFormatting>
  <conditionalFormatting sqref="V196">
    <cfRule type="cellIs" dxfId="35" priority="27" stopIfTrue="1" operator="equal">
      <formula>"ERREUR"</formula>
    </cfRule>
  </conditionalFormatting>
  <conditionalFormatting sqref="V189:V190">
    <cfRule type="cellIs" dxfId="34" priority="26" stopIfTrue="1" operator="equal">
      <formula>"ERREUR"</formula>
    </cfRule>
  </conditionalFormatting>
  <conditionalFormatting sqref="V191:V192">
    <cfRule type="cellIs" dxfId="33" priority="25" stopIfTrue="1" operator="equal">
      <formula>"ERREUR"</formula>
    </cfRule>
  </conditionalFormatting>
  <conditionalFormatting sqref="V193:V194">
    <cfRule type="cellIs" dxfId="32" priority="24" stopIfTrue="1" operator="equal">
      <formula>"ERREUR"</formula>
    </cfRule>
  </conditionalFormatting>
  <conditionalFormatting sqref="V195">
    <cfRule type="cellIs" dxfId="31" priority="23" stopIfTrue="1" operator="equal">
      <formula>"ERREUR"</formula>
    </cfRule>
  </conditionalFormatting>
  <conditionalFormatting sqref="V204:V207">
    <cfRule type="cellIs" dxfId="30" priority="22" stopIfTrue="1" operator="equal">
      <formula>"ERREUR"</formula>
    </cfRule>
  </conditionalFormatting>
  <conditionalFormatting sqref="V212:V214">
    <cfRule type="cellIs" dxfId="29" priority="21" stopIfTrue="1" operator="equal">
      <formula>"ERREUR"</formula>
    </cfRule>
  </conditionalFormatting>
  <conditionalFormatting sqref="V215:V218">
    <cfRule type="cellIs" dxfId="28" priority="20" stopIfTrue="1" operator="equal">
      <formula>"ERREUR"</formula>
    </cfRule>
  </conditionalFormatting>
  <conditionalFormatting sqref="V208">
    <cfRule type="cellIs" dxfId="27" priority="19" stopIfTrue="1" operator="equal">
      <formula>"ERREUR"</formula>
    </cfRule>
  </conditionalFormatting>
  <conditionalFormatting sqref="V209:V211">
    <cfRule type="cellIs" dxfId="26" priority="18" stopIfTrue="1" operator="equal">
      <formula>"ERREUR"</formula>
    </cfRule>
  </conditionalFormatting>
  <conditionalFormatting sqref="V223">
    <cfRule type="cellIs" dxfId="25" priority="17" stopIfTrue="1" operator="equal">
      <formula>"ERREUR"</formula>
    </cfRule>
  </conditionalFormatting>
  <conditionalFormatting sqref="V229">
    <cfRule type="cellIs" dxfId="24" priority="16" stopIfTrue="1" operator="equal">
      <formula>"ERREUR"</formula>
    </cfRule>
  </conditionalFormatting>
  <conditionalFormatting sqref="V22">
    <cfRule type="cellIs" dxfId="23" priority="15" stopIfTrue="1" operator="equal">
      <formula>"ERREUR"</formula>
    </cfRule>
  </conditionalFormatting>
  <conditionalFormatting sqref="V31">
    <cfRule type="cellIs" dxfId="22" priority="13" stopIfTrue="1" operator="equal">
      <formula>"ERREUR"</formula>
    </cfRule>
  </conditionalFormatting>
  <conditionalFormatting sqref="V143">
    <cfRule type="cellIs" dxfId="21" priority="12" stopIfTrue="1" operator="equal">
      <formula>"ERREUR"</formula>
    </cfRule>
  </conditionalFormatting>
  <conditionalFormatting sqref="V25">
    <cfRule type="cellIs" dxfId="20" priority="11" stopIfTrue="1" operator="equal">
      <formula>"ERREUR"</formula>
    </cfRule>
  </conditionalFormatting>
  <conditionalFormatting sqref="V26">
    <cfRule type="cellIs" dxfId="19" priority="10" stopIfTrue="1" operator="equal">
      <formula>"ERREUR"</formula>
    </cfRule>
  </conditionalFormatting>
  <conditionalFormatting sqref="V30">
    <cfRule type="cellIs" dxfId="18" priority="9" stopIfTrue="1" operator="equal">
      <formula>"ERREUR"</formula>
    </cfRule>
  </conditionalFormatting>
  <conditionalFormatting sqref="V24">
    <cfRule type="cellIs" dxfId="17" priority="8" stopIfTrue="1" operator="equal">
      <formula>"ERREUR"</formula>
    </cfRule>
  </conditionalFormatting>
  <conditionalFormatting sqref="V27">
    <cfRule type="cellIs" dxfId="16" priority="7" stopIfTrue="1" operator="equal">
      <formula>"ERREUR"</formula>
    </cfRule>
  </conditionalFormatting>
  <conditionalFormatting sqref="V29">
    <cfRule type="cellIs" dxfId="15" priority="6" stopIfTrue="1" operator="equal">
      <formula>"ERREUR"</formula>
    </cfRule>
  </conditionalFormatting>
  <conditionalFormatting sqref="V59:X59">
    <cfRule type="cellIs" dxfId="14" priority="5" stopIfTrue="1" operator="equal">
      <formula>"ERREUR"</formula>
    </cfRule>
  </conditionalFormatting>
  <conditionalFormatting sqref="V23">
    <cfRule type="cellIs" dxfId="13" priority="3" stopIfTrue="1" operator="equal">
      <formula>"ERREUR"</formula>
    </cfRule>
  </conditionalFormatting>
  <dataValidations count="1">
    <dataValidation type="list" allowBlank="1" showInputMessage="1" showErrorMessage="1" sqref="BM13:BM709">
      <formula1>$BM$14:$BM$709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8" scale="57" orientation="portrait" r:id="rId1"/>
  <headerFooter alignWithMargins="0">
    <oddHeader xml:space="preserve">&amp;LNumero d'affaire : &amp;C&amp;"Arial,Gras"DEVIS INTERNE - REVUE D'OFFRE&amp;Rclient : xxxxx        </oddHeader>
    <oddFooter>&amp;LImprimé le &amp;D à &amp;T&amp;RI</oddFooter>
  </headerFooter>
  <rowBreaks count="1" manualBreakCount="1">
    <brk id="239" max="38" man="1"/>
  </rowBreaks>
  <colBreaks count="1" manualBreakCount="1">
    <brk id="26" min="9" max="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3" tint="0.39997558519241921"/>
    <pageSetUpPr fitToPage="1"/>
  </sheetPr>
  <dimension ref="A1:AE45"/>
  <sheetViews>
    <sheetView zoomScale="70" zoomScaleNormal="70" workbookViewId="0">
      <pane xSplit="2" ySplit="8" topLeftCell="C9" activePane="bottomRight" state="frozen"/>
      <selection pane="topRight" activeCell="C1" sqref="C1"/>
      <selection pane="bottomLeft" activeCell="A7" sqref="A7"/>
      <selection pane="bottomRight" activeCell="G68" sqref="G68"/>
    </sheetView>
  </sheetViews>
  <sheetFormatPr baseColWidth="10" defaultRowHeight="14.25" outlineLevelRow="2" x14ac:dyDescent="0.2"/>
  <cols>
    <col min="1" max="1" width="12.85546875" style="188" bestFit="1" customWidth="1"/>
    <col min="2" max="2" width="25.42578125" style="188" bestFit="1" customWidth="1"/>
    <col min="3" max="3" width="17.28515625" style="188" bestFit="1" customWidth="1"/>
    <col min="4" max="4" width="12.42578125" style="188" bestFit="1" customWidth="1"/>
    <col min="5" max="5" width="72" style="188" bestFit="1" customWidth="1"/>
    <col min="6" max="6" width="20.7109375" style="188" bestFit="1" customWidth="1"/>
    <col min="7" max="7" width="15.42578125" style="188" customWidth="1"/>
    <col min="8" max="8" width="18.7109375" style="188" bestFit="1" customWidth="1"/>
    <col min="9" max="9" width="32" style="209" bestFit="1" customWidth="1"/>
    <col min="10" max="10" width="17.7109375" style="188" bestFit="1" customWidth="1"/>
    <col min="11" max="11" width="33.85546875" style="188" bestFit="1" customWidth="1"/>
    <col min="12" max="12" width="18.5703125" style="188" bestFit="1" customWidth="1"/>
    <col min="13" max="13" width="16" style="188" bestFit="1" customWidth="1"/>
    <col min="14" max="14" width="18.85546875" style="188" bestFit="1" customWidth="1"/>
    <col min="15" max="15" width="16.42578125" style="188" bestFit="1" customWidth="1"/>
    <col min="16" max="16" width="18.85546875" style="188" bestFit="1" customWidth="1"/>
    <col min="17" max="17" width="16.42578125" style="188" bestFit="1" customWidth="1"/>
    <col min="18" max="18" width="13.85546875" style="188" bestFit="1" customWidth="1"/>
    <col min="19" max="19" width="17.42578125" style="188" bestFit="1" customWidth="1"/>
    <col min="20" max="20" width="13.85546875" style="188" bestFit="1" customWidth="1"/>
    <col min="21" max="21" width="18.7109375" style="188" bestFit="1" customWidth="1"/>
    <col min="22" max="16384" width="11.42578125" style="188"/>
  </cols>
  <sheetData>
    <row r="1" spans="1:31" ht="15" thickBot="1" x14ac:dyDescent="0.25"/>
    <row r="2" spans="1:31" ht="15" x14ac:dyDescent="0.25">
      <c r="A2" s="220" t="s">
        <v>118</v>
      </c>
      <c r="B2" s="221" t="s">
        <v>119</v>
      </c>
      <c r="C2" s="222" t="e">
        <f>D2/H$5</f>
        <v>#DIV/0!</v>
      </c>
      <c r="D2" s="223">
        <f>SUMIF(A$9:A$45,A2,H$9:H$45)</f>
        <v>0</v>
      </c>
      <c r="F2" s="326" t="s">
        <v>120</v>
      </c>
      <c r="G2" s="327"/>
      <c r="H2" s="215">
        <v>0</v>
      </c>
      <c r="J2" s="231" t="s">
        <v>121</v>
      </c>
      <c r="K2" s="232" t="e">
        <f>SUM(J9,J44)</f>
        <v>#REF!</v>
      </c>
      <c r="L2" s="191"/>
      <c r="M2" s="191"/>
      <c r="N2" s="191"/>
      <c r="O2" s="191"/>
      <c r="P2" s="191"/>
    </row>
    <row r="3" spans="1:31" ht="15.75" thickBot="1" x14ac:dyDescent="0.3">
      <c r="A3" s="224" t="s">
        <v>122</v>
      </c>
      <c r="B3" s="192" t="s">
        <v>123</v>
      </c>
      <c r="C3" s="190" t="e">
        <f>D3/H$5</f>
        <v>#DIV/0!</v>
      </c>
      <c r="D3" s="225">
        <f>SUMIF(A$9:A$45,A3,I$9:I$45)</f>
        <v>0</v>
      </c>
      <c r="F3" s="328" t="s">
        <v>124</v>
      </c>
      <c r="G3" s="329"/>
      <c r="H3" s="216">
        <f>D2+D3</f>
        <v>0</v>
      </c>
      <c r="J3" s="233" t="s">
        <v>125</v>
      </c>
      <c r="K3" s="234" t="e">
        <f>SUM(#REF!,#REF!)</f>
        <v>#REF!</v>
      </c>
      <c r="L3" s="193"/>
      <c r="M3" s="193"/>
      <c r="N3" s="193"/>
      <c r="O3" s="193"/>
      <c r="P3" s="193"/>
    </row>
    <row r="4" spans="1:31" ht="15" x14ac:dyDescent="0.25">
      <c r="A4" s="226" t="s">
        <v>126</v>
      </c>
      <c r="B4" s="189" t="s">
        <v>127</v>
      </c>
      <c r="C4" s="190" t="e">
        <f>D4/H$5</f>
        <v>#DIV/0!</v>
      </c>
      <c r="D4" s="225">
        <f>SUMIF(A$9:A$45,A4,J$9:J$45)</f>
        <v>0</v>
      </c>
      <c r="F4" s="330" t="s">
        <v>128</v>
      </c>
      <c r="G4" s="331"/>
      <c r="H4" s="217">
        <f>D4+D5</f>
        <v>0</v>
      </c>
      <c r="I4" s="210"/>
      <c r="J4" s="194"/>
    </row>
    <row r="5" spans="1:31" ht="15.75" thickBot="1" x14ac:dyDescent="0.3">
      <c r="A5" s="227" t="s">
        <v>129</v>
      </c>
      <c r="B5" s="228" t="s">
        <v>130</v>
      </c>
      <c r="C5" s="229" t="e">
        <f>D5/H$5</f>
        <v>#DIV/0!</v>
      </c>
      <c r="D5" s="230">
        <f>SUMIF(A$9:A$45,A5,J$9:J$45)</f>
        <v>0</v>
      </c>
      <c r="F5" s="332" t="s">
        <v>131</v>
      </c>
      <c r="G5" s="333"/>
      <c r="H5" s="218">
        <f>H3+H4</f>
        <v>0</v>
      </c>
      <c r="I5" s="211"/>
      <c r="J5" s="195"/>
    </row>
    <row r="6" spans="1:31" ht="15.75" thickBot="1" x14ac:dyDescent="0.3">
      <c r="B6" s="196"/>
      <c r="C6" s="196"/>
      <c r="D6" s="196"/>
      <c r="F6" s="334" t="s">
        <v>132</v>
      </c>
      <c r="G6" s="335"/>
      <c r="H6" s="219">
        <f>H2-H5</f>
        <v>0</v>
      </c>
      <c r="I6" s="210"/>
      <c r="J6" s="194"/>
    </row>
    <row r="8" spans="1:31" ht="15.75" thickBot="1" x14ac:dyDescent="0.3">
      <c r="A8" s="197" t="s">
        <v>133</v>
      </c>
      <c r="B8" s="198" t="s">
        <v>134</v>
      </c>
      <c r="C8" s="199" t="s">
        <v>135</v>
      </c>
      <c r="D8" s="199" t="s">
        <v>152</v>
      </c>
      <c r="E8" s="201" t="s">
        <v>136</v>
      </c>
      <c r="F8" s="200" t="s">
        <v>137</v>
      </c>
      <c r="G8" s="198" t="s">
        <v>138</v>
      </c>
      <c r="H8" s="198" t="s">
        <v>142</v>
      </c>
      <c r="I8" s="212" t="s">
        <v>143</v>
      </c>
      <c r="J8" s="198" t="s">
        <v>144</v>
      </c>
      <c r="K8" s="198" t="s">
        <v>145</v>
      </c>
      <c r="L8" s="198" t="s">
        <v>151</v>
      </c>
      <c r="M8" s="198" t="s">
        <v>146</v>
      </c>
      <c r="N8" s="198" t="s">
        <v>147</v>
      </c>
      <c r="O8" s="198" t="s">
        <v>148</v>
      </c>
      <c r="P8" s="198" t="s">
        <v>150</v>
      </c>
      <c r="Q8" s="198" t="s">
        <v>149</v>
      </c>
      <c r="R8" s="198" t="s">
        <v>139</v>
      </c>
      <c r="S8" s="198" t="s">
        <v>140</v>
      </c>
      <c r="T8" s="201" t="s">
        <v>141</v>
      </c>
      <c r="U8" s="345" t="s">
        <v>153</v>
      </c>
      <c r="V8" s="202"/>
      <c r="W8" s="202"/>
      <c r="X8" s="202"/>
      <c r="Y8" s="202"/>
      <c r="Z8" s="202"/>
      <c r="AA8" s="202"/>
      <c r="AB8" s="202"/>
      <c r="AC8" s="202"/>
      <c r="AD8" s="202"/>
      <c r="AE8" s="202"/>
    </row>
    <row r="9" spans="1:31" ht="17.25" thickTop="1" thickBot="1" x14ac:dyDescent="0.3">
      <c r="A9" s="203"/>
      <c r="B9" s="204"/>
      <c r="C9" s="204"/>
      <c r="D9" s="204"/>
      <c r="E9" s="207" t="s">
        <v>100</v>
      </c>
      <c r="F9" s="205"/>
      <c r="G9" s="204"/>
      <c r="H9" s="20">
        <v>100</v>
      </c>
      <c r="I9" s="213">
        <f>SUM(I40:I41)</f>
        <v>0</v>
      </c>
      <c r="J9" s="213">
        <f>SUM(J40:J41)</f>
        <v>0</v>
      </c>
      <c r="K9" s="204" t="str">
        <f t="shared" ref="K9:K44" si="0">IF(OR(J9="",J9=0),"Reste à faire",H9-J9)</f>
        <v>Reste à faire</v>
      </c>
      <c r="L9" s="206"/>
      <c r="M9" s="206"/>
      <c r="N9" s="206"/>
      <c r="O9" s="206"/>
      <c r="P9" s="206"/>
      <c r="Q9" s="205"/>
      <c r="R9" s="205"/>
      <c r="S9" s="205"/>
      <c r="T9" s="207"/>
      <c r="U9" s="346">
        <f>Module1!T14</f>
        <v>1190</v>
      </c>
    </row>
    <row r="10" spans="1:31" ht="15" hidden="1" x14ac:dyDescent="0.25">
      <c r="A10" s="336"/>
      <c r="B10" s="337"/>
      <c r="C10" s="337"/>
      <c r="D10" s="337"/>
      <c r="E10" s="338" t="str">
        <f>Module1!A15</f>
        <v>MANAGEMENT</v>
      </c>
      <c r="F10" s="340"/>
      <c r="G10" s="337"/>
      <c r="H10" s="341"/>
      <c r="I10" s="214">
        <f t="shared" ref="I10:I39" ca="1" si="1">SUM(I10:I347*(E10:E347="Etude Mécanique")*(E10:E347="Etude Electrique/Pneumatique/Automatisme"))</f>
        <v>0</v>
      </c>
      <c r="J10" s="208"/>
      <c r="K10" s="204" t="str">
        <f t="shared" ref="K10:K39" si="2">IF(OR(J10="",J10=0),"Reste à faire",H10-J10)</f>
        <v>Reste à faire</v>
      </c>
      <c r="L10" s="343"/>
      <c r="M10" s="343"/>
      <c r="N10" s="343"/>
      <c r="O10" s="343"/>
      <c r="P10" s="343"/>
      <c r="Q10" s="340"/>
      <c r="R10" s="340"/>
      <c r="S10" s="340"/>
      <c r="T10" s="344"/>
      <c r="U10" s="346">
        <f>Module1!T15</f>
        <v>0</v>
      </c>
    </row>
    <row r="11" spans="1:31" ht="15" x14ac:dyDescent="0.25">
      <c r="A11" s="336"/>
      <c r="B11" s="337"/>
      <c r="C11" s="337"/>
      <c r="D11" s="337"/>
      <c r="E11" s="338" t="str">
        <f>Module1!A16</f>
        <v>ANALYSE DES DONNEES D'ENTREES</v>
      </c>
      <c r="F11" s="340"/>
      <c r="G11" s="337"/>
      <c r="H11" s="341"/>
      <c r="I11" s="214">
        <f t="shared" ca="1" si="1"/>
        <v>0</v>
      </c>
      <c r="J11" s="208"/>
      <c r="K11" s="204" t="str">
        <f t="shared" si="2"/>
        <v>Reste à faire</v>
      </c>
      <c r="L11" s="343"/>
      <c r="M11" s="343"/>
      <c r="N11" s="343"/>
      <c r="O11" s="343"/>
      <c r="P11" s="343"/>
      <c r="Q11" s="340"/>
      <c r="R11" s="340"/>
      <c r="S11" s="340"/>
      <c r="T11" s="344"/>
      <c r="U11" s="346">
        <f>Module1!T16</f>
        <v>100</v>
      </c>
    </row>
    <row r="12" spans="1:31" ht="15" hidden="1" x14ac:dyDescent="0.25">
      <c r="A12" s="336"/>
      <c r="B12" s="337"/>
      <c r="C12" s="337"/>
      <c r="D12" s="337"/>
      <c r="E12" s="338" t="str">
        <f>Module1!A17</f>
        <v>ETUDE MECANIQUE</v>
      </c>
      <c r="F12" s="340"/>
      <c r="G12" s="337"/>
      <c r="H12" s="341"/>
      <c r="I12" s="214">
        <f t="shared" ca="1" si="1"/>
        <v>0</v>
      </c>
      <c r="J12" s="208"/>
      <c r="K12" s="204" t="str">
        <f t="shared" si="2"/>
        <v>Reste à faire</v>
      </c>
      <c r="L12" s="343"/>
      <c r="M12" s="343"/>
      <c r="N12" s="343"/>
      <c r="O12" s="343"/>
      <c r="P12" s="343"/>
      <c r="Q12" s="340"/>
      <c r="R12" s="340"/>
      <c r="S12" s="340"/>
      <c r="T12" s="344"/>
      <c r="U12" s="346">
        <f>Module1!T17</f>
        <v>0</v>
      </c>
    </row>
    <row r="13" spans="1:31" ht="15" hidden="1" x14ac:dyDescent="0.25">
      <c r="A13" s="336"/>
      <c r="B13" s="337"/>
      <c r="C13" s="337"/>
      <c r="D13" s="337"/>
      <c r="E13" s="338" t="str">
        <f>Module1!A18</f>
        <v>ANAYSE DE RISQUE (AMDEC)</v>
      </c>
      <c r="F13" s="340"/>
      <c r="G13" s="337"/>
      <c r="H13" s="341"/>
      <c r="I13" s="214">
        <f t="shared" ca="1" si="1"/>
        <v>0</v>
      </c>
      <c r="J13" s="208"/>
      <c r="K13" s="204" t="str">
        <f t="shared" si="2"/>
        <v>Reste à faire</v>
      </c>
      <c r="L13" s="343"/>
      <c r="M13" s="343"/>
      <c r="N13" s="343"/>
      <c r="O13" s="343"/>
      <c r="P13" s="343"/>
      <c r="Q13" s="340"/>
      <c r="R13" s="340"/>
      <c r="S13" s="340"/>
      <c r="T13" s="344"/>
      <c r="U13" s="346">
        <f>Module1!T18</f>
        <v>0</v>
      </c>
    </row>
    <row r="14" spans="1:31" ht="15" hidden="1" x14ac:dyDescent="0.25">
      <c r="A14" s="336"/>
      <c r="B14" s="337"/>
      <c r="C14" s="337"/>
      <c r="D14" s="337"/>
      <c r="E14" s="338" t="str">
        <f>Module1!A19</f>
        <v>NOTICE D'UTILISATION / MAINTENANCE</v>
      </c>
      <c r="F14" s="340"/>
      <c r="G14" s="337"/>
      <c r="H14" s="341"/>
      <c r="I14" s="214">
        <f t="shared" ca="1" si="1"/>
        <v>0</v>
      </c>
      <c r="J14" s="208"/>
      <c r="K14" s="204" t="str">
        <f t="shared" si="2"/>
        <v>Reste à faire</v>
      </c>
      <c r="L14" s="343"/>
      <c r="M14" s="343"/>
      <c r="N14" s="343"/>
      <c r="O14" s="343"/>
      <c r="P14" s="343"/>
      <c r="Q14" s="340"/>
      <c r="R14" s="340"/>
      <c r="S14" s="340"/>
      <c r="T14" s="344"/>
      <c r="U14" s="346">
        <f>Module1!T19</f>
        <v>0</v>
      </c>
    </row>
    <row r="15" spans="1:31" ht="15" hidden="1" x14ac:dyDescent="0.25">
      <c r="A15" s="336"/>
      <c r="B15" s="337"/>
      <c r="C15" s="337"/>
      <c r="D15" s="337"/>
      <c r="E15" s="338" t="str">
        <f>Module1!A20</f>
        <v>ORGANISME DE CONTRÔLE</v>
      </c>
      <c r="F15" s="340"/>
      <c r="G15" s="337"/>
      <c r="H15" s="341"/>
      <c r="I15" s="214">
        <f t="shared" ca="1" si="1"/>
        <v>0</v>
      </c>
      <c r="J15" s="208"/>
      <c r="K15" s="204" t="str">
        <f t="shared" si="2"/>
        <v>Reste à faire</v>
      </c>
      <c r="L15" s="343"/>
      <c r="M15" s="343"/>
      <c r="N15" s="343"/>
      <c r="O15" s="343"/>
      <c r="P15" s="343"/>
      <c r="Q15" s="340"/>
      <c r="R15" s="340"/>
      <c r="S15" s="340"/>
      <c r="T15" s="344"/>
      <c r="U15" s="346">
        <f>Module1!T20</f>
        <v>0</v>
      </c>
    </row>
    <row r="16" spans="1:31" ht="15" x14ac:dyDescent="0.25">
      <c r="A16" s="336"/>
      <c r="B16" s="337"/>
      <c r="C16" s="337"/>
      <c r="D16" s="337"/>
      <c r="E16" s="338" t="str">
        <f>Module1!A21</f>
        <v>IMPLANTATION</v>
      </c>
      <c r="F16" s="340"/>
      <c r="G16" s="337"/>
      <c r="H16" s="341"/>
      <c r="I16" s="214">
        <f t="shared" ca="1" si="1"/>
        <v>0</v>
      </c>
      <c r="J16" s="208"/>
      <c r="K16" s="204" t="str">
        <f t="shared" si="2"/>
        <v>Reste à faire</v>
      </c>
      <c r="L16" s="343"/>
      <c r="M16" s="343"/>
      <c r="N16" s="343"/>
      <c r="O16" s="343"/>
      <c r="P16" s="343"/>
      <c r="Q16" s="340"/>
      <c r="R16" s="340"/>
      <c r="S16" s="340"/>
      <c r="T16" s="344"/>
      <c r="U16" s="346">
        <f>Module1!T21</f>
        <v>1089</v>
      </c>
    </row>
    <row r="17" spans="1:21" ht="15" hidden="1" x14ac:dyDescent="0.25">
      <c r="A17" s="336"/>
      <c r="B17" s="337"/>
      <c r="C17" s="337"/>
      <c r="D17" s="337"/>
      <c r="E17" s="338">
        <f>Module1!A22</f>
        <v>0</v>
      </c>
      <c r="F17" s="340"/>
      <c r="G17" s="337"/>
      <c r="H17" s="341"/>
      <c r="I17" s="214">
        <f t="shared" ca="1" si="1"/>
        <v>0</v>
      </c>
      <c r="J17" s="208"/>
      <c r="K17" s="204" t="str">
        <f t="shared" si="2"/>
        <v>Reste à faire</v>
      </c>
      <c r="L17" s="343"/>
      <c r="M17" s="343"/>
      <c r="N17" s="343"/>
      <c r="O17" s="343"/>
      <c r="P17" s="343"/>
      <c r="Q17" s="340"/>
      <c r="R17" s="340"/>
      <c r="S17" s="340"/>
      <c r="T17" s="344"/>
      <c r="U17" s="346">
        <f>Module1!T22</f>
        <v>0</v>
      </c>
    </row>
    <row r="18" spans="1:21" ht="15" hidden="1" x14ac:dyDescent="0.25">
      <c r="A18" s="336"/>
      <c r="B18" s="337"/>
      <c r="C18" s="337"/>
      <c r="D18" s="337"/>
      <c r="E18" s="338">
        <f>Module1!A23</f>
        <v>0</v>
      </c>
      <c r="F18" s="340"/>
      <c r="G18" s="337"/>
      <c r="H18" s="341"/>
      <c r="I18" s="214">
        <f t="shared" ca="1" si="1"/>
        <v>0</v>
      </c>
      <c r="J18" s="208"/>
      <c r="K18" s="204" t="str">
        <f t="shared" si="2"/>
        <v>Reste à faire</v>
      </c>
      <c r="L18" s="343"/>
      <c r="M18" s="343"/>
      <c r="N18" s="343"/>
      <c r="O18" s="343"/>
      <c r="P18" s="343"/>
      <c r="Q18" s="340"/>
      <c r="R18" s="340"/>
      <c r="S18" s="340"/>
      <c r="T18" s="344"/>
      <c r="U18" s="346">
        <f>Module1!T23</f>
        <v>0</v>
      </c>
    </row>
    <row r="19" spans="1:21" ht="15" hidden="1" x14ac:dyDescent="0.25">
      <c r="A19" s="336"/>
      <c r="B19" s="337"/>
      <c r="C19" s="337"/>
      <c r="D19" s="337"/>
      <c r="E19" s="338">
        <f>Module1!A24</f>
        <v>0</v>
      </c>
      <c r="F19" s="340"/>
      <c r="G19" s="337"/>
      <c r="H19" s="341"/>
      <c r="I19" s="214">
        <f t="shared" ca="1" si="1"/>
        <v>0</v>
      </c>
      <c r="J19" s="208"/>
      <c r="K19" s="204" t="str">
        <f t="shared" si="2"/>
        <v>Reste à faire</v>
      </c>
      <c r="L19" s="343"/>
      <c r="M19" s="343"/>
      <c r="N19" s="343"/>
      <c r="O19" s="343"/>
      <c r="P19" s="343"/>
      <c r="Q19" s="340"/>
      <c r="R19" s="340"/>
      <c r="S19" s="340"/>
      <c r="T19" s="344"/>
      <c r="U19" s="346">
        <f>Module1!T24</f>
        <v>0</v>
      </c>
    </row>
    <row r="20" spans="1:21" ht="15" x14ac:dyDescent="0.25">
      <c r="A20" s="336"/>
      <c r="B20" s="337"/>
      <c r="C20" s="337"/>
      <c r="D20" s="337"/>
      <c r="E20" s="338" t="str">
        <f>Module1!A25</f>
        <v>dkdkdkdkdkdkdkdkdk</v>
      </c>
      <c r="F20" s="340"/>
      <c r="G20" s="337"/>
      <c r="H20" s="341"/>
      <c r="I20" s="214">
        <f t="shared" ca="1" si="1"/>
        <v>0</v>
      </c>
      <c r="J20" s="208"/>
      <c r="K20" s="204" t="str">
        <f t="shared" si="2"/>
        <v>Reste à faire</v>
      </c>
      <c r="L20" s="343"/>
      <c r="M20" s="343"/>
      <c r="N20" s="343"/>
      <c r="O20" s="343"/>
      <c r="P20" s="343"/>
      <c r="Q20" s="340"/>
      <c r="R20" s="340"/>
      <c r="S20" s="340"/>
      <c r="T20" s="344"/>
      <c r="U20" s="346">
        <f>Module1!T25</f>
        <v>1</v>
      </c>
    </row>
    <row r="21" spans="1:21" ht="15" hidden="1" x14ac:dyDescent="0.25">
      <c r="A21" s="336"/>
      <c r="B21" s="337"/>
      <c r="C21" s="337"/>
      <c r="D21" s="337"/>
      <c r="E21" s="338">
        <f>Module1!A26</f>
        <v>0</v>
      </c>
      <c r="F21" s="340"/>
      <c r="G21" s="337"/>
      <c r="H21" s="341"/>
      <c r="I21" s="214">
        <f t="shared" ca="1" si="1"/>
        <v>0</v>
      </c>
      <c r="J21" s="208"/>
      <c r="K21" s="204" t="str">
        <f t="shared" si="2"/>
        <v>Reste à faire</v>
      </c>
      <c r="L21" s="343"/>
      <c r="M21" s="343"/>
      <c r="N21" s="343"/>
      <c r="O21" s="343"/>
      <c r="P21" s="343"/>
      <c r="Q21" s="340"/>
      <c r="R21" s="340"/>
      <c r="S21" s="340"/>
      <c r="T21" s="344"/>
      <c r="U21" s="346">
        <f>Module1!T26</f>
        <v>0</v>
      </c>
    </row>
    <row r="22" spans="1:21" ht="15" hidden="1" x14ac:dyDescent="0.25">
      <c r="A22" s="336"/>
      <c r="B22" s="337"/>
      <c r="C22" s="337"/>
      <c r="D22" s="337"/>
      <c r="E22" s="338">
        <f>Module1!A27</f>
        <v>0</v>
      </c>
      <c r="F22" s="340"/>
      <c r="G22" s="337"/>
      <c r="H22" s="341"/>
      <c r="I22" s="214">
        <f t="shared" ca="1" si="1"/>
        <v>0</v>
      </c>
      <c r="J22" s="208"/>
      <c r="K22" s="204" t="str">
        <f t="shared" si="2"/>
        <v>Reste à faire</v>
      </c>
      <c r="L22" s="343"/>
      <c r="M22" s="343"/>
      <c r="N22" s="343"/>
      <c r="O22" s="343"/>
      <c r="P22" s="343"/>
      <c r="Q22" s="340"/>
      <c r="R22" s="340"/>
      <c r="S22" s="340"/>
      <c r="T22" s="344"/>
      <c r="U22" s="346">
        <f>Module1!T27</f>
        <v>0</v>
      </c>
    </row>
    <row r="23" spans="1:21" ht="15" hidden="1" x14ac:dyDescent="0.25">
      <c r="A23" s="336"/>
      <c r="B23" s="337"/>
      <c r="C23" s="337"/>
      <c r="D23" s="337"/>
      <c r="E23" s="338">
        <f>Module1!A28</f>
        <v>0</v>
      </c>
      <c r="F23" s="340"/>
      <c r="G23" s="337"/>
      <c r="H23" s="341"/>
      <c r="I23" s="214">
        <f t="shared" ca="1" si="1"/>
        <v>0</v>
      </c>
      <c r="J23" s="208"/>
      <c r="K23" s="204" t="str">
        <f t="shared" si="2"/>
        <v>Reste à faire</v>
      </c>
      <c r="L23" s="343"/>
      <c r="M23" s="343"/>
      <c r="N23" s="343"/>
      <c r="O23" s="343"/>
      <c r="P23" s="343"/>
      <c r="Q23" s="340"/>
      <c r="R23" s="340"/>
      <c r="S23" s="340"/>
      <c r="T23" s="344"/>
      <c r="U23" s="346">
        <f>Module1!T28</f>
        <v>0</v>
      </c>
    </row>
    <row r="24" spans="1:21" ht="15" hidden="1" x14ac:dyDescent="0.25">
      <c r="A24" s="336"/>
      <c r="B24" s="337"/>
      <c r="C24" s="337"/>
      <c r="D24" s="337"/>
      <c r="E24" s="338">
        <f>Module1!A29</f>
        <v>0</v>
      </c>
      <c r="F24" s="340"/>
      <c r="G24" s="337"/>
      <c r="H24" s="341"/>
      <c r="I24" s="214">
        <f t="shared" ca="1" si="1"/>
        <v>0</v>
      </c>
      <c r="J24" s="208"/>
      <c r="K24" s="204" t="str">
        <f t="shared" si="2"/>
        <v>Reste à faire</v>
      </c>
      <c r="L24" s="343"/>
      <c r="M24" s="343"/>
      <c r="N24" s="343"/>
      <c r="O24" s="343"/>
      <c r="P24" s="343"/>
      <c r="Q24" s="340"/>
      <c r="R24" s="340"/>
      <c r="S24" s="340"/>
      <c r="T24" s="344"/>
      <c r="U24" s="346">
        <f>Module1!T29</f>
        <v>0</v>
      </c>
    </row>
    <row r="25" spans="1:21" ht="15" hidden="1" x14ac:dyDescent="0.25">
      <c r="A25" s="336"/>
      <c r="B25" s="337"/>
      <c r="C25" s="337"/>
      <c r="D25" s="337"/>
      <c r="E25" s="338">
        <f>Module1!A30</f>
        <v>0</v>
      </c>
      <c r="F25" s="340"/>
      <c r="G25" s="337"/>
      <c r="H25" s="341"/>
      <c r="I25" s="214">
        <f t="shared" ca="1" si="1"/>
        <v>0</v>
      </c>
      <c r="J25" s="208"/>
      <c r="K25" s="204" t="str">
        <f t="shared" si="2"/>
        <v>Reste à faire</v>
      </c>
      <c r="L25" s="343"/>
      <c r="M25" s="343"/>
      <c r="N25" s="343"/>
      <c r="O25" s="343"/>
      <c r="P25" s="343"/>
      <c r="Q25" s="340"/>
      <c r="R25" s="340"/>
      <c r="S25" s="340"/>
      <c r="T25" s="344"/>
      <c r="U25" s="346">
        <f>Module1!T30</f>
        <v>0</v>
      </c>
    </row>
    <row r="26" spans="1:21" ht="15" hidden="1" x14ac:dyDescent="0.25">
      <c r="A26" s="336"/>
      <c r="B26" s="337"/>
      <c r="C26" s="337"/>
      <c r="D26" s="337"/>
      <c r="E26" s="338">
        <f>Module1!A31</f>
        <v>0</v>
      </c>
      <c r="F26" s="340"/>
      <c r="G26" s="337"/>
      <c r="H26" s="341"/>
      <c r="I26" s="214">
        <f t="shared" ca="1" si="1"/>
        <v>0</v>
      </c>
      <c r="J26" s="208"/>
      <c r="K26" s="204" t="str">
        <f t="shared" si="2"/>
        <v>Reste à faire</v>
      </c>
      <c r="L26" s="343"/>
      <c r="M26" s="343"/>
      <c r="N26" s="343"/>
      <c r="O26" s="343"/>
      <c r="P26" s="343"/>
      <c r="Q26" s="340"/>
      <c r="R26" s="340"/>
      <c r="S26" s="340"/>
      <c r="T26" s="344"/>
      <c r="U26" s="346">
        <f>Module1!T31</f>
        <v>0</v>
      </c>
    </row>
    <row r="27" spans="1:21" ht="15" hidden="1" x14ac:dyDescent="0.25">
      <c r="A27" s="336"/>
      <c r="B27" s="337"/>
      <c r="C27" s="337"/>
      <c r="D27" s="337"/>
      <c r="E27" s="338">
        <f>Module1!A32</f>
        <v>0</v>
      </c>
      <c r="F27" s="340"/>
      <c r="G27" s="337"/>
      <c r="H27" s="341"/>
      <c r="I27" s="214">
        <f t="shared" ca="1" si="1"/>
        <v>0</v>
      </c>
      <c r="J27" s="208"/>
      <c r="K27" s="204" t="str">
        <f t="shared" si="2"/>
        <v>Reste à faire</v>
      </c>
      <c r="L27" s="343"/>
      <c r="M27" s="343"/>
      <c r="N27" s="343"/>
      <c r="O27" s="343"/>
      <c r="P27" s="343"/>
      <c r="Q27" s="340"/>
      <c r="R27" s="340"/>
      <c r="S27" s="340"/>
      <c r="T27" s="344"/>
      <c r="U27" s="346">
        <f>Module1!T32</f>
        <v>0</v>
      </c>
    </row>
    <row r="28" spans="1:21" ht="15" hidden="1" x14ac:dyDescent="0.25">
      <c r="A28" s="336"/>
      <c r="B28" s="337"/>
      <c r="C28" s="337"/>
      <c r="D28" s="337"/>
      <c r="E28" s="338">
        <f>Module1!A33</f>
        <v>0</v>
      </c>
      <c r="F28" s="340"/>
      <c r="G28" s="337"/>
      <c r="H28" s="341"/>
      <c r="I28" s="214">
        <f t="shared" ca="1" si="1"/>
        <v>0</v>
      </c>
      <c r="J28" s="208"/>
      <c r="K28" s="204" t="str">
        <f t="shared" si="2"/>
        <v>Reste à faire</v>
      </c>
      <c r="L28" s="343"/>
      <c r="M28" s="343"/>
      <c r="N28" s="343"/>
      <c r="O28" s="343"/>
      <c r="P28" s="343"/>
      <c r="Q28" s="340"/>
      <c r="R28" s="340"/>
      <c r="S28" s="340"/>
      <c r="T28" s="344"/>
      <c r="U28" s="346">
        <f>Module1!T33</f>
        <v>0</v>
      </c>
    </row>
    <row r="29" spans="1:21" ht="15" hidden="1" x14ac:dyDescent="0.25">
      <c r="A29" s="336"/>
      <c r="B29" s="337"/>
      <c r="C29" s="337"/>
      <c r="D29" s="337"/>
      <c r="E29" s="338">
        <f>Module1!A34</f>
        <v>0</v>
      </c>
      <c r="F29" s="340"/>
      <c r="G29" s="337"/>
      <c r="H29" s="341"/>
      <c r="I29" s="214">
        <f t="shared" ca="1" si="1"/>
        <v>0</v>
      </c>
      <c r="J29" s="208"/>
      <c r="K29" s="204" t="str">
        <f t="shared" si="2"/>
        <v>Reste à faire</v>
      </c>
      <c r="L29" s="343"/>
      <c r="M29" s="343"/>
      <c r="N29" s="343"/>
      <c r="O29" s="343"/>
      <c r="P29" s="343"/>
      <c r="Q29" s="340"/>
      <c r="R29" s="340"/>
      <c r="S29" s="340"/>
      <c r="T29" s="344"/>
      <c r="U29" s="346">
        <f>Module1!T34</f>
        <v>0</v>
      </c>
    </row>
    <row r="30" spans="1:21" ht="15" hidden="1" x14ac:dyDescent="0.25">
      <c r="A30" s="336"/>
      <c r="B30" s="337"/>
      <c r="C30" s="337"/>
      <c r="D30" s="337"/>
      <c r="E30" s="338">
        <f>Module1!A35</f>
        <v>0</v>
      </c>
      <c r="F30" s="340"/>
      <c r="G30" s="337"/>
      <c r="H30" s="341"/>
      <c r="I30" s="214">
        <f t="shared" ca="1" si="1"/>
        <v>0</v>
      </c>
      <c r="J30" s="208"/>
      <c r="K30" s="204" t="str">
        <f t="shared" si="2"/>
        <v>Reste à faire</v>
      </c>
      <c r="L30" s="343"/>
      <c r="M30" s="343"/>
      <c r="N30" s="343"/>
      <c r="O30" s="343"/>
      <c r="P30" s="343"/>
      <c r="Q30" s="340"/>
      <c r="R30" s="340"/>
      <c r="S30" s="340"/>
      <c r="T30" s="344"/>
      <c r="U30" s="346">
        <f>Module1!T35</f>
        <v>0</v>
      </c>
    </row>
    <row r="31" spans="1:21" ht="15" hidden="1" x14ac:dyDescent="0.25">
      <c r="A31" s="336"/>
      <c r="B31" s="337"/>
      <c r="C31" s="337"/>
      <c r="D31" s="337"/>
      <c r="E31" s="338" t="str">
        <f>Module1!A36</f>
        <v>PREPARATION CHANTIER (PLAN D'INTERVENTION, …)</v>
      </c>
      <c r="F31" s="340"/>
      <c r="G31" s="337"/>
      <c r="H31" s="341"/>
      <c r="I31" s="214">
        <f t="shared" ca="1" si="1"/>
        <v>0</v>
      </c>
      <c r="J31" s="208"/>
      <c r="K31" s="204" t="str">
        <f t="shared" si="2"/>
        <v>Reste à faire</v>
      </c>
      <c r="L31" s="343"/>
      <c r="M31" s="343"/>
      <c r="N31" s="343"/>
      <c r="O31" s="343"/>
      <c r="P31" s="343"/>
      <c r="Q31" s="340"/>
      <c r="R31" s="340"/>
      <c r="S31" s="340"/>
      <c r="T31" s="344"/>
      <c r="U31" s="346">
        <f>Module1!T36</f>
        <v>0</v>
      </c>
    </row>
    <row r="32" spans="1:21" ht="15" hidden="1" x14ac:dyDescent="0.25">
      <c r="A32" s="336"/>
      <c r="B32" s="337"/>
      <c r="C32" s="337"/>
      <c r="D32" s="337"/>
      <c r="E32" s="338" t="str">
        <f>Module1!A37</f>
        <v>REUNION</v>
      </c>
      <c r="F32" s="340"/>
      <c r="G32" s="337"/>
      <c r="H32" s="341"/>
      <c r="I32" s="214">
        <f t="shared" ca="1" si="1"/>
        <v>0</v>
      </c>
      <c r="J32" s="208"/>
      <c r="K32" s="204" t="str">
        <f t="shared" si="2"/>
        <v>Reste à faire</v>
      </c>
      <c r="L32" s="343"/>
      <c r="M32" s="343"/>
      <c r="N32" s="343"/>
      <c r="O32" s="343"/>
      <c r="P32" s="343"/>
      <c r="Q32" s="340"/>
      <c r="R32" s="340"/>
      <c r="S32" s="340"/>
      <c r="T32" s="344"/>
      <c r="U32" s="346">
        <f>Module1!T37</f>
        <v>0</v>
      </c>
    </row>
    <row r="33" spans="1:21" ht="15" hidden="1" x14ac:dyDescent="0.25">
      <c r="A33" s="336"/>
      <c r="B33" s="337"/>
      <c r="C33" s="337"/>
      <c r="D33" s="337"/>
      <c r="E33" s="338" t="str">
        <f>Module1!A38</f>
        <v>HEBERGEMENT (HORS TRANSPORT) &gt;&gt; Nuitée</v>
      </c>
      <c r="F33" s="340"/>
      <c r="G33" s="337"/>
      <c r="H33" s="341"/>
      <c r="I33" s="214">
        <f t="shared" ca="1" si="1"/>
        <v>0</v>
      </c>
      <c r="J33" s="208"/>
      <c r="K33" s="204" t="str">
        <f t="shared" si="2"/>
        <v>Reste à faire</v>
      </c>
      <c r="L33" s="343"/>
      <c r="M33" s="343"/>
      <c r="N33" s="343"/>
      <c r="O33" s="343"/>
      <c r="P33" s="343"/>
      <c r="Q33" s="340"/>
      <c r="R33" s="340"/>
      <c r="S33" s="340"/>
      <c r="T33" s="344"/>
      <c r="U33" s="346">
        <f>Module1!T38</f>
        <v>0</v>
      </c>
    </row>
    <row r="34" spans="1:21" ht="15" hidden="1" x14ac:dyDescent="0.25">
      <c r="A34" s="336"/>
      <c r="B34" s="337"/>
      <c r="C34" s="337"/>
      <c r="D34" s="337"/>
      <c r="E34" s="338" t="str">
        <f>Module1!A39</f>
        <v>TRANSPORT (AVION, TRAIN, ETC ) &gt;&gt; Tarif suivant destination</v>
      </c>
      <c r="F34" s="340"/>
      <c r="G34" s="337"/>
      <c r="H34" s="341"/>
      <c r="I34" s="214">
        <f t="shared" ca="1" si="1"/>
        <v>0</v>
      </c>
      <c r="J34" s="208"/>
      <c r="K34" s="204" t="str">
        <f t="shared" si="2"/>
        <v>Reste à faire</v>
      </c>
      <c r="L34" s="343"/>
      <c r="M34" s="343"/>
      <c r="N34" s="343"/>
      <c r="O34" s="343"/>
      <c r="P34" s="343"/>
      <c r="Q34" s="340"/>
      <c r="R34" s="340"/>
      <c r="S34" s="340"/>
      <c r="T34" s="344"/>
      <c r="U34" s="346">
        <f>Module1!T39</f>
        <v>0</v>
      </c>
    </row>
    <row r="35" spans="1:21" ht="15" hidden="1" x14ac:dyDescent="0.25">
      <c r="A35" s="336"/>
      <c r="B35" s="337"/>
      <c r="C35" s="337"/>
      <c r="D35" s="337"/>
      <c r="E35" s="338" t="str">
        <f>Module1!A40</f>
        <v>MANAGEMENT DES FOURNISSEURS</v>
      </c>
      <c r="F35" s="340"/>
      <c r="G35" s="337"/>
      <c r="H35" s="341"/>
      <c r="I35" s="214">
        <f t="shared" ca="1" si="1"/>
        <v>0</v>
      </c>
      <c r="J35" s="208"/>
      <c r="K35" s="204" t="str">
        <f t="shared" si="2"/>
        <v>Reste à faire</v>
      </c>
      <c r="L35" s="343"/>
      <c r="M35" s="343"/>
      <c r="N35" s="343"/>
      <c r="O35" s="343"/>
      <c r="P35" s="343"/>
      <c r="Q35" s="340"/>
      <c r="R35" s="340"/>
      <c r="S35" s="340"/>
      <c r="T35" s="344"/>
      <c r="U35" s="346">
        <f>Module1!T40</f>
        <v>0</v>
      </c>
    </row>
    <row r="36" spans="1:21" ht="15" hidden="1" x14ac:dyDescent="0.25">
      <c r="A36" s="336"/>
      <c r="B36" s="337"/>
      <c r="C36" s="337"/>
      <c r="D36" s="337"/>
      <c r="E36" s="338" t="str">
        <f>Module1!A41</f>
        <v>SOUS-TRAITANCE ETUDES</v>
      </c>
      <c r="F36" s="340"/>
      <c r="G36" s="337"/>
      <c r="H36" s="341"/>
      <c r="I36" s="214">
        <f t="shared" ca="1" si="1"/>
        <v>0</v>
      </c>
      <c r="J36" s="208"/>
      <c r="K36" s="204" t="str">
        <f t="shared" si="2"/>
        <v>Reste à faire</v>
      </c>
      <c r="L36" s="343"/>
      <c r="M36" s="343"/>
      <c r="N36" s="343"/>
      <c r="O36" s="343"/>
      <c r="P36" s="343"/>
      <c r="Q36" s="340"/>
      <c r="R36" s="340"/>
      <c r="S36" s="340"/>
      <c r="T36" s="344"/>
      <c r="U36" s="346">
        <f>Module1!T41</f>
        <v>0</v>
      </c>
    </row>
    <row r="37" spans="1:21" ht="15" hidden="1" x14ac:dyDescent="0.25">
      <c r="A37" s="336"/>
      <c r="B37" s="337"/>
      <c r="C37" s="337"/>
      <c r="D37" s="337"/>
      <c r="E37" s="338" t="str">
        <f>Module1!A42</f>
        <v>CHIFFRAGE AVP</v>
      </c>
      <c r="F37" s="340"/>
      <c r="G37" s="337"/>
      <c r="H37" s="341"/>
      <c r="I37" s="214">
        <f t="shared" ca="1" si="1"/>
        <v>0</v>
      </c>
      <c r="J37" s="208"/>
      <c r="K37" s="204" t="str">
        <f t="shared" si="2"/>
        <v>Reste à faire</v>
      </c>
      <c r="L37" s="343"/>
      <c r="M37" s="343"/>
      <c r="N37" s="343"/>
      <c r="O37" s="343"/>
      <c r="P37" s="343"/>
      <c r="Q37" s="340"/>
      <c r="R37" s="340"/>
      <c r="S37" s="340"/>
      <c r="T37" s="344"/>
      <c r="U37" s="346">
        <f>Module1!T42</f>
        <v>0</v>
      </c>
    </row>
    <row r="38" spans="1:21" ht="15" x14ac:dyDescent="0.25">
      <c r="A38" s="336"/>
      <c r="B38" s="337"/>
      <c r="C38" s="337"/>
      <c r="D38" s="337"/>
      <c r="E38" s="338" t="str">
        <f>Module1!A43</f>
        <v>Etude Electrique/Pneumatique/Automatisme</v>
      </c>
      <c r="F38" s="340"/>
      <c r="G38" s="337"/>
      <c r="H38" s="341"/>
      <c r="I38" s="214">
        <f t="shared" ca="1" si="1"/>
        <v>0</v>
      </c>
      <c r="J38" s="208"/>
      <c r="K38" s="204" t="str">
        <f t="shared" si="2"/>
        <v>Reste à faire</v>
      </c>
      <c r="L38" s="343"/>
      <c r="M38" s="343"/>
      <c r="N38" s="343"/>
      <c r="O38" s="343"/>
      <c r="P38" s="343"/>
      <c r="Q38" s="340"/>
      <c r="R38" s="340"/>
      <c r="S38" s="340"/>
      <c r="T38" s="344"/>
    </row>
    <row r="39" spans="1:21" ht="15" x14ac:dyDescent="0.25">
      <c r="A39" s="336"/>
      <c r="B39" s="337"/>
      <c r="C39" s="337"/>
      <c r="D39" s="337"/>
      <c r="E39" s="339" t="str">
        <f>Module1!A44</f>
        <v>MANAGEMENT</v>
      </c>
      <c r="F39" s="340"/>
      <c r="G39" s="337"/>
      <c r="H39" s="341"/>
      <c r="I39" s="342">
        <f t="shared" ca="1" si="1"/>
        <v>0</v>
      </c>
      <c r="J39" s="208"/>
      <c r="K39" s="204" t="str">
        <f t="shared" si="2"/>
        <v>Reste à faire</v>
      </c>
      <c r="L39" s="343"/>
      <c r="M39" s="343"/>
      <c r="N39" s="343"/>
      <c r="O39" s="343"/>
      <c r="P39" s="343"/>
      <c r="Q39" s="340"/>
      <c r="R39" s="340"/>
      <c r="S39" s="340"/>
      <c r="T39" s="344"/>
    </row>
    <row r="40" spans="1:21" ht="15" outlineLevel="1" thickBot="1" x14ac:dyDescent="0.25">
      <c r="A40" s="203"/>
      <c r="B40" s="204"/>
      <c r="C40" s="204"/>
      <c r="D40" s="204"/>
      <c r="E40" s="207" t="s">
        <v>96</v>
      </c>
      <c r="F40" s="205"/>
      <c r="G40" s="204"/>
      <c r="H40" s="44">
        <v>100</v>
      </c>
      <c r="I40" s="214"/>
      <c r="J40" s="208"/>
      <c r="K40" s="204" t="str">
        <f t="shared" si="0"/>
        <v>Reste à faire</v>
      </c>
      <c r="L40" s="208"/>
      <c r="M40" s="208"/>
      <c r="N40" s="208"/>
      <c r="O40" s="208"/>
      <c r="P40" s="208"/>
      <c r="Q40" s="205"/>
      <c r="R40" s="205"/>
      <c r="S40" s="205"/>
      <c r="T40" s="207"/>
    </row>
    <row r="41" spans="1:21" ht="16.5" outlineLevel="1" thickBot="1" x14ac:dyDescent="0.3">
      <c r="A41" s="203"/>
      <c r="B41" s="204"/>
      <c r="C41" s="204"/>
      <c r="D41" s="204"/>
      <c r="E41" s="207" t="s">
        <v>108</v>
      </c>
      <c r="F41" s="205"/>
      <c r="G41" s="204"/>
      <c r="H41" s="20">
        <v>1800</v>
      </c>
      <c r="I41" s="214"/>
      <c r="J41" s="208"/>
      <c r="K41" s="204" t="str">
        <f t="shared" si="0"/>
        <v>Reste à faire</v>
      </c>
      <c r="L41" s="208"/>
      <c r="M41" s="208"/>
      <c r="N41" s="208"/>
      <c r="O41" s="208"/>
      <c r="P41" s="208"/>
      <c r="Q41" s="205"/>
      <c r="R41" s="205"/>
      <c r="S41" s="205"/>
      <c r="T41" s="207"/>
    </row>
    <row r="42" spans="1:21" ht="15" outlineLevel="2" thickBot="1" x14ac:dyDescent="0.25">
      <c r="A42" s="203"/>
      <c r="B42" s="204"/>
      <c r="C42" s="204"/>
      <c r="D42" s="204"/>
      <c r="E42" s="207" t="s">
        <v>102</v>
      </c>
      <c r="F42" s="205"/>
      <c r="G42" s="204"/>
      <c r="H42" s="44">
        <v>1800</v>
      </c>
      <c r="I42" s="214"/>
      <c r="J42" s="208"/>
      <c r="K42" s="204" t="str">
        <f t="shared" si="0"/>
        <v>Reste à faire</v>
      </c>
      <c r="L42" s="208"/>
      <c r="M42" s="208"/>
      <c r="N42" s="208"/>
      <c r="O42" s="208"/>
      <c r="P42" s="208"/>
      <c r="Q42" s="205"/>
      <c r="R42" s="205"/>
      <c r="S42" s="205"/>
      <c r="T42" s="207"/>
    </row>
    <row r="43" spans="1:21" ht="16.5" outlineLevel="2" thickBot="1" x14ac:dyDescent="0.3">
      <c r="A43" s="203"/>
      <c r="B43" s="204"/>
      <c r="C43" s="204"/>
      <c r="D43" s="204"/>
      <c r="E43" s="207" t="s">
        <v>114</v>
      </c>
      <c r="F43" s="205"/>
      <c r="G43" s="204"/>
      <c r="H43" s="20">
        <v>300</v>
      </c>
      <c r="I43" s="214"/>
      <c r="J43" s="208"/>
      <c r="K43" s="204" t="str">
        <f t="shared" si="0"/>
        <v>Reste à faire</v>
      </c>
      <c r="L43" s="208"/>
      <c r="M43" s="208"/>
      <c r="N43" s="208"/>
      <c r="O43" s="208"/>
      <c r="P43" s="208"/>
      <c r="Q43" s="205"/>
      <c r="R43" s="205"/>
      <c r="S43" s="205"/>
      <c r="T43" s="207"/>
    </row>
    <row r="44" spans="1:21" x14ac:dyDescent="0.2">
      <c r="A44" s="203"/>
      <c r="B44" s="204"/>
      <c r="C44" s="204"/>
      <c r="D44" s="204"/>
      <c r="E44" s="207" t="s">
        <v>35</v>
      </c>
      <c r="F44" s="205"/>
      <c r="G44" s="204"/>
      <c r="H44" s="44">
        <v>300</v>
      </c>
      <c r="I44" s="214" t="e">
        <f>SUM(#REF!)</f>
        <v>#REF!</v>
      </c>
      <c r="J44" s="214" t="e">
        <f>SUM(#REF!)</f>
        <v>#REF!</v>
      </c>
      <c r="K44" s="204" t="e">
        <f t="shared" si="0"/>
        <v>#REF!</v>
      </c>
      <c r="L44" s="208"/>
      <c r="M44" s="208"/>
      <c r="N44" s="208"/>
      <c r="O44" s="208"/>
      <c r="P44" s="208"/>
      <c r="Q44" s="205"/>
      <c r="R44" s="205"/>
      <c r="S44" s="205"/>
      <c r="T44" s="207"/>
    </row>
    <row r="45" spans="1:21" ht="18.75" thickBot="1" x14ac:dyDescent="0.3">
      <c r="A45" s="203"/>
      <c r="B45" s="204"/>
      <c r="C45" s="204"/>
      <c r="D45" s="204"/>
      <c r="E45" s="207" t="s">
        <v>66</v>
      </c>
      <c r="F45" s="205"/>
      <c r="G45" s="204"/>
      <c r="H45" s="182">
        <v>2200</v>
      </c>
      <c r="I45" s="214"/>
      <c r="J45" s="208"/>
      <c r="K45" s="204" t="str">
        <f t="shared" ref="K45" si="3">IF(OR(J45="",J45=0),"Reste à faire",H45-J45)</f>
        <v>Reste à faire</v>
      </c>
      <c r="L45" s="208"/>
      <c r="M45" s="208"/>
      <c r="N45" s="208"/>
      <c r="O45" s="208"/>
      <c r="P45" s="208"/>
      <c r="Q45" s="205"/>
      <c r="R45" s="205"/>
      <c r="S45" s="205"/>
      <c r="T45" s="207"/>
    </row>
  </sheetData>
  <mergeCells count="5">
    <mergeCell ref="F2:G2"/>
    <mergeCell ref="F3:G3"/>
    <mergeCell ref="F4:G4"/>
    <mergeCell ref="F5:G5"/>
    <mergeCell ref="F6:G6"/>
  </mergeCells>
  <conditionalFormatting sqref="A2:D5">
    <cfRule type="expression" dxfId="12" priority="1490" stopIfTrue="1">
      <formula>IF($A2="A",TRUE,FALSE)</formula>
    </cfRule>
    <cfRule type="expression" dxfId="11" priority="1491" stopIfTrue="1">
      <formula>IF($A2="D",TRUE,FALSE)</formula>
    </cfRule>
    <cfRule type="expression" dxfId="10" priority="1492" stopIfTrue="1">
      <formula>IF(OR($A2="C",$A2="S"),TRUE,FALSE)</formula>
    </cfRule>
  </conditionalFormatting>
  <conditionalFormatting sqref="A9:T45">
    <cfRule type="expression" dxfId="9" priority="1493" stopIfTrue="1">
      <formula>IF($A9="A",TRUE,FALSE)</formula>
    </cfRule>
    <cfRule type="expression" dxfId="8" priority="1494" stopIfTrue="1">
      <formula>IF($A9="D",TRUE,FALSE)</formula>
    </cfRule>
    <cfRule type="expression" dxfId="7" priority="1495" stopIfTrue="1">
      <formula>IF(OR($A9="C",$A9="S"),TRUE,FALSE)</formula>
    </cfRule>
  </conditionalFormatting>
  <conditionalFormatting sqref="H6:J6">
    <cfRule type="cellIs" dxfId="6" priority="1496" stopIfTrue="1" operator="greaterThan">
      <formula>0</formula>
    </cfRule>
    <cfRule type="cellIs" dxfId="5" priority="1497" stopIfTrue="1" operator="lessThan">
      <formula>0</formula>
    </cfRule>
  </conditionalFormatting>
  <conditionalFormatting sqref="A9:T45">
    <cfRule type="expression" dxfId="4" priority="1118" stopIfTrue="1">
      <formula>OR($E9="Installation Site Client",$E9="Réception Finale",$E9="Extension 2 ans de Garantie",$E9="Extension 5 ans de Garantie")</formula>
    </cfRule>
    <cfRule type="expression" dxfId="3" priority="1119" stopIfTrue="1">
      <formula>OR($E9="Etude Mécanique",$E9="Etude Electrique/Pneumatique/Automatisme",$E9="Appro Standard Mécanique",$E9="Appro Elec / Pneu / Autom",$E9="Fabrication",$E9="Montage Mise au point",$E9="Réception eXcent / Livraison")</formula>
    </cfRule>
    <cfRule type="expression" dxfId="2" priority="1120" stopIfTrue="1">
      <formula>($E9="TAUX  PROJET ")</formula>
    </cfRule>
  </conditionalFormatting>
  <conditionalFormatting sqref="K9:K45">
    <cfRule type="expression" dxfId="1" priority="1117" stopIfTrue="1">
      <formula>$H9&lt;$J9</formula>
    </cfRule>
  </conditionalFormatting>
  <printOptions horizontalCentered="1" verticalCentered="1"/>
  <pageMargins left="0.39370078740157483" right="0.23622047244094491" top="0.62992125984251968" bottom="0.47244094488188981" header="0.31496062992125984" footer="0.23622047244094491"/>
  <pageSetup paperSize="8" scale="97" orientation="landscape" r:id="rId1"/>
  <headerFooter alignWithMargins="0">
    <oddHeader>&amp;A</oddHeader>
    <oddFooter>&amp;L&amp;F&amp;R&amp;A -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86" r:id="rId4" name="Button 138">
              <controlPr defaultSize="0" print="0" autoFill="0" autoPict="0" macro="[0]!Feuil14.Tout_montrer">
                <anchor moveWithCells="1" sizeWithCells="1">
                  <from>
                    <xdr:col>4</xdr:col>
                    <xdr:colOff>3238500</xdr:colOff>
                    <xdr:row>48</xdr:row>
                    <xdr:rowOff>57150</xdr:rowOff>
                  </from>
                  <to>
                    <xdr:col>6</xdr:col>
                    <xdr:colOff>1009650</xdr:colOff>
                    <xdr:row>57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Module1</vt:lpstr>
      <vt:lpstr>Reporting1</vt:lpstr>
      <vt:lpstr>Reporting1!Extraire</vt:lpstr>
      <vt:lpstr>Module1!Impression_des_titres</vt:lpstr>
      <vt:lpstr>Module1!Zone_d_impression</vt:lpstr>
      <vt:lpstr>Reporting1!Zone_d_impression</vt:lpstr>
    </vt:vector>
  </TitlesOfParts>
  <Company>LACROIX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lacy</cp:lastModifiedBy>
  <cp:lastPrinted>2013-05-16T08:31:31Z</cp:lastPrinted>
  <dcterms:created xsi:type="dcterms:W3CDTF">2002-10-21T08:13:59Z</dcterms:created>
  <dcterms:modified xsi:type="dcterms:W3CDTF">2013-05-22T20:02:10Z</dcterms:modified>
</cp:coreProperties>
</file>