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-15" yWindow="4020" windowWidth="20550" windowHeight="4080" tabRatio="921" activeTab="1"/>
  </bookViews>
  <sheets>
    <sheet name="Info générale" sheetId="16" r:id="rId1"/>
    <sheet name="Quotation" sheetId="18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D8" i="18"/>
  <c r="F8"/>
  <c r="E8"/>
  <c r="E15" l="1"/>
  <c r="E16" s="1"/>
  <c r="F15"/>
  <c r="F16" s="1"/>
  <c r="D15" l="1"/>
  <c r="D16" s="1"/>
  <c r="S14" i="16"/>
  <c r="AE5"/>
  <c r="AF9"/>
  <c r="AE9"/>
  <c r="E10" i="18"/>
  <c r="F10"/>
  <c r="T9" i="16" l="1"/>
  <c r="R9"/>
  <c r="AE8"/>
  <c r="T8"/>
  <c r="R8"/>
  <c r="T6"/>
  <c r="R6"/>
  <c r="AE6" s="1"/>
  <c r="AF5"/>
  <c r="T5"/>
  <c r="AF8" l="1"/>
  <c r="AF6"/>
</calcChain>
</file>

<file path=xl/sharedStrings.xml><?xml version="1.0" encoding="utf-8"?>
<sst xmlns="http://schemas.openxmlformats.org/spreadsheetml/2006/main" count="116" uniqueCount="60">
  <si>
    <t>B</t>
  </si>
  <si>
    <t>Saison</t>
  </si>
  <si>
    <t>Dates</t>
  </si>
  <si>
    <t>New</t>
  </si>
  <si>
    <t>90% - 100%</t>
  </si>
  <si>
    <t>70% - 90%</t>
  </si>
  <si>
    <t>50% -70%</t>
  </si>
  <si>
    <t>30% - 50%</t>
  </si>
  <si>
    <t>30% -  &lt; 10%</t>
  </si>
  <si>
    <t>Formule</t>
  </si>
  <si>
    <t xml:space="preserve">Basse </t>
  </si>
  <si>
    <t>Rates</t>
  </si>
  <si>
    <t>Bar1</t>
  </si>
  <si>
    <t>Bar2</t>
  </si>
  <si>
    <t>Bar3</t>
  </si>
  <si>
    <t>Bar4</t>
  </si>
  <si>
    <t>Bar5</t>
  </si>
  <si>
    <t>Moyenne</t>
  </si>
  <si>
    <t>Haute</t>
  </si>
  <si>
    <t>Salons</t>
  </si>
  <si>
    <t>From 16 to 19 November 2014 included</t>
  </si>
  <si>
    <t>Emballage</t>
  </si>
  <si>
    <t>From 24 to 28 November 2014 included</t>
  </si>
  <si>
    <t xml:space="preserve">Congrès des Maires </t>
  </si>
  <si>
    <t>From 09 to 11 February 2015 included</t>
  </si>
  <si>
    <t>1ère Vision</t>
  </si>
  <si>
    <t>From 19 to 24 April 2015 included</t>
  </si>
  <si>
    <t>Intermat</t>
  </si>
  <si>
    <t>From 14 to 20 June 2015 included</t>
  </si>
  <si>
    <t>Air Show</t>
  </si>
  <si>
    <t>TBA</t>
  </si>
  <si>
    <t xml:space="preserve">1ère Vision </t>
  </si>
  <si>
    <t xml:space="preserve">Silmo </t>
  </si>
  <si>
    <t>From 12 to 16 October 2015 included</t>
  </si>
  <si>
    <t>Equip Auto</t>
  </si>
  <si>
    <t xml:space="preserve">Sial </t>
  </si>
  <si>
    <t>Rack</t>
  </si>
  <si>
    <t>F</t>
  </si>
  <si>
    <t>G</t>
  </si>
  <si>
    <t>sgl</t>
  </si>
  <si>
    <t>dble</t>
  </si>
  <si>
    <t>tple</t>
  </si>
  <si>
    <t>A</t>
  </si>
  <si>
    <t>C</t>
  </si>
  <si>
    <t>D</t>
  </si>
  <si>
    <t>E</t>
  </si>
  <si>
    <t>Zone</t>
  </si>
  <si>
    <t xml:space="preserve">01 November 2014 &gt; 29 December 2014
01 January 2015  &gt; 29 March 2015 </t>
  </si>
  <si>
    <t>10 July &gt; 30 August 2015 
30 October 2015 &gt; 30 December 2015</t>
  </si>
  <si>
    <t>1 May &gt; 31 May 2015</t>
  </si>
  <si>
    <t>30 March &gt; 30 April</t>
  </si>
  <si>
    <t>30 December  &gt; 31 December 2014</t>
  </si>
  <si>
    <t xml:space="preserve">01 June &gt; 09 July 2015 
31 August 2015 &gt; 29 October 2015 
31 December &gt; 31 December 2015 </t>
  </si>
  <si>
    <t>Tarif</t>
  </si>
  <si>
    <t>Quotation</t>
  </si>
  <si>
    <t>Prix à appliquer</t>
  </si>
  <si>
    <t>Date</t>
  </si>
  <si>
    <t>En fonction du To</t>
  </si>
  <si>
    <t>Prix à final</t>
  </si>
  <si>
    <t>Prix</t>
  </si>
</sst>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#,##0.00\ &quot;€&quot;"/>
  </numFmts>
  <fonts count="32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0"/>
      <name val="Arial Unicode MS"/>
      <family val="2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CFC52"/>
        <bgColor indexed="64"/>
      </patternFill>
    </fill>
    <fill>
      <patternFill patternType="solid">
        <fgColor rgb="FFFBAD3B"/>
        <bgColor indexed="64"/>
      </patternFill>
    </fill>
    <fill>
      <patternFill patternType="solid">
        <fgColor theme="7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32" applyNumberFormat="0" applyAlignment="0" applyProtection="0"/>
    <xf numFmtId="0" fontId="8" fillId="21" borderId="33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4" applyNumberFormat="0" applyFill="0" applyAlignment="0" applyProtection="0"/>
    <xf numFmtId="0" fontId="12" fillId="0" borderId="35" applyNumberFormat="0" applyFill="0" applyAlignment="0" applyProtection="0"/>
    <xf numFmtId="0" fontId="13" fillId="0" borderId="36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32" applyNumberFormat="0" applyAlignment="0" applyProtection="0"/>
    <xf numFmtId="0" fontId="15" fillId="0" borderId="37" applyNumberFormat="0" applyFill="0" applyAlignment="0" applyProtection="0"/>
    <xf numFmtId="0" fontId="4" fillId="0" borderId="0"/>
    <xf numFmtId="0" fontId="3" fillId="0" borderId="0"/>
    <xf numFmtId="0" fontId="4" fillId="0" borderId="0"/>
    <xf numFmtId="0" fontId="3" fillId="22" borderId="38" applyNumberFormat="0" applyFont="0" applyAlignment="0" applyProtection="0"/>
    <xf numFmtId="0" fontId="16" fillId="20" borderId="3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201">
    <xf numFmtId="0" fontId="0" fillId="0" borderId="0" xfId="0"/>
    <xf numFmtId="0" fontId="1" fillId="0" borderId="0" xfId="43"/>
    <xf numFmtId="0" fontId="1" fillId="0" borderId="0" xfId="43" applyFill="1" applyBorder="1"/>
    <xf numFmtId="0" fontId="1" fillId="0" borderId="0" xfId="43" applyFill="1" applyBorder="1" applyAlignment="1">
      <alignment horizontal="right"/>
    </xf>
    <xf numFmtId="9" fontId="1" fillId="0" borderId="0" xfId="43" applyNumberFormat="1" applyFill="1" applyBorder="1" applyAlignment="1">
      <alignment horizontal="center"/>
    </xf>
    <xf numFmtId="0" fontId="1" fillId="0" borderId="0" xfId="43" applyFont="1" applyFill="1" applyBorder="1"/>
    <xf numFmtId="16" fontId="1" fillId="0" borderId="0" xfId="43" applyNumberFormat="1" applyFill="1" applyBorder="1" applyAlignment="1">
      <alignment horizontal="center" vertical="center"/>
    </xf>
    <xf numFmtId="0" fontId="1" fillId="0" borderId="0" xfId="43" applyFill="1" applyBorder="1" applyAlignment="1">
      <alignment horizontal="center" vertical="center"/>
    </xf>
    <xf numFmtId="0" fontId="23" fillId="0" borderId="0" xfId="43" applyFont="1" applyFill="1" applyBorder="1" applyAlignment="1">
      <alignment vertical="top" wrapText="1"/>
    </xf>
    <xf numFmtId="0" fontId="0" fillId="0" borderId="0" xfId="0" applyBorder="1"/>
    <xf numFmtId="0" fontId="20" fillId="0" borderId="0" xfId="0" applyFont="1" applyFill="1" applyBorder="1" applyAlignment="1"/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/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Border="1"/>
    <xf numFmtId="164" fontId="21" fillId="0" borderId="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0" fillId="0" borderId="0" xfId="0" applyFont="1" applyBorder="1"/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2" fillId="35" borderId="11" xfId="0" applyFont="1" applyFill="1" applyBorder="1" applyAlignment="1">
      <alignment horizontal="center" vertical="center"/>
    </xf>
    <xf numFmtId="0" fontId="28" fillId="36" borderId="25" xfId="0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 wrapText="1"/>
    </xf>
    <xf numFmtId="2" fontId="27" fillId="0" borderId="25" xfId="43" applyNumberFormat="1" applyFont="1" applyFill="1" applyBorder="1" applyAlignment="1">
      <alignment horizontal="center" vertical="center"/>
    </xf>
    <xf numFmtId="0" fontId="1" fillId="0" borderId="0" xfId="43" applyBorder="1"/>
    <xf numFmtId="0" fontId="26" fillId="0" borderId="0" xfId="0" applyFont="1" applyBorder="1" applyAlignment="1">
      <alignment vertical="center"/>
    </xf>
    <xf numFmtId="0" fontId="29" fillId="0" borderId="0" xfId="0" applyFont="1"/>
    <xf numFmtId="16" fontId="0" fillId="0" borderId="0" xfId="0" applyNumberFormat="1"/>
    <xf numFmtId="14" fontId="1" fillId="0" borderId="0" xfId="43" applyNumberFormat="1" applyFill="1" applyBorder="1" applyAlignment="1">
      <alignment horizontal="right" vertical="center"/>
    </xf>
    <xf numFmtId="14" fontId="1" fillId="26" borderId="0" xfId="43" applyNumberFormat="1" applyFill="1" applyBorder="1" applyAlignment="1">
      <alignment horizontal="right"/>
    </xf>
    <xf numFmtId="14" fontId="1" fillId="26" borderId="0" xfId="43" applyNumberFormat="1" applyFill="1" applyAlignment="1">
      <alignment horizontal="right"/>
    </xf>
    <xf numFmtId="14" fontId="1" fillId="35" borderId="0" xfId="43" applyNumberFormat="1" applyFill="1" applyBorder="1" applyAlignment="1">
      <alignment horizontal="right" vertical="center"/>
    </xf>
    <xf numFmtId="14" fontId="1" fillId="36" borderId="0" xfId="43" applyNumberFormat="1" applyFill="1" applyBorder="1" applyAlignment="1">
      <alignment horizontal="right" vertical="center"/>
    </xf>
    <xf numFmtId="14" fontId="1" fillId="36" borderId="0" xfId="43" applyNumberFormat="1" applyFill="1" applyAlignment="1">
      <alignment horizontal="right"/>
    </xf>
    <xf numFmtId="14" fontId="1" fillId="36" borderId="0" xfId="43" applyNumberFormat="1" applyFill="1"/>
    <xf numFmtId="14" fontId="1" fillId="36" borderId="0" xfId="43" applyNumberFormat="1" applyFill="1" applyBorder="1" applyAlignment="1">
      <alignment horizontal="right"/>
    </xf>
    <xf numFmtId="16" fontId="1" fillId="0" borderId="0" xfId="43" applyNumberFormat="1" applyFill="1"/>
    <xf numFmtId="0" fontId="2" fillId="26" borderId="25" xfId="0" applyFont="1" applyFill="1" applyBorder="1" applyAlignment="1">
      <alignment horizontal="center" vertical="center"/>
    </xf>
    <xf numFmtId="2" fontId="27" fillId="36" borderId="25" xfId="43" applyNumberFormat="1" applyFont="1" applyFill="1" applyBorder="1" applyAlignment="1">
      <alignment horizontal="center" vertical="center"/>
    </xf>
    <xf numFmtId="0" fontId="2" fillId="39" borderId="25" xfId="0" applyFont="1" applyFill="1" applyBorder="1" applyAlignment="1">
      <alignment horizontal="center" vertical="center"/>
    </xf>
    <xf numFmtId="14" fontId="1" fillId="39" borderId="0" xfId="43" applyNumberFormat="1" applyFill="1" applyBorder="1" applyAlignment="1">
      <alignment horizontal="right" vertical="center"/>
    </xf>
    <xf numFmtId="2" fontId="27" fillId="35" borderId="25" xfId="43" applyNumberFormat="1" applyFont="1" applyFill="1" applyBorder="1" applyAlignment="1">
      <alignment horizontal="center" vertical="center"/>
    </xf>
    <xf numFmtId="2" fontId="27" fillId="38" borderId="25" xfId="43" applyNumberFormat="1" applyFont="1" applyFill="1" applyBorder="1" applyAlignment="1">
      <alignment horizontal="center" vertical="center"/>
    </xf>
    <xf numFmtId="0" fontId="2" fillId="38" borderId="11" xfId="0" applyFont="1" applyFill="1" applyBorder="1" applyAlignment="1">
      <alignment horizontal="center" vertical="center"/>
    </xf>
    <xf numFmtId="14" fontId="1" fillId="38" borderId="0" xfId="43" applyNumberFormat="1" applyFont="1" applyFill="1" applyBorder="1" applyAlignment="1">
      <alignment horizontal="right" vertical="center"/>
    </xf>
    <xf numFmtId="14" fontId="1" fillId="38" borderId="0" xfId="43" applyNumberFormat="1" applyFill="1" applyBorder="1" applyAlignment="1">
      <alignment horizontal="right" vertical="center"/>
    </xf>
    <xf numFmtId="0" fontId="0" fillId="40" borderId="5" xfId="0" applyFont="1" applyFill="1" applyBorder="1" applyAlignment="1">
      <alignment vertical="center"/>
    </xf>
    <xf numFmtId="0" fontId="0" fillId="40" borderId="4" xfId="0" applyFont="1" applyFill="1" applyBorder="1" applyAlignment="1">
      <alignment vertical="center"/>
    </xf>
    <xf numFmtId="0" fontId="0" fillId="40" borderId="42" xfId="0" applyFont="1" applyFill="1" applyBorder="1" applyAlignment="1">
      <alignment vertical="center"/>
    </xf>
    <xf numFmtId="2" fontId="3" fillId="40" borderId="25" xfId="0" applyNumberFormat="1" applyFont="1" applyFill="1" applyBorder="1" applyAlignment="1">
      <alignment horizontal="center" vertical="center" wrapText="1"/>
    </xf>
    <xf numFmtId="14" fontId="1" fillId="40" borderId="0" xfId="43" applyNumberFormat="1" applyFill="1" applyBorder="1" applyAlignment="1">
      <alignment horizontal="right" vertical="center"/>
    </xf>
    <xf numFmtId="0" fontId="0" fillId="41" borderId="43" xfId="0" applyFont="1" applyFill="1" applyBorder="1" applyAlignment="1">
      <alignment vertical="center"/>
    </xf>
    <xf numFmtId="0" fontId="0" fillId="41" borderId="44" xfId="0" applyFont="1" applyFill="1" applyBorder="1" applyAlignment="1">
      <alignment vertical="center"/>
    </xf>
    <xf numFmtId="0" fontId="0" fillId="41" borderId="4" xfId="0" applyFont="1" applyFill="1" applyBorder="1" applyAlignment="1">
      <alignment vertical="center"/>
    </xf>
    <xf numFmtId="0" fontId="0" fillId="41" borderId="42" xfId="0" applyFont="1" applyFill="1" applyBorder="1" applyAlignment="1">
      <alignment vertical="center"/>
    </xf>
    <xf numFmtId="0" fontId="0" fillId="41" borderId="1" xfId="0" applyFont="1" applyFill="1" applyBorder="1" applyAlignment="1">
      <alignment vertical="center"/>
    </xf>
    <xf numFmtId="0" fontId="0" fillId="41" borderId="3" xfId="0" applyFont="1" applyFill="1" applyBorder="1" applyAlignment="1">
      <alignment vertical="center"/>
    </xf>
    <xf numFmtId="14" fontId="1" fillId="41" borderId="0" xfId="43" applyNumberFormat="1" applyFill="1" applyBorder="1" applyAlignment="1">
      <alignment horizontal="right" vertical="center"/>
    </xf>
    <xf numFmtId="14" fontId="1" fillId="41" borderId="0" xfId="43" applyNumberFormat="1" applyFill="1" applyBorder="1" applyAlignment="1">
      <alignment horizontal="right"/>
    </xf>
    <xf numFmtId="14" fontId="1" fillId="40" borderId="0" xfId="43" applyNumberFormat="1" applyFill="1"/>
    <xf numFmtId="0" fontId="0" fillId="40" borderId="7" xfId="0" applyFont="1" applyFill="1" applyBorder="1" applyAlignment="1">
      <alignment vertical="center"/>
    </xf>
    <xf numFmtId="2" fontId="27" fillId="0" borderId="0" xfId="43" applyNumberFormat="1" applyFont="1" applyFill="1" applyBorder="1" applyAlignment="1">
      <alignment horizontal="center"/>
    </xf>
    <xf numFmtId="2" fontId="27" fillId="0" borderId="0" xfId="43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/>
    </xf>
    <xf numFmtId="0" fontId="20" fillId="24" borderId="4" xfId="0" applyFont="1" applyFill="1" applyBorder="1" applyAlignment="1">
      <alignment horizontal="center" vertical="center" textRotation="255" wrapText="1"/>
    </xf>
    <xf numFmtId="0" fontId="0" fillId="24" borderId="1" xfId="0" applyFill="1" applyBorder="1" applyAlignment="1">
      <alignment vertical="center" wrapText="1"/>
    </xf>
    <xf numFmtId="0" fontId="24" fillId="0" borderId="25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2" fontId="27" fillId="26" borderId="25" xfId="43" applyNumberFormat="1" applyFont="1" applyFill="1" applyBorder="1" applyAlignment="1">
      <alignment horizontal="center" vertical="center"/>
    </xf>
    <xf numFmtId="2" fontId="27" fillId="39" borderId="25" xfId="43" applyNumberFormat="1" applyFont="1" applyFill="1" applyBorder="1" applyAlignment="1">
      <alignment horizontal="center" vertical="center"/>
    </xf>
    <xf numFmtId="0" fontId="1" fillId="0" borderId="25" xfId="43" applyFill="1" applyBorder="1" applyAlignment="1">
      <alignment vertical="center"/>
    </xf>
    <xf numFmtId="2" fontId="27" fillId="0" borderId="25" xfId="43" applyNumberFormat="1" applyFont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vertical="center"/>
    </xf>
    <xf numFmtId="0" fontId="0" fillId="0" borderId="47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2" fontId="27" fillId="0" borderId="13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/>
    </xf>
    <xf numFmtId="2" fontId="3" fillId="0" borderId="55" xfId="0" applyNumberFormat="1" applyFont="1" applyBorder="1" applyAlignment="1">
      <alignment horizontal="center"/>
    </xf>
    <xf numFmtId="2" fontId="27" fillId="0" borderId="8" xfId="43" applyNumberFormat="1" applyFont="1" applyFill="1" applyBorder="1" applyAlignment="1">
      <alignment horizontal="center" vertical="center"/>
    </xf>
    <xf numFmtId="2" fontId="27" fillId="0" borderId="8" xfId="43" applyNumberFormat="1" applyFont="1" applyBorder="1" applyAlignment="1">
      <alignment horizontal="center" vertical="center"/>
    </xf>
    <xf numFmtId="2" fontId="3" fillId="41" borderId="28" xfId="0" applyNumberFormat="1" applyFont="1" applyFill="1" applyBorder="1" applyAlignment="1">
      <alignment horizontal="center" vertical="center" wrapText="1"/>
    </xf>
    <xf numFmtId="0" fontId="1" fillId="0" borderId="28" xfId="43" applyBorder="1" applyAlignment="1">
      <alignment vertical="center"/>
    </xf>
    <xf numFmtId="0" fontId="0" fillId="0" borderId="28" xfId="0" applyBorder="1" applyAlignment="1">
      <alignment vertical="center"/>
    </xf>
    <xf numFmtId="2" fontId="27" fillId="0" borderId="2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42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34" borderId="0" xfId="0" applyFont="1" applyFill="1" applyBorder="1" applyAlignment="1">
      <alignment horizontal="center" vertical="center"/>
    </xf>
    <xf numFmtId="0" fontId="3" fillId="34" borderId="0" xfId="0" applyFont="1" applyFill="1" applyBorder="1"/>
    <xf numFmtId="0" fontId="3" fillId="34" borderId="48" xfId="0" applyFont="1" applyFill="1" applyBorder="1"/>
    <xf numFmtId="0" fontId="30" fillId="0" borderId="0" xfId="43" applyFont="1" applyFill="1" applyBorder="1"/>
    <xf numFmtId="14" fontId="0" fillId="0" borderId="48" xfId="0" applyNumberFormat="1" applyBorder="1"/>
    <xf numFmtId="0" fontId="0" fillId="0" borderId="0" xfId="0" applyFill="1"/>
    <xf numFmtId="0" fontId="30" fillId="0" borderId="0" xfId="43" applyFont="1" applyFill="1"/>
    <xf numFmtId="0" fontId="1" fillId="0" borderId="0" xfId="43" applyFill="1"/>
    <xf numFmtId="14" fontId="30" fillId="0" borderId="0" xfId="43" applyNumberFormat="1" applyFont="1" applyFill="1" applyBorder="1"/>
    <xf numFmtId="2" fontId="27" fillId="0" borderId="41" xfId="43" applyNumberFormat="1" applyFont="1" applyFill="1" applyBorder="1" applyAlignment="1">
      <alignment horizontal="center" vertical="center"/>
    </xf>
    <xf numFmtId="2" fontId="27" fillId="0" borderId="29" xfId="43" applyNumberFormat="1" applyFont="1" applyFill="1" applyBorder="1" applyAlignment="1">
      <alignment horizontal="center" vertical="center"/>
    </xf>
    <xf numFmtId="2" fontId="27" fillId="0" borderId="30" xfId="43" applyNumberFormat="1" applyFont="1" applyFill="1" applyBorder="1" applyAlignment="1">
      <alignment horizontal="center" vertical="center"/>
    </xf>
    <xf numFmtId="2" fontId="27" fillId="0" borderId="31" xfId="43" applyNumberFormat="1" applyFont="1" applyFill="1" applyBorder="1" applyAlignment="1">
      <alignment horizontal="center" vertical="center"/>
    </xf>
    <xf numFmtId="2" fontId="27" fillId="0" borderId="28" xfId="43" applyNumberFormat="1" applyFont="1" applyFill="1" applyBorder="1" applyAlignment="1">
      <alignment horizontal="center" vertical="center"/>
    </xf>
    <xf numFmtId="2" fontId="27" fillId="0" borderId="9" xfId="43" applyNumberFormat="1" applyFont="1" applyFill="1" applyBorder="1" applyAlignment="1">
      <alignment horizontal="center" vertical="center"/>
    </xf>
    <xf numFmtId="2" fontId="27" fillId="0" borderId="25" xfId="0" applyNumberFormat="1" applyFont="1" applyBorder="1" applyAlignment="1">
      <alignment horizontal="center" vertical="center"/>
    </xf>
    <xf numFmtId="2" fontId="27" fillId="0" borderId="30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1" fillId="0" borderId="56" xfId="43" applyNumberFormat="1" applyBorder="1"/>
    <xf numFmtId="2" fontId="1" fillId="0" borderId="30" xfId="43" applyNumberFormat="1" applyBorder="1"/>
    <xf numFmtId="0" fontId="3" fillId="0" borderId="0" xfId="0" applyFont="1" applyFill="1" applyBorder="1"/>
    <xf numFmtId="165" fontId="30" fillId="0" borderId="0" xfId="43" applyNumberFormat="1" applyFont="1" applyFill="1"/>
    <xf numFmtId="2" fontId="27" fillId="0" borderId="14" xfId="0" applyNumberFormat="1" applyFont="1" applyBorder="1" applyAlignment="1">
      <alignment horizontal="center" vertical="center"/>
    </xf>
    <xf numFmtId="2" fontId="27" fillId="0" borderId="48" xfId="0" applyNumberFormat="1" applyFont="1" applyBorder="1" applyAlignment="1">
      <alignment horizontal="center" vertical="center"/>
    </xf>
    <xf numFmtId="2" fontId="27" fillId="0" borderId="57" xfId="0" applyNumberFormat="1" applyFont="1" applyBorder="1" applyAlignment="1">
      <alignment horizontal="center" vertical="center"/>
    </xf>
    <xf numFmtId="2" fontId="3" fillId="0" borderId="58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165" fontId="31" fillId="42" borderId="0" xfId="43" applyNumberFormat="1" applyFont="1" applyFill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Border="1"/>
    <xf numFmtId="0" fontId="20" fillId="0" borderId="46" xfId="43" applyFont="1" applyBorder="1" applyAlignment="1">
      <alignment horizontal="center"/>
    </xf>
    <xf numFmtId="0" fontId="20" fillId="0" borderId="53" xfId="43" applyFont="1" applyBorder="1" applyAlignment="1">
      <alignment horizontal="center"/>
    </xf>
    <xf numFmtId="0" fontId="20" fillId="0" borderId="54" xfId="43" applyFont="1" applyBorder="1" applyAlignment="1">
      <alignment horizontal="center"/>
    </xf>
    <xf numFmtId="0" fontId="19" fillId="41" borderId="26" xfId="0" applyFont="1" applyFill="1" applyBorder="1" applyAlignment="1">
      <alignment horizontal="center" vertical="center"/>
    </xf>
    <xf numFmtId="0" fontId="19" fillId="41" borderId="16" xfId="0" applyFont="1" applyFill="1" applyBorder="1" applyAlignment="1">
      <alignment horizontal="center" vertical="center"/>
    </xf>
    <xf numFmtId="0" fontId="19" fillId="41" borderId="45" xfId="0" applyFont="1" applyFill="1" applyBorder="1" applyAlignment="1">
      <alignment horizontal="center" vertical="center"/>
    </xf>
    <xf numFmtId="0" fontId="3" fillId="26" borderId="25" xfId="0" applyFont="1" applyFill="1" applyBorder="1" applyAlignment="1">
      <alignment horizontal="left" vertical="center" wrapText="1"/>
    </xf>
    <xf numFmtId="0" fontId="0" fillId="26" borderId="23" xfId="0" applyFont="1" applyFill="1" applyBorder="1" applyAlignment="1">
      <alignment horizontal="left" vertical="center" wrapText="1"/>
    </xf>
    <xf numFmtId="0" fontId="3" fillId="38" borderId="25" xfId="0" applyFont="1" applyFill="1" applyBorder="1" applyAlignment="1">
      <alignment horizontal="left" vertical="center" wrapText="1"/>
    </xf>
    <xf numFmtId="0" fontId="0" fillId="38" borderId="23" xfId="0" applyFont="1" applyFill="1" applyBorder="1" applyAlignment="1">
      <alignment horizontal="left" vertical="center" wrapText="1"/>
    </xf>
    <xf numFmtId="0" fontId="0" fillId="29" borderId="5" xfId="0" applyFill="1" applyBorder="1" applyAlignment="1">
      <alignment horizontal="center"/>
    </xf>
    <xf numFmtId="0" fontId="0" fillId="29" borderId="14" xfId="0" applyFill="1" applyBorder="1" applyAlignment="1">
      <alignment horizontal="center"/>
    </xf>
    <xf numFmtId="0" fontId="20" fillId="0" borderId="5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32" borderId="25" xfId="0" applyFont="1" applyFill="1" applyBorder="1" applyAlignment="1">
      <alignment horizontal="center" vertical="center"/>
    </xf>
    <xf numFmtId="0" fontId="20" fillId="32" borderId="28" xfId="0" applyFont="1" applyFill="1" applyBorder="1" applyAlignment="1">
      <alignment horizontal="center" vertical="center"/>
    </xf>
    <xf numFmtId="0" fontId="20" fillId="31" borderId="25" xfId="0" applyFont="1" applyFill="1" applyBorder="1" applyAlignment="1">
      <alignment horizontal="center" vertical="center"/>
    </xf>
    <xf numFmtId="0" fontId="20" fillId="31" borderId="28" xfId="0" applyFont="1" applyFill="1" applyBorder="1" applyAlignment="1">
      <alignment horizontal="center" vertical="center"/>
    </xf>
    <xf numFmtId="0" fontId="20" fillId="30" borderId="25" xfId="0" applyFont="1" applyFill="1" applyBorder="1" applyAlignment="1">
      <alignment horizontal="center" vertical="center"/>
    </xf>
    <xf numFmtId="0" fontId="20" fillId="30" borderId="28" xfId="0" applyFont="1" applyFill="1" applyBorder="1" applyAlignment="1">
      <alignment horizontal="center" vertical="center"/>
    </xf>
    <xf numFmtId="0" fontId="20" fillId="29" borderId="30" xfId="0" applyFont="1" applyFill="1" applyBorder="1" applyAlignment="1">
      <alignment horizontal="center" vertical="center"/>
    </xf>
    <xf numFmtId="0" fontId="20" fillId="29" borderId="31" xfId="0" applyFont="1" applyFill="1" applyBorder="1" applyAlignment="1">
      <alignment horizontal="center" vertical="center"/>
    </xf>
    <xf numFmtId="0" fontId="2" fillId="35" borderId="24" xfId="0" applyFont="1" applyFill="1" applyBorder="1" applyAlignment="1">
      <alignment horizontal="center" vertical="center"/>
    </xf>
    <xf numFmtId="0" fontId="2" fillId="35" borderId="40" xfId="0" applyFont="1" applyFill="1" applyBorder="1" applyAlignment="1">
      <alignment horizontal="center" vertical="center"/>
    </xf>
    <xf numFmtId="0" fontId="3" fillId="28" borderId="23" xfId="0" applyFont="1" applyFill="1" applyBorder="1" applyAlignment="1">
      <alignment horizontal="left" vertical="center" wrapText="1"/>
    </xf>
    <xf numFmtId="0" fontId="0" fillId="28" borderId="50" xfId="0" applyFont="1" applyFill="1" applyBorder="1" applyAlignment="1">
      <alignment horizontal="left" vertical="center" wrapText="1"/>
    </xf>
    <xf numFmtId="0" fontId="20" fillId="23" borderId="13" xfId="0" applyFont="1" applyFill="1" applyBorder="1" applyAlignment="1">
      <alignment horizontal="center" vertical="center"/>
    </xf>
    <xf numFmtId="0" fontId="20" fillId="23" borderId="15" xfId="0" applyFont="1" applyFill="1" applyBorder="1" applyAlignment="1">
      <alignment horizontal="center" vertical="center"/>
    </xf>
    <xf numFmtId="0" fontId="20" fillId="23" borderId="20" xfId="0" applyFont="1" applyFill="1" applyBorder="1" applyAlignment="1">
      <alignment horizontal="center" vertical="center"/>
    </xf>
    <xf numFmtId="0" fontId="28" fillId="36" borderId="30" xfId="0" applyFont="1" applyFill="1" applyBorder="1" applyAlignment="1">
      <alignment horizontal="center" vertical="center"/>
    </xf>
    <xf numFmtId="0" fontId="19" fillId="40" borderId="2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4" borderId="24" xfId="0" applyFont="1" applyFill="1" applyBorder="1" applyAlignment="1">
      <alignment horizontal="center" vertical="center"/>
    </xf>
    <xf numFmtId="0" fontId="2" fillId="34" borderId="40" xfId="0" applyFont="1" applyFill="1" applyBorder="1" applyAlignment="1">
      <alignment horizontal="center" vertical="center"/>
    </xf>
    <xf numFmtId="0" fontId="20" fillId="24" borderId="5" xfId="0" applyFont="1" applyFill="1" applyBorder="1" applyAlignment="1">
      <alignment horizontal="center" vertical="center" textRotation="255" wrapText="1"/>
    </xf>
    <xf numFmtId="0" fontId="20" fillId="24" borderId="4" xfId="0" applyFont="1" applyFill="1" applyBorder="1" applyAlignment="1">
      <alignment horizontal="center" vertical="center" textRotation="255" wrapText="1"/>
    </xf>
    <xf numFmtId="0" fontId="20" fillId="23" borderId="18" xfId="0" applyFont="1" applyFill="1" applyBorder="1" applyAlignment="1">
      <alignment horizontal="center" vertical="center"/>
    </xf>
    <xf numFmtId="0" fontId="20" fillId="23" borderId="21" xfId="0" applyFont="1" applyFill="1" applyBorder="1" applyAlignment="1">
      <alignment horizontal="center" vertical="center"/>
    </xf>
    <xf numFmtId="0" fontId="20" fillId="23" borderId="19" xfId="0" applyFont="1" applyFill="1" applyBorder="1" applyAlignment="1">
      <alignment horizontal="center" vertical="center"/>
    </xf>
    <xf numFmtId="0" fontId="20" fillId="23" borderId="29" xfId="0" applyFont="1" applyFill="1" applyBorder="1" applyAlignment="1">
      <alignment horizontal="center" vertical="center"/>
    </xf>
    <xf numFmtId="0" fontId="20" fillId="23" borderId="22" xfId="0" applyFont="1" applyFill="1" applyBorder="1" applyAlignment="1">
      <alignment horizontal="center" vertical="center"/>
    </xf>
    <xf numFmtId="0" fontId="20" fillId="23" borderId="8" xfId="0" applyFont="1" applyFill="1" applyBorder="1" applyAlignment="1">
      <alignment horizontal="center" vertical="center"/>
    </xf>
    <xf numFmtId="0" fontId="22" fillId="24" borderId="10" xfId="0" applyFont="1" applyFill="1" applyBorder="1" applyAlignment="1">
      <alignment horizontal="center" vertical="center" textRotation="255"/>
    </xf>
    <xf numFmtId="0" fontId="22" fillId="24" borderId="12" xfId="0" applyFont="1" applyFill="1" applyBorder="1" applyAlignment="1">
      <alignment horizontal="center" vertical="center" textRotation="255"/>
    </xf>
    <xf numFmtId="0" fontId="22" fillId="24" borderId="51" xfId="0" applyFont="1" applyFill="1" applyBorder="1" applyAlignment="1">
      <alignment horizontal="center" vertical="center" textRotation="255"/>
    </xf>
    <xf numFmtId="0" fontId="0" fillId="25" borderId="5" xfId="0" applyFont="1" applyFill="1" applyBorder="1" applyAlignment="1">
      <alignment horizontal="center" vertical="center"/>
    </xf>
    <xf numFmtId="0" fontId="0" fillId="25" borderId="7" xfId="0" applyFont="1" applyFill="1" applyBorder="1" applyAlignment="1">
      <alignment horizontal="center" vertical="center"/>
    </xf>
    <xf numFmtId="0" fontId="0" fillId="25" borderId="14" xfId="0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 vertical="center"/>
    </xf>
    <xf numFmtId="0" fontId="0" fillId="25" borderId="0" xfId="0" applyFont="1" applyFill="1" applyBorder="1" applyAlignment="1">
      <alignment horizontal="center" vertical="center"/>
    </xf>
    <xf numFmtId="0" fontId="0" fillId="25" borderId="17" xfId="0" applyFont="1" applyFill="1" applyBorder="1" applyAlignment="1">
      <alignment horizontal="center" vertical="center"/>
    </xf>
    <xf numFmtId="0" fontId="0" fillId="30" borderId="13" xfId="0" applyFill="1" applyBorder="1" applyAlignment="1">
      <alignment horizontal="center"/>
    </xf>
    <xf numFmtId="0" fontId="3" fillId="39" borderId="26" xfId="0" applyFont="1" applyFill="1" applyBorder="1" applyAlignment="1">
      <alignment horizontal="left" vertical="center" wrapText="1"/>
    </xf>
    <xf numFmtId="0" fontId="0" fillId="39" borderId="49" xfId="0" applyFont="1" applyFill="1" applyBorder="1" applyAlignment="1">
      <alignment horizontal="left" vertical="center" wrapText="1"/>
    </xf>
    <xf numFmtId="0" fontId="3" fillId="35" borderId="25" xfId="0" applyFont="1" applyFill="1" applyBorder="1" applyAlignment="1">
      <alignment horizontal="left" vertical="center"/>
    </xf>
    <xf numFmtId="0" fontId="0" fillId="35" borderId="23" xfId="0" applyFont="1" applyFill="1" applyBorder="1" applyAlignment="1">
      <alignment horizontal="left" vertical="center"/>
    </xf>
    <xf numFmtId="0" fontId="20" fillId="33" borderId="25" xfId="0" applyFont="1" applyFill="1" applyBorder="1" applyAlignment="1">
      <alignment horizontal="center" vertical="center"/>
    </xf>
    <xf numFmtId="0" fontId="20" fillId="33" borderId="28" xfId="0" applyFont="1" applyFill="1" applyBorder="1" applyAlignment="1">
      <alignment horizontal="center" vertical="center"/>
    </xf>
    <xf numFmtId="0" fontId="3" fillId="36" borderId="27" xfId="0" applyFont="1" applyFill="1" applyBorder="1" applyAlignment="1">
      <alignment horizontal="left" vertical="top" wrapText="1"/>
    </xf>
    <xf numFmtId="0" fontId="0" fillId="36" borderId="51" xfId="0" applyFont="1" applyFill="1" applyBorder="1" applyAlignment="1">
      <alignment horizontal="left" vertical="top" wrapText="1"/>
    </xf>
    <xf numFmtId="0" fontId="19" fillId="37" borderId="30" xfId="0" applyFont="1" applyFill="1" applyBorder="1" applyAlignment="1">
      <alignment horizontal="center" vertical="center"/>
    </xf>
    <xf numFmtId="0" fontId="19" fillId="37" borderId="31" xfId="0" applyFont="1" applyFill="1" applyBorder="1" applyAlignment="1">
      <alignment horizontal="center" vertical="center"/>
    </xf>
    <xf numFmtId="0" fontId="0" fillId="31" borderId="13" xfId="0" applyFill="1" applyBorder="1" applyAlignment="1">
      <alignment horizontal="center"/>
    </xf>
    <xf numFmtId="0" fontId="0" fillId="32" borderId="13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3" fillId="27" borderId="46" xfId="0" applyFont="1" applyFill="1" applyBorder="1" applyAlignment="1">
      <alignment horizontal="center"/>
    </xf>
    <xf numFmtId="0" fontId="3" fillId="27" borderId="53" xfId="0" applyFont="1" applyFill="1" applyBorder="1" applyAlignment="1">
      <alignment horizontal="center"/>
    </xf>
    <xf numFmtId="0" fontId="3" fillId="27" borderId="54" xfId="0" applyFont="1" applyFill="1" applyBorder="1" applyAlignment="1">
      <alignment horizontal="center"/>
    </xf>
    <xf numFmtId="10" fontId="0" fillId="0" borderId="46" xfId="0" applyNumberFormat="1" applyBorder="1" applyAlignment="1">
      <alignment horizontal="center"/>
    </xf>
    <xf numFmtId="10" fontId="0" fillId="0" borderId="53" xfId="0" applyNumberFormat="1" applyBorder="1" applyAlignment="1">
      <alignment horizontal="center"/>
    </xf>
    <xf numFmtId="10" fontId="0" fillId="0" borderId="54" xfId="0" applyNumberFormat="1" applyBorder="1" applyAlignment="1">
      <alignment horizontal="center"/>
    </xf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ormal" xfId="0" builtinId="0"/>
    <cellStyle name="Normal 2" xfId="36"/>
    <cellStyle name="Normal 2 2" xfId="37"/>
    <cellStyle name="Normal 2_Mandatory Fields 22JUN10" xfId="38"/>
    <cellStyle name="Normal 3" xfId="43"/>
    <cellStyle name="Note" xfId="39"/>
    <cellStyle name="Output" xfId="40"/>
    <cellStyle name="Title" xfId="41"/>
    <cellStyle name="Warning Text" xfId="42"/>
  </cellStyles>
  <dxfs count="2"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FBAD3B"/>
      <color rgb="FFFA9706"/>
      <color rgb="FFFCFC52"/>
      <color rgb="FF66FF66"/>
      <color rgb="FFD6F9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cadeac/Downloads/Yield%20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 générale"/>
      <sheetName val="Conccurence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</sheetNames>
    <sheetDataSet>
      <sheetData sheetId="0" refreshError="1">
        <row r="5">
          <cell r="H5">
            <v>95</v>
          </cell>
          <cell r="L5">
            <v>90</v>
          </cell>
          <cell r="P5">
            <v>80</v>
          </cell>
          <cell r="T5">
            <v>75</v>
          </cell>
          <cell r="X5">
            <v>70</v>
          </cell>
        </row>
        <row r="6">
          <cell r="H6">
            <v>115</v>
          </cell>
          <cell r="L6">
            <v>110</v>
          </cell>
          <cell r="P6">
            <v>100</v>
          </cell>
          <cell r="T6">
            <v>95</v>
          </cell>
          <cell r="X6">
            <v>90</v>
          </cell>
        </row>
        <row r="8">
          <cell r="G8">
            <v>135</v>
          </cell>
          <cell r="H8">
            <v>120</v>
          </cell>
          <cell r="K8">
            <v>130</v>
          </cell>
          <cell r="L8">
            <v>115</v>
          </cell>
          <cell r="O8">
            <v>120</v>
          </cell>
          <cell r="S8">
            <v>115</v>
          </cell>
          <cell r="W8">
            <v>110</v>
          </cell>
          <cell r="X8">
            <v>95</v>
          </cell>
        </row>
        <row r="9">
          <cell r="G9">
            <v>165</v>
          </cell>
          <cell r="H9">
            <v>150</v>
          </cell>
          <cell r="K9">
            <v>160</v>
          </cell>
          <cell r="L9">
            <v>145</v>
          </cell>
          <cell r="O9">
            <v>150</v>
          </cell>
          <cell r="P9">
            <v>135</v>
          </cell>
          <cell r="S9">
            <v>145</v>
          </cell>
          <cell r="T9">
            <v>130</v>
          </cell>
          <cell r="X9">
            <v>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 tint="-0.34998626667073579"/>
  </sheetPr>
  <dimension ref="A1:AF59"/>
  <sheetViews>
    <sheetView topLeftCell="C16" zoomScale="80" zoomScaleNormal="80" workbookViewId="0">
      <selection activeCell="I6" sqref="I6"/>
    </sheetView>
  </sheetViews>
  <sheetFormatPr baseColWidth="10" defaultColWidth="9.140625" defaultRowHeight="15"/>
  <cols>
    <col min="1" max="2" width="10" style="1" customWidth="1"/>
    <col min="3" max="3" width="34.85546875" style="1" customWidth="1"/>
    <col min="4" max="4" width="18" style="1" customWidth="1"/>
    <col min="5" max="5" width="8" style="1" customWidth="1"/>
    <col min="6" max="7" width="7.140625" style="1" customWidth="1"/>
    <col min="8" max="8" width="6.7109375" style="1" customWidth="1"/>
    <col min="9" max="9" width="6" style="1" customWidth="1"/>
    <col min="10" max="10" width="17.7109375" style="1" customWidth="1"/>
    <col min="11" max="11" width="15.28515625" style="1" customWidth="1"/>
    <col min="12" max="12" width="7.5703125" style="1" customWidth="1"/>
    <col min="13" max="14" width="6.7109375" style="1" customWidth="1"/>
    <col min="15" max="15" width="6.85546875" style="1" customWidth="1"/>
    <col min="16" max="16" width="5.28515625" style="1" customWidth="1"/>
    <col min="17" max="17" width="8" style="1" customWidth="1"/>
    <col min="18" max="19" width="8.7109375" style="1" customWidth="1"/>
    <col min="20" max="20" width="7.42578125" style="1" customWidth="1"/>
    <col min="21" max="21" width="4.85546875" style="1" customWidth="1"/>
    <col min="22" max="23" width="7.5703125" style="1" customWidth="1"/>
    <col min="24" max="24" width="6.7109375" style="1" customWidth="1"/>
    <col min="25" max="25" width="7" style="1" customWidth="1"/>
    <col min="26" max="26" width="4.5703125" style="1" customWidth="1"/>
    <col min="27" max="27" width="7.85546875" style="1" customWidth="1"/>
    <col min="28" max="28" width="8.42578125" style="1" customWidth="1"/>
    <col min="29" max="30" width="8.28515625" style="1" customWidth="1"/>
    <col min="31" max="16384" width="9.140625" style="1"/>
  </cols>
  <sheetData>
    <row r="1" spans="1:32" ht="14.25" customHeight="1">
      <c r="A1" s="166" t="s">
        <v>1</v>
      </c>
      <c r="B1" s="155" t="s">
        <v>46</v>
      </c>
      <c r="C1" s="168" t="s">
        <v>2</v>
      </c>
      <c r="D1" s="169"/>
      <c r="E1" s="172" t="s">
        <v>36</v>
      </c>
      <c r="F1" s="175" t="s">
        <v>3</v>
      </c>
      <c r="G1" s="176"/>
      <c r="H1" s="177"/>
      <c r="I1" s="74"/>
      <c r="J1" s="79"/>
      <c r="K1" s="78"/>
      <c r="L1" s="78"/>
      <c r="M1" s="20"/>
      <c r="N1" s="20"/>
      <c r="O1" s="77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spans="1:32" ht="12.75" customHeight="1" thickBot="1">
      <c r="A2" s="167"/>
      <c r="B2" s="156"/>
      <c r="C2" s="170"/>
      <c r="D2" s="171"/>
      <c r="E2" s="173"/>
      <c r="F2" s="178"/>
      <c r="G2" s="179"/>
      <c r="H2" s="180"/>
      <c r="I2" s="75"/>
      <c r="J2" s="76"/>
      <c r="K2" s="78"/>
      <c r="L2" s="78"/>
      <c r="M2" s="77"/>
      <c r="N2" s="77"/>
      <c r="O2" s="77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/>
      <c r="AF2"/>
    </row>
    <row r="3" spans="1:32" ht="13.5" customHeight="1" thickBot="1">
      <c r="A3" s="167"/>
      <c r="B3" s="156"/>
      <c r="C3" s="170"/>
      <c r="D3" s="171"/>
      <c r="E3" s="173"/>
      <c r="F3" s="178"/>
      <c r="G3" s="179"/>
      <c r="H3" s="180"/>
      <c r="I3" s="80"/>
      <c r="J3" s="81"/>
      <c r="K3" s="78"/>
      <c r="L3" s="78"/>
      <c r="M3" s="77"/>
      <c r="N3" s="77"/>
      <c r="O3" s="77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40" t="s">
        <v>53</v>
      </c>
      <c r="AC3" s="141"/>
      <c r="AD3" s="142"/>
      <c r="AE3"/>
      <c r="AF3"/>
    </row>
    <row r="4" spans="1:32" ht="14.25" customHeight="1" thickBot="1">
      <c r="A4" s="167"/>
      <c r="B4" s="157"/>
      <c r="C4" s="170"/>
      <c r="D4" s="171"/>
      <c r="E4" s="174"/>
      <c r="F4" s="138" t="s">
        <v>4</v>
      </c>
      <c r="G4" s="139"/>
      <c r="H4" s="82" t="s">
        <v>39</v>
      </c>
      <c r="I4" s="82" t="s">
        <v>40</v>
      </c>
      <c r="J4" s="83" t="s">
        <v>41</v>
      </c>
      <c r="K4" s="181" t="s">
        <v>5</v>
      </c>
      <c r="L4" s="181"/>
      <c r="M4" s="82" t="s">
        <v>39</v>
      </c>
      <c r="N4" s="82" t="s">
        <v>40</v>
      </c>
      <c r="O4" s="83" t="s">
        <v>41</v>
      </c>
      <c r="P4" s="192" t="s">
        <v>6</v>
      </c>
      <c r="Q4" s="192"/>
      <c r="R4" s="82" t="s">
        <v>39</v>
      </c>
      <c r="S4" s="82" t="s">
        <v>40</v>
      </c>
      <c r="T4" s="83" t="s">
        <v>41</v>
      </c>
      <c r="U4" s="193" t="s">
        <v>7</v>
      </c>
      <c r="V4" s="193"/>
      <c r="W4" s="82" t="s">
        <v>39</v>
      </c>
      <c r="X4" s="82" t="s">
        <v>40</v>
      </c>
      <c r="Y4" s="83" t="s">
        <v>41</v>
      </c>
      <c r="Z4" s="194" t="s">
        <v>8</v>
      </c>
      <c r="AA4" s="194"/>
      <c r="AB4" s="82" t="s">
        <v>39</v>
      </c>
      <c r="AC4" s="82" t="s">
        <v>40</v>
      </c>
      <c r="AD4" s="84" t="s">
        <v>41</v>
      </c>
      <c r="AE4" s="160" t="s">
        <v>9</v>
      </c>
      <c r="AF4" s="161"/>
    </row>
    <row r="5" spans="1:32" ht="27.75" customHeight="1">
      <c r="A5" s="162" t="s">
        <v>10</v>
      </c>
      <c r="B5" s="38" t="s">
        <v>42</v>
      </c>
      <c r="C5" s="134" t="s">
        <v>47</v>
      </c>
      <c r="D5" s="135"/>
      <c r="E5" s="164" t="s">
        <v>11</v>
      </c>
      <c r="F5" s="149" t="s">
        <v>12</v>
      </c>
      <c r="G5" s="70" t="s">
        <v>42</v>
      </c>
      <c r="H5" s="72">
        <v>10</v>
      </c>
      <c r="I5" s="68">
        <v>10</v>
      </c>
      <c r="J5" s="68"/>
      <c r="K5" s="147" t="s">
        <v>13</v>
      </c>
      <c r="L5" s="70" t="s">
        <v>42</v>
      </c>
      <c r="M5" s="68">
        <v>5</v>
      </c>
      <c r="N5" s="68"/>
      <c r="O5" s="68"/>
      <c r="P5" s="145" t="s">
        <v>14</v>
      </c>
      <c r="Q5" s="70" t="s">
        <v>42</v>
      </c>
      <c r="R5" s="69">
        <v>10</v>
      </c>
      <c r="S5" s="69"/>
      <c r="T5" s="69">
        <f>O5-10</f>
        <v>-10</v>
      </c>
      <c r="U5" s="143" t="s">
        <v>15</v>
      </c>
      <c r="V5" s="70" t="s">
        <v>42</v>
      </c>
      <c r="W5" s="69">
        <v>5</v>
      </c>
      <c r="X5" s="69"/>
      <c r="Y5" s="69"/>
      <c r="Z5" s="186" t="s">
        <v>16</v>
      </c>
      <c r="AA5" s="70" t="s">
        <v>42</v>
      </c>
      <c r="AB5" s="24">
        <v>59</v>
      </c>
      <c r="AC5" s="24">
        <v>61</v>
      </c>
      <c r="AD5" s="85">
        <v>92</v>
      </c>
      <c r="AE5" s="11">
        <f>IF(AND(R20&gt;=0,R20&lt;=0.2999),$AC$5,IF(AND(R20&gt;=0.3,R20&lt;=0.4999),$X$5,IF(AND(R20&gt;=0.5,R20&lt;=0.6999),$R$5,IF(AND(R20&gt;=0.7,R20&lt;=0.8999),$M$5,$I$5))))</f>
        <v>61</v>
      </c>
      <c r="AF5" s="12">
        <f>IF(AND(T4&gt;=0,T4&lt;=0.2999),'[1]Info générale'!$X$5,IF(AND(T4&gt;=0.3,T4&lt;=0.4999),'[1]Info générale'!$T$5,IF(AND(T4&gt;=0.5,T4&lt;=0.6999),'[1]Info générale'!$P$5,IF(AND(T4&gt;=0.7,T4&lt;=0.8999),'[1]Info générale'!$L$5,'[1]Info générale'!$H$5))))</f>
        <v>95</v>
      </c>
    </row>
    <row r="6" spans="1:32" ht="32.25" customHeight="1">
      <c r="A6" s="163"/>
      <c r="B6" s="44" t="s">
        <v>45</v>
      </c>
      <c r="C6" s="136" t="s">
        <v>48</v>
      </c>
      <c r="D6" s="137"/>
      <c r="E6" s="165"/>
      <c r="F6" s="149"/>
      <c r="G6" s="71" t="s">
        <v>0</v>
      </c>
      <c r="H6" s="72"/>
      <c r="I6" s="68"/>
      <c r="J6" s="68"/>
      <c r="K6" s="147"/>
      <c r="L6" s="71" t="s">
        <v>0</v>
      </c>
      <c r="M6" s="68"/>
      <c r="N6" s="68"/>
      <c r="O6" s="68"/>
      <c r="P6" s="145"/>
      <c r="Q6" s="71" t="s">
        <v>0</v>
      </c>
      <c r="R6" s="69">
        <f>M6-10</f>
        <v>-10</v>
      </c>
      <c r="S6" s="69"/>
      <c r="T6" s="69">
        <f>O6-10</f>
        <v>-10</v>
      </c>
      <c r="U6" s="143"/>
      <c r="V6" s="71" t="s">
        <v>0</v>
      </c>
      <c r="W6" s="69"/>
      <c r="X6" s="69"/>
      <c r="Y6" s="69"/>
      <c r="Z6" s="186"/>
      <c r="AA6" s="71" t="s">
        <v>0</v>
      </c>
      <c r="AB6" s="24">
        <v>73</v>
      </c>
      <c r="AC6" s="24">
        <v>75</v>
      </c>
      <c r="AD6" s="85">
        <v>113</v>
      </c>
      <c r="AE6" s="13">
        <f>IF(AND(R21&gt;=0,R21&lt;=0.2999),$AC$6,IF(AND(R21&gt;=0.3,R21&lt;=0.4999),$X$6,IF(AND(R21&gt;=0.5,R21&lt;=0.6999),$R$6,IF(AND(R21&gt;=0.7,R21&lt;=0.8999),$M$6,$I$6))))</f>
        <v>75</v>
      </c>
      <c r="AF6" s="14">
        <f>IF(AND(T5&gt;=0,T5&lt;=0.2999),'[1]Info générale'!$X$6,IF(AND(T5&gt;=0.3,T5&lt;=0.4999),'[1]Info générale'!$T$6,IF(AND(T5&gt;=0.5,T5&lt;=0.6999),'[1]Info générale'!$P$6,IF(AND(T5&gt;=0.7,T5&lt;=0.8999),'[1]Info générale'!$L$6,'[1]Info générale'!$H$6))))</f>
        <v>115</v>
      </c>
    </row>
    <row r="7" spans="1:32" ht="15.75" customHeight="1">
      <c r="A7" s="151" t="s">
        <v>17</v>
      </c>
      <c r="B7" s="40" t="s">
        <v>0</v>
      </c>
      <c r="C7" s="182" t="s">
        <v>50</v>
      </c>
      <c r="D7" s="183"/>
      <c r="E7" s="165"/>
      <c r="F7" s="149"/>
      <c r="G7" s="42" t="s">
        <v>43</v>
      </c>
      <c r="H7" s="72"/>
      <c r="I7" s="69"/>
      <c r="J7" s="69"/>
      <c r="K7" s="147"/>
      <c r="L7" s="42" t="s">
        <v>43</v>
      </c>
      <c r="M7" s="69"/>
      <c r="N7" s="69"/>
      <c r="O7" s="69"/>
      <c r="P7" s="145"/>
      <c r="Q7" s="42" t="s">
        <v>43</v>
      </c>
      <c r="R7" s="69"/>
      <c r="S7" s="69"/>
      <c r="T7" s="69"/>
      <c r="U7" s="143"/>
      <c r="V7" s="42" t="s">
        <v>43</v>
      </c>
      <c r="W7" s="69"/>
      <c r="X7" s="69"/>
      <c r="Y7" s="69"/>
      <c r="Z7" s="186"/>
      <c r="AA7" s="42" t="s">
        <v>43</v>
      </c>
      <c r="AB7" s="24">
        <v>90</v>
      </c>
      <c r="AC7" s="24">
        <v>93</v>
      </c>
      <c r="AD7" s="85">
        <v>140</v>
      </c>
      <c r="AE7"/>
      <c r="AF7"/>
    </row>
    <row r="8" spans="1:32">
      <c r="A8" s="152"/>
      <c r="B8" s="21" t="s">
        <v>43</v>
      </c>
      <c r="C8" s="184" t="s">
        <v>49</v>
      </c>
      <c r="D8" s="185"/>
      <c r="E8" s="165"/>
      <c r="F8" s="149"/>
      <c r="G8" s="39" t="s">
        <v>44</v>
      </c>
      <c r="H8" s="72"/>
      <c r="I8" s="68"/>
      <c r="J8" s="68"/>
      <c r="K8" s="147"/>
      <c r="L8" s="39" t="s">
        <v>44</v>
      </c>
      <c r="M8" s="69"/>
      <c r="N8" s="69"/>
      <c r="O8" s="69"/>
      <c r="P8" s="145"/>
      <c r="Q8" s="39" t="s">
        <v>44</v>
      </c>
      <c r="R8" s="69">
        <f>M8-10</f>
        <v>-10</v>
      </c>
      <c r="S8" s="69"/>
      <c r="T8" s="69">
        <f>O8-10</f>
        <v>-10</v>
      </c>
      <c r="U8" s="143"/>
      <c r="V8" s="39" t="s">
        <v>44</v>
      </c>
      <c r="W8" s="69"/>
      <c r="X8" s="69"/>
      <c r="Y8" s="69"/>
      <c r="Z8" s="186"/>
      <c r="AA8" s="39" t="s">
        <v>44</v>
      </c>
      <c r="AB8" s="24">
        <v>110</v>
      </c>
      <c r="AC8" s="24">
        <v>113</v>
      </c>
      <c r="AD8" s="85">
        <v>170</v>
      </c>
      <c r="AE8" s="15">
        <f>IF(AND(AJ8&gt;=0,AJ8&lt;=0.2999),'[1]Info générale'!$W$8,IF(AND(AJ8&gt;=0.3,AJ8&lt;=0.4999),'[1]Info générale'!$S$8,IF(AND(AJ8&gt;=0.5,AJ8&lt;=0.6999),'[1]Info générale'!$O$8,IF(AND(AJ8&gt;=0.7,AJ8&lt;=0.8999),'[1]Info générale'!$K$8,'[1]Info générale'!$G$8))))</f>
        <v>110</v>
      </c>
      <c r="AF8" s="14">
        <f>IF(AND(T8&gt;=0,T6&lt;=0.2999),'[1]Info générale'!$X$8,IF(AND(T6&gt;=0.3,T6&lt;=0.4999),'[1]Info générale'!$T$6,IF(AND(T6&gt;=0.5,T6&lt;=0.6999),'[1]Info générale'!$P$6,IF(AND(T6&gt;=0.7,T6&lt;=0.8999),'[1]Info générale'!$L$8,'[1]Info générale'!$H$8))))</f>
        <v>120</v>
      </c>
    </row>
    <row r="9" spans="1:32" ht="33" customHeight="1">
      <c r="A9" s="158" t="s">
        <v>18</v>
      </c>
      <c r="B9" s="22" t="s">
        <v>0</v>
      </c>
      <c r="C9" s="153" t="s">
        <v>51</v>
      </c>
      <c r="D9" s="154"/>
      <c r="E9" s="165"/>
      <c r="F9" s="149"/>
      <c r="G9" s="43" t="s">
        <v>45</v>
      </c>
      <c r="H9" s="72"/>
      <c r="I9" s="68"/>
      <c r="J9" s="68"/>
      <c r="K9" s="147"/>
      <c r="L9" s="43" t="s">
        <v>45</v>
      </c>
      <c r="M9" s="69"/>
      <c r="N9" s="69"/>
      <c r="O9" s="69"/>
      <c r="P9" s="145"/>
      <c r="Q9" s="43" t="s">
        <v>45</v>
      </c>
      <c r="R9" s="69">
        <f>M9-10</f>
        <v>-10</v>
      </c>
      <c r="S9" s="69"/>
      <c r="T9" s="69">
        <f>O9-10</f>
        <v>-10</v>
      </c>
      <c r="U9" s="143"/>
      <c r="V9" s="43" t="s">
        <v>45</v>
      </c>
      <c r="W9" s="69"/>
      <c r="X9" s="69"/>
      <c r="Y9" s="69"/>
      <c r="Z9" s="186"/>
      <c r="AA9" s="43" t="s">
        <v>45</v>
      </c>
      <c r="AB9" s="24">
        <v>80</v>
      </c>
      <c r="AC9" s="24">
        <v>83.5</v>
      </c>
      <c r="AD9" s="85">
        <v>125.5</v>
      </c>
      <c r="AE9" s="15">
        <f>IF(AND(AJ9&gt;=0,AJ9&lt;=0.2999),'Info générale'!$W$9,IF(AND(AJ9&gt;=0.3,AJ9&lt;=0.4999),'[1]Info générale'!$S$9,IF(AND(AJ9&gt;=0.5,AJ9&lt;=0.6999),'[1]Info générale'!$O$9,IF(AND(AJ9&gt;=0.7,AJ9&lt;=0.8999),'[1]Info générale'!$K$9,'[1]Info générale'!$G$9))))</f>
        <v>0</v>
      </c>
      <c r="AF9" s="14" t="e">
        <f>IF(AND(#REF!&gt;=0,#REF!&lt;=0.2999),'[1]Info générale'!$X$9,IF(AND(#REF!&gt;=0.3,#REF!&lt;=0.4999),'[1]Info générale'!$T$9,IF(AND(#REF!&gt;=0.5,#REF!&lt;=0.6999),'[1]Info générale'!$P$9,IF(AND(#REF!&gt;=0.7,#REF!&lt;=0.8999),'[1]Info générale'!$L$9,'[1]Info générale'!$H$9))))</f>
        <v>#REF!</v>
      </c>
    </row>
    <row r="10" spans="1:32" ht="43.5" customHeight="1" thickBot="1">
      <c r="A10" s="158"/>
      <c r="B10" s="22" t="s">
        <v>44</v>
      </c>
      <c r="C10" s="188" t="s">
        <v>52</v>
      </c>
      <c r="D10" s="189"/>
      <c r="E10" s="66"/>
      <c r="F10" s="149"/>
      <c r="G10" s="50" t="s">
        <v>37</v>
      </c>
      <c r="H10" s="72"/>
      <c r="I10" s="68"/>
      <c r="J10" s="68"/>
      <c r="K10" s="147"/>
      <c r="L10" s="50" t="s">
        <v>37</v>
      </c>
      <c r="M10" s="69"/>
      <c r="N10" s="69"/>
      <c r="O10" s="69"/>
      <c r="P10" s="145"/>
      <c r="Q10" s="50" t="s">
        <v>37</v>
      </c>
      <c r="R10" s="69"/>
      <c r="S10" s="69"/>
      <c r="T10" s="69"/>
      <c r="U10" s="143"/>
      <c r="V10" s="50" t="s">
        <v>37</v>
      </c>
      <c r="W10" s="69"/>
      <c r="X10" s="69"/>
      <c r="Y10" s="69"/>
      <c r="Z10" s="186"/>
      <c r="AA10" s="50" t="s">
        <v>37</v>
      </c>
      <c r="AB10" s="73">
        <v>104</v>
      </c>
      <c r="AC10" s="73">
        <v>114</v>
      </c>
      <c r="AD10" s="86">
        <v>171</v>
      </c>
      <c r="AE10" s="15"/>
      <c r="AF10" s="14"/>
    </row>
    <row r="11" spans="1:32" ht="15.75" thickBot="1">
      <c r="A11" s="190" t="s">
        <v>19</v>
      </c>
      <c r="B11" s="159" t="s">
        <v>37</v>
      </c>
      <c r="C11" s="47" t="s">
        <v>20</v>
      </c>
      <c r="D11" s="61" t="s">
        <v>21</v>
      </c>
      <c r="E11" s="67"/>
      <c r="F11" s="150"/>
      <c r="G11" s="87" t="s">
        <v>38</v>
      </c>
      <c r="H11" s="88"/>
      <c r="I11" s="89"/>
      <c r="J11" s="89"/>
      <c r="K11" s="148"/>
      <c r="L11" s="87" t="s">
        <v>38</v>
      </c>
      <c r="M11" s="89"/>
      <c r="N11" s="89"/>
      <c r="O11" s="89"/>
      <c r="P11" s="146"/>
      <c r="Q11" s="87" t="s">
        <v>38</v>
      </c>
      <c r="R11" s="89"/>
      <c r="S11" s="89"/>
      <c r="T11" s="89"/>
      <c r="U11" s="144"/>
      <c r="V11" s="87" t="s">
        <v>38</v>
      </c>
      <c r="W11" s="89"/>
      <c r="X11" s="89"/>
      <c r="Y11" s="89"/>
      <c r="Z11" s="187"/>
      <c r="AA11" s="87" t="s">
        <v>38</v>
      </c>
      <c r="AB11" s="90">
        <v>123.5</v>
      </c>
      <c r="AC11" s="90">
        <v>136</v>
      </c>
      <c r="AD11" s="91">
        <v>204</v>
      </c>
      <c r="AE11"/>
      <c r="AF11"/>
    </row>
    <row r="12" spans="1:32">
      <c r="A12" s="190"/>
      <c r="B12" s="159"/>
      <c r="C12" s="48" t="s">
        <v>22</v>
      </c>
      <c r="D12" s="49" t="s">
        <v>23</v>
      </c>
      <c r="E12" s="25"/>
      <c r="F12" s="25"/>
      <c r="I12" s="9"/>
      <c r="J12" s="9"/>
      <c r="K12" s="9"/>
      <c r="L12" s="9"/>
      <c r="M12" s="9"/>
      <c r="N12" s="9"/>
      <c r="O12"/>
      <c r="P12" s="23"/>
      <c r="Q12" s="64"/>
      <c r="R12" s="64"/>
      <c r="S12" s="65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s="190"/>
      <c r="B13" s="159"/>
      <c r="C13" s="48" t="s">
        <v>24</v>
      </c>
      <c r="D13" s="49" t="s">
        <v>25</v>
      </c>
      <c r="E13" s="19"/>
      <c r="F13" s="26"/>
      <c r="G13" s="16"/>
      <c r="H13"/>
      <c r="I13" s="17"/>
      <c r="J13" s="17"/>
      <c r="K13" s="17"/>
      <c r="L13" s="17"/>
      <c r="M13" s="9"/>
      <c r="N13" s="9"/>
      <c r="O13"/>
      <c r="P13" s="62"/>
      <c r="Q13" s="62"/>
      <c r="R13" s="62"/>
      <c r="S13" s="62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s="190"/>
      <c r="B14" s="159"/>
      <c r="C14" s="48" t="s">
        <v>26</v>
      </c>
      <c r="D14" s="49" t="s">
        <v>27</v>
      </c>
      <c r="E14" s="19"/>
      <c r="F14"/>
      <c r="G14"/>
      <c r="H14"/>
      <c r="I14" s="9"/>
      <c r="J14" s="9"/>
      <c r="K14" s="9"/>
      <c r="L14" s="9"/>
      <c r="M14" s="9"/>
      <c r="N14" s="9"/>
      <c r="O14"/>
      <c r="P14" s="62"/>
      <c r="Q14" s="62"/>
      <c r="R14" s="62"/>
      <c r="S14" s="11">
        <f>IF(AND(S18&gt;=0,S18&lt;=0.2999),'Info générale'!AB5,IF(AND(S18&gt;=0.3,S18&lt;=0.4999),'Info générale'!$W$5,IF(AND(S18&gt;=0.5,S18&lt;=0.6999),'Info générale'!$R$5,IF(AND(S18&gt;=0.7,S18&lt;=0.8999),'Info générale'!$M$5,'Info générale'!$I$5))))</f>
        <v>59</v>
      </c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s="190"/>
      <c r="B15" s="131" t="s">
        <v>38</v>
      </c>
      <c r="C15" s="52" t="s">
        <v>28</v>
      </c>
      <c r="D15" s="53" t="s">
        <v>29</v>
      </c>
      <c r="I15"/>
      <c r="J15"/>
      <c r="K15"/>
      <c r="L15"/>
      <c r="M15"/>
      <c r="N15"/>
      <c r="O15"/>
      <c r="P15" s="62"/>
      <c r="Q15" s="62"/>
      <c r="R15" s="62"/>
      <c r="S15" s="62"/>
      <c r="U15" s="18"/>
      <c r="V15" s="18"/>
      <c r="W15" s="18"/>
      <c r="X15"/>
      <c r="Y15"/>
      <c r="Z15"/>
      <c r="AA15"/>
      <c r="AB15"/>
      <c r="AC15"/>
      <c r="AD15"/>
      <c r="AE15"/>
      <c r="AF15"/>
    </row>
    <row r="16" spans="1:32">
      <c r="A16" s="190"/>
      <c r="B16" s="132"/>
      <c r="C16" s="54" t="s">
        <v>30</v>
      </c>
      <c r="D16" s="55" t="s">
        <v>31</v>
      </c>
      <c r="E16" s="19"/>
      <c r="F16" s="16"/>
      <c r="G16" s="16"/>
      <c r="H16"/>
      <c r="I16"/>
      <c r="J16"/>
      <c r="K16" s="28"/>
      <c r="L16"/>
      <c r="M16"/>
      <c r="N16"/>
      <c r="O16"/>
      <c r="P16" s="63"/>
      <c r="Q16" s="63"/>
      <c r="R16" s="63"/>
      <c r="S16" s="62"/>
      <c r="U16" s="18"/>
      <c r="V16" s="18"/>
      <c r="W16" s="18"/>
      <c r="X16"/>
      <c r="Y16"/>
      <c r="Z16"/>
      <c r="AA16"/>
      <c r="AB16"/>
      <c r="AC16"/>
      <c r="AD16"/>
      <c r="AE16"/>
      <c r="AF16"/>
    </row>
    <row r="17" spans="1:32">
      <c r="A17" s="190"/>
      <c r="B17" s="132"/>
      <c r="C17" s="54" t="s">
        <v>30</v>
      </c>
      <c r="D17" s="55" t="s">
        <v>32</v>
      </c>
      <c r="E17" s="19"/>
      <c r="F17"/>
      <c r="G17"/>
      <c r="H17"/>
      <c r="I17"/>
      <c r="J17"/>
      <c r="K17"/>
      <c r="L17"/>
      <c r="M17"/>
      <c r="N17"/>
      <c r="O17"/>
      <c r="P17" s="63"/>
      <c r="Q17" s="63"/>
      <c r="R17" s="63"/>
      <c r="S17" s="62"/>
      <c r="U17" s="18"/>
      <c r="V17" s="18"/>
      <c r="W17" s="18"/>
      <c r="X17"/>
      <c r="Y17"/>
      <c r="Z17"/>
      <c r="AA17"/>
      <c r="AB17"/>
      <c r="AC17"/>
      <c r="AD17"/>
      <c r="AE17"/>
      <c r="AF17"/>
    </row>
    <row r="18" spans="1:32" ht="15.75" thickBot="1">
      <c r="A18" s="190"/>
      <c r="B18" s="132"/>
      <c r="C18" s="54" t="s">
        <v>33</v>
      </c>
      <c r="D18" s="55" t="s">
        <v>34</v>
      </c>
      <c r="E18" s="19"/>
      <c r="F18" s="16"/>
      <c r="G18" s="16"/>
      <c r="H18"/>
      <c r="I18"/>
      <c r="J18"/>
      <c r="K18"/>
      <c r="L18"/>
      <c r="M18"/>
      <c r="N18"/>
      <c r="O18"/>
      <c r="P18" s="23"/>
      <c r="Q18" s="62"/>
      <c r="R18" s="62"/>
      <c r="S18" s="62"/>
      <c r="U18" s="18"/>
      <c r="V18" s="18"/>
      <c r="W18" s="18"/>
      <c r="X18"/>
      <c r="Y18"/>
      <c r="Z18"/>
      <c r="AA18"/>
      <c r="AB18"/>
      <c r="AC18"/>
      <c r="AD18"/>
      <c r="AE18"/>
      <c r="AF18"/>
    </row>
    <row r="19" spans="1:32" ht="15.75" thickBot="1">
      <c r="A19" s="191"/>
      <c r="B19" s="133"/>
      <c r="C19" s="56" t="s">
        <v>30</v>
      </c>
      <c r="D19" s="57" t="s">
        <v>35</v>
      </c>
      <c r="E19" s="128" t="s">
        <v>59</v>
      </c>
      <c r="F19" s="129"/>
      <c r="G19" s="130"/>
      <c r="I19"/>
      <c r="J19" s="102"/>
      <c r="K19" s="102"/>
      <c r="L19" s="102"/>
      <c r="M19" s="102"/>
      <c r="N19" s="102"/>
      <c r="O19"/>
      <c r="P19" s="23"/>
      <c r="Q19" s="64"/>
      <c r="R19" s="64"/>
      <c r="S19" s="65"/>
      <c r="U19" s="18"/>
      <c r="V19" s="18"/>
      <c r="W19" s="18"/>
      <c r="X19"/>
      <c r="Y19"/>
      <c r="Z19"/>
      <c r="AA19"/>
      <c r="AB19"/>
      <c r="AC19"/>
      <c r="AD19"/>
      <c r="AE19"/>
      <c r="AF19"/>
    </row>
    <row r="20" spans="1:32" ht="15" customHeight="1" thickBot="1">
      <c r="A20" s="5"/>
      <c r="B20" s="5"/>
      <c r="C20" s="5"/>
      <c r="D20" s="5"/>
      <c r="E20" s="120" t="s">
        <v>39</v>
      </c>
      <c r="F20" s="119" t="s">
        <v>40</v>
      </c>
      <c r="G20" s="84" t="s">
        <v>41</v>
      </c>
      <c r="I20" s="2"/>
      <c r="J20" s="100"/>
      <c r="K20" s="103"/>
      <c r="L20" s="104"/>
      <c r="M20" s="104"/>
      <c r="N20" s="104"/>
      <c r="P20" s="2"/>
      <c r="Q20" s="2"/>
      <c r="R20" s="2"/>
      <c r="S20" s="2"/>
      <c r="T20" s="2"/>
      <c r="U20" s="2"/>
      <c r="V20" s="2"/>
      <c r="W20" s="2"/>
    </row>
    <row r="21" spans="1:32" ht="16.5" customHeight="1">
      <c r="A21" s="8"/>
      <c r="B21" s="8"/>
      <c r="C21" s="30">
        <v>42005</v>
      </c>
      <c r="D21" s="31">
        <v>42043</v>
      </c>
      <c r="E21" s="115">
        <v>59</v>
      </c>
      <c r="F21" s="106">
        <v>61</v>
      </c>
      <c r="G21" s="107">
        <v>92</v>
      </c>
      <c r="I21" s="2"/>
      <c r="J21" s="105"/>
      <c r="K21" s="103"/>
      <c r="L21" s="104"/>
      <c r="M21" s="104"/>
      <c r="N21" s="104"/>
      <c r="P21" s="2"/>
      <c r="Q21" s="3"/>
      <c r="R21" s="4"/>
      <c r="S21" s="4"/>
      <c r="T21" s="2"/>
      <c r="U21" s="2"/>
      <c r="V21" s="2"/>
      <c r="W21" s="2"/>
    </row>
    <row r="22" spans="1:32" ht="12.75" customHeight="1">
      <c r="A22" s="8"/>
      <c r="B22" s="8"/>
      <c r="C22" s="60">
        <v>42044</v>
      </c>
      <c r="D22" s="60">
        <v>42046</v>
      </c>
      <c r="E22" s="116">
        <v>104</v>
      </c>
      <c r="F22" s="73">
        <v>114</v>
      </c>
      <c r="G22" s="86">
        <v>171</v>
      </c>
      <c r="I22" s="2"/>
      <c r="J22" s="2"/>
      <c r="K22" s="104"/>
      <c r="L22" s="104"/>
      <c r="M22" s="104"/>
      <c r="N22" s="104"/>
      <c r="P22" s="2"/>
      <c r="Q22" s="3"/>
      <c r="R22" s="4"/>
      <c r="S22" s="4"/>
      <c r="T22" s="2"/>
      <c r="U22" s="2"/>
      <c r="V22" s="2"/>
      <c r="W22" s="2"/>
    </row>
    <row r="23" spans="1:32" ht="12.75" customHeight="1">
      <c r="A23" s="8"/>
      <c r="B23" s="8"/>
      <c r="C23" s="30">
        <v>42047</v>
      </c>
      <c r="D23" s="31">
        <v>42092</v>
      </c>
      <c r="E23" s="116">
        <v>59</v>
      </c>
      <c r="F23" s="24">
        <v>61</v>
      </c>
      <c r="G23" s="85">
        <v>92</v>
      </c>
      <c r="I23" s="2"/>
      <c r="J23" s="2"/>
      <c r="K23" s="104"/>
      <c r="L23" s="104"/>
      <c r="M23" s="104"/>
      <c r="N23" s="104"/>
      <c r="P23" s="2"/>
      <c r="Q23" s="3"/>
      <c r="R23" s="4"/>
      <c r="S23" s="4"/>
      <c r="T23" s="2"/>
      <c r="U23" s="2"/>
      <c r="V23" s="2"/>
      <c r="W23" s="2"/>
    </row>
    <row r="24" spans="1:32" ht="12.75" customHeight="1">
      <c r="A24" s="8"/>
      <c r="B24" s="8"/>
      <c r="C24" s="41">
        <v>42093</v>
      </c>
      <c r="D24" s="41">
        <v>42112</v>
      </c>
      <c r="E24" s="108">
        <v>73</v>
      </c>
      <c r="F24" s="24">
        <v>75</v>
      </c>
      <c r="G24" s="85">
        <v>113</v>
      </c>
      <c r="I24" s="2"/>
      <c r="J24" s="2"/>
      <c r="K24" s="104"/>
      <c r="L24" s="104"/>
      <c r="M24" s="104"/>
      <c r="N24" s="104"/>
      <c r="Q24" s="3"/>
      <c r="R24" s="4"/>
      <c r="S24" s="4"/>
      <c r="T24" s="2"/>
      <c r="U24" s="2"/>
      <c r="V24" s="2"/>
      <c r="W24" s="2"/>
    </row>
    <row r="25" spans="1:32" ht="12.75" customHeight="1">
      <c r="A25" s="8"/>
      <c r="B25" s="8"/>
      <c r="C25" s="51">
        <v>42113</v>
      </c>
      <c r="D25" s="51">
        <v>42118</v>
      </c>
      <c r="E25" s="116">
        <v>104</v>
      </c>
      <c r="F25" s="73">
        <v>114</v>
      </c>
      <c r="G25" s="86">
        <v>171</v>
      </c>
      <c r="I25" s="2"/>
      <c r="J25" s="2"/>
      <c r="K25" s="104"/>
      <c r="L25" s="104"/>
      <c r="M25" s="104"/>
      <c r="N25" s="104"/>
      <c r="Q25" s="3"/>
      <c r="R25" s="4"/>
      <c r="S25" s="4"/>
      <c r="T25" s="2"/>
      <c r="U25" s="2"/>
      <c r="V25" s="2"/>
      <c r="W25" s="2"/>
    </row>
    <row r="26" spans="1:32" ht="12.75" customHeight="1">
      <c r="A26" s="8"/>
      <c r="C26" s="41">
        <v>42119</v>
      </c>
      <c r="D26" s="41">
        <v>42124</v>
      </c>
      <c r="E26" s="108">
        <v>73</v>
      </c>
      <c r="F26" s="24">
        <v>75</v>
      </c>
      <c r="G26" s="85">
        <v>113</v>
      </c>
      <c r="I26" s="2"/>
      <c r="J26" s="2"/>
      <c r="K26" s="104"/>
      <c r="L26" s="104"/>
      <c r="M26" s="104"/>
      <c r="N26" s="104"/>
      <c r="Q26" s="3"/>
      <c r="R26" s="4"/>
      <c r="S26" s="4"/>
      <c r="T26" s="2"/>
      <c r="U26" s="2"/>
      <c r="V26" s="2"/>
      <c r="W26" s="2"/>
    </row>
    <row r="27" spans="1:32" ht="12.75" customHeight="1">
      <c r="A27" s="8"/>
      <c r="B27" s="29"/>
      <c r="C27" s="32">
        <v>42125</v>
      </c>
      <c r="D27" s="32">
        <v>42155</v>
      </c>
      <c r="E27" s="108">
        <v>90</v>
      </c>
      <c r="F27" s="24">
        <v>93</v>
      </c>
      <c r="G27" s="85">
        <v>140</v>
      </c>
      <c r="I27" s="2"/>
      <c r="J27" s="2"/>
      <c r="Q27" s="3"/>
      <c r="R27" s="4"/>
      <c r="S27" s="4"/>
      <c r="T27" s="2"/>
      <c r="U27" s="2"/>
      <c r="V27" s="2"/>
      <c r="W27" s="2"/>
    </row>
    <row r="28" spans="1:32" ht="14.25" customHeight="1">
      <c r="A28" s="8"/>
      <c r="B28" s="8"/>
      <c r="C28" s="33">
        <v>42156</v>
      </c>
      <c r="D28" s="35">
        <v>42168</v>
      </c>
      <c r="E28" s="108">
        <v>110</v>
      </c>
      <c r="F28" s="24">
        <v>113</v>
      </c>
      <c r="G28" s="85">
        <v>170</v>
      </c>
      <c r="I28" s="2"/>
      <c r="J28" s="2"/>
      <c r="P28" s="27"/>
      <c r="Q28" s="2"/>
      <c r="R28" s="2"/>
      <c r="S28" s="2"/>
      <c r="T28" s="2"/>
      <c r="U28" s="2"/>
      <c r="V28" s="2"/>
      <c r="W28" s="2"/>
    </row>
    <row r="29" spans="1:32" ht="14.25" customHeight="1">
      <c r="A29" s="8"/>
      <c r="B29" s="8"/>
      <c r="C29" s="58">
        <v>42169</v>
      </c>
      <c r="D29" s="58">
        <v>42175</v>
      </c>
      <c r="E29" s="113">
        <v>123.5</v>
      </c>
      <c r="F29" s="112">
        <v>136</v>
      </c>
      <c r="G29" s="114">
        <v>204</v>
      </c>
      <c r="I29" s="2"/>
      <c r="J29" s="2"/>
      <c r="P29" s="27"/>
      <c r="Q29" s="2"/>
      <c r="R29" s="2"/>
      <c r="S29" s="2"/>
      <c r="T29" s="2"/>
      <c r="U29" s="2"/>
      <c r="V29" s="2"/>
      <c r="W29" s="2"/>
    </row>
    <row r="30" spans="1:32">
      <c r="A30" s="6"/>
      <c r="B30" s="6"/>
      <c r="C30" s="33">
        <v>42176</v>
      </c>
      <c r="D30" s="33">
        <v>42194</v>
      </c>
      <c r="E30" s="108">
        <v>110</v>
      </c>
      <c r="F30" s="24">
        <v>113</v>
      </c>
      <c r="G30" s="85">
        <v>170</v>
      </c>
      <c r="I30" s="2"/>
      <c r="J30" s="2"/>
      <c r="Q30" s="2"/>
      <c r="R30" s="2"/>
      <c r="S30" s="2"/>
      <c r="T30" s="2"/>
      <c r="U30" s="2"/>
      <c r="V30" s="2"/>
      <c r="W30" s="2"/>
    </row>
    <row r="31" spans="1:32">
      <c r="A31" s="6"/>
      <c r="B31" s="6"/>
      <c r="C31" s="45">
        <v>42195</v>
      </c>
      <c r="D31" s="45">
        <v>42246</v>
      </c>
      <c r="E31" s="108">
        <v>80</v>
      </c>
      <c r="F31" s="24">
        <v>83.5</v>
      </c>
      <c r="G31" s="85">
        <v>125.5</v>
      </c>
      <c r="I31" s="2"/>
      <c r="J31" s="2"/>
      <c r="Q31" s="2"/>
      <c r="R31" s="2"/>
      <c r="S31" s="2"/>
      <c r="T31" s="2"/>
      <c r="U31" s="2"/>
      <c r="V31" s="2"/>
      <c r="W31" s="2"/>
    </row>
    <row r="32" spans="1:32">
      <c r="A32" s="6"/>
      <c r="B32" s="6"/>
      <c r="C32" s="34">
        <v>42247</v>
      </c>
      <c r="D32" s="35">
        <v>42288</v>
      </c>
      <c r="E32" s="108">
        <v>110</v>
      </c>
      <c r="F32" s="24">
        <v>113</v>
      </c>
      <c r="G32" s="85">
        <v>170</v>
      </c>
      <c r="I32" s="2"/>
      <c r="J32" s="2"/>
      <c r="Q32" s="2"/>
      <c r="R32" s="2"/>
      <c r="S32" s="2"/>
      <c r="T32" s="2"/>
      <c r="U32" s="2"/>
      <c r="V32" s="2"/>
      <c r="W32" s="2"/>
    </row>
    <row r="33" spans="1:23">
      <c r="A33" s="6"/>
      <c r="B33" s="6"/>
      <c r="C33" s="59">
        <v>42289</v>
      </c>
      <c r="D33" s="59">
        <v>42293</v>
      </c>
      <c r="E33" s="113">
        <v>123.5</v>
      </c>
      <c r="F33" s="112">
        <v>136</v>
      </c>
      <c r="G33" s="114">
        <v>204</v>
      </c>
      <c r="I33" s="2"/>
      <c r="J33" s="2"/>
      <c r="Q33" s="2"/>
      <c r="R33" s="2"/>
      <c r="S33" s="2"/>
      <c r="T33" s="2"/>
      <c r="U33" s="2"/>
      <c r="V33" s="3"/>
      <c r="W33" s="3"/>
    </row>
    <row r="34" spans="1:23">
      <c r="A34" s="6"/>
      <c r="B34" s="6"/>
      <c r="C34" s="36">
        <v>42294</v>
      </c>
      <c r="D34" s="33">
        <v>42306</v>
      </c>
      <c r="E34" s="108">
        <v>110</v>
      </c>
      <c r="F34" s="24">
        <v>113</v>
      </c>
      <c r="G34" s="85">
        <v>170</v>
      </c>
      <c r="H34" s="2"/>
      <c r="I34" s="2"/>
      <c r="J34" s="2"/>
    </row>
    <row r="35" spans="1:23">
      <c r="A35" s="6"/>
      <c r="B35" s="6"/>
      <c r="C35" s="46">
        <v>42307</v>
      </c>
      <c r="D35" s="46">
        <v>42368</v>
      </c>
      <c r="E35" s="108">
        <v>80</v>
      </c>
      <c r="F35" s="24">
        <v>83.5</v>
      </c>
      <c r="G35" s="85">
        <v>125.5</v>
      </c>
      <c r="H35" s="2"/>
      <c r="I35" s="2"/>
      <c r="J35" s="2"/>
    </row>
    <row r="36" spans="1:23" ht="15.75" thickBot="1">
      <c r="A36" s="6"/>
      <c r="B36" s="6"/>
      <c r="C36" s="33">
        <v>42369</v>
      </c>
      <c r="D36" s="33">
        <v>42369</v>
      </c>
      <c r="E36" s="109">
        <v>110</v>
      </c>
      <c r="F36" s="110">
        <v>113</v>
      </c>
      <c r="G36" s="111">
        <v>170</v>
      </c>
      <c r="H36" s="2"/>
      <c r="I36" s="2"/>
      <c r="J36" s="2"/>
    </row>
    <row r="37" spans="1:23">
      <c r="A37" s="6"/>
      <c r="B37" s="6"/>
      <c r="C37" s="37"/>
      <c r="D37" s="37"/>
      <c r="E37" s="7"/>
      <c r="F37" s="7"/>
      <c r="G37" s="7"/>
      <c r="H37" s="2"/>
      <c r="I37" s="2"/>
      <c r="J37" s="2"/>
    </row>
    <row r="38" spans="1:23">
      <c r="A38" s="2"/>
      <c r="B38" s="2"/>
      <c r="E38" s="2"/>
      <c r="F38" s="2"/>
      <c r="G38" s="2"/>
      <c r="H38" s="2"/>
      <c r="I38" s="2"/>
      <c r="J38" s="2"/>
    </row>
    <row r="39" spans="1:23">
      <c r="A39" s="2"/>
      <c r="B39" s="2"/>
      <c r="E39" s="2"/>
      <c r="F39" s="2"/>
      <c r="G39" s="2"/>
      <c r="H39" s="2"/>
      <c r="I39" s="2"/>
      <c r="J39" s="2"/>
    </row>
    <row r="40" spans="1:2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2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2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2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2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2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2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2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2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>
      <c r="A59" s="2"/>
      <c r="B59" s="2"/>
      <c r="C59" s="2"/>
      <c r="D59" s="2"/>
      <c r="E59" s="2"/>
      <c r="F59" s="2"/>
      <c r="G59" s="2"/>
      <c r="H59" s="2"/>
      <c r="I59" s="2"/>
      <c r="J59" s="2"/>
    </row>
  </sheetData>
  <mergeCells count="31">
    <mergeCell ref="AE4:AF4"/>
    <mergeCell ref="A5:A6"/>
    <mergeCell ref="E5:E9"/>
    <mergeCell ref="A1:A4"/>
    <mergeCell ref="C1:D4"/>
    <mergeCell ref="E1:E4"/>
    <mergeCell ref="F1:H3"/>
    <mergeCell ref="K4:L4"/>
    <mergeCell ref="C7:D7"/>
    <mergeCell ref="C8:D8"/>
    <mergeCell ref="Z5:Z11"/>
    <mergeCell ref="C10:D10"/>
    <mergeCell ref="A11:A19"/>
    <mergeCell ref="P4:Q4"/>
    <mergeCell ref="U4:V4"/>
    <mergeCell ref="Z4:AA4"/>
    <mergeCell ref="A7:A8"/>
    <mergeCell ref="C9:D9"/>
    <mergeCell ref="B1:B4"/>
    <mergeCell ref="A9:A10"/>
    <mergeCell ref="B11:B14"/>
    <mergeCell ref="AB3:AD3"/>
    <mergeCell ref="U5:U11"/>
    <mergeCell ref="P5:P11"/>
    <mergeCell ref="K5:K11"/>
    <mergeCell ref="F5:F11"/>
    <mergeCell ref="E19:G19"/>
    <mergeCell ref="B15:B19"/>
    <mergeCell ref="C5:D5"/>
    <mergeCell ref="C6:D6"/>
    <mergeCell ref="F4:G4"/>
  </mergeCells>
  <conditionalFormatting sqref="V20:W20 V28:W32 V34:W44">
    <cfRule type="cellIs" dxfId="1" priority="2" operator="between">
      <formula>70</formula>
      <formula>90</formula>
    </cfRule>
  </conditionalFormatting>
  <conditionalFormatting sqref="V12:W19 W6:W11">
    <cfRule type="cellIs" dxfId="0" priority="1" operator="between">
      <formula>70</formula>
      <formula>90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33"/>
  <sheetViews>
    <sheetView tabSelected="1" workbookViewId="0">
      <selection activeCell="J17" sqref="J17"/>
    </sheetView>
  </sheetViews>
  <sheetFormatPr baseColWidth="10" defaultRowHeight="12.75"/>
  <cols>
    <col min="3" max="3" width="15.7109375" customWidth="1"/>
    <col min="4" max="5" width="12.140625" bestFit="1" customWidth="1"/>
  </cols>
  <sheetData>
    <row r="1" spans="2:7" ht="13.5" thickBot="1"/>
    <row r="2" spans="2:7" ht="13.5" thickBot="1">
      <c r="B2" s="195" t="s">
        <v>54</v>
      </c>
      <c r="C2" s="196"/>
      <c r="D2" s="196"/>
      <c r="E2" s="196"/>
      <c r="F2" s="196"/>
      <c r="G2" s="197"/>
    </row>
    <row r="3" spans="2:7">
      <c r="B3" s="92"/>
      <c r="C3" s="9"/>
      <c r="D3" s="9"/>
      <c r="E3" s="9"/>
      <c r="F3" s="9"/>
      <c r="G3" s="93"/>
    </row>
    <row r="4" spans="2:7" ht="13.5" thickBot="1">
      <c r="B4" s="92"/>
      <c r="C4" s="9"/>
      <c r="D4" s="9"/>
      <c r="E4" s="9"/>
      <c r="F4" s="9"/>
      <c r="G4" s="93"/>
    </row>
    <row r="5" spans="2:7" ht="13.5" thickBot="1">
      <c r="B5" s="92"/>
      <c r="C5" s="97" t="s">
        <v>56</v>
      </c>
      <c r="D5" s="101">
        <v>42005</v>
      </c>
      <c r="E5" s="9"/>
      <c r="F5" s="9"/>
      <c r="G5" s="93"/>
    </row>
    <row r="6" spans="2:7" ht="13.5" thickBot="1">
      <c r="B6" s="92"/>
      <c r="C6" s="9"/>
      <c r="D6" s="9"/>
      <c r="E6" s="9"/>
      <c r="F6" s="9"/>
      <c r="G6" s="93"/>
    </row>
    <row r="7" spans="2:7" ht="13.5" thickBot="1">
      <c r="B7" s="92"/>
      <c r="C7" s="9"/>
      <c r="D7" s="120" t="s">
        <v>39</v>
      </c>
      <c r="E7" s="121" t="s">
        <v>40</v>
      </c>
      <c r="F7" s="122" t="s">
        <v>41</v>
      </c>
      <c r="G7" s="93"/>
    </row>
    <row r="8" spans="2:7" s="126" customFormat="1" ht="15" customHeight="1">
      <c r="B8" s="123"/>
      <c r="C8" s="97" t="s">
        <v>55</v>
      </c>
      <c r="D8" s="124">
        <f>VLOOKUP($D$5,'Info générale'!$C$21:$G$36,3)</f>
        <v>59</v>
      </c>
      <c r="E8" s="124">
        <f>VLOOKUP($D$5,'Info générale'!$C$21:$G$36,4)</f>
        <v>61</v>
      </c>
      <c r="F8" s="124">
        <f>VLOOKUP($D$5,'Info générale'!$C$21:$G$36,5)</f>
        <v>92</v>
      </c>
      <c r="G8" s="125"/>
    </row>
    <row r="9" spans="2:7" ht="17.25" customHeight="1">
      <c r="B9" s="92"/>
      <c r="C9" s="117"/>
      <c r="D9" s="118"/>
      <c r="E9" s="9"/>
      <c r="F9" s="9"/>
      <c r="G9" s="93"/>
    </row>
    <row r="10" spans="2:7">
      <c r="B10" s="92"/>
      <c r="C10" s="9"/>
      <c r="D10" s="9"/>
      <c r="E10" s="9">
        <f>E8/2</f>
        <v>30.5</v>
      </c>
      <c r="F10" s="9">
        <f>F8/3</f>
        <v>30.666666666666668</v>
      </c>
      <c r="G10" s="93"/>
    </row>
    <row r="11" spans="2:7" ht="13.5" thickBot="1">
      <c r="B11" s="92"/>
      <c r="C11" s="9"/>
      <c r="D11" s="9"/>
      <c r="E11" s="9"/>
      <c r="F11" s="9"/>
      <c r="G11" s="93"/>
    </row>
    <row r="12" spans="2:7" ht="13.5" thickBot="1">
      <c r="B12" s="92"/>
      <c r="C12" s="98" t="s">
        <v>57</v>
      </c>
      <c r="D12" s="198">
        <v>0.9</v>
      </c>
      <c r="E12" s="199"/>
      <c r="F12" s="200"/>
      <c r="G12" s="93"/>
    </row>
    <row r="13" spans="2:7">
      <c r="B13" s="92"/>
      <c r="C13" s="9"/>
      <c r="D13" s="9"/>
      <c r="E13" s="9"/>
      <c r="F13" s="9"/>
      <c r="G13" s="93"/>
    </row>
    <row r="14" spans="2:7">
      <c r="B14" s="92"/>
      <c r="C14" s="9"/>
      <c r="D14" s="9"/>
      <c r="E14" s="9"/>
      <c r="F14" s="9"/>
      <c r="G14" s="93"/>
    </row>
    <row r="15" spans="2:7" ht="15.75" thickBot="1">
      <c r="B15" s="92"/>
      <c r="D15" s="13">
        <f>IF(AND(D12&gt;=0,D12&lt;=0.2999),D8,IF(AND(D12&gt;=0.3,D12&lt;=0.4999),'Info générale'!$W$5,IF(AND(D12&gt;=0.5,D12&lt;=0.6999),'Info générale'!$R$5,IF(AND(D12&gt;=0.7,D12&lt;=0.8999),'Info générale'!$M$5,'Info générale'!$I$5))))</f>
        <v>10</v>
      </c>
      <c r="E15" s="13">
        <f>IF(AND(E12&gt;=0,E12&lt;=0.2999),E8,IF(AND(E12&gt;=0.3,E12&lt;=0.4999),'Info générale'!$W$5,IF(AND(E12&gt;=0.5,E12&lt;=0.6999),'Info générale'!$R$5,IF(AND(E12&gt;=0.7,E12&lt;=0.8999),'Info générale'!$M$5,'Info générale'!$I$5))))</f>
        <v>61</v>
      </c>
      <c r="F15" s="13">
        <f>IF(AND(F12&gt;=0,F12&lt;=0.2999),F8,IF(AND(F12&gt;=0.3,F12&lt;=0.4999),'Info générale'!$W$5,IF(AND(F12&gt;=0.5,F12&lt;=0.6999),'Info générale'!$R$5,IF(AND(F12&gt;=0.7,F12&lt;=0.8999),'Info générale'!$M$5,'Info générale'!$I$5))))</f>
        <v>92</v>
      </c>
      <c r="G15" s="93"/>
    </row>
    <row r="16" spans="2:7" ht="13.5" thickBot="1">
      <c r="B16" s="92"/>
      <c r="C16" s="99" t="s">
        <v>58</v>
      </c>
      <c r="D16" s="127">
        <f>D8+D15</f>
        <v>69</v>
      </c>
      <c r="E16" s="127">
        <f>E8+E15</f>
        <v>122</v>
      </c>
      <c r="F16" s="127">
        <f t="shared" ref="F16" si="0">F8+F15</f>
        <v>184</v>
      </c>
      <c r="G16" s="93"/>
    </row>
    <row r="17" spans="2:7">
      <c r="B17" s="92"/>
      <c r="C17" s="9"/>
      <c r="D17" s="9"/>
      <c r="E17" s="9"/>
      <c r="F17" s="9"/>
      <c r="G17" s="93"/>
    </row>
    <row r="18" spans="2:7">
      <c r="B18" s="92"/>
      <c r="C18" s="9"/>
      <c r="D18" s="9"/>
      <c r="E18" s="9"/>
      <c r="F18" s="9"/>
      <c r="G18" s="93"/>
    </row>
    <row r="19" spans="2:7">
      <c r="B19" s="92"/>
      <c r="C19" s="9"/>
      <c r="D19" s="9"/>
      <c r="E19" s="9"/>
      <c r="F19" s="9"/>
      <c r="G19" s="93"/>
    </row>
    <row r="20" spans="2:7">
      <c r="B20" s="92"/>
      <c r="C20" s="9"/>
      <c r="D20" s="9"/>
      <c r="E20" s="9"/>
      <c r="F20" s="9"/>
      <c r="G20" s="93"/>
    </row>
    <row r="21" spans="2:7">
      <c r="B21" s="92"/>
      <c r="C21" s="9"/>
      <c r="D21" s="9"/>
      <c r="E21" s="9"/>
      <c r="F21" s="9"/>
      <c r="G21" s="93"/>
    </row>
    <row r="22" spans="2:7">
      <c r="B22" s="92"/>
      <c r="C22" s="9"/>
      <c r="D22" s="9"/>
      <c r="E22" s="9"/>
      <c r="F22" s="9"/>
      <c r="G22" s="93"/>
    </row>
    <row r="23" spans="2:7">
      <c r="B23" s="92"/>
      <c r="C23" s="9"/>
      <c r="D23" s="9"/>
      <c r="E23" s="9"/>
      <c r="F23" s="9"/>
      <c r="G23" s="93"/>
    </row>
    <row r="24" spans="2:7">
      <c r="B24" s="92"/>
      <c r="C24" s="9"/>
      <c r="D24" s="9"/>
      <c r="E24" s="9"/>
      <c r="F24" s="9"/>
      <c r="G24" s="93"/>
    </row>
    <row r="25" spans="2:7">
      <c r="B25" s="92"/>
      <c r="C25" s="9"/>
      <c r="D25" s="9"/>
      <c r="E25" s="9"/>
      <c r="F25" s="9"/>
      <c r="G25" s="93"/>
    </row>
    <row r="26" spans="2:7">
      <c r="B26" s="92"/>
      <c r="C26" s="9"/>
      <c r="D26" s="9"/>
      <c r="E26" s="9"/>
      <c r="F26" s="9"/>
      <c r="G26" s="93"/>
    </row>
    <row r="27" spans="2:7">
      <c r="B27" s="92"/>
      <c r="C27" s="9"/>
      <c r="D27" s="9"/>
      <c r="E27" s="9"/>
      <c r="F27" s="9"/>
      <c r="G27" s="93"/>
    </row>
    <row r="28" spans="2:7" ht="17.25" customHeight="1">
      <c r="B28" s="92"/>
      <c r="C28" s="9"/>
      <c r="D28" s="9"/>
      <c r="E28" s="9"/>
      <c r="F28" s="9"/>
      <c r="G28" s="93"/>
    </row>
    <row r="29" spans="2:7">
      <c r="B29" s="92"/>
      <c r="C29" s="9"/>
      <c r="D29" s="9"/>
      <c r="E29" s="9"/>
      <c r="F29" s="9"/>
      <c r="G29" s="93"/>
    </row>
    <row r="30" spans="2:7">
      <c r="B30" s="92"/>
      <c r="C30" s="9"/>
      <c r="D30" s="9"/>
      <c r="E30" s="9"/>
      <c r="F30" s="9"/>
      <c r="G30" s="93"/>
    </row>
    <row r="31" spans="2:7">
      <c r="B31" s="92"/>
      <c r="C31" s="9"/>
      <c r="D31" s="9"/>
      <c r="E31" s="9"/>
      <c r="F31" s="9"/>
      <c r="G31" s="93"/>
    </row>
    <row r="32" spans="2:7">
      <c r="B32" s="92"/>
      <c r="C32" s="9"/>
      <c r="D32" s="9"/>
      <c r="E32" s="9"/>
      <c r="F32" s="9"/>
      <c r="G32" s="93"/>
    </row>
    <row r="33" spans="2:7" ht="13.5" thickBot="1">
      <c r="B33" s="94"/>
      <c r="C33" s="95"/>
      <c r="D33" s="95"/>
      <c r="E33" s="95"/>
      <c r="F33" s="95"/>
      <c r="G33" s="96"/>
    </row>
  </sheetData>
  <mergeCells count="2">
    <mergeCell ref="B2:G2"/>
    <mergeCell ref="D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 générale</vt:lpstr>
      <vt:lpstr>Quotation</vt:lpstr>
    </vt:vector>
  </TitlesOfParts>
  <Company>TUI Travel A&amp;D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Inmaculada Ruiz</dc:creator>
  <cp:lastModifiedBy>Yves</cp:lastModifiedBy>
  <cp:lastPrinted>2013-07-01T10:44:33Z</cp:lastPrinted>
  <dcterms:created xsi:type="dcterms:W3CDTF">2011-02-14T14:27:49Z</dcterms:created>
  <dcterms:modified xsi:type="dcterms:W3CDTF">2014-11-23T12:29:16Z</dcterms:modified>
</cp:coreProperties>
</file>