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883837A0-6F1B-47A2-88D6-A9526516272D}" xr6:coauthVersionLast="45" xr6:coauthVersionMax="45" xr10:uidLastSave="{00000000-0000-0000-0000-000000000000}"/>
  <bookViews>
    <workbookView xWindow="-15" yWindow="-15" windowWidth="14400" windowHeight="15630" tabRatio="742" activeTab="1" xr2:uid="{00000000-000D-0000-FFFF-FFFF00000000}"/>
  </bookViews>
  <sheets>
    <sheet name="Sheet 1" sheetId="5" r:id="rId1"/>
    <sheet name="Sheet 2" sheetId="6" r:id="rId2"/>
  </sheets>
  <definedNames>
    <definedName name="_xlnm._FilterDatabase" localSheetId="0" hidden="1">'Sheet 1'!$B$1:$H$1</definedName>
    <definedName name="_xlnm._FilterDatabase" localSheetId="1" hidden="1">'Sheet 2'!$B$2:$R$2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49" i="6" l="1"/>
  <c r="K149" i="6"/>
  <c r="F149" i="6"/>
  <c r="E149" i="6"/>
  <c r="L148" i="6"/>
  <c r="K148" i="6"/>
  <c r="F148" i="6"/>
  <c r="E148" i="6"/>
  <c r="Q147" i="6"/>
  <c r="L147" i="6"/>
  <c r="K147" i="6"/>
  <c r="F147" i="6"/>
  <c r="E147" i="6"/>
  <c r="L146" i="6"/>
  <c r="K146" i="6"/>
  <c r="F146" i="6"/>
  <c r="E146" i="6"/>
  <c r="L145" i="6"/>
  <c r="N145" i="6" s="1"/>
  <c r="K145" i="6"/>
  <c r="F145" i="6"/>
  <c r="E145" i="6"/>
  <c r="R145" i="6" s="1"/>
  <c r="G145" i="6"/>
  <c r="H145" i="6" s="1"/>
  <c r="J145" i="6" s="1"/>
  <c r="P149" i="6"/>
  <c r="O149" i="6"/>
  <c r="N149" i="6"/>
  <c r="M149" i="6"/>
  <c r="J149" i="6"/>
  <c r="I149" i="6"/>
  <c r="H149" i="6"/>
  <c r="G149" i="6"/>
  <c r="A149" i="6"/>
  <c r="P148" i="6"/>
  <c r="O148" i="6"/>
  <c r="N148" i="6"/>
  <c r="M148" i="6"/>
  <c r="J148" i="6"/>
  <c r="I148" i="6"/>
  <c r="H148" i="6"/>
  <c r="G148" i="6"/>
  <c r="A148" i="6"/>
  <c r="I147" i="6"/>
  <c r="A147" i="6"/>
  <c r="A152" i="6" s="1"/>
  <c r="P146" i="6"/>
  <c r="O146" i="6"/>
  <c r="N146" i="6"/>
  <c r="M146" i="6"/>
  <c r="J146" i="6"/>
  <c r="I146" i="6"/>
  <c r="H146" i="6"/>
  <c r="G146" i="6"/>
  <c r="A146" i="6"/>
  <c r="M145" i="6"/>
  <c r="I145" i="6"/>
  <c r="O145" i="6" s="1"/>
  <c r="P145" i="6" s="1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J95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J77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J49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J6" i="5"/>
  <c r="A6" i="5"/>
  <c r="A5" i="5"/>
  <c r="A4" i="5"/>
  <c r="A3" i="5"/>
  <c r="A2" i="5"/>
  <c r="G147" i="6" l="1"/>
  <c r="H147" i="6" s="1"/>
  <c r="J147" i="6" s="1"/>
  <c r="N147" i="6" l="1"/>
  <c r="O147" i="6" s="1"/>
  <c r="P147" i="6" s="1"/>
  <c r="M147" i="6"/>
  <c r="R147" i="6"/>
</calcChain>
</file>

<file path=xl/sharedStrings.xml><?xml version="1.0" encoding="utf-8"?>
<sst xmlns="http://schemas.openxmlformats.org/spreadsheetml/2006/main" count="593" uniqueCount="175">
  <si>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</si>
  <si>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</si>
  <si>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</si>
  <si>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</si>
  <si>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</si>
  <si>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</si>
  <si>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</si>
  <si>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</si>
  <si>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</si>
  <si>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</si>
  <si>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</si>
  <si>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</si>
  <si>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</si>
  <si>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</si>
  <si>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</si>
  <si>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</si>
  <si>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</si>
  <si>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</si>
  <si>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</si>
  <si>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</si>
  <si>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</si>
  <si>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</si>
  <si>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</si>
  <si>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</si>
  <si>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</si>
  <si>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</si>
  <si>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</si>
  <si>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</si>
  <si>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</si>
  <si>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</si>
  <si>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</si>
  <si>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</si>
  <si>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</si>
  <si>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</si>
  <si>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</si>
  <si>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</si>
  <si>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</si>
  <si>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</si>
  <si>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</si>
  <si>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</si>
  <si>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</si>
  <si>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</si>
  <si>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</si>
  <si>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</si>
  <si>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</si>
  <si>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</si>
  <si>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</si>
  <si>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</si>
  <si>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</si>
  <si>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</si>
  <si>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Value Inv befor</t>
  </si>
  <si>
    <t>Date_value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</si>
  <si>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</si>
  <si>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</si>
  <si>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</si>
  <si>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</si>
  <si>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</si>
  <si>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</si>
  <si>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</si>
  <si>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</si>
  <si>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</si>
  <si>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</si>
  <si>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</si>
  <si>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</si>
  <si>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</si>
  <si>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</si>
  <si>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</si>
  <si>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</si>
  <si>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</si>
  <si>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</si>
  <si>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</si>
  <si>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</si>
  <si>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</si>
  <si>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</si>
  <si>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</si>
  <si>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</si>
  <si>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</si>
  <si>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</si>
  <si>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</si>
  <si>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</si>
  <si>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</si>
  <si>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</si>
  <si>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</si>
  <si>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</si>
  <si>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</si>
  <si>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</si>
  <si>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</si>
  <si>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</si>
  <si>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</si>
  <si>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</si>
  <si>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</si>
  <si>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</si>
  <si>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</si>
  <si>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</si>
  <si>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</si>
  <si>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</si>
  <si>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</si>
  <si>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</si>
  <si>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</si>
  <si>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</si>
  <si>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</si>
  <si>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</si>
  <si>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</si>
  <si>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</si>
  <si>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</si>
  <si>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</si>
  <si>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</si>
  <si>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</si>
  <si>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</si>
  <si>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</si>
  <si>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</si>
  <si>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</si>
  <si>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</si>
  <si>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</si>
  <si>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</si>
  <si>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</si>
  <si>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</si>
  <si>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</si>
  <si>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</si>
  <si>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</si>
  <si>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</si>
  <si>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</si>
  <si>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</si>
  <si>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</si>
  <si>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</si>
  <si>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</si>
  <si>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</si>
  <si>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</si>
  <si>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</si>
  <si>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</si>
  <si>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</si>
  <si>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</si>
  <si>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</si>
  <si>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</si>
  <si>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</si>
  <si>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</si>
  <si>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</si>
  <si>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</si>
  <si>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</si>
  <si>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</si>
  <si>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</si>
  <si>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</si>
  <si>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</si>
  <si>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</si>
  <si>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</si>
  <si>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</si>
  <si>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</si>
  <si>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</si>
  <si>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</si>
  <si>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</si>
  <si>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</si>
  <si>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</si>
  <si>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</si>
  <si>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</si>
  <si>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</si>
  <si>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</si>
  <si>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</si>
  <si>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</si>
  <si>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</si>
  <si>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</si>
  <si>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</si>
  <si>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</si>
  <si>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</si>
  <si>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</si>
  <si>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</si>
  <si>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</si>
  <si>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</si>
  <si>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</si>
  <si>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</si>
  <si>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</si>
  <si>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</si>
  <si>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/>
  </si>
  <si>
    <t>BEARISH</t>
  </si>
  <si>
    <t>BULLISH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</si>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</sst>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/mm/yyyy\ hh:mm:s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10" fontId="0" fillId="0" borderId="0" xfId="1" applyNumberFormat="1" applyFont="1"/>
    <xf numFmtId="0" fontId="0" fillId="0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16" fillId="34" borderId="0" xfId="0" applyFont="1" applyFill="1"/>
    <xf numFmtId="10" fontId="16" fillId="34" borderId="0" xfId="1" applyNumberFormat="1" applyFont="1" applyFill="1"/>
    <xf numFmtId="164" fontId="0" fillId="0" borderId="0" xfId="0" applyNumberFormat="1"/>
    <xf numFmtId="165" fontId="0" fillId="0" borderId="0" xfId="0" applyNumberFormat="1"/>
    <xf numFmtId="0" fontId="0" fillId="36" borderId="0" xfId="0" applyFill="1"/>
    <xf numFmtId="165" fontId="16" fillId="33" borderId="0" xfId="0" applyNumberFormat="1" applyFont="1" applyFill="1"/>
    <xf numFmtId="0" fontId="0" fillId="35" borderId="0" xfId="0" applyFill="1" applyAlignment="1">
      <alignment horizontal="center"/>
    </xf>
    <xf numFmtId="9" fontId="0" fillId="0" borderId="0" xfId="1" applyFo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47625</xdr:rowOff>
        </xdr:from>
        <xdr:to>
          <xdr:col>19</xdr:col>
          <xdr:colOff>1381125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Colonne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990600</xdr:colOff>
          <xdr:row>1</xdr:row>
          <xdr:rowOff>38100</xdr:rowOff>
        </xdr:from>
        <xdr:to>
          <xdr:col>21</xdr:col>
          <xdr:colOff>209550</xdr:colOff>
          <xdr:row>1</xdr:row>
          <xdr:rowOff>333375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Colonne T (comme démo)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49"/>
  <sheetViews>
    <sheetView workbookViewId="0">
      <pane ySplit="1" topLeftCell="A2" activePane="bottomLeft" state="frozen"/>
      <selection pane="bottomLeft" activeCell="B27" sqref="B27"/>
    </sheetView>
  </sheetViews>
  <sheetFormatPr baseColWidth="10" defaultColWidth="9.140625" defaultRowHeight="15" x14ac:dyDescent="0.25"/>
  <cols>
    <col min="1" max="1" width="18.28515625" bestFit="1" customWidth="1"/>
    <col min="2" max="2" width="18.5703125" customWidth="1"/>
    <col min="4" max="4" width="18.28515625" bestFit="1" customWidth="1"/>
    <col min="8" max="8" width="12.140625" bestFit="1" customWidth="1"/>
  </cols>
  <sheetData>
    <row r="1" spans="1:10" x14ac:dyDescent="0.25">
      <c r="A1" t="s">
        <v>51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10" x14ac:dyDescent="0.25">
      <c r="A2" s="11">
        <f t="shared" ref="A2:A65" si="0">DATEVALUE(MID(B2,1,10))+(IF(RIGHT(B2,2)="PM",12,0)+MID(B2,12,2))/24</f>
        <v>43737.791666666664</v>
      </c>
      <c r="B2" s="4" t="s">
        <v>52</v>
      </c>
      <c r="C2" s="4">
        <v>7981.66</v>
      </c>
      <c r="D2" s="4">
        <v>8008.15</v>
      </c>
      <c r="E2" s="4">
        <v>7917.84</v>
      </c>
      <c r="F2" s="4">
        <v>7950.69</v>
      </c>
      <c r="G2" s="4">
        <v>1555.31</v>
      </c>
      <c r="H2" s="4">
        <v>12370982.92</v>
      </c>
      <c r="I2" s="4"/>
    </row>
    <row r="3" spans="1:10" x14ac:dyDescent="0.25">
      <c r="A3" s="11">
        <f t="shared" si="0"/>
        <v>43737.75</v>
      </c>
      <c r="B3" t="s">
        <v>53</v>
      </c>
      <c r="C3">
        <v>7991.93</v>
      </c>
      <c r="D3">
        <v>8018.01</v>
      </c>
      <c r="E3">
        <v>7955</v>
      </c>
      <c r="F3">
        <v>7981.66</v>
      </c>
      <c r="G3">
        <v>727.77</v>
      </c>
      <c r="H3">
        <v>5811917.5899999999</v>
      </c>
    </row>
    <row r="4" spans="1:10" x14ac:dyDescent="0.25">
      <c r="A4" s="11">
        <f t="shared" si="0"/>
        <v>43737.708333333336</v>
      </c>
      <c r="B4" t="s">
        <v>54</v>
      </c>
      <c r="C4">
        <v>8030.75</v>
      </c>
      <c r="D4">
        <v>8032.32</v>
      </c>
      <c r="E4">
        <v>7981.58</v>
      </c>
      <c r="F4">
        <v>7991.93</v>
      </c>
      <c r="G4">
        <v>980.75</v>
      </c>
      <c r="H4">
        <v>7852113.1600000001</v>
      </c>
    </row>
    <row r="5" spans="1:10" x14ac:dyDescent="0.25">
      <c r="A5" s="11">
        <f t="shared" si="0"/>
        <v>43737.666666666664</v>
      </c>
      <c r="B5" t="s">
        <v>55</v>
      </c>
      <c r="C5">
        <v>7965.57</v>
      </c>
      <c r="D5">
        <v>8035</v>
      </c>
      <c r="E5">
        <v>7926.37</v>
      </c>
      <c r="F5">
        <v>8030.75</v>
      </c>
      <c r="G5">
        <v>1795.16</v>
      </c>
      <c r="H5">
        <v>14349413.210000001</v>
      </c>
    </row>
    <row r="6" spans="1:10" x14ac:dyDescent="0.25">
      <c r="A6" s="13">
        <f t="shared" si="0"/>
        <v>43737.625</v>
      </c>
      <c r="B6" t="s">
        <v>56</v>
      </c>
      <c r="C6">
        <v>7971.15</v>
      </c>
      <c r="D6">
        <v>7990</v>
      </c>
      <c r="E6" s="3">
        <v>7890</v>
      </c>
      <c r="F6">
        <v>7965.57</v>
      </c>
      <c r="G6">
        <v>1887.57</v>
      </c>
      <c r="H6">
        <v>14998864.27</v>
      </c>
      <c r="J6" s="1">
        <f>E6/C26-1</f>
        <v>-3.0326567331468546E-2</v>
      </c>
    </row>
    <row r="7" spans="1:10" x14ac:dyDescent="0.25">
      <c r="A7" s="11">
        <f t="shared" si="0"/>
        <v>43737.583333333336</v>
      </c>
      <c r="B7" t="s">
        <v>57</v>
      </c>
      <c r="C7">
        <v>7995.67</v>
      </c>
      <c r="D7">
        <v>8039</v>
      </c>
      <c r="E7">
        <v>7963.36</v>
      </c>
      <c r="F7">
        <v>7971.15</v>
      </c>
      <c r="G7">
        <v>992.09</v>
      </c>
      <c r="H7">
        <v>7933390.4299999997</v>
      </c>
    </row>
    <row r="8" spans="1:10" x14ac:dyDescent="0.25">
      <c r="A8" s="11">
        <f t="shared" si="0"/>
        <v>43737.541666666664</v>
      </c>
      <c r="B8" t="s">
        <v>58</v>
      </c>
      <c r="C8">
        <v>7995.96</v>
      </c>
      <c r="D8">
        <v>8050</v>
      </c>
      <c r="E8">
        <v>7965.43</v>
      </c>
      <c r="F8">
        <v>7995.67</v>
      </c>
      <c r="G8">
        <v>1559.09</v>
      </c>
      <c r="H8">
        <v>12468385.390000001</v>
      </c>
    </row>
    <row r="9" spans="1:10" x14ac:dyDescent="0.25">
      <c r="A9" s="11">
        <f t="shared" si="0"/>
        <v>43738</v>
      </c>
      <c r="B9" t="s">
        <v>59</v>
      </c>
      <c r="C9">
        <v>8074.16</v>
      </c>
      <c r="D9">
        <v>8078</v>
      </c>
      <c r="E9">
        <v>7908.08</v>
      </c>
      <c r="F9">
        <v>7995.96</v>
      </c>
      <c r="G9">
        <v>3825.27</v>
      </c>
      <c r="H9">
        <v>30603750.600000001</v>
      </c>
    </row>
    <row r="10" spans="1:10" x14ac:dyDescent="0.25">
      <c r="A10" s="11">
        <f t="shared" si="0"/>
        <v>43737.458333333336</v>
      </c>
      <c r="B10" t="s">
        <v>60</v>
      </c>
      <c r="C10">
        <v>8074.28</v>
      </c>
      <c r="D10">
        <v>8095.87</v>
      </c>
      <c r="E10">
        <v>8031.25</v>
      </c>
      <c r="F10">
        <v>8074.16</v>
      </c>
      <c r="G10">
        <v>1333.25</v>
      </c>
      <c r="H10">
        <v>10752515.66</v>
      </c>
    </row>
    <row r="11" spans="1:10" x14ac:dyDescent="0.25">
      <c r="A11" s="11">
        <f t="shared" si="0"/>
        <v>43737.416666666664</v>
      </c>
      <c r="B11" t="s">
        <v>61</v>
      </c>
      <c r="C11">
        <v>8097.47</v>
      </c>
      <c r="D11">
        <v>8106.22</v>
      </c>
      <c r="E11">
        <v>8050</v>
      </c>
      <c r="F11">
        <v>8074.28</v>
      </c>
      <c r="G11">
        <v>954.75</v>
      </c>
      <c r="H11">
        <v>7709334.1500000004</v>
      </c>
    </row>
    <row r="12" spans="1:10" x14ac:dyDescent="0.25">
      <c r="A12" s="11">
        <f t="shared" si="0"/>
        <v>43737.375</v>
      </c>
      <c r="B12" t="s">
        <v>62</v>
      </c>
      <c r="C12">
        <v>8084.63</v>
      </c>
      <c r="D12">
        <v>8116</v>
      </c>
      <c r="E12">
        <v>8066.55</v>
      </c>
      <c r="F12">
        <v>8097.47</v>
      </c>
      <c r="G12">
        <v>672.83</v>
      </c>
      <c r="H12">
        <v>5442726.1600000001</v>
      </c>
    </row>
    <row r="13" spans="1:10" x14ac:dyDescent="0.25">
      <c r="A13" s="11">
        <f t="shared" si="0"/>
        <v>43737.333333333336</v>
      </c>
      <c r="B13" t="s">
        <v>63</v>
      </c>
      <c r="C13">
        <v>8086.51</v>
      </c>
      <c r="D13">
        <v>8115.46</v>
      </c>
      <c r="E13">
        <v>8082.09</v>
      </c>
      <c r="F13">
        <v>8084.63</v>
      </c>
      <c r="G13">
        <v>788.82</v>
      </c>
      <c r="H13">
        <v>6389528.21</v>
      </c>
    </row>
    <row r="14" spans="1:10" x14ac:dyDescent="0.25">
      <c r="A14" s="11">
        <f t="shared" si="0"/>
        <v>43737.291666666664</v>
      </c>
      <c r="B14" t="s">
        <v>64</v>
      </c>
      <c r="C14">
        <v>8081.1</v>
      </c>
      <c r="D14">
        <v>8097.72</v>
      </c>
      <c r="E14">
        <v>8040</v>
      </c>
      <c r="F14">
        <v>8086.51</v>
      </c>
      <c r="G14">
        <v>1502.16</v>
      </c>
      <c r="H14">
        <v>12123400.880000001</v>
      </c>
    </row>
    <row r="15" spans="1:10" x14ac:dyDescent="0.25">
      <c r="A15" s="11">
        <f t="shared" si="0"/>
        <v>43737.25</v>
      </c>
      <c r="B15" t="s">
        <v>65</v>
      </c>
      <c r="C15">
        <v>8118.98</v>
      </c>
      <c r="D15">
        <v>8121.08</v>
      </c>
      <c r="E15">
        <v>8075</v>
      </c>
      <c r="F15">
        <v>8081.1</v>
      </c>
      <c r="G15">
        <v>955.16</v>
      </c>
      <c r="H15">
        <v>7738511.4900000002</v>
      </c>
    </row>
    <row r="16" spans="1:10" x14ac:dyDescent="0.25">
      <c r="A16" s="11">
        <f t="shared" si="0"/>
        <v>43737.208333333336</v>
      </c>
      <c r="B16" t="s">
        <v>66</v>
      </c>
      <c r="C16">
        <v>8115.6</v>
      </c>
      <c r="D16">
        <v>8135.28</v>
      </c>
      <c r="E16">
        <v>8095.47</v>
      </c>
      <c r="F16">
        <v>8118.98</v>
      </c>
      <c r="G16">
        <v>532.32000000000005</v>
      </c>
      <c r="H16">
        <v>4321447.8099999996</v>
      </c>
    </row>
    <row r="17" spans="1:9" x14ac:dyDescent="0.25">
      <c r="A17" s="11">
        <f t="shared" si="0"/>
        <v>43737.166666666664</v>
      </c>
      <c r="B17" t="s">
        <v>67</v>
      </c>
      <c r="C17">
        <v>8132.03</v>
      </c>
      <c r="D17">
        <v>8143.43</v>
      </c>
      <c r="E17">
        <v>8095.28</v>
      </c>
      <c r="F17">
        <v>8115.6</v>
      </c>
      <c r="G17">
        <v>829.7</v>
      </c>
      <c r="H17">
        <v>6738373.8099999996</v>
      </c>
    </row>
    <row r="18" spans="1:9" x14ac:dyDescent="0.25">
      <c r="A18" s="11">
        <f t="shared" si="0"/>
        <v>43737.125</v>
      </c>
      <c r="B18" t="s">
        <v>68</v>
      </c>
      <c r="C18">
        <v>8152.47</v>
      </c>
      <c r="D18">
        <v>8168.59</v>
      </c>
      <c r="E18">
        <v>8120.31</v>
      </c>
      <c r="F18">
        <v>8132.03</v>
      </c>
      <c r="G18">
        <v>683.33</v>
      </c>
      <c r="H18">
        <v>5567226.4699999997</v>
      </c>
    </row>
    <row r="19" spans="1:9" x14ac:dyDescent="0.25">
      <c r="A19" s="11">
        <f t="shared" si="0"/>
        <v>43737.083333333336</v>
      </c>
      <c r="B19" t="s">
        <v>69</v>
      </c>
      <c r="C19">
        <v>8173.92</v>
      </c>
      <c r="D19">
        <v>8175.74</v>
      </c>
      <c r="E19">
        <v>8150.59</v>
      </c>
      <c r="F19">
        <v>8152.47</v>
      </c>
      <c r="G19">
        <v>502.9</v>
      </c>
      <c r="H19">
        <v>4106407.19</v>
      </c>
    </row>
    <row r="20" spans="1:9" x14ac:dyDescent="0.25">
      <c r="A20" s="11">
        <f t="shared" si="0"/>
        <v>43737.041666666664</v>
      </c>
      <c r="B20" t="s">
        <v>70</v>
      </c>
      <c r="C20">
        <v>8202.6</v>
      </c>
      <c r="D20">
        <v>8204.9699999999993</v>
      </c>
      <c r="E20">
        <v>8162.99</v>
      </c>
      <c r="F20">
        <v>8173.92</v>
      </c>
      <c r="G20">
        <v>670.97</v>
      </c>
      <c r="H20">
        <v>5489600.6399999997</v>
      </c>
    </row>
    <row r="21" spans="1:9" x14ac:dyDescent="0.25">
      <c r="A21" s="11">
        <f t="shared" si="0"/>
        <v>43737.5</v>
      </c>
      <c r="B21" t="s">
        <v>71</v>
      </c>
      <c r="C21">
        <v>8198.81</v>
      </c>
      <c r="D21">
        <v>8229.1299999999992</v>
      </c>
      <c r="E21">
        <v>8162.28</v>
      </c>
      <c r="F21">
        <v>8202.6</v>
      </c>
      <c r="G21">
        <v>1201.3</v>
      </c>
      <c r="H21">
        <v>9843101.3100000005</v>
      </c>
    </row>
    <row r="22" spans="1:9" x14ac:dyDescent="0.25">
      <c r="A22" s="11">
        <f t="shared" si="0"/>
        <v>43736.958333333336</v>
      </c>
      <c r="B22" t="s">
        <v>72</v>
      </c>
      <c r="C22">
        <v>8144.25</v>
      </c>
      <c r="D22">
        <v>8231.98</v>
      </c>
      <c r="E22">
        <v>8129.16</v>
      </c>
      <c r="F22">
        <v>8198.81</v>
      </c>
      <c r="G22">
        <v>1681.74</v>
      </c>
      <c r="H22">
        <v>13753940.539999999</v>
      </c>
    </row>
    <row r="23" spans="1:9" x14ac:dyDescent="0.25">
      <c r="A23" s="11">
        <f t="shared" si="0"/>
        <v>43736.916666666664</v>
      </c>
      <c r="B23" t="s">
        <v>73</v>
      </c>
      <c r="C23">
        <v>8127.89</v>
      </c>
      <c r="D23" s="3">
        <v>8315</v>
      </c>
      <c r="E23">
        <v>8060.02</v>
      </c>
      <c r="F23">
        <v>8144.25</v>
      </c>
      <c r="G23">
        <v>4341.28</v>
      </c>
      <c r="H23">
        <v>35548890.869999997</v>
      </c>
    </row>
    <row r="24" spans="1:9" x14ac:dyDescent="0.25">
      <c r="A24" s="11">
        <f t="shared" si="0"/>
        <v>43736.875</v>
      </c>
      <c r="B24" t="s">
        <v>74</v>
      </c>
      <c r="C24">
        <v>8150.1</v>
      </c>
      <c r="D24">
        <v>8164.37</v>
      </c>
      <c r="E24">
        <v>8120</v>
      </c>
      <c r="F24">
        <v>8127.89</v>
      </c>
      <c r="G24">
        <v>508.56</v>
      </c>
      <c r="H24">
        <v>4143747.03</v>
      </c>
    </row>
    <row r="25" spans="1:9" x14ac:dyDescent="0.25">
      <c r="A25" s="11">
        <f t="shared" si="0"/>
        <v>43736.833333333336</v>
      </c>
      <c r="B25" t="s">
        <v>75</v>
      </c>
      <c r="C25">
        <v>8146.83</v>
      </c>
      <c r="D25">
        <v>8177.96</v>
      </c>
      <c r="E25">
        <v>8121.4</v>
      </c>
      <c r="F25">
        <v>8150.1</v>
      </c>
      <c r="G25">
        <v>605.15</v>
      </c>
      <c r="H25">
        <v>4929217.8</v>
      </c>
    </row>
    <row r="26" spans="1:9" x14ac:dyDescent="0.25">
      <c r="A26" s="11">
        <f t="shared" si="0"/>
        <v>43736.791666666664</v>
      </c>
      <c r="B26" s="4" t="s">
        <v>76</v>
      </c>
      <c r="C26" s="3">
        <v>8136.76</v>
      </c>
      <c r="D26" s="4">
        <v>8155.62</v>
      </c>
      <c r="E26" s="4">
        <v>8095.31</v>
      </c>
      <c r="F26" s="4">
        <v>8146.83</v>
      </c>
      <c r="G26" s="4">
        <v>681.79</v>
      </c>
      <c r="H26" s="4">
        <v>5536994.8399999999</v>
      </c>
      <c r="I26" s="4"/>
    </row>
    <row r="27" spans="1:9" x14ac:dyDescent="0.25">
      <c r="A27" s="11">
        <f t="shared" si="0"/>
        <v>43736.75</v>
      </c>
      <c r="B27" t="s">
        <v>77</v>
      </c>
      <c r="C27">
        <v>8144.95</v>
      </c>
      <c r="D27">
        <v>8183.9</v>
      </c>
      <c r="E27">
        <v>8121.62</v>
      </c>
      <c r="F27">
        <v>8136.76</v>
      </c>
      <c r="G27">
        <v>1202.3499999999999</v>
      </c>
      <c r="H27">
        <v>9797677.7100000009</v>
      </c>
    </row>
    <row r="28" spans="1:9" x14ac:dyDescent="0.25">
      <c r="A28" s="11">
        <f t="shared" si="0"/>
        <v>43736.708333333336</v>
      </c>
      <c r="B28" t="s">
        <v>78</v>
      </c>
      <c r="C28">
        <v>8091.5</v>
      </c>
      <c r="D28">
        <v>8178.97</v>
      </c>
      <c r="E28">
        <v>8087.09</v>
      </c>
      <c r="F28">
        <v>8144.95</v>
      </c>
      <c r="G28">
        <v>888.82</v>
      </c>
      <c r="H28">
        <v>7215145.6100000003</v>
      </c>
    </row>
    <row r="29" spans="1:9" x14ac:dyDescent="0.25">
      <c r="A29" s="11">
        <f t="shared" si="0"/>
        <v>43736.666666666664</v>
      </c>
      <c r="B29" t="s">
        <v>79</v>
      </c>
      <c r="C29">
        <v>8069.47</v>
      </c>
      <c r="D29">
        <v>8134.91</v>
      </c>
      <c r="E29">
        <v>8040</v>
      </c>
      <c r="F29">
        <v>8091.5</v>
      </c>
      <c r="G29">
        <v>1639.42</v>
      </c>
      <c r="H29">
        <v>13267436.810000001</v>
      </c>
    </row>
    <row r="30" spans="1:9" x14ac:dyDescent="0.25">
      <c r="A30" s="11">
        <f t="shared" si="0"/>
        <v>43736.625</v>
      </c>
      <c r="B30" t="s">
        <v>80</v>
      </c>
      <c r="C30">
        <v>8072.96</v>
      </c>
      <c r="D30">
        <v>8073.05</v>
      </c>
      <c r="E30">
        <v>8001.09</v>
      </c>
      <c r="F30">
        <v>8069.47</v>
      </c>
      <c r="G30">
        <v>2830.56</v>
      </c>
      <c r="H30">
        <v>22763122.120000001</v>
      </c>
    </row>
    <row r="31" spans="1:9" x14ac:dyDescent="0.25">
      <c r="A31" s="11">
        <f t="shared" si="0"/>
        <v>43736.583333333336</v>
      </c>
      <c r="B31" t="s">
        <v>81</v>
      </c>
      <c r="C31">
        <v>8118.39</v>
      </c>
      <c r="D31">
        <v>8118.54</v>
      </c>
      <c r="E31">
        <v>8044</v>
      </c>
      <c r="F31">
        <v>8072.96</v>
      </c>
      <c r="G31">
        <v>1249.77</v>
      </c>
      <c r="H31">
        <v>10105081.960000001</v>
      </c>
    </row>
    <row r="32" spans="1:9" x14ac:dyDescent="0.25">
      <c r="A32" s="11">
        <f t="shared" si="0"/>
        <v>43736.541666666664</v>
      </c>
      <c r="B32" t="s">
        <v>82</v>
      </c>
      <c r="C32">
        <v>8082.17</v>
      </c>
      <c r="D32">
        <v>8121.37</v>
      </c>
      <c r="E32">
        <v>8031.12</v>
      </c>
      <c r="F32">
        <v>8118.39</v>
      </c>
      <c r="G32">
        <v>1601.95</v>
      </c>
      <c r="H32">
        <v>12947283.210000001</v>
      </c>
    </row>
    <row r="33" spans="1:8" x14ac:dyDescent="0.25">
      <c r="A33" s="11">
        <f t="shared" si="0"/>
        <v>43737</v>
      </c>
      <c r="B33" t="s">
        <v>83</v>
      </c>
      <c r="C33">
        <v>8134.89</v>
      </c>
      <c r="D33">
        <v>8138.39</v>
      </c>
      <c r="E33">
        <v>8041</v>
      </c>
      <c r="F33">
        <v>8082.17</v>
      </c>
      <c r="G33">
        <v>2568.0500000000002</v>
      </c>
      <c r="H33">
        <v>20783440.510000002</v>
      </c>
    </row>
    <row r="34" spans="1:8" x14ac:dyDescent="0.25">
      <c r="A34" s="11">
        <f t="shared" si="0"/>
        <v>43736.458333333336</v>
      </c>
      <c r="B34" t="s">
        <v>84</v>
      </c>
      <c r="C34">
        <v>8182.16</v>
      </c>
      <c r="D34">
        <v>8183.36</v>
      </c>
      <c r="E34">
        <v>8121</v>
      </c>
      <c r="F34">
        <v>8134.89</v>
      </c>
      <c r="G34">
        <v>1457.46</v>
      </c>
      <c r="H34">
        <v>11876046.289999999</v>
      </c>
    </row>
    <row r="35" spans="1:8" x14ac:dyDescent="0.25">
      <c r="A35" s="11">
        <f t="shared" si="0"/>
        <v>43736.416666666664</v>
      </c>
      <c r="B35" t="s">
        <v>85</v>
      </c>
      <c r="C35">
        <v>8224</v>
      </c>
      <c r="D35">
        <v>8249</v>
      </c>
      <c r="E35">
        <v>8162.14</v>
      </c>
      <c r="F35">
        <v>8182.16</v>
      </c>
      <c r="G35">
        <v>1478.4</v>
      </c>
      <c r="H35">
        <v>12103963.75</v>
      </c>
    </row>
    <row r="36" spans="1:8" x14ac:dyDescent="0.25">
      <c r="A36" s="11">
        <f t="shared" si="0"/>
        <v>43736.375</v>
      </c>
      <c r="B36" t="s">
        <v>86</v>
      </c>
      <c r="C36">
        <v>8185</v>
      </c>
      <c r="D36">
        <v>8228.19</v>
      </c>
      <c r="E36">
        <v>8171.59</v>
      </c>
      <c r="F36">
        <v>8224</v>
      </c>
      <c r="G36">
        <v>901.44</v>
      </c>
      <c r="H36">
        <v>7386666.7199999997</v>
      </c>
    </row>
    <row r="37" spans="1:8" x14ac:dyDescent="0.25">
      <c r="A37" s="11">
        <f t="shared" si="0"/>
        <v>43736.333333333336</v>
      </c>
      <c r="B37" t="s">
        <v>87</v>
      </c>
      <c r="C37">
        <v>8213.24</v>
      </c>
      <c r="D37">
        <v>8219.39</v>
      </c>
      <c r="E37">
        <v>8171.12</v>
      </c>
      <c r="F37">
        <v>8185</v>
      </c>
      <c r="G37">
        <v>1340.25</v>
      </c>
      <c r="H37">
        <v>10981825.880000001</v>
      </c>
    </row>
    <row r="38" spans="1:8" x14ac:dyDescent="0.25">
      <c r="A38" s="11">
        <f t="shared" si="0"/>
        <v>43736.291666666664</v>
      </c>
      <c r="B38" t="s">
        <v>88</v>
      </c>
      <c r="C38">
        <v>8151.62</v>
      </c>
      <c r="D38">
        <v>8237.41</v>
      </c>
      <c r="E38">
        <v>8151.62</v>
      </c>
      <c r="F38">
        <v>8213.24</v>
      </c>
      <c r="G38">
        <v>1715.74</v>
      </c>
      <c r="H38">
        <v>14054977.039999999</v>
      </c>
    </row>
    <row r="39" spans="1:8" x14ac:dyDescent="0.25">
      <c r="A39" s="11">
        <f t="shared" si="0"/>
        <v>43736.25</v>
      </c>
      <c r="B39" t="s">
        <v>89</v>
      </c>
      <c r="C39">
        <v>8155.06</v>
      </c>
      <c r="D39">
        <v>8164.08</v>
      </c>
      <c r="E39">
        <v>8140.05</v>
      </c>
      <c r="F39">
        <v>8151.62</v>
      </c>
      <c r="G39">
        <v>616.84</v>
      </c>
      <c r="H39">
        <v>5030087.55</v>
      </c>
    </row>
    <row r="40" spans="1:8" x14ac:dyDescent="0.25">
      <c r="A40" s="11">
        <f t="shared" si="0"/>
        <v>43736.208333333336</v>
      </c>
      <c r="B40" t="s">
        <v>90</v>
      </c>
      <c r="C40">
        <v>8170.51</v>
      </c>
      <c r="D40">
        <v>8171.49</v>
      </c>
      <c r="E40">
        <v>8144.23</v>
      </c>
      <c r="F40">
        <v>8155.06</v>
      </c>
      <c r="G40">
        <v>629.08000000000004</v>
      </c>
      <c r="H40">
        <v>5132324.41</v>
      </c>
    </row>
    <row r="41" spans="1:8" x14ac:dyDescent="0.25">
      <c r="A41" s="11">
        <f t="shared" si="0"/>
        <v>43736.166666666664</v>
      </c>
      <c r="B41" t="s">
        <v>91</v>
      </c>
      <c r="C41">
        <v>8163.49</v>
      </c>
      <c r="D41">
        <v>8180</v>
      </c>
      <c r="E41">
        <v>8153.46</v>
      </c>
      <c r="F41">
        <v>8170.51</v>
      </c>
      <c r="G41">
        <v>559.61</v>
      </c>
      <c r="H41">
        <v>4571170.74</v>
      </c>
    </row>
    <row r="42" spans="1:8" x14ac:dyDescent="0.25">
      <c r="A42" s="11">
        <f t="shared" si="0"/>
        <v>43736.125</v>
      </c>
      <c r="B42" t="s">
        <v>92</v>
      </c>
      <c r="C42">
        <v>8167.29</v>
      </c>
      <c r="D42">
        <v>8176.92</v>
      </c>
      <c r="E42">
        <v>8142.42</v>
      </c>
      <c r="F42">
        <v>8163.49</v>
      </c>
      <c r="G42">
        <v>672.59</v>
      </c>
      <c r="H42">
        <v>5487932.75</v>
      </c>
    </row>
    <row r="43" spans="1:8" x14ac:dyDescent="0.25">
      <c r="A43" s="11">
        <f t="shared" si="0"/>
        <v>43736.083333333336</v>
      </c>
      <c r="B43" t="s">
        <v>93</v>
      </c>
      <c r="C43">
        <v>8157.17</v>
      </c>
      <c r="D43">
        <v>8172.51</v>
      </c>
      <c r="E43">
        <v>8120.02</v>
      </c>
      <c r="F43">
        <v>8167.29</v>
      </c>
      <c r="G43">
        <v>1059.22</v>
      </c>
      <c r="H43">
        <v>8628507.1500000004</v>
      </c>
    </row>
    <row r="44" spans="1:8" x14ac:dyDescent="0.25">
      <c r="A44" s="11">
        <f t="shared" si="0"/>
        <v>43736.041666666664</v>
      </c>
      <c r="B44" t="s">
        <v>94</v>
      </c>
      <c r="C44">
        <v>8197.94</v>
      </c>
      <c r="D44">
        <v>8197.94</v>
      </c>
      <c r="E44">
        <v>8150</v>
      </c>
      <c r="F44">
        <v>8157.17</v>
      </c>
      <c r="G44">
        <v>717.47</v>
      </c>
      <c r="H44">
        <v>5864196.3499999996</v>
      </c>
    </row>
    <row r="45" spans="1:8" x14ac:dyDescent="0.25">
      <c r="A45" s="11">
        <f t="shared" si="0"/>
        <v>43736.5</v>
      </c>
      <c r="B45" t="s">
        <v>95</v>
      </c>
      <c r="C45">
        <v>8177.91</v>
      </c>
      <c r="D45">
        <v>8211.7900000000009</v>
      </c>
      <c r="E45">
        <v>8155.81</v>
      </c>
      <c r="F45">
        <v>8197.94</v>
      </c>
      <c r="G45">
        <v>1118.47</v>
      </c>
      <c r="H45">
        <v>9155777.0999999996</v>
      </c>
    </row>
    <row r="46" spans="1:8" x14ac:dyDescent="0.25">
      <c r="A46" s="11">
        <f t="shared" si="0"/>
        <v>43735.958333333336</v>
      </c>
      <c r="B46" t="s">
        <v>96</v>
      </c>
      <c r="C46">
        <v>8172.57</v>
      </c>
      <c r="D46">
        <v>8194.82</v>
      </c>
      <c r="E46">
        <v>8136.01</v>
      </c>
      <c r="F46">
        <v>8177.91</v>
      </c>
      <c r="G46">
        <v>1435.6</v>
      </c>
      <c r="H46">
        <v>11720557.119999999</v>
      </c>
    </row>
    <row r="47" spans="1:8" x14ac:dyDescent="0.25">
      <c r="A47" s="11">
        <f t="shared" si="0"/>
        <v>43735.916666666664</v>
      </c>
      <c r="B47" t="s">
        <v>97</v>
      </c>
      <c r="C47">
        <v>8215.02</v>
      </c>
      <c r="D47">
        <v>8265</v>
      </c>
      <c r="E47">
        <v>8167</v>
      </c>
      <c r="F47">
        <v>8172.57</v>
      </c>
      <c r="G47">
        <v>2131.5</v>
      </c>
      <c r="H47">
        <v>17494019.260000002</v>
      </c>
    </row>
    <row r="48" spans="1:8" x14ac:dyDescent="0.25">
      <c r="A48" s="11">
        <f t="shared" si="0"/>
        <v>43735.875</v>
      </c>
      <c r="B48" t="s">
        <v>98</v>
      </c>
      <c r="C48">
        <v>8045.58</v>
      </c>
      <c r="D48">
        <v>8263.15</v>
      </c>
      <c r="E48">
        <v>8032.04</v>
      </c>
      <c r="F48">
        <v>8215.02</v>
      </c>
      <c r="G48">
        <v>3641.47</v>
      </c>
      <c r="H48">
        <v>29746912.629999999</v>
      </c>
    </row>
    <row r="49" spans="1:10" x14ac:dyDescent="0.25">
      <c r="A49" s="13">
        <f t="shared" si="0"/>
        <v>43735.833333333336</v>
      </c>
      <c r="B49" t="s">
        <v>99</v>
      </c>
      <c r="C49">
        <v>7991.24</v>
      </c>
      <c r="D49" s="3">
        <v>8088</v>
      </c>
      <c r="E49" s="3">
        <v>7977</v>
      </c>
      <c r="F49">
        <v>8045.58</v>
      </c>
      <c r="G49">
        <v>1306.1199999999999</v>
      </c>
      <c r="H49">
        <v>10493117.289999999</v>
      </c>
      <c r="J49" s="1">
        <f>E49/C50-1</f>
        <v>-6.5581855271580336E-3</v>
      </c>
    </row>
    <row r="50" spans="1:10" x14ac:dyDescent="0.25">
      <c r="A50" s="11">
        <f t="shared" si="0"/>
        <v>43735.791666666664</v>
      </c>
      <c r="B50" s="4" t="s">
        <v>100</v>
      </c>
      <c r="C50" s="3">
        <v>8029.66</v>
      </c>
      <c r="D50" s="4">
        <v>8063.75</v>
      </c>
      <c r="E50" s="4">
        <v>7980</v>
      </c>
      <c r="F50" s="4">
        <v>7991.24</v>
      </c>
      <c r="G50" s="4">
        <v>1209.49</v>
      </c>
      <c r="H50" s="4">
        <v>9706850.9499999993</v>
      </c>
      <c r="I50" s="4"/>
    </row>
    <row r="51" spans="1:10" x14ac:dyDescent="0.25">
      <c r="A51" s="11">
        <f t="shared" si="0"/>
        <v>43735.75</v>
      </c>
      <c r="B51" t="s">
        <v>101</v>
      </c>
      <c r="C51">
        <v>8032.64</v>
      </c>
      <c r="D51">
        <v>8055</v>
      </c>
      <c r="E51">
        <v>8007.59</v>
      </c>
      <c r="F51">
        <v>8029.66</v>
      </c>
      <c r="G51">
        <v>959.82</v>
      </c>
      <c r="H51">
        <v>7709792.6600000001</v>
      </c>
    </row>
    <row r="52" spans="1:10" x14ac:dyDescent="0.25">
      <c r="A52" s="11">
        <f t="shared" si="0"/>
        <v>43735.708333333336</v>
      </c>
      <c r="B52" t="s">
        <v>102</v>
      </c>
      <c r="C52">
        <v>8002.84</v>
      </c>
      <c r="D52">
        <v>8050</v>
      </c>
      <c r="E52">
        <v>7977.5</v>
      </c>
      <c r="F52">
        <v>8032.64</v>
      </c>
      <c r="G52">
        <v>1410.34</v>
      </c>
      <c r="H52">
        <v>11306598.99</v>
      </c>
    </row>
    <row r="53" spans="1:10" x14ac:dyDescent="0.25">
      <c r="A53" s="11">
        <f t="shared" si="0"/>
        <v>43735.666666666664</v>
      </c>
      <c r="B53" t="s">
        <v>103</v>
      </c>
      <c r="C53">
        <v>7981.71</v>
      </c>
      <c r="D53">
        <v>8048.89</v>
      </c>
      <c r="E53">
        <v>7932.18</v>
      </c>
      <c r="F53">
        <v>8002.84</v>
      </c>
      <c r="G53">
        <v>2465.17</v>
      </c>
      <c r="H53">
        <v>19729691.449999999</v>
      </c>
    </row>
    <row r="54" spans="1:10" x14ac:dyDescent="0.25">
      <c r="A54" s="11">
        <f t="shared" si="0"/>
        <v>43735.625</v>
      </c>
      <c r="B54" t="s">
        <v>104</v>
      </c>
      <c r="C54">
        <v>7970.66</v>
      </c>
      <c r="D54">
        <v>8000</v>
      </c>
      <c r="E54">
        <v>7852.15</v>
      </c>
      <c r="F54">
        <v>7981.71</v>
      </c>
      <c r="G54">
        <v>3242.24</v>
      </c>
      <c r="H54">
        <v>25703597.280000001</v>
      </c>
    </row>
    <row r="55" spans="1:10" x14ac:dyDescent="0.25">
      <c r="A55" s="11">
        <f t="shared" si="0"/>
        <v>43735.583333333336</v>
      </c>
      <c r="B55" t="s">
        <v>105</v>
      </c>
      <c r="C55">
        <v>7999.36</v>
      </c>
      <c r="D55">
        <v>8100</v>
      </c>
      <c r="E55">
        <v>7947</v>
      </c>
      <c r="F55">
        <v>7970.66</v>
      </c>
      <c r="G55">
        <v>3168.12</v>
      </c>
      <c r="H55">
        <v>25373814.260000002</v>
      </c>
    </row>
    <row r="56" spans="1:10" x14ac:dyDescent="0.25">
      <c r="A56" s="11">
        <f t="shared" si="0"/>
        <v>43735.541666666664</v>
      </c>
      <c r="B56" t="s">
        <v>106</v>
      </c>
      <c r="C56">
        <v>7991.66</v>
      </c>
      <c r="D56">
        <v>8027.73</v>
      </c>
      <c r="E56">
        <v>7977.8</v>
      </c>
      <c r="F56">
        <v>7999.36</v>
      </c>
      <c r="G56">
        <v>1122.8900000000001</v>
      </c>
      <c r="H56">
        <v>8992240.0299999993</v>
      </c>
    </row>
    <row r="57" spans="1:10" x14ac:dyDescent="0.25">
      <c r="A57" s="11">
        <f t="shared" si="0"/>
        <v>43736</v>
      </c>
      <c r="B57" t="s">
        <v>107</v>
      </c>
      <c r="C57">
        <v>7987.65</v>
      </c>
      <c r="D57">
        <v>8043.47</v>
      </c>
      <c r="E57">
        <v>7949</v>
      </c>
      <c r="F57">
        <v>7991.66</v>
      </c>
      <c r="G57">
        <v>1628.13</v>
      </c>
      <c r="H57">
        <v>13017929.34</v>
      </c>
    </row>
    <row r="58" spans="1:10" x14ac:dyDescent="0.25">
      <c r="A58" s="11">
        <f t="shared" si="0"/>
        <v>43735.458333333336</v>
      </c>
      <c r="B58" t="s">
        <v>108</v>
      </c>
      <c r="C58">
        <v>8064.13</v>
      </c>
      <c r="D58">
        <v>8068.27</v>
      </c>
      <c r="E58">
        <v>7947</v>
      </c>
      <c r="F58">
        <v>7987.65</v>
      </c>
      <c r="G58">
        <v>2164.2600000000002</v>
      </c>
      <c r="H58">
        <v>17295647.109999999</v>
      </c>
    </row>
    <row r="59" spans="1:10" x14ac:dyDescent="0.25">
      <c r="A59" s="11">
        <f t="shared" si="0"/>
        <v>43735.416666666664</v>
      </c>
      <c r="B59" t="s">
        <v>109</v>
      </c>
      <c r="C59">
        <v>8052.8</v>
      </c>
      <c r="D59">
        <v>8084.69</v>
      </c>
      <c r="E59">
        <v>8034</v>
      </c>
      <c r="F59">
        <v>8064.13</v>
      </c>
      <c r="G59">
        <v>998.77</v>
      </c>
      <c r="H59">
        <v>8047199.9400000004</v>
      </c>
    </row>
    <row r="60" spans="1:10" x14ac:dyDescent="0.25">
      <c r="A60" s="11">
        <f t="shared" si="0"/>
        <v>43735.375</v>
      </c>
      <c r="B60" t="s">
        <v>110</v>
      </c>
      <c r="C60">
        <v>8078.58</v>
      </c>
      <c r="D60">
        <v>8082.99</v>
      </c>
      <c r="E60">
        <v>8016.59</v>
      </c>
      <c r="F60">
        <v>8052.8</v>
      </c>
      <c r="G60">
        <v>1426.93</v>
      </c>
      <c r="H60">
        <v>11468854.970000001</v>
      </c>
    </row>
    <row r="61" spans="1:10" x14ac:dyDescent="0.25">
      <c r="A61" s="11">
        <f t="shared" si="0"/>
        <v>43735.333333333336</v>
      </c>
      <c r="B61" t="s">
        <v>111</v>
      </c>
      <c r="C61">
        <v>8057.51</v>
      </c>
      <c r="D61">
        <v>8130</v>
      </c>
      <c r="E61">
        <v>8057.51</v>
      </c>
      <c r="F61">
        <v>8078.58</v>
      </c>
      <c r="G61">
        <v>1940.88</v>
      </c>
      <c r="H61">
        <v>15704042.43</v>
      </c>
    </row>
    <row r="62" spans="1:10" x14ac:dyDescent="0.25">
      <c r="A62" s="11">
        <f t="shared" si="0"/>
        <v>43735.291666666664</v>
      </c>
      <c r="B62" t="s">
        <v>112</v>
      </c>
      <c r="C62">
        <v>8029.64</v>
      </c>
      <c r="D62">
        <v>8087.06</v>
      </c>
      <c r="E62">
        <v>8020.72</v>
      </c>
      <c r="F62">
        <v>8057.51</v>
      </c>
      <c r="G62">
        <v>2167.06</v>
      </c>
      <c r="H62">
        <v>17467788.109999999</v>
      </c>
    </row>
    <row r="63" spans="1:10" x14ac:dyDescent="0.25">
      <c r="A63" s="11">
        <f t="shared" si="0"/>
        <v>43735.25</v>
      </c>
      <c r="B63" t="s">
        <v>113</v>
      </c>
      <c r="C63">
        <v>7978.13</v>
      </c>
      <c r="D63">
        <v>8029.99</v>
      </c>
      <c r="E63">
        <v>7978.13</v>
      </c>
      <c r="F63">
        <v>8029.64</v>
      </c>
      <c r="G63">
        <v>1058.04</v>
      </c>
      <c r="H63">
        <v>8466816.7599999998</v>
      </c>
    </row>
    <row r="64" spans="1:10" x14ac:dyDescent="0.25">
      <c r="A64" s="11">
        <f t="shared" si="0"/>
        <v>43735.208333333336</v>
      </c>
      <c r="B64" t="s">
        <v>114</v>
      </c>
      <c r="C64">
        <v>7991.96</v>
      </c>
      <c r="D64">
        <v>7998</v>
      </c>
      <c r="E64">
        <v>7953.08</v>
      </c>
      <c r="F64">
        <v>7978.13</v>
      </c>
      <c r="G64">
        <v>1046.79</v>
      </c>
      <c r="H64">
        <v>8350668.6799999997</v>
      </c>
    </row>
    <row r="65" spans="1:10" x14ac:dyDescent="0.25">
      <c r="A65" s="11">
        <f t="shared" si="0"/>
        <v>43735.166666666664</v>
      </c>
      <c r="B65" t="s">
        <v>115</v>
      </c>
      <c r="C65">
        <v>8022.87</v>
      </c>
      <c r="D65">
        <v>8040.84</v>
      </c>
      <c r="E65">
        <v>7974.04</v>
      </c>
      <c r="F65">
        <v>7991.96</v>
      </c>
      <c r="G65">
        <v>926.08</v>
      </c>
      <c r="H65">
        <v>7408697.5199999996</v>
      </c>
    </row>
    <row r="66" spans="1:10" x14ac:dyDescent="0.25">
      <c r="A66" s="11">
        <f t="shared" ref="A66:A129" si="1">DATEVALUE(MID(B66,1,10))+(IF(RIGHT(B66,2)="PM",12,0)+MID(B66,12,2))/24</f>
        <v>43735.125</v>
      </c>
      <c r="B66" t="s">
        <v>116</v>
      </c>
      <c r="C66">
        <v>7990</v>
      </c>
      <c r="D66">
        <v>8051.91</v>
      </c>
      <c r="E66">
        <v>7989.08</v>
      </c>
      <c r="F66">
        <v>8022.87</v>
      </c>
      <c r="G66">
        <v>882.7</v>
      </c>
      <c r="H66">
        <v>7078023.0099999998</v>
      </c>
    </row>
    <row r="67" spans="1:10" x14ac:dyDescent="0.25">
      <c r="A67" s="11">
        <f t="shared" si="1"/>
        <v>43735.083333333336</v>
      </c>
      <c r="B67" t="s">
        <v>117</v>
      </c>
      <c r="C67">
        <v>8007.12</v>
      </c>
      <c r="D67">
        <v>8026.36</v>
      </c>
      <c r="E67">
        <v>7957.92</v>
      </c>
      <c r="F67">
        <v>7990</v>
      </c>
      <c r="G67">
        <v>863.62</v>
      </c>
      <c r="H67">
        <v>6903066.9699999997</v>
      </c>
    </row>
    <row r="68" spans="1:10" x14ac:dyDescent="0.25">
      <c r="A68" s="11">
        <f t="shared" si="1"/>
        <v>43735.041666666664</v>
      </c>
      <c r="B68" t="s">
        <v>118</v>
      </c>
      <c r="C68">
        <v>7968.1</v>
      </c>
      <c r="D68">
        <v>8014</v>
      </c>
      <c r="E68">
        <v>7912.95</v>
      </c>
      <c r="F68">
        <v>8007.12</v>
      </c>
      <c r="G68">
        <v>1762.64</v>
      </c>
      <c r="H68">
        <v>14053303.35</v>
      </c>
    </row>
    <row r="69" spans="1:10" x14ac:dyDescent="0.25">
      <c r="A69" s="11">
        <f t="shared" si="1"/>
        <v>43735.5</v>
      </c>
      <c r="B69" t="s">
        <v>119</v>
      </c>
      <c r="C69">
        <v>8063.73</v>
      </c>
      <c r="D69">
        <v>8096.07</v>
      </c>
      <c r="E69">
        <v>7929</v>
      </c>
      <c r="F69">
        <v>7968.1</v>
      </c>
      <c r="G69">
        <v>1406.44</v>
      </c>
      <c r="H69">
        <v>11298728.529999999</v>
      </c>
    </row>
    <row r="70" spans="1:10" x14ac:dyDescent="0.25">
      <c r="A70" s="11">
        <f t="shared" si="1"/>
        <v>43734.958333333336</v>
      </c>
      <c r="B70" t="s">
        <v>120</v>
      </c>
      <c r="C70">
        <v>8116.6</v>
      </c>
      <c r="D70">
        <v>8134</v>
      </c>
      <c r="E70">
        <v>8051</v>
      </c>
      <c r="F70">
        <v>8063.73</v>
      </c>
      <c r="G70">
        <v>1540.26</v>
      </c>
      <c r="H70">
        <v>12473828.34</v>
      </c>
    </row>
    <row r="71" spans="1:10" x14ac:dyDescent="0.25">
      <c r="A71" s="11">
        <f t="shared" si="1"/>
        <v>43734.916666666664</v>
      </c>
      <c r="B71" t="s">
        <v>121</v>
      </c>
      <c r="C71">
        <v>8079.87</v>
      </c>
      <c r="D71">
        <v>8132.96</v>
      </c>
      <c r="E71">
        <v>8014.34</v>
      </c>
      <c r="F71">
        <v>8116.6</v>
      </c>
      <c r="G71">
        <v>1587</v>
      </c>
      <c r="H71">
        <v>12804815.859999999</v>
      </c>
    </row>
    <row r="72" spans="1:10" x14ac:dyDescent="0.25">
      <c r="A72" s="11">
        <f t="shared" si="1"/>
        <v>43734.875</v>
      </c>
      <c r="B72" t="s">
        <v>122</v>
      </c>
      <c r="C72">
        <v>8092.62</v>
      </c>
      <c r="D72">
        <v>8092.62</v>
      </c>
      <c r="E72">
        <v>8003.64</v>
      </c>
      <c r="F72">
        <v>8079.87</v>
      </c>
      <c r="G72">
        <v>1197.46</v>
      </c>
      <c r="H72">
        <v>9636723.1099999994</v>
      </c>
    </row>
    <row r="73" spans="1:10" x14ac:dyDescent="0.25">
      <c r="A73" s="11">
        <f t="shared" si="1"/>
        <v>43734.833333333336</v>
      </c>
      <c r="B73" t="s">
        <v>123</v>
      </c>
      <c r="C73">
        <v>8131</v>
      </c>
      <c r="D73">
        <v>8159</v>
      </c>
      <c r="E73">
        <v>8073.82</v>
      </c>
      <c r="F73">
        <v>8092.62</v>
      </c>
      <c r="G73">
        <v>1406.39</v>
      </c>
      <c r="H73">
        <v>11411113.5</v>
      </c>
    </row>
    <row r="74" spans="1:10" x14ac:dyDescent="0.25">
      <c r="A74" s="11">
        <f t="shared" si="1"/>
        <v>43734.791666666664</v>
      </c>
      <c r="B74" s="4" t="s">
        <v>124</v>
      </c>
      <c r="C74" s="4">
        <v>8121.7</v>
      </c>
      <c r="D74" s="4">
        <v>8132</v>
      </c>
      <c r="E74" s="4">
        <v>8035</v>
      </c>
      <c r="F74" s="4">
        <v>8131</v>
      </c>
      <c r="G74" s="4">
        <v>2369.88</v>
      </c>
      <c r="H74" s="4">
        <v>19149427.550000001</v>
      </c>
      <c r="I74" s="4"/>
    </row>
    <row r="75" spans="1:10" x14ac:dyDescent="0.25">
      <c r="A75" s="11">
        <f t="shared" si="1"/>
        <v>43734.75</v>
      </c>
      <c r="B75" t="s">
        <v>125</v>
      </c>
      <c r="C75">
        <v>7924.15</v>
      </c>
      <c r="D75">
        <v>8165.53</v>
      </c>
      <c r="E75">
        <v>7905</v>
      </c>
      <c r="F75">
        <v>8121.7</v>
      </c>
      <c r="G75">
        <v>4074.8</v>
      </c>
      <c r="H75">
        <v>32688284.440000001</v>
      </c>
    </row>
    <row r="76" spans="1:10" x14ac:dyDescent="0.25">
      <c r="A76" s="11">
        <f t="shared" si="1"/>
        <v>43734.708333333336</v>
      </c>
      <c r="B76" t="s">
        <v>126</v>
      </c>
      <c r="C76">
        <v>7954.53</v>
      </c>
      <c r="D76">
        <v>7982.73</v>
      </c>
      <c r="E76">
        <v>7866.5</v>
      </c>
      <c r="F76">
        <v>7924.15</v>
      </c>
      <c r="G76">
        <v>3604.43</v>
      </c>
      <c r="H76">
        <v>28566194.170000002</v>
      </c>
    </row>
    <row r="77" spans="1:10" x14ac:dyDescent="0.25">
      <c r="A77" s="13">
        <f t="shared" si="1"/>
        <v>43734.666666666664</v>
      </c>
      <c r="B77" s="3" t="s">
        <v>127</v>
      </c>
      <c r="C77" s="3">
        <v>7920</v>
      </c>
      <c r="D77" s="3">
        <v>8032</v>
      </c>
      <c r="E77" s="3">
        <v>7750</v>
      </c>
      <c r="F77">
        <v>7954.53</v>
      </c>
      <c r="G77">
        <v>11054.12</v>
      </c>
      <c r="H77">
        <v>87261905.069999993</v>
      </c>
      <c r="J77" s="1">
        <f>E77/C98-1</f>
        <v>-7.1252323367171688E-2</v>
      </c>
    </row>
    <row r="78" spans="1:10" x14ac:dyDescent="0.25">
      <c r="A78" s="11">
        <f t="shared" si="1"/>
        <v>43734.625</v>
      </c>
      <c r="B78" t="s">
        <v>128</v>
      </c>
      <c r="C78">
        <v>8188.8</v>
      </c>
      <c r="D78">
        <v>8228.0400000000009</v>
      </c>
      <c r="E78">
        <v>7849.99</v>
      </c>
      <c r="F78">
        <v>7920</v>
      </c>
      <c r="G78">
        <v>6832.07</v>
      </c>
      <c r="H78">
        <v>55007949.43</v>
      </c>
    </row>
    <row r="79" spans="1:10" x14ac:dyDescent="0.25">
      <c r="A79" s="11">
        <f t="shared" si="1"/>
        <v>43734.583333333336</v>
      </c>
      <c r="B79" t="s">
        <v>129</v>
      </c>
      <c r="C79">
        <v>8261.2900000000009</v>
      </c>
      <c r="D79">
        <v>8400</v>
      </c>
      <c r="E79">
        <v>8099.38</v>
      </c>
      <c r="F79">
        <v>8188.8</v>
      </c>
      <c r="G79">
        <v>5612.01</v>
      </c>
      <c r="H79">
        <v>46266850.840000004</v>
      </c>
    </row>
    <row r="80" spans="1:10" x14ac:dyDescent="0.25">
      <c r="A80" s="11">
        <f t="shared" si="1"/>
        <v>43734.541666666664</v>
      </c>
      <c r="B80" t="s">
        <v>130</v>
      </c>
      <c r="C80">
        <v>8420.1200000000008</v>
      </c>
      <c r="D80">
        <v>8431</v>
      </c>
      <c r="E80">
        <v>8027</v>
      </c>
      <c r="F80">
        <v>8261.2900000000009</v>
      </c>
      <c r="G80">
        <v>7622.81</v>
      </c>
      <c r="H80">
        <v>62741235.770000003</v>
      </c>
    </row>
    <row r="81" spans="1:10" x14ac:dyDescent="0.25">
      <c r="A81" s="11">
        <f t="shared" si="1"/>
        <v>43735</v>
      </c>
      <c r="B81" t="s">
        <v>131</v>
      </c>
      <c r="C81">
        <v>8386.35</v>
      </c>
      <c r="D81">
        <v>8439.99</v>
      </c>
      <c r="E81">
        <v>8384</v>
      </c>
      <c r="F81">
        <v>8420.1200000000008</v>
      </c>
      <c r="G81">
        <v>1561.29</v>
      </c>
      <c r="H81">
        <v>13138059.220000001</v>
      </c>
    </row>
    <row r="82" spans="1:10" x14ac:dyDescent="0.25">
      <c r="A82" s="11">
        <f t="shared" si="1"/>
        <v>43734.458333333336</v>
      </c>
      <c r="B82" t="s">
        <v>132</v>
      </c>
      <c r="C82">
        <v>8449.56</v>
      </c>
      <c r="D82">
        <v>8449.58</v>
      </c>
      <c r="E82">
        <v>8386</v>
      </c>
      <c r="F82">
        <v>8386.35</v>
      </c>
      <c r="G82">
        <v>1185.45</v>
      </c>
      <c r="H82">
        <v>9977342.3399999999</v>
      </c>
    </row>
    <row r="83" spans="1:10" x14ac:dyDescent="0.25">
      <c r="A83" s="11">
        <f t="shared" si="1"/>
        <v>43734.416666666664</v>
      </c>
      <c r="B83" t="s">
        <v>133</v>
      </c>
      <c r="C83">
        <v>8443.4699999999993</v>
      </c>
      <c r="D83">
        <v>8457.5400000000009</v>
      </c>
      <c r="E83">
        <v>8409</v>
      </c>
      <c r="F83">
        <v>8449.56</v>
      </c>
      <c r="G83">
        <v>1362.99</v>
      </c>
      <c r="H83">
        <v>11486885.65</v>
      </c>
    </row>
    <row r="84" spans="1:10" x14ac:dyDescent="0.25">
      <c r="A84" s="11">
        <f t="shared" si="1"/>
        <v>43734.375</v>
      </c>
      <c r="B84" t="s">
        <v>134</v>
      </c>
      <c r="C84">
        <v>8409.2800000000007</v>
      </c>
      <c r="D84">
        <v>8465.99</v>
      </c>
      <c r="E84">
        <v>8400</v>
      </c>
      <c r="F84">
        <v>8443.4699999999993</v>
      </c>
      <c r="G84">
        <v>1491.02</v>
      </c>
      <c r="H84">
        <v>12569388.74</v>
      </c>
    </row>
    <row r="85" spans="1:10" x14ac:dyDescent="0.25">
      <c r="A85" s="11">
        <f t="shared" si="1"/>
        <v>43734.333333333336</v>
      </c>
      <c r="B85" t="s">
        <v>135</v>
      </c>
      <c r="C85">
        <v>8378.98</v>
      </c>
      <c r="D85">
        <v>8427.52</v>
      </c>
      <c r="E85">
        <v>8365.81</v>
      </c>
      <c r="F85">
        <v>8409.2800000000007</v>
      </c>
      <c r="G85">
        <v>1265.6600000000001</v>
      </c>
      <c r="H85">
        <v>10634939.07</v>
      </c>
    </row>
    <row r="86" spans="1:10" x14ac:dyDescent="0.25">
      <c r="A86" s="11">
        <f t="shared" si="1"/>
        <v>43734.291666666664</v>
      </c>
      <c r="B86" t="s">
        <v>136</v>
      </c>
      <c r="C86">
        <v>8389.11</v>
      </c>
      <c r="D86">
        <v>8409</v>
      </c>
      <c r="E86">
        <v>8363.6299999999992</v>
      </c>
      <c r="F86">
        <v>8378.98</v>
      </c>
      <c r="G86">
        <v>812.21</v>
      </c>
      <c r="H86">
        <v>6813318.7699999996</v>
      </c>
    </row>
    <row r="87" spans="1:10" x14ac:dyDescent="0.25">
      <c r="A87" s="11">
        <f t="shared" si="1"/>
        <v>43734.25</v>
      </c>
      <c r="B87" t="s">
        <v>137</v>
      </c>
      <c r="C87">
        <v>8388.8700000000008</v>
      </c>
      <c r="D87">
        <v>8432.2099999999991</v>
      </c>
      <c r="E87">
        <v>8386.57</v>
      </c>
      <c r="F87">
        <v>8389.11</v>
      </c>
      <c r="G87">
        <v>953.35</v>
      </c>
      <c r="H87">
        <v>8019625.8300000001</v>
      </c>
    </row>
    <row r="88" spans="1:10" x14ac:dyDescent="0.25">
      <c r="A88" s="11">
        <f t="shared" si="1"/>
        <v>43734.208333333336</v>
      </c>
      <c r="B88" t="s">
        <v>138</v>
      </c>
      <c r="C88">
        <v>8363.2000000000007</v>
      </c>
      <c r="D88">
        <v>8421.9</v>
      </c>
      <c r="E88">
        <v>8360.19</v>
      </c>
      <c r="F88">
        <v>8388.8700000000008</v>
      </c>
      <c r="G88">
        <v>972.55</v>
      </c>
      <c r="H88">
        <v>8163282.1500000004</v>
      </c>
    </row>
    <row r="89" spans="1:10" x14ac:dyDescent="0.25">
      <c r="A89" s="11">
        <f t="shared" si="1"/>
        <v>43734.166666666664</v>
      </c>
      <c r="B89" t="s">
        <v>139</v>
      </c>
      <c r="C89">
        <v>8361.42</v>
      </c>
      <c r="D89">
        <v>8385</v>
      </c>
      <c r="E89">
        <v>8335</v>
      </c>
      <c r="F89">
        <v>8363.2000000000007</v>
      </c>
      <c r="G89">
        <v>935.92</v>
      </c>
      <c r="H89">
        <v>7826082.7599999998</v>
      </c>
    </row>
    <row r="90" spans="1:10" x14ac:dyDescent="0.25">
      <c r="A90" s="11">
        <f t="shared" si="1"/>
        <v>43734.125</v>
      </c>
      <c r="B90" t="s">
        <v>140</v>
      </c>
      <c r="C90">
        <v>8366.84</v>
      </c>
      <c r="D90">
        <v>8400</v>
      </c>
      <c r="E90">
        <v>8344.17</v>
      </c>
      <c r="F90">
        <v>8361.42</v>
      </c>
      <c r="G90">
        <v>711.97</v>
      </c>
      <c r="H90">
        <v>5959797.2699999996</v>
      </c>
    </row>
    <row r="91" spans="1:10" x14ac:dyDescent="0.25">
      <c r="A91" s="11">
        <f t="shared" si="1"/>
        <v>43734.083333333336</v>
      </c>
      <c r="B91" t="s">
        <v>141</v>
      </c>
      <c r="C91">
        <v>8348.1299999999992</v>
      </c>
      <c r="D91">
        <v>8389.02</v>
      </c>
      <c r="E91">
        <v>8317.4699999999993</v>
      </c>
      <c r="F91">
        <v>8366.84</v>
      </c>
      <c r="G91">
        <v>1020.9</v>
      </c>
      <c r="H91">
        <v>8526239.1600000001</v>
      </c>
    </row>
    <row r="92" spans="1:10" x14ac:dyDescent="0.25">
      <c r="A92" s="11">
        <f t="shared" si="1"/>
        <v>43734.041666666664</v>
      </c>
      <c r="B92" t="s">
        <v>142</v>
      </c>
      <c r="C92">
        <v>8384.2099999999991</v>
      </c>
      <c r="D92">
        <v>8412.65</v>
      </c>
      <c r="E92">
        <v>8342.83</v>
      </c>
      <c r="F92">
        <v>8348.1299999999992</v>
      </c>
      <c r="G92">
        <v>973.05</v>
      </c>
      <c r="H92">
        <v>8147760.5899999999</v>
      </c>
    </row>
    <row r="93" spans="1:10" x14ac:dyDescent="0.25">
      <c r="A93" s="11">
        <f t="shared" si="1"/>
        <v>43734.5</v>
      </c>
      <c r="B93" t="s">
        <v>143</v>
      </c>
      <c r="C93">
        <v>8430.0499999999993</v>
      </c>
      <c r="D93">
        <v>8444.2999999999993</v>
      </c>
      <c r="E93">
        <v>8372.14</v>
      </c>
      <c r="F93">
        <v>8384.2099999999991</v>
      </c>
      <c r="G93">
        <v>1213.71</v>
      </c>
      <c r="H93">
        <v>10207495.109999999</v>
      </c>
    </row>
    <row r="94" spans="1:10" x14ac:dyDescent="0.25">
      <c r="A94" s="11">
        <f t="shared" si="1"/>
        <v>43733.958333333336</v>
      </c>
      <c r="B94" t="s">
        <v>144</v>
      </c>
      <c r="C94">
        <v>8434.94</v>
      </c>
      <c r="D94">
        <v>8458.99</v>
      </c>
      <c r="E94">
        <v>8328</v>
      </c>
      <c r="F94">
        <v>8430.0499999999993</v>
      </c>
      <c r="G94">
        <v>2182.87</v>
      </c>
      <c r="H94">
        <v>18341280.82</v>
      </c>
    </row>
    <row r="95" spans="1:10" x14ac:dyDescent="0.25">
      <c r="A95" s="11">
        <f t="shared" si="1"/>
        <v>43733.916666666664</v>
      </c>
      <c r="B95" t="s">
        <v>145</v>
      </c>
      <c r="C95">
        <v>8575.52</v>
      </c>
      <c r="D95" s="3">
        <v>8629.9599999999991</v>
      </c>
      <c r="E95">
        <v>8426.7099999999991</v>
      </c>
      <c r="F95">
        <v>8434.94</v>
      </c>
      <c r="G95">
        <v>2726.17</v>
      </c>
      <c r="H95">
        <v>23218865.5</v>
      </c>
      <c r="J95" s="15">
        <f>D95/C98-1</f>
        <v>3.4200683797966702E-2</v>
      </c>
    </row>
    <row r="96" spans="1:10" x14ac:dyDescent="0.25">
      <c r="A96" s="11">
        <f t="shared" si="1"/>
        <v>43733.875</v>
      </c>
      <c r="B96" t="s">
        <v>146</v>
      </c>
      <c r="C96">
        <v>8495.1200000000008</v>
      </c>
      <c r="D96">
        <v>8577.9599999999991</v>
      </c>
      <c r="E96">
        <v>8461.01</v>
      </c>
      <c r="F96">
        <v>8575.52</v>
      </c>
      <c r="G96">
        <v>1592.97</v>
      </c>
      <c r="H96">
        <v>13584916.939999999</v>
      </c>
    </row>
    <row r="97" spans="1:9" x14ac:dyDescent="0.25">
      <c r="A97" s="11">
        <f t="shared" si="1"/>
        <v>43733.833333333336</v>
      </c>
      <c r="B97" t="s">
        <v>147</v>
      </c>
      <c r="C97">
        <v>8348.64</v>
      </c>
      <c r="D97">
        <v>8521.91</v>
      </c>
      <c r="E97">
        <v>8341.5</v>
      </c>
      <c r="F97">
        <v>8495.1200000000008</v>
      </c>
      <c r="G97">
        <v>2595.81</v>
      </c>
      <c r="H97">
        <v>21947677.27</v>
      </c>
    </row>
    <row r="98" spans="1:9" x14ac:dyDescent="0.25">
      <c r="A98" s="11">
        <f t="shared" si="1"/>
        <v>43733.791666666664</v>
      </c>
      <c r="B98" s="4" t="s">
        <v>148</v>
      </c>
      <c r="C98" s="3">
        <v>8344.57</v>
      </c>
      <c r="D98" s="4">
        <v>8365</v>
      </c>
      <c r="E98" s="4">
        <v>8315</v>
      </c>
      <c r="F98" s="4">
        <v>8348.64</v>
      </c>
      <c r="G98" s="4">
        <v>904.81</v>
      </c>
      <c r="H98" s="4">
        <v>7545413.79</v>
      </c>
      <c r="I98" s="4"/>
    </row>
    <row r="99" spans="1:9" x14ac:dyDescent="0.25">
      <c r="A99" s="11">
        <f t="shared" si="1"/>
        <v>43733.75</v>
      </c>
      <c r="B99" t="s">
        <v>149</v>
      </c>
      <c r="C99">
        <v>8371.06</v>
      </c>
      <c r="D99">
        <v>8398.58</v>
      </c>
      <c r="E99">
        <v>8312</v>
      </c>
      <c r="F99">
        <v>8344.57</v>
      </c>
      <c r="G99">
        <v>1572.21</v>
      </c>
      <c r="H99">
        <v>13143071.039999999</v>
      </c>
    </row>
    <row r="100" spans="1:9" x14ac:dyDescent="0.25">
      <c r="A100" s="11">
        <f t="shared" si="1"/>
        <v>43733.708333333336</v>
      </c>
      <c r="B100" t="s">
        <v>150</v>
      </c>
      <c r="C100">
        <v>8346.61</v>
      </c>
      <c r="D100">
        <v>8412</v>
      </c>
      <c r="E100">
        <v>8327.06</v>
      </c>
      <c r="F100">
        <v>8371.06</v>
      </c>
      <c r="G100">
        <v>2344.8000000000002</v>
      </c>
      <c r="H100">
        <v>19627637.48</v>
      </c>
    </row>
    <row r="101" spans="1:9" x14ac:dyDescent="0.25">
      <c r="A101" s="11">
        <f t="shared" si="1"/>
        <v>43733.666666666664</v>
      </c>
      <c r="B101" t="s">
        <v>151</v>
      </c>
      <c r="C101">
        <v>8299.9500000000007</v>
      </c>
      <c r="D101">
        <v>8354.9699999999993</v>
      </c>
      <c r="E101">
        <v>8230</v>
      </c>
      <c r="F101">
        <v>8346.61</v>
      </c>
      <c r="G101">
        <v>2738.98</v>
      </c>
      <c r="H101">
        <v>22731563.219999999</v>
      </c>
    </row>
    <row r="102" spans="1:9" x14ac:dyDescent="0.25">
      <c r="A102" s="11">
        <f t="shared" si="1"/>
        <v>43733.625</v>
      </c>
      <c r="B102" t="s">
        <v>152</v>
      </c>
      <c r="C102">
        <v>8370.48</v>
      </c>
      <c r="D102">
        <v>8422.9699999999993</v>
      </c>
      <c r="E102">
        <v>8286.52</v>
      </c>
      <c r="F102">
        <v>8299.9500000000007</v>
      </c>
      <c r="G102">
        <v>1919.12</v>
      </c>
      <c r="H102">
        <v>16041681.73</v>
      </c>
    </row>
    <row r="103" spans="1:9" x14ac:dyDescent="0.25">
      <c r="A103" s="11">
        <f t="shared" si="1"/>
        <v>43733.583333333336</v>
      </c>
      <c r="B103" t="s">
        <v>153</v>
      </c>
      <c r="C103">
        <v>8393.68</v>
      </c>
      <c r="D103">
        <v>8455</v>
      </c>
      <c r="E103">
        <v>8361.64</v>
      </c>
      <c r="F103">
        <v>8370.48</v>
      </c>
      <c r="G103">
        <v>2181.62</v>
      </c>
      <c r="H103">
        <v>18357857.629999999</v>
      </c>
    </row>
    <row r="104" spans="1:9" x14ac:dyDescent="0.25">
      <c r="A104" s="11">
        <f t="shared" si="1"/>
        <v>43733.541666666664</v>
      </c>
      <c r="B104" t="s">
        <v>154</v>
      </c>
      <c r="C104">
        <v>8304.7099999999991</v>
      </c>
      <c r="D104">
        <v>8448</v>
      </c>
      <c r="E104">
        <v>8283.86</v>
      </c>
      <c r="F104">
        <v>8393.68</v>
      </c>
      <c r="G104">
        <v>2954.12</v>
      </c>
      <c r="H104">
        <v>24765663.640000001</v>
      </c>
    </row>
    <row r="105" spans="1:9" x14ac:dyDescent="0.25">
      <c r="A105" s="11">
        <f t="shared" si="1"/>
        <v>43734</v>
      </c>
      <c r="B105" t="s">
        <v>155</v>
      </c>
      <c r="C105">
        <v>8326.64</v>
      </c>
      <c r="D105">
        <v>8367.7199999999993</v>
      </c>
      <c r="E105">
        <v>8240.7000000000007</v>
      </c>
      <c r="F105">
        <v>8304.7099999999991</v>
      </c>
      <c r="G105">
        <v>2297.7399999999998</v>
      </c>
      <c r="H105">
        <v>19077145.120000001</v>
      </c>
    </row>
    <row r="106" spans="1:9" x14ac:dyDescent="0.25">
      <c r="A106" s="11">
        <f t="shared" si="1"/>
        <v>43733.458333333336</v>
      </c>
      <c r="B106" t="s">
        <v>156</v>
      </c>
      <c r="C106">
        <v>8417.34</v>
      </c>
      <c r="D106">
        <v>8435.2999999999993</v>
      </c>
      <c r="E106">
        <v>8291.5499999999993</v>
      </c>
      <c r="F106">
        <v>8326.64</v>
      </c>
      <c r="G106">
        <v>1902.56</v>
      </c>
      <c r="H106">
        <v>15888483.130000001</v>
      </c>
    </row>
    <row r="107" spans="1:9" x14ac:dyDescent="0.25">
      <c r="A107" s="11">
        <f t="shared" si="1"/>
        <v>43733.416666666664</v>
      </c>
      <c r="B107" t="s">
        <v>157</v>
      </c>
      <c r="C107">
        <v>8392.57</v>
      </c>
      <c r="D107">
        <v>8460</v>
      </c>
      <c r="E107">
        <v>8354.4599999999991</v>
      </c>
      <c r="F107">
        <v>8417.34</v>
      </c>
      <c r="G107">
        <v>2310.58</v>
      </c>
      <c r="H107">
        <v>19437712.829999998</v>
      </c>
    </row>
    <row r="108" spans="1:9" x14ac:dyDescent="0.25">
      <c r="A108" s="11">
        <f t="shared" si="1"/>
        <v>43733.375</v>
      </c>
      <c r="B108" t="s">
        <v>158</v>
      </c>
      <c r="C108">
        <v>8251.15</v>
      </c>
      <c r="D108">
        <v>8407.64</v>
      </c>
      <c r="E108">
        <v>8245.7999999999993</v>
      </c>
      <c r="F108">
        <v>8392.57</v>
      </c>
      <c r="G108">
        <v>2863.24</v>
      </c>
      <c r="H108">
        <v>23891899.91</v>
      </c>
    </row>
    <row r="109" spans="1:9" x14ac:dyDescent="0.25">
      <c r="A109" s="11">
        <f t="shared" si="1"/>
        <v>43733.333333333336</v>
      </c>
      <c r="B109" t="s">
        <v>159</v>
      </c>
      <c r="C109">
        <v>8328.16</v>
      </c>
      <c r="D109">
        <v>8395.25</v>
      </c>
      <c r="E109">
        <v>8215.64</v>
      </c>
      <c r="F109">
        <v>8251.15</v>
      </c>
      <c r="G109">
        <v>3895.07</v>
      </c>
      <c r="H109">
        <v>32290120.789999999</v>
      </c>
    </row>
    <row r="110" spans="1:9" x14ac:dyDescent="0.25">
      <c r="A110" s="11">
        <f t="shared" si="1"/>
        <v>43733.291666666664</v>
      </c>
      <c r="B110" t="s">
        <v>160</v>
      </c>
      <c r="C110">
        <v>8457.02</v>
      </c>
      <c r="D110">
        <v>8477.39</v>
      </c>
      <c r="E110">
        <v>8310</v>
      </c>
      <c r="F110">
        <v>8328.16</v>
      </c>
      <c r="G110">
        <v>3522.58</v>
      </c>
      <c r="H110">
        <v>29522701.629999999</v>
      </c>
    </row>
    <row r="111" spans="1:9" x14ac:dyDescent="0.25">
      <c r="A111" s="11">
        <f t="shared" si="1"/>
        <v>43733.25</v>
      </c>
      <c r="B111" t="s">
        <v>161</v>
      </c>
      <c r="C111">
        <v>8494.5499999999993</v>
      </c>
      <c r="D111">
        <v>8542.2800000000007</v>
      </c>
      <c r="E111">
        <v>8457</v>
      </c>
      <c r="F111">
        <v>8457.02</v>
      </c>
      <c r="G111">
        <v>1880.34</v>
      </c>
      <c r="H111">
        <v>15994032.51</v>
      </c>
    </row>
    <row r="112" spans="1:9" x14ac:dyDescent="0.25">
      <c r="A112" s="11">
        <f t="shared" si="1"/>
        <v>43733.208333333336</v>
      </c>
      <c r="B112" t="s">
        <v>162</v>
      </c>
      <c r="C112">
        <v>8504.41</v>
      </c>
      <c r="D112">
        <v>8530</v>
      </c>
      <c r="E112">
        <v>8430.0499999999993</v>
      </c>
      <c r="F112">
        <v>8494.5499999999993</v>
      </c>
      <c r="G112">
        <v>1400.2</v>
      </c>
      <c r="H112">
        <v>11880195.130000001</v>
      </c>
    </row>
    <row r="113" spans="1:8" x14ac:dyDescent="0.25">
      <c r="A113" s="11">
        <f t="shared" si="1"/>
        <v>43733.166666666664</v>
      </c>
      <c r="B113" t="s">
        <v>163</v>
      </c>
      <c r="C113">
        <v>8565.61</v>
      </c>
      <c r="D113">
        <v>8590</v>
      </c>
      <c r="E113">
        <v>8408</v>
      </c>
      <c r="F113">
        <v>8504.41</v>
      </c>
      <c r="G113">
        <v>3226.89</v>
      </c>
      <c r="H113">
        <v>27431765.09</v>
      </c>
    </row>
    <row r="114" spans="1:8" x14ac:dyDescent="0.25">
      <c r="A114" s="11">
        <f t="shared" si="1"/>
        <v>43733.125</v>
      </c>
      <c r="B114" t="s">
        <v>164</v>
      </c>
      <c r="C114">
        <v>8589.4500000000007</v>
      </c>
      <c r="D114">
        <v>8627.94</v>
      </c>
      <c r="E114">
        <v>8541.06</v>
      </c>
      <c r="F114">
        <v>8565.61</v>
      </c>
      <c r="G114">
        <v>1467.82</v>
      </c>
      <c r="H114">
        <v>12601894.1</v>
      </c>
    </row>
    <row r="115" spans="1:8" x14ac:dyDescent="0.25">
      <c r="A115" s="11">
        <f t="shared" si="1"/>
        <v>43733.083333333336</v>
      </c>
      <c r="B115" t="s">
        <v>165</v>
      </c>
      <c r="C115">
        <v>8696.24</v>
      </c>
      <c r="D115">
        <v>8712.3799999999992</v>
      </c>
      <c r="E115">
        <v>8558.77</v>
      </c>
      <c r="F115">
        <v>8589.4500000000007</v>
      </c>
      <c r="G115">
        <v>2056.1999999999998</v>
      </c>
      <c r="H115">
        <v>17757881.969999999</v>
      </c>
    </row>
    <row r="116" spans="1:8" x14ac:dyDescent="0.25">
      <c r="A116" s="11">
        <f t="shared" si="1"/>
        <v>43733.041666666664</v>
      </c>
      <c r="B116" t="s">
        <v>166</v>
      </c>
      <c r="C116">
        <v>8674.4599999999991</v>
      </c>
      <c r="D116">
        <v>8730</v>
      </c>
      <c r="E116">
        <v>8628.24</v>
      </c>
      <c r="F116">
        <v>8696.24</v>
      </c>
      <c r="G116">
        <v>1787.48</v>
      </c>
      <c r="H116">
        <v>15499466.91</v>
      </c>
    </row>
    <row r="117" spans="1:8" x14ac:dyDescent="0.25">
      <c r="A117" s="11">
        <f t="shared" si="1"/>
        <v>43733.5</v>
      </c>
      <c r="B117" t="s">
        <v>167</v>
      </c>
      <c r="C117">
        <v>8493.14</v>
      </c>
      <c r="D117">
        <v>8725</v>
      </c>
      <c r="E117">
        <v>8490.4699999999993</v>
      </c>
      <c r="F117">
        <v>8674.4599999999991</v>
      </c>
      <c r="G117">
        <v>2991.77</v>
      </c>
      <c r="H117">
        <v>25778421.550000001</v>
      </c>
    </row>
    <row r="118" spans="1:8" x14ac:dyDescent="0.25">
      <c r="A118" s="11">
        <f t="shared" si="1"/>
        <v>43732.958333333336</v>
      </c>
      <c r="B118" t="s">
        <v>168</v>
      </c>
      <c r="C118">
        <v>8546.73</v>
      </c>
      <c r="D118">
        <v>8585.8799999999992</v>
      </c>
      <c r="E118">
        <v>8451.01</v>
      </c>
      <c r="F118">
        <v>8493.14</v>
      </c>
      <c r="G118">
        <v>963.65</v>
      </c>
      <c r="H118">
        <v>8215030.6600000001</v>
      </c>
    </row>
    <row r="119" spans="1:8" x14ac:dyDescent="0.25">
      <c r="A119" s="11">
        <f t="shared" si="1"/>
        <v>43732.916666666664</v>
      </c>
      <c r="B119" t="s">
        <v>169</v>
      </c>
      <c r="C119">
        <v>8677.27</v>
      </c>
      <c r="D119">
        <v>8680</v>
      </c>
      <c r="E119">
        <v>8647</v>
      </c>
      <c r="F119">
        <v>8656.76</v>
      </c>
      <c r="G119">
        <v>110.31</v>
      </c>
      <c r="H119">
        <v>955374.15</v>
      </c>
    </row>
    <row r="120" spans="1:8" x14ac:dyDescent="0.25">
      <c r="A120" s="11">
        <f t="shared" si="1"/>
        <v>43732.875</v>
      </c>
      <c r="B120" t="s">
        <v>170</v>
      </c>
      <c r="C120">
        <v>8698</v>
      </c>
      <c r="D120">
        <v>8730.07</v>
      </c>
      <c r="E120">
        <v>8630</v>
      </c>
      <c r="F120">
        <v>8636.77</v>
      </c>
      <c r="G120">
        <v>978.81</v>
      </c>
      <c r="H120">
        <v>8494018.2300000004</v>
      </c>
    </row>
    <row r="121" spans="1:8" x14ac:dyDescent="0.25">
      <c r="A121" s="11">
        <f t="shared" si="1"/>
        <v>43732.833333333336</v>
      </c>
      <c r="B121" t="s">
        <v>7</v>
      </c>
      <c r="C121">
        <v>8552.9500000000007</v>
      </c>
      <c r="D121">
        <v>8586.44</v>
      </c>
      <c r="E121">
        <v>8550</v>
      </c>
      <c r="F121">
        <v>8564.8700000000008</v>
      </c>
      <c r="G121">
        <v>91.95</v>
      </c>
      <c r="H121">
        <v>787477.57</v>
      </c>
    </row>
    <row r="122" spans="1:8" x14ac:dyDescent="0.25">
      <c r="A122" s="11">
        <f t="shared" si="1"/>
        <v>43732.791666666664</v>
      </c>
      <c r="B122" s="4" t="s">
        <v>8</v>
      </c>
      <c r="C122" s="4">
        <v>8298.67</v>
      </c>
      <c r="D122" s="4">
        <v>8430.6200000000008</v>
      </c>
      <c r="E122" s="4">
        <v>8290.51</v>
      </c>
      <c r="F122" s="4">
        <v>8367.7800000000007</v>
      </c>
      <c r="G122" s="4">
        <v>1114.6600000000001</v>
      </c>
      <c r="H122" s="4">
        <v>9310379.5099999998</v>
      </c>
    </row>
    <row r="123" spans="1:8" x14ac:dyDescent="0.25">
      <c r="A123" s="11">
        <f t="shared" si="1"/>
        <v>43732.75</v>
      </c>
      <c r="B123" s="3" t="s">
        <v>9</v>
      </c>
      <c r="C123">
        <v>9484.5499999999993</v>
      </c>
      <c r="D123">
        <v>9491.51</v>
      </c>
      <c r="E123" s="3">
        <v>8600.02</v>
      </c>
      <c r="F123">
        <v>8635.9500000000007</v>
      </c>
      <c r="G123">
        <v>9958.2199999999993</v>
      </c>
      <c r="H123">
        <v>89869701.079999998</v>
      </c>
    </row>
    <row r="124" spans="1:8" x14ac:dyDescent="0.25">
      <c r="A124" s="11">
        <f t="shared" si="1"/>
        <v>43732.708333333336</v>
      </c>
      <c r="B124" t="s">
        <v>10</v>
      </c>
      <c r="C124">
        <v>9504.4699999999993</v>
      </c>
      <c r="D124">
        <v>9525</v>
      </c>
      <c r="E124">
        <v>9450</v>
      </c>
      <c r="F124">
        <v>9484.5499999999993</v>
      </c>
      <c r="G124">
        <v>1790.15</v>
      </c>
      <c r="H124">
        <v>16981675.399999999</v>
      </c>
    </row>
    <row r="125" spans="1:8" x14ac:dyDescent="0.25">
      <c r="A125" s="11">
        <f t="shared" si="1"/>
        <v>43732.666666666664</v>
      </c>
      <c r="B125" t="s">
        <v>11</v>
      </c>
      <c r="C125">
        <v>9527.31</v>
      </c>
      <c r="D125">
        <v>9603.08</v>
      </c>
      <c r="E125">
        <v>9467</v>
      </c>
      <c r="F125">
        <v>9504.4699999999993</v>
      </c>
      <c r="G125">
        <v>2945.42</v>
      </c>
      <c r="H125">
        <v>28119508.09</v>
      </c>
    </row>
    <row r="126" spans="1:8" x14ac:dyDescent="0.25">
      <c r="A126" s="11">
        <f t="shared" si="1"/>
        <v>43732.625</v>
      </c>
      <c r="B126" t="s">
        <v>12</v>
      </c>
      <c r="C126">
        <v>9522.0499999999993</v>
      </c>
      <c r="D126">
        <v>9580.98</v>
      </c>
      <c r="E126">
        <v>9410</v>
      </c>
      <c r="F126">
        <v>9527.31</v>
      </c>
      <c r="G126">
        <v>5013.13</v>
      </c>
      <c r="H126">
        <v>47622928.509999998</v>
      </c>
    </row>
    <row r="127" spans="1:8" x14ac:dyDescent="0.25">
      <c r="A127" s="11">
        <f t="shared" si="1"/>
        <v>43732.583333333336</v>
      </c>
      <c r="B127" t="s">
        <v>13</v>
      </c>
      <c r="C127">
        <v>9632.9</v>
      </c>
      <c r="D127">
        <v>9636.5</v>
      </c>
      <c r="E127">
        <v>9509</v>
      </c>
      <c r="F127">
        <v>9522.0499999999993</v>
      </c>
      <c r="G127">
        <v>3781.36</v>
      </c>
      <c r="H127">
        <v>36149957.049999997</v>
      </c>
    </row>
    <row r="128" spans="1:8" x14ac:dyDescent="0.25">
      <c r="A128" s="11">
        <f t="shared" si="1"/>
        <v>43732.541666666664</v>
      </c>
      <c r="B128" t="s">
        <v>14</v>
      </c>
      <c r="C128">
        <v>9684.49</v>
      </c>
      <c r="D128">
        <v>9687.25</v>
      </c>
      <c r="E128">
        <v>9580</v>
      </c>
      <c r="F128">
        <v>9632.9</v>
      </c>
      <c r="G128">
        <v>2944.24</v>
      </c>
      <c r="H128">
        <v>28365173.75</v>
      </c>
    </row>
    <row r="129" spans="1:8" x14ac:dyDescent="0.25">
      <c r="A129" s="11">
        <f t="shared" si="1"/>
        <v>43733</v>
      </c>
      <c r="B129" t="s">
        <v>15</v>
      </c>
      <c r="C129">
        <v>9726.0400000000009</v>
      </c>
      <c r="D129">
        <v>9730.42</v>
      </c>
      <c r="E129">
        <v>9656.99</v>
      </c>
      <c r="F129">
        <v>9684.49</v>
      </c>
      <c r="G129">
        <v>1333.59</v>
      </c>
      <c r="H129">
        <v>12931898.09</v>
      </c>
    </row>
    <row r="130" spans="1:8" x14ac:dyDescent="0.25">
      <c r="A130" s="11">
        <f t="shared" ref="A130:A155" si="2">DATEVALUE(MID(B130,1,10))+(IF(RIGHT(B130,2)="PM",12,0)+MID(B130,12,2))/24</f>
        <v>43732.458333333336</v>
      </c>
      <c r="B130" t="s">
        <v>16</v>
      </c>
      <c r="C130">
        <v>9734.65</v>
      </c>
      <c r="D130">
        <v>9770</v>
      </c>
      <c r="E130">
        <v>9700</v>
      </c>
      <c r="F130">
        <v>9726.0400000000009</v>
      </c>
      <c r="G130">
        <v>1162.3599999999999</v>
      </c>
      <c r="H130">
        <v>11319723.73</v>
      </c>
    </row>
    <row r="131" spans="1:8" x14ac:dyDescent="0.25">
      <c r="A131" s="11">
        <f t="shared" si="2"/>
        <v>43732.416666666664</v>
      </c>
      <c r="B131" t="s">
        <v>17</v>
      </c>
      <c r="C131">
        <v>9733.66</v>
      </c>
      <c r="D131">
        <v>9748.01</v>
      </c>
      <c r="E131">
        <v>9714.81</v>
      </c>
      <c r="F131">
        <v>9734.65</v>
      </c>
      <c r="G131">
        <v>615.97</v>
      </c>
      <c r="H131">
        <v>5994217.9400000004</v>
      </c>
    </row>
    <row r="132" spans="1:8" x14ac:dyDescent="0.25">
      <c r="A132" s="11">
        <f t="shared" si="2"/>
        <v>43732.375</v>
      </c>
      <c r="B132" t="s">
        <v>18</v>
      </c>
      <c r="C132">
        <v>9722.9699999999993</v>
      </c>
      <c r="D132">
        <v>9748.2900000000009</v>
      </c>
      <c r="E132">
        <v>9681</v>
      </c>
      <c r="F132">
        <v>9733.66</v>
      </c>
      <c r="G132">
        <v>759.69</v>
      </c>
      <c r="H132">
        <v>7388955.1200000001</v>
      </c>
    </row>
    <row r="133" spans="1:8" x14ac:dyDescent="0.25">
      <c r="A133" s="11">
        <f t="shared" si="2"/>
        <v>43732.333333333336</v>
      </c>
      <c r="B133" t="s">
        <v>19</v>
      </c>
      <c r="C133">
        <v>9755.74</v>
      </c>
      <c r="D133">
        <v>9771.64</v>
      </c>
      <c r="E133">
        <v>9700</v>
      </c>
      <c r="F133">
        <v>9722.9699999999993</v>
      </c>
      <c r="G133">
        <v>1250.43</v>
      </c>
      <c r="H133">
        <v>12167935.1</v>
      </c>
    </row>
    <row r="134" spans="1:8" x14ac:dyDescent="0.25">
      <c r="A134" s="11">
        <f t="shared" si="2"/>
        <v>43732.291666666664</v>
      </c>
      <c r="B134" t="s">
        <v>20</v>
      </c>
      <c r="C134">
        <v>9739.5300000000007</v>
      </c>
      <c r="D134">
        <v>9775.48</v>
      </c>
      <c r="E134">
        <v>9732.24</v>
      </c>
      <c r="F134">
        <v>9755.74</v>
      </c>
      <c r="G134">
        <v>617.66999999999996</v>
      </c>
      <c r="H134">
        <v>6022866.2800000003</v>
      </c>
    </row>
    <row r="135" spans="1:8" x14ac:dyDescent="0.25">
      <c r="A135" s="11">
        <f t="shared" si="2"/>
        <v>43732.25</v>
      </c>
      <c r="B135" t="s">
        <v>21</v>
      </c>
      <c r="C135">
        <v>9765.02</v>
      </c>
      <c r="D135">
        <v>9792</v>
      </c>
      <c r="E135">
        <v>9737.65</v>
      </c>
      <c r="F135">
        <v>9739.5300000000007</v>
      </c>
      <c r="G135">
        <v>784.13</v>
      </c>
      <c r="H135">
        <v>7658065.7800000003</v>
      </c>
    </row>
    <row r="136" spans="1:8" x14ac:dyDescent="0.25">
      <c r="A136" s="11">
        <f t="shared" si="2"/>
        <v>43732.208333333336</v>
      </c>
      <c r="B136" t="s">
        <v>22</v>
      </c>
      <c r="C136">
        <v>9722.61</v>
      </c>
      <c r="D136">
        <v>9769</v>
      </c>
      <c r="E136">
        <v>9720</v>
      </c>
      <c r="F136">
        <v>9765.02</v>
      </c>
      <c r="G136">
        <v>629.38</v>
      </c>
      <c r="H136">
        <v>6133870.7199999997</v>
      </c>
    </row>
    <row r="137" spans="1:8" x14ac:dyDescent="0.25">
      <c r="A137" s="11">
        <f t="shared" si="2"/>
        <v>43732.166666666664</v>
      </c>
      <c r="B137" t="s">
        <v>23</v>
      </c>
      <c r="C137">
        <v>9719.98</v>
      </c>
      <c r="D137">
        <v>9748.2000000000007</v>
      </c>
      <c r="E137">
        <v>9686.83</v>
      </c>
      <c r="F137">
        <v>9722.61</v>
      </c>
      <c r="G137">
        <v>773.49</v>
      </c>
      <c r="H137">
        <v>7518712.1500000004</v>
      </c>
    </row>
    <row r="138" spans="1:8" x14ac:dyDescent="0.25">
      <c r="A138" s="11">
        <f t="shared" si="2"/>
        <v>43732.125</v>
      </c>
      <c r="B138" t="s">
        <v>24</v>
      </c>
      <c r="C138">
        <v>9720.56</v>
      </c>
      <c r="D138">
        <v>9741.81</v>
      </c>
      <c r="E138">
        <v>9681.81</v>
      </c>
      <c r="F138">
        <v>9719.98</v>
      </c>
      <c r="G138">
        <v>732.1</v>
      </c>
      <c r="H138">
        <v>7109796.3499999996</v>
      </c>
    </row>
    <row r="139" spans="1:8" x14ac:dyDescent="0.25">
      <c r="A139" s="11">
        <f t="shared" si="2"/>
        <v>43732.083333333336</v>
      </c>
      <c r="B139" t="s">
        <v>25</v>
      </c>
      <c r="C139">
        <v>9725.15</v>
      </c>
      <c r="D139">
        <v>9755</v>
      </c>
      <c r="E139">
        <v>9690.08</v>
      </c>
      <c r="F139">
        <v>9720.56</v>
      </c>
      <c r="G139">
        <v>648.79</v>
      </c>
      <c r="H139">
        <v>6310401.7400000002</v>
      </c>
    </row>
    <row r="140" spans="1:8" x14ac:dyDescent="0.25">
      <c r="A140" s="11">
        <f t="shared" si="2"/>
        <v>43732.041666666664</v>
      </c>
      <c r="B140" t="s">
        <v>26</v>
      </c>
      <c r="C140">
        <v>9747.36</v>
      </c>
      <c r="D140">
        <v>9794.99</v>
      </c>
      <c r="E140">
        <v>9722.39</v>
      </c>
      <c r="F140">
        <v>9725.15</v>
      </c>
      <c r="G140">
        <v>1118.24</v>
      </c>
      <c r="H140">
        <v>10914200.779999999</v>
      </c>
    </row>
    <row r="141" spans="1:8" x14ac:dyDescent="0.25">
      <c r="A141" s="11">
        <f t="shared" si="2"/>
        <v>43732.5</v>
      </c>
      <c r="B141" t="s">
        <v>27</v>
      </c>
      <c r="C141">
        <v>9702.25</v>
      </c>
      <c r="D141">
        <v>9749.9</v>
      </c>
      <c r="E141">
        <v>9604</v>
      </c>
      <c r="F141">
        <v>9747.36</v>
      </c>
      <c r="G141">
        <v>1754.16</v>
      </c>
      <c r="H141">
        <v>16986699.760000002</v>
      </c>
    </row>
    <row r="142" spans="1:8" x14ac:dyDescent="0.25">
      <c r="A142" s="11">
        <f t="shared" si="2"/>
        <v>43731.958333333336</v>
      </c>
      <c r="B142" t="s">
        <v>28</v>
      </c>
      <c r="C142">
        <v>9716.2999999999993</v>
      </c>
      <c r="D142">
        <v>9739.7199999999993</v>
      </c>
      <c r="E142">
        <v>9673.7000000000007</v>
      </c>
      <c r="F142">
        <v>9702.25</v>
      </c>
      <c r="G142">
        <v>1216.27</v>
      </c>
      <c r="H142">
        <v>11807090.449999999</v>
      </c>
    </row>
    <row r="143" spans="1:8" x14ac:dyDescent="0.25">
      <c r="A143" s="11">
        <f t="shared" si="2"/>
        <v>43731.916666666664</v>
      </c>
      <c r="B143" t="s">
        <v>29</v>
      </c>
      <c r="C143">
        <v>9753.15</v>
      </c>
      <c r="D143">
        <v>9755.41</v>
      </c>
      <c r="E143">
        <v>9615.77</v>
      </c>
      <c r="F143">
        <v>9716.2999999999993</v>
      </c>
      <c r="G143">
        <v>2350.73</v>
      </c>
      <c r="H143">
        <v>22772213.59</v>
      </c>
    </row>
    <row r="144" spans="1:8" x14ac:dyDescent="0.25">
      <c r="A144" s="11">
        <f t="shared" si="2"/>
        <v>43731.875</v>
      </c>
      <c r="B144" t="s">
        <v>30</v>
      </c>
      <c r="C144">
        <v>9774.1200000000008</v>
      </c>
      <c r="D144" s="3">
        <v>9840</v>
      </c>
      <c r="E144">
        <v>9666</v>
      </c>
      <c r="F144">
        <v>9753.15</v>
      </c>
      <c r="G144">
        <v>3950.4</v>
      </c>
      <c r="H144">
        <v>38458826.259999998</v>
      </c>
    </row>
    <row r="145" spans="1:8" x14ac:dyDescent="0.25">
      <c r="A145" s="11">
        <f t="shared" si="2"/>
        <v>43731.833333333336</v>
      </c>
      <c r="B145" t="s">
        <v>31</v>
      </c>
      <c r="C145">
        <v>9806.08</v>
      </c>
      <c r="D145">
        <v>9829.7999999999993</v>
      </c>
      <c r="E145">
        <v>9762.09</v>
      </c>
      <c r="F145">
        <v>9774.1200000000008</v>
      </c>
      <c r="G145">
        <v>783.97</v>
      </c>
      <c r="H145">
        <v>7682061.1699999999</v>
      </c>
    </row>
    <row r="146" spans="1:8" x14ac:dyDescent="0.25">
      <c r="A146" s="11">
        <f t="shared" si="2"/>
        <v>43731.791666666664</v>
      </c>
      <c r="B146" s="4" t="s">
        <v>32</v>
      </c>
      <c r="C146" s="3">
        <v>9827.1200000000008</v>
      </c>
      <c r="D146" s="4">
        <v>9839.94</v>
      </c>
      <c r="E146" s="4">
        <v>9790.4</v>
      </c>
      <c r="F146" s="4">
        <v>9806.08</v>
      </c>
      <c r="G146" s="4">
        <v>543.22</v>
      </c>
      <c r="H146" s="4">
        <v>5331325.95</v>
      </c>
    </row>
    <row r="149" spans="1:8" x14ac:dyDescent="0.25">
      <c r="D149" s="10"/>
    </row>
  </sheetData>
  <autoFilter ref="B1:H1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157"/>
  <sheetViews>
    <sheetView tabSelected="1" workbookViewId="0">
      <pane ySplit="2" topLeftCell="A119" activePane="bottomLeft" state="frozen"/>
      <selection pane="bottomLeft" activeCell="F132" sqref="F132"/>
    </sheetView>
  </sheetViews>
  <sheetFormatPr baseColWidth="10" defaultColWidth="9.140625" defaultRowHeight="15" x14ac:dyDescent="0.25"/>
  <cols>
    <col min="1" max="1" width="18.28515625" bestFit="1" customWidth="1"/>
    <col min="2" max="2" width="18.5703125" customWidth="1"/>
    <col min="4" max="4" width="11.28515625" customWidth="1"/>
    <col min="5" max="5" width="10.28515625" bestFit="1" customWidth="1"/>
    <col min="6" max="6" width="18.42578125" bestFit="1" customWidth="1"/>
    <col min="7" max="7" width="11.85546875" bestFit="1" customWidth="1"/>
    <col min="8" max="8" width="11.85546875" customWidth="1"/>
    <col min="9" max="9" width="11.140625" bestFit="1" customWidth="1"/>
    <col min="10" max="10" width="13.85546875" bestFit="1" customWidth="1"/>
    <col min="11" max="11" width="17.7109375" bestFit="1" customWidth="1"/>
    <col min="12" max="12" width="17.85546875" bestFit="1" customWidth="1"/>
    <col min="15" max="15" width="17.5703125" bestFit="1" customWidth="1"/>
    <col min="17" max="17" width="15.7109375" bestFit="1" customWidth="1"/>
    <col min="20" max="20" width="22" style="11" customWidth="1"/>
    <col min="21" max="21" width="18.5703125" bestFit="1" customWidth="1"/>
  </cols>
  <sheetData>
    <row r="1" spans="1:20" ht="29.25" customHeight="1" x14ac:dyDescent="0.25">
      <c r="G1" s="14" t="s">
        <v>42</v>
      </c>
      <c r="H1" s="14"/>
      <c r="I1" s="14"/>
      <c r="J1" s="14"/>
      <c r="N1" s="2"/>
      <c r="O1" s="2"/>
      <c r="P1" s="2"/>
      <c r="Q1" s="2"/>
      <c r="R1" s="2"/>
    </row>
    <row r="2" spans="1:20" ht="29.25" customHeight="1" x14ac:dyDescent="0.25">
      <c r="A2" t="s">
        <v>51</v>
      </c>
      <c r="B2" t="s">
        <v>0</v>
      </c>
      <c r="C2" t="s">
        <v>36</v>
      </c>
      <c r="D2" t="s">
        <v>35</v>
      </c>
      <c r="E2" t="s">
        <v>37</v>
      </c>
      <c r="F2" t="s">
        <v>38</v>
      </c>
      <c r="G2" s="5" t="s">
        <v>39</v>
      </c>
      <c r="H2" s="5" t="s">
        <v>40</v>
      </c>
      <c r="I2" s="5" t="s">
        <v>35</v>
      </c>
      <c r="J2" s="5" t="s">
        <v>41</v>
      </c>
      <c r="K2" s="5" t="s">
        <v>43</v>
      </c>
      <c r="L2" s="5" t="s">
        <v>44</v>
      </c>
      <c r="M2" s="5" t="s">
        <v>45</v>
      </c>
      <c r="N2" s="5" t="s">
        <v>46</v>
      </c>
      <c r="O2" s="5" t="s">
        <v>47</v>
      </c>
      <c r="P2" s="5" t="s">
        <v>48</v>
      </c>
      <c r="Q2" s="5" t="s">
        <v>50</v>
      </c>
      <c r="R2" s="5" t="s">
        <v>49</v>
      </c>
    </row>
    <row r="3" spans="1:20" x14ac:dyDescent="0.25">
      <c r="A3" s="11">
        <f t="shared" ref="A3:A66" si="0">DATEVALUE(MID(B3,1,10))+(IF(RIGHT(B3,2)="PM",12,0)+MID(B3,12,2))/24</f>
        <v>43737.791666666664</v>
      </c>
      <c r="B3" s="4" t="s">
        <v>52</v>
      </c>
      <c r="C3" s="4">
        <v>7981.66</v>
      </c>
      <c r="D3">
        <v>19</v>
      </c>
      <c r="E3">
        <v>7609.99</v>
      </c>
      <c r="F3" t="e">
        <v>#REF!</v>
      </c>
      <c r="G3" s="1" t="e">
        <v>#REF!</v>
      </c>
      <c r="H3" t="e">
        <v>#REF!</v>
      </c>
      <c r="I3" t="s">
        <v>172</v>
      </c>
      <c r="J3" t="e">
        <v>#REF!</v>
      </c>
      <c r="K3" t="e">
        <v>#REF!</v>
      </c>
      <c r="L3" t="e">
        <v>#REF!</v>
      </c>
      <c r="M3" s="1" t="e">
        <v>#REF!</v>
      </c>
      <c r="N3" s="1" t="e">
        <v>#REF!</v>
      </c>
      <c r="O3" s="1" t="e">
        <v>#REF!</v>
      </c>
      <c r="P3" t="e">
        <v>#REF!</v>
      </c>
      <c r="T3"/>
    </row>
    <row r="4" spans="1:20" x14ac:dyDescent="0.25">
      <c r="A4" s="11">
        <f t="shared" si="0"/>
        <v>43737.75</v>
      </c>
      <c r="B4" t="s">
        <v>53</v>
      </c>
      <c r="C4">
        <v>7991.93</v>
      </c>
      <c r="T4"/>
    </row>
    <row r="5" spans="1:20" x14ac:dyDescent="0.25">
      <c r="A5" s="11">
        <f t="shared" si="0"/>
        <v>43737.708333333336</v>
      </c>
      <c r="B5" t="s">
        <v>54</v>
      </c>
      <c r="C5">
        <v>8030.75</v>
      </c>
      <c r="T5"/>
    </row>
    <row r="6" spans="1:20" x14ac:dyDescent="0.25">
      <c r="A6" s="11">
        <f t="shared" si="0"/>
        <v>43737.666666666664</v>
      </c>
      <c r="B6" t="s">
        <v>55</v>
      </c>
      <c r="C6">
        <v>7965.57</v>
      </c>
      <c r="T6"/>
    </row>
    <row r="7" spans="1:20" x14ac:dyDescent="0.25">
      <c r="A7" s="11">
        <f t="shared" si="0"/>
        <v>43737.625</v>
      </c>
      <c r="B7" t="s">
        <v>56</v>
      </c>
      <c r="C7">
        <v>7971.15</v>
      </c>
      <c r="T7"/>
    </row>
    <row r="8" spans="1:20" x14ac:dyDescent="0.25">
      <c r="A8" s="11">
        <f t="shared" si="0"/>
        <v>43737.583333333336</v>
      </c>
      <c r="B8" t="s">
        <v>57</v>
      </c>
      <c r="C8">
        <v>7995.67</v>
      </c>
      <c r="T8"/>
    </row>
    <row r="9" spans="1:20" x14ac:dyDescent="0.25">
      <c r="A9" s="11">
        <f t="shared" si="0"/>
        <v>43737.541666666664</v>
      </c>
      <c r="B9" t="s">
        <v>58</v>
      </c>
      <c r="C9">
        <v>7995.96</v>
      </c>
      <c r="T9"/>
    </row>
    <row r="10" spans="1:20" x14ac:dyDescent="0.25">
      <c r="A10" s="11">
        <f t="shared" si="0"/>
        <v>43738</v>
      </c>
      <c r="B10" t="s">
        <v>59</v>
      </c>
      <c r="C10">
        <v>8074.16</v>
      </c>
      <c r="T10"/>
    </row>
    <row r="11" spans="1:20" x14ac:dyDescent="0.25">
      <c r="A11" s="11">
        <f t="shared" si="0"/>
        <v>43737.458333333336</v>
      </c>
      <c r="B11" t="s">
        <v>60</v>
      </c>
      <c r="C11">
        <v>8074.28</v>
      </c>
      <c r="T11"/>
    </row>
    <row r="12" spans="1:20" x14ac:dyDescent="0.25">
      <c r="A12" s="11">
        <f t="shared" si="0"/>
        <v>43737.416666666664</v>
      </c>
      <c r="B12" t="s">
        <v>61</v>
      </c>
      <c r="C12">
        <v>8097.47</v>
      </c>
      <c r="T12"/>
    </row>
    <row r="13" spans="1:20" x14ac:dyDescent="0.25">
      <c r="A13" s="11">
        <f t="shared" si="0"/>
        <v>43737.375</v>
      </c>
      <c r="B13" t="s">
        <v>62</v>
      </c>
      <c r="C13">
        <v>8084.63</v>
      </c>
      <c r="T13"/>
    </row>
    <row r="14" spans="1:20" x14ac:dyDescent="0.25">
      <c r="A14" s="11">
        <f t="shared" si="0"/>
        <v>43737.333333333336</v>
      </c>
      <c r="B14" t="s">
        <v>63</v>
      </c>
      <c r="C14">
        <v>8086.51</v>
      </c>
      <c r="T14"/>
    </row>
    <row r="15" spans="1:20" x14ac:dyDescent="0.25">
      <c r="A15" s="11">
        <f t="shared" si="0"/>
        <v>43737.291666666664</v>
      </c>
      <c r="B15" t="s">
        <v>64</v>
      </c>
      <c r="C15">
        <v>8081.1</v>
      </c>
      <c r="T15"/>
    </row>
    <row r="16" spans="1:20" x14ac:dyDescent="0.25">
      <c r="A16" s="11">
        <f t="shared" si="0"/>
        <v>43737.25</v>
      </c>
      <c r="B16" t="s">
        <v>65</v>
      </c>
      <c r="C16">
        <v>8118.98</v>
      </c>
      <c r="T16"/>
    </row>
    <row r="17" spans="1:21" x14ac:dyDescent="0.25">
      <c r="A17" s="11">
        <f t="shared" si="0"/>
        <v>43737.208333333336</v>
      </c>
      <c r="B17" t="s">
        <v>66</v>
      </c>
      <c r="C17">
        <v>8115.6</v>
      </c>
      <c r="T17"/>
    </row>
    <row r="18" spans="1:21" x14ac:dyDescent="0.25">
      <c r="A18" s="11">
        <f t="shared" si="0"/>
        <v>43737.166666666664</v>
      </c>
      <c r="B18" t="s">
        <v>67</v>
      </c>
      <c r="C18">
        <v>8132.03</v>
      </c>
      <c r="T18"/>
    </row>
    <row r="19" spans="1:21" x14ac:dyDescent="0.25">
      <c r="A19" s="11">
        <f t="shared" si="0"/>
        <v>43737.125</v>
      </c>
      <c r="B19" t="s">
        <v>68</v>
      </c>
      <c r="C19">
        <v>8152.47</v>
      </c>
      <c r="T19"/>
    </row>
    <row r="20" spans="1:21" x14ac:dyDescent="0.25">
      <c r="A20" s="11">
        <f t="shared" si="0"/>
        <v>43737.083333333336</v>
      </c>
      <c r="B20" t="s">
        <v>69</v>
      </c>
      <c r="C20">
        <v>8173.92</v>
      </c>
      <c r="T20"/>
    </row>
    <row r="21" spans="1:21" x14ac:dyDescent="0.25">
      <c r="A21" s="11">
        <f t="shared" si="0"/>
        <v>43737.041666666664</v>
      </c>
      <c r="B21" t="s">
        <v>70</v>
      </c>
      <c r="C21">
        <v>8202.6</v>
      </c>
      <c r="T21"/>
    </row>
    <row r="22" spans="1:21" x14ac:dyDescent="0.25">
      <c r="A22" s="11">
        <f t="shared" si="0"/>
        <v>43737.5</v>
      </c>
      <c r="B22" t="s">
        <v>71</v>
      </c>
      <c r="C22">
        <v>8198.81</v>
      </c>
      <c r="T22"/>
    </row>
    <row r="23" spans="1:21" x14ac:dyDescent="0.25">
      <c r="A23" s="11">
        <f t="shared" si="0"/>
        <v>43736.958333333336</v>
      </c>
      <c r="B23" t="s">
        <v>72</v>
      </c>
      <c r="C23">
        <v>8144.25</v>
      </c>
      <c r="T23"/>
    </row>
    <row r="24" spans="1:21" x14ac:dyDescent="0.25">
      <c r="A24" s="11">
        <f t="shared" si="0"/>
        <v>43736.916666666664</v>
      </c>
      <c r="B24" t="s">
        <v>73</v>
      </c>
      <c r="C24">
        <v>8127.89</v>
      </c>
      <c r="T24"/>
    </row>
    <row r="25" spans="1:21" x14ac:dyDescent="0.25">
      <c r="A25" s="11">
        <f t="shared" si="0"/>
        <v>43736.875</v>
      </c>
      <c r="B25" t="s">
        <v>74</v>
      </c>
      <c r="C25">
        <v>8150.1</v>
      </c>
      <c r="T25"/>
    </row>
    <row r="26" spans="1:21" x14ac:dyDescent="0.25">
      <c r="A26" s="11">
        <f t="shared" si="0"/>
        <v>43736.833333333336</v>
      </c>
      <c r="B26" t="s">
        <v>75</v>
      </c>
      <c r="C26">
        <v>8146.83</v>
      </c>
      <c r="T26"/>
    </row>
    <row r="27" spans="1:21" x14ac:dyDescent="0.25">
      <c r="A27" s="11">
        <f t="shared" si="0"/>
        <v>43736.791666666664</v>
      </c>
      <c r="B27" s="4" t="s">
        <v>76</v>
      </c>
      <c r="C27" s="4">
        <v>8136.76</v>
      </c>
      <c r="D27">
        <v>42</v>
      </c>
      <c r="E27">
        <v>7576.12</v>
      </c>
      <c r="F27">
        <v>7609.99</v>
      </c>
      <c r="G27" s="1">
        <v>4.4706261252460688E-3</v>
      </c>
      <c r="H27" t="s">
        <v>173</v>
      </c>
      <c r="I27" s="3" t="s">
        <v>172</v>
      </c>
      <c r="J27" t="b">
        <v>0</v>
      </c>
      <c r="L27" s="3">
        <v>7890</v>
      </c>
      <c r="M27" s="1">
        <v>-1.9218280597455006E-3</v>
      </c>
      <c r="N27" s="1">
        <v>-1.7423166475715846E-2</v>
      </c>
      <c r="O27" s="1">
        <v>-1.7423166475715846E-2</v>
      </c>
      <c r="P27" t="s">
        <v>174</v>
      </c>
      <c r="Q27" s="8">
        <v>8315</v>
      </c>
      <c r="T27" s="13">
        <v>43737.625</v>
      </c>
      <c r="U27" s="13">
        <v>43737.625</v>
      </c>
    </row>
    <row r="28" spans="1:21" x14ac:dyDescent="0.25">
      <c r="A28" s="11">
        <f t="shared" si="0"/>
        <v>43736.75</v>
      </c>
      <c r="B28" t="s">
        <v>77</v>
      </c>
      <c r="C28">
        <v>8144.95</v>
      </c>
      <c r="T28"/>
    </row>
    <row r="29" spans="1:21" x14ac:dyDescent="0.25">
      <c r="A29" s="11">
        <f t="shared" si="0"/>
        <v>43736.708333333336</v>
      </c>
      <c r="B29" t="s">
        <v>78</v>
      </c>
      <c r="C29">
        <v>8091.5</v>
      </c>
      <c r="T29"/>
    </row>
    <row r="30" spans="1:21" x14ac:dyDescent="0.25">
      <c r="A30" s="11">
        <f t="shared" si="0"/>
        <v>43736.666666666664</v>
      </c>
      <c r="B30" t="s">
        <v>79</v>
      </c>
      <c r="C30">
        <v>8069.47</v>
      </c>
      <c r="T30"/>
    </row>
    <row r="31" spans="1:21" x14ac:dyDescent="0.25">
      <c r="A31" s="11">
        <f t="shared" si="0"/>
        <v>43736.625</v>
      </c>
      <c r="B31" t="s">
        <v>80</v>
      </c>
      <c r="C31">
        <v>8072.96</v>
      </c>
      <c r="T31"/>
    </row>
    <row r="32" spans="1:21" x14ac:dyDescent="0.25">
      <c r="A32" s="11">
        <f t="shared" si="0"/>
        <v>43736.583333333336</v>
      </c>
      <c r="B32" t="s">
        <v>81</v>
      </c>
      <c r="C32">
        <v>8118.39</v>
      </c>
      <c r="T32"/>
    </row>
    <row r="33" spans="1:20" x14ac:dyDescent="0.25">
      <c r="A33" s="11">
        <f t="shared" si="0"/>
        <v>43736.541666666664</v>
      </c>
      <c r="B33" t="s">
        <v>82</v>
      </c>
      <c r="C33">
        <v>8082.17</v>
      </c>
      <c r="T33"/>
    </row>
    <row r="34" spans="1:20" x14ac:dyDescent="0.25">
      <c r="A34" s="11">
        <f t="shared" si="0"/>
        <v>43737</v>
      </c>
      <c r="B34" t="s">
        <v>83</v>
      </c>
      <c r="C34">
        <v>8134.89</v>
      </c>
      <c r="T34"/>
    </row>
    <row r="35" spans="1:20" x14ac:dyDescent="0.25">
      <c r="A35" s="11">
        <f t="shared" si="0"/>
        <v>43736.458333333336</v>
      </c>
      <c r="B35" t="s">
        <v>84</v>
      </c>
      <c r="C35">
        <v>8182.16</v>
      </c>
      <c r="T35"/>
    </row>
    <row r="36" spans="1:20" x14ac:dyDescent="0.25">
      <c r="A36" s="11">
        <f t="shared" si="0"/>
        <v>43736.416666666664</v>
      </c>
      <c r="B36" t="s">
        <v>85</v>
      </c>
      <c r="C36">
        <v>8224</v>
      </c>
      <c r="T36"/>
    </row>
    <row r="37" spans="1:20" x14ac:dyDescent="0.25">
      <c r="A37" s="11">
        <f t="shared" si="0"/>
        <v>43736.375</v>
      </c>
      <c r="B37" t="s">
        <v>86</v>
      </c>
      <c r="C37">
        <v>8185</v>
      </c>
      <c r="T37"/>
    </row>
    <row r="38" spans="1:20" x14ac:dyDescent="0.25">
      <c r="A38" s="11">
        <f t="shared" si="0"/>
        <v>43736.333333333336</v>
      </c>
      <c r="B38" t="s">
        <v>87</v>
      </c>
      <c r="C38">
        <v>8213.24</v>
      </c>
      <c r="T38"/>
    </row>
    <row r="39" spans="1:20" x14ac:dyDescent="0.25">
      <c r="A39" s="11">
        <f t="shared" si="0"/>
        <v>43736.291666666664</v>
      </c>
      <c r="B39" t="s">
        <v>88</v>
      </c>
      <c r="C39">
        <v>8151.62</v>
      </c>
      <c r="T39"/>
    </row>
    <row r="40" spans="1:20" x14ac:dyDescent="0.25">
      <c r="A40" s="11">
        <f t="shared" si="0"/>
        <v>43736.25</v>
      </c>
      <c r="B40" t="s">
        <v>89</v>
      </c>
      <c r="C40">
        <v>8155.06</v>
      </c>
      <c r="T40"/>
    </row>
    <row r="41" spans="1:20" x14ac:dyDescent="0.25">
      <c r="A41" s="11">
        <f t="shared" si="0"/>
        <v>43736.208333333336</v>
      </c>
      <c r="B41" t="s">
        <v>90</v>
      </c>
      <c r="C41">
        <v>8170.51</v>
      </c>
      <c r="T41"/>
    </row>
    <row r="42" spans="1:20" x14ac:dyDescent="0.25">
      <c r="A42" s="11">
        <f t="shared" si="0"/>
        <v>43736.166666666664</v>
      </c>
      <c r="B42" t="s">
        <v>91</v>
      </c>
      <c r="C42">
        <v>8163.49</v>
      </c>
      <c r="T42"/>
    </row>
    <row r="43" spans="1:20" x14ac:dyDescent="0.25">
      <c r="A43" s="11">
        <f t="shared" si="0"/>
        <v>43736.125</v>
      </c>
      <c r="B43" t="s">
        <v>92</v>
      </c>
      <c r="C43">
        <v>8167.29</v>
      </c>
      <c r="T43"/>
    </row>
    <row r="44" spans="1:20" x14ac:dyDescent="0.25">
      <c r="A44" s="11">
        <f t="shared" si="0"/>
        <v>43736.083333333336</v>
      </c>
      <c r="B44" t="s">
        <v>93</v>
      </c>
      <c r="C44">
        <v>8157.17</v>
      </c>
      <c r="T44"/>
    </row>
    <row r="45" spans="1:20" x14ac:dyDescent="0.25">
      <c r="A45" s="11">
        <f t="shared" si="0"/>
        <v>43736.041666666664</v>
      </c>
      <c r="B45" t="s">
        <v>94</v>
      </c>
      <c r="C45">
        <v>8197.94</v>
      </c>
      <c r="T45"/>
    </row>
    <row r="46" spans="1:20" x14ac:dyDescent="0.25">
      <c r="A46" s="11">
        <f t="shared" si="0"/>
        <v>43736.5</v>
      </c>
      <c r="B46" t="s">
        <v>95</v>
      </c>
      <c r="C46">
        <v>8177.91</v>
      </c>
      <c r="T46"/>
    </row>
    <row r="47" spans="1:20" x14ac:dyDescent="0.25">
      <c r="A47" s="11">
        <f t="shared" si="0"/>
        <v>43735.958333333336</v>
      </c>
      <c r="B47" t="s">
        <v>96</v>
      </c>
      <c r="C47">
        <v>8172.57</v>
      </c>
      <c r="T47"/>
    </row>
    <row r="48" spans="1:20" x14ac:dyDescent="0.25">
      <c r="A48" s="11">
        <f t="shared" si="0"/>
        <v>43735.916666666664</v>
      </c>
      <c r="B48" t="s">
        <v>97</v>
      </c>
      <c r="C48">
        <v>8215.02</v>
      </c>
      <c r="T48"/>
    </row>
    <row r="49" spans="1:21" x14ac:dyDescent="0.25">
      <c r="A49" s="11">
        <f t="shared" si="0"/>
        <v>43735.875</v>
      </c>
      <c r="B49" t="s">
        <v>98</v>
      </c>
      <c r="C49">
        <v>8045.58</v>
      </c>
      <c r="T49"/>
    </row>
    <row r="50" spans="1:21" x14ac:dyDescent="0.25">
      <c r="A50" s="11">
        <f t="shared" si="0"/>
        <v>43735.833333333336</v>
      </c>
      <c r="B50" t="s">
        <v>99</v>
      </c>
      <c r="C50">
        <v>7991.24</v>
      </c>
      <c r="T50"/>
    </row>
    <row r="51" spans="1:21" x14ac:dyDescent="0.25">
      <c r="A51" s="11">
        <f t="shared" si="0"/>
        <v>43735.791666666664</v>
      </c>
      <c r="B51" s="4" t="s">
        <v>100</v>
      </c>
      <c r="C51" s="4">
        <v>8029.66</v>
      </c>
      <c r="D51">
        <v>48</v>
      </c>
      <c r="E51">
        <v>7130</v>
      </c>
      <c r="F51">
        <v>7576.12</v>
      </c>
      <c r="G51" s="1">
        <v>6.2569424964936893E-2</v>
      </c>
      <c r="H51" t="s">
        <v>173</v>
      </c>
      <c r="I51" s="3" t="s">
        <v>172</v>
      </c>
      <c r="J51" t="b">
        <v>0</v>
      </c>
      <c r="K51" s="3">
        <v>8263.15</v>
      </c>
      <c r="L51" s="3">
        <v>7977</v>
      </c>
      <c r="M51" s="1">
        <v>5.0774193548387192E-2</v>
      </c>
      <c r="N51" s="1">
        <v>-3.399859747545575E-2</v>
      </c>
      <c r="O51" s="1">
        <v>-3.399859747545575E-2</v>
      </c>
      <c r="P51" t="s">
        <v>174</v>
      </c>
      <c r="Q51" s="8">
        <v>8088</v>
      </c>
      <c r="T51" s="13">
        <v>43735.833333333336</v>
      </c>
      <c r="U51" s="13">
        <v>43735.833333333336</v>
      </c>
    </row>
    <row r="52" spans="1:21" x14ac:dyDescent="0.25">
      <c r="A52" s="11">
        <f t="shared" si="0"/>
        <v>43735.75</v>
      </c>
      <c r="B52" t="s">
        <v>101</v>
      </c>
      <c r="C52">
        <v>8032.64</v>
      </c>
      <c r="T52"/>
    </row>
    <row r="53" spans="1:21" x14ac:dyDescent="0.25">
      <c r="A53" s="11">
        <f t="shared" si="0"/>
        <v>43735.708333333336</v>
      </c>
      <c r="B53" t="s">
        <v>102</v>
      </c>
      <c r="C53">
        <v>8002.84</v>
      </c>
      <c r="T53"/>
    </row>
    <row r="54" spans="1:21" x14ac:dyDescent="0.25">
      <c r="A54" s="11">
        <f t="shared" si="0"/>
        <v>43735.666666666664</v>
      </c>
      <c r="B54" t="s">
        <v>103</v>
      </c>
      <c r="C54">
        <v>7981.71</v>
      </c>
      <c r="T54"/>
    </row>
    <row r="55" spans="1:21" x14ac:dyDescent="0.25">
      <c r="A55" s="11">
        <f t="shared" si="0"/>
        <v>43735.625</v>
      </c>
      <c r="B55" t="s">
        <v>104</v>
      </c>
      <c r="C55">
        <v>7970.66</v>
      </c>
      <c r="T55"/>
    </row>
    <row r="56" spans="1:21" x14ac:dyDescent="0.25">
      <c r="A56" s="11">
        <f t="shared" si="0"/>
        <v>43735.583333333336</v>
      </c>
      <c r="B56" t="s">
        <v>105</v>
      </c>
      <c r="C56">
        <v>7999.36</v>
      </c>
      <c r="T56"/>
    </row>
    <row r="57" spans="1:21" x14ac:dyDescent="0.25">
      <c r="A57" s="11">
        <f t="shared" si="0"/>
        <v>43735.541666666664</v>
      </c>
      <c r="B57" t="s">
        <v>106</v>
      </c>
      <c r="C57">
        <v>7991.66</v>
      </c>
      <c r="T57"/>
    </row>
    <row r="58" spans="1:21" x14ac:dyDescent="0.25">
      <c r="A58" s="11">
        <f t="shared" si="0"/>
        <v>43736</v>
      </c>
      <c r="B58" t="s">
        <v>107</v>
      </c>
      <c r="C58">
        <v>7987.65</v>
      </c>
      <c r="T58"/>
    </row>
    <row r="59" spans="1:21" x14ac:dyDescent="0.25">
      <c r="A59" s="11">
        <f t="shared" si="0"/>
        <v>43735.458333333336</v>
      </c>
      <c r="B59" t="s">
        <v>108</v>
      </c>
      <c r="C59">
        <v>8064.13</v>
      </c>
      <c r="T59"/>
    </row>
    <row r="60" spans="1:21" x14ac:dyDescent="0.25">
      <c r="A60" s="11">
        <f t="shared" si="0"/>
        <v>43735.416666666664</v>
      </c>
      <c r="B60" t="s">
        <v>109</v>
      </c>
      <c r="C60">
        <v>8052.8</v>
      </c>
      <c r="T60"/>
    </row>
    <row r="61" spans="1:21" x14ac:dyDescent="0.25">
      <c r="A61" s="11">
        <f t="shared" si="0"/>
        <v>43735.375</v>
      </c>
      <c r="B61" t="s">
        <v>110</v>
      </c>
      <c r="C61">
        <v>8078.58</v>
      </c>
      <c r="T61"/>
    </row>
    <row r="62" spans="1:21" x14ac:dyDescent="0.25">
      <c r="A62" s="11">
        <f t="shared" si="0"/>
        <v>43735.333333333336</v>
      </c>
      <c r="B62" t="s">
        <v>111</v>
      </c>
      <c r="C62">
        <v>8057.51</v>
      </c>
      <c r="T62"/>
    </row>
    <row r="63" spans="1:21" x14ac:dyDescent="0.25">
      <c r="A63" s="11">
        <f t="shared" si="0"/>
        <v>43735.291666666664</v>
      </c>
      <c r="B63" t="s">
        <v>112</v>
      </c>
      <c r="C63">
        <v>8029.64</v>
      </c>
      <c r="T63"/>
    </row>
    <row r="64" spans="1:21" x14ac:dyDescent="0.25">
      <c r="A64" s="11">
        <f t="shared" si="0"/>
        <v>43735.25</v>
      </c>
      <c r="B64" t="s">
        <v>113</v>
      </c>
      <c r="C64">
        <v>7978.13</v>
      </c>
      <c r="T64"/>
    </row>
    <row r="65" spans="1:20" x14ac:dyDescent="0.25">
      <c r="A65" s="11">
        <f t="shared" si="0"/>
        <v>43735.208333333336</v>
      </c>
      <c r="B65" t="s">
        <v>114</v>
      </c>
      <c r="C65">
        <v>7991.96</v>
      </c>
      <c r="T65"/>
    </row>
    <row r="66" spans="1:20" x14ac:dyDescent="0.25">
      <c r="A66" s="11">
        <f t="shared" si="0"/>
        <v>43735.166666666664</v>
      </c>
      <c r="B66" t="s">
        <v>115</v>
      </c>
      <c r="C66">
        <v>8022.87</v>
      </c>
      <c r="T66"/>
    </row>
    <row r="67" spans="1:20" x14ac:dyDescent="0.25">
      <c r="A67" s="11">
        <f t="shared" ref="A67:A122" si="1">DATEVALUE(MID(B67,1,10))+(IF(RIGHT(B67,2)="PM",12,0)+MID(B67,12,2))/24</f>
        <v>43735.125</v>
      </c>
      <c r="B67" t="s">
        <v>116</v>
      </c>
      <c r="C67">
        <v>7990</v>
      </c>
      <c r="T67"/>
    </row>
    <row r="68" spans="1:20" x14ac:dyDescent="0.25">
      <c r="A68" s="11">
        <f t="shared" si="1"/>
        <v>43735.083333333336</v>
      </c>
      <c r="B68" t="s">
        <v>117</v>
      </c>
      <c r="C68">
        <v>8007.12</v>
      </c>
      <c r="T68"/>
    </row>
    <row r="69" spans="1:20" x14ac:dyDescent="0.25">
      <c r="A69" s="11">
        <f t="shared" si="1"/>
        <v>43735.041666666664</v>
      </c>
      <c r="B69" t="s">
        <v>118</v>
      </c>
      <c r="C69">
        <v>7968.1</v>
      </c>
      <c r="T69"/>
    </row>
    <row r="70" spans="1:20" x14ac:dyDescent="0.25">
      <c r="A70" s="11">
        <f t="shared" si="1"/>
        <v>43735.5</v>
      </c>
      <c r="B70" t="s">
        <v>119</v>
      </c>
      <c r="C70">
        <v>8063.73</v>
      </c>
      <c r="T70"/>
    </row>
    <row r="71" spans="1:20" x14ac:dyDescent="0.25">
      <c r="A71" s="11">
        <f t="shared" si="1"/>
        <v>43734.958333333336</v>
      </c>
      <c r="B71" t="s">
        <v>120</v>
      </c>
      <c r="C71">
        <v>8116.6</v>
      </c>
      <c r="T71"/>
    </row>
    <row r="72" spans="1:20" x14ac:dyDescent="0.25">
      <c r="A72" s="11">
        <f t="shared" si="1"/>
        <v>43734.916666666664</v>
      </c>
      <c r="B72" t="s">
        <v>121</v>
      </c>
      <c r="C72">
        <v>8079.87</v>
      </c>
      <c r="T72"/>
    </row>
    <row r="73" spans="1:20" x14ac:dyDescent="0.25">
      <c r="A73" s="11">
        <f t="shared" si="1"/>
        <v>43734.875</v>
      </c>
      <c r="B73" t="s">
        <v>122</v>
      </c>
      <c r="C73">
        <v>8092.62</v>
      </c>
      <c r="T73"/>
    </row>
    <row r="74" spans="1:20" x14ac:dyDescent="0.25">
      <c r="A74" s="11">
        <f t="shared" si="1"/>
        <v>43734.833333333336</v>
      </c>
      <c r="B74" t="s">
        <v>123</v>
      </c>
      <c r="C74">
        <v>8131</v>
      </c>
      <c r="T74"/>
    </row>
    <row r="75" spans="1:20" x14ac:dyDescent="0.25">
      <c r="A75" s="11">
        <f t="shared" si="1"/>
        <v>43734.791666666664</v>
      </c>
      <c r="B75" s="4" t="s">
        <v>124</v>
      </c>
      <c r="C75" s="4">
        <v>8121.7</v>
      </c>
      <c r="D75" s="12"/>
      <c r="T75"/>
    </row>
    <row r="76" spans="1:20" x14ac:dyDescent="0.25">
      <c r="A76" s="11">
        <f t="shared" si="1"/>
        <v>43734.75</v>
      </c>
      <c r="B76" t="s">
        <v>125</v>
      </c>
      <c r="C76">
        <v>7924.15</v>
      </c>
      <c r="T76"/>
    </row>
    <row r="77" spans="1:20" x14ac:dyDescent="0.25">
      <c r="A77" s="11">
        <f t="shared" si="1"/>
        <v>43734.708333333336</v>
      </c>
      <c r="B77" t="s">
        <v>126</v>
      </c>
      <c r="C77">
        <v>7954.53</v>
      </c>
      <c r="T77"/>
    </row>
    <row r="78" spans="1:20" x14ac:dyDescent="0.25">
      <c r="A78" s="11">
        <f t="shared" si="1"/>
        <v>43734.666666666664</v>
      </c>
      <c r="B78" t="s">
        <v>127</v>
      </c>
      <c r="C78">
        <v>7920</v>
      </c>
      <c r="T78"/>
    </row>
    <row r="79" spans="1:20" x14ac:dyDescent="0.25">
      <c r="A79" s="11">
        <f t="shared" si="1"/>
        <v>43734.625</v>
      </c>
      <c r="B79" t="s">
        <v>128</v>
      </c>
      <c r="C79">
        <v>8188.8</v>
      </c>
      <c r="T79"/>
    </row>
    <row r="80" spans="1:20" x14ac:dyDescent="0.25">
      <c r="A80" s="11">
        <f t="shared" si="1"/>
        <v>43734.583333333336</v>
      </c>
      <c r="B80" t="s">
        <v>129</v>
      </c>
      <c r="C80">
        <v>8261.2900000000009</v>
      </c>
      <c r="T80"/>
    </row>
    <row r="81" spans="1:20" x14ac:dyDescent="0.25">
      <c r="A81" s="11">
        <f t="shared" si="1"/>
        <v>43734.541666666664</v>
      </c>
      <c r="B81" t="s">
        <v>130</v>
      </c>
      <c r="C81">
        <v>8420.1200000000008</v>
      </c>
      <c r="T81"/>
    </row>
    <row r="82" spans="1:20" x14ac:dyDescent="0.25">
      <c r="A82" s="11">
        <f t="shared" si="1"/>
        <v>43735</v>
      </c>
      <c r="B82" t="s">
        <v>131</v>
      </c>
      <c r="C82">
        <v>8386.35</v>
      </c>
      <c r="T82"/>
    </row>
    <row r="83" spans="1:20" x14ac:dyDescent="0.25">
      <c r="A83" s="11">
        <f t="shared" si="1"/>
        <v>43734.458333333336</v>
      </c>
      <c r="B83" t="s">
        <v>132</v>
      </c>
      <c r="C83">
        <v>8449.56</v>
      </c>
      <c r="T83"/>
    </row>
    <row r="84" spans="1:20" x14ac:dyDescent="0.25">
      <c r="A84" s="11">
        <f t="shared" si="1"/>
        <v>43734.416666666664</v>
      </c>
      <c r="B84" t="s">
        <v>133</v>
      </c>
      <c r="C84">
        <v>8443.4699999999993</v>
      </c>
      <c r="T84"/>
    </row>
    <row r="85" spans="1:20" x14ac:dyDescent="0.25">
      <c r="A85" s="11">
        <f t="shared" si="1"/>
        <v>43734.375</v>
      </c>
      <c r="B85" t="s">
        <v>134</v>
      </c>
      <c r="C85">
        <v>8409.2800000000007</v>
      </c>
      <c r="T85"/>
    </row>
    <row r="86" spans="1:20" x14ac:dyDescent="0.25">
      <c r="A86" s="11">
        <f t="shared" si="1"/>
        <v>43734.333333333336</v>
      </c>
      <c r="B86" t="s">
        <v>135</v>
      </c>
      <c r="C86">
        <v>8378.98</v>
      </c>
      <c r="T86"/>
    </row>
    <row r="87" spans="1:20" x14ac:dyDescent="0.25">
      <c r="A87" s="11">
        <f t="shared" si="1"/>
        <v>43734.291666666664</v>
      </c>
      <c r="B87" t="s">
        <v>136</v>
      </c>
      <c r="C87">
        <v>8389.11</v>
      </c>
      <c r="T87"/>
    </row>
    <row r="88" spans="1:20" x14ac:dyDescent="0.25">
      <c r="A88" s="11">
        <f t="shared" si="1"/>
        <v>43734.25</v>
      </c>
      <c r="B88" t="s">
        <v>137</v>
      </c>
      <c r="C88">
        <v>8388.8700000000008</v>
      </c>
      <c r="T88"/>
    </row>
    <row r="89" spans="1:20" x14ac:dyDescent="0.25">
      <c r="A89" s="11">
        <f t="shared" si="1"/>
        <v>43734.208333333336</v>
      </c>
      <c r="B89" t="s">
        <v>138</v>
      </c>
      <c r="C89">
        <v>8363.2000000000007</v>
      </c>
      <c r="T89"/>
    </row>
    <row r="90" spans="1:20" x14ac:dyDescent="0.25">
      <c r="A90" s="11">
        <f t="shared" si="1"/>
        <v>43734.166666666664</v>
      </c>
      <c r="B90" t="s">
        <v>139</v>
      </c>
      <c r="C90">
        <v>8361.42</v>
      </c>
      <c r="T90"/>
    </row>
    <row r="91" spans="1:20" x14ac:dyDescent="0.25">
      <c r="A91" s="11">
        <f t="shared" si="1"/>
        <v>43734.125</v>
      </c>
      <c r="B91" t="s">
        <v>140</v>
      </c>
      <c r="C91">
        <v>8366.84</v>
      </c>
      <c r="T91"/>
    </row>
    <row r="92" spans="1:20" x14ac:dyDescent="0.25">
      <c r="A92" s="11">
        <f t="shared" si="1"/>
        <v>43734.083333333336</v>
      </c>
      <c r="B92" t="s">
        <v>141</v>
      </c>
      <c r="C92">
        <v>8348.1299999999992</v>
      </c>
      <c r="T92"/>
    </row>
    <row r="93" spans="1:20" x14ac:dyDescent="0.25">
      <c r="A93" s="11">
        <f t="shared" si="1"/>
        <v>43734.041666666664</v>
      </c>
      <c r="B93" t="s">
        <v>142</v>
      </c>
      <c r="C93">
        <v>8384.2099999999991</v>
      </c>
      <c r="T93"/>
    </row>
    <row r="94" spans="1:20" x14ac:dyDescent="0.25">
      <c r="A94" s="11">
        <f t="shared" si="1"/>
        <v>43734.5</v>
      </c>
      <c r="B94" t="s">
        <v>143</v>
      </c>
      <c r="C94">
        <v>8430.0499999999993</v>
      </c>
      <c r="T94"/>
    </row>
    <row r="95" spans="1:20" x14ac:dyDescent="0.25">
      <c r="A95" s="11">
        <f t="shared" si="1"/>
        <v>43733.958333333336</v>
      </c>
      <c r="B95" t="s">
        <v>144</v>
      </c>
      <c r="C95">
        <v>8434.94</v>
      </c>
      <c r="T95"/>
    </row>
    <row r="96" spans="1:20" x14ac:dyDescent="0.25">
      <c r="A96" s="11">
        <f t="shared" si="1"/>
        <v>43733.916666666664</v>
      </c>
      <c r="B96" t="s">
        <v>145</v>
      </c>
      <c r="C96">
        <v>8575.52</v>
      </c>
      <c r="T96"/>
    </row>
    <row r="97" spans="1:21" x14ac:dyDescent="0.25">
      <c r="A97" s="11">
        <f t="shared" si="1"/>
        <v>43733.875</v>
      </c>
      <c r="B97" t="s">
        <v>146</v>
      </c>
      <c r="C97">
        <v>8495.1200000000008</v>
      </c>
      <c r="T97"/>
    </row>
    <row r="98" spans="1:21" x14ac:dyDescent="0.25">
      <c r="A98" s="11">
        <f t="shared" si="1"/>
        <v>43733.833333333336</v>
      </c>
      <c r="B98" t="s">
        <v>147</v>
      </c>
      <c r="C98">
        <v>8348.64</v>
      </c>
      <c r="T98"/>
    </row>
    <row r="99" spans="1:21" x14ac:dyDescent="0.25">
      <c r="A99" s="11">
        <f t="shared" si="1"/>
        <v>43733.791666666664</v>
      </c>
      <c r="B99" s="4" t="s">
        <v>148</v>
      </c>
      <c r="C99" s="4">
        <v>8344.57</v>
      </c>
      <c r="D99">
        <v>46</v>
      </c>
      <c r="E99">
        <v>7087.54</v>
      </c>
      <c r="F99">
        <v>7270</v>
      </c>
      <c r="G99" s="1">
        <v>2.5743770052796933E-2</v>
      </c>
      <c r="H99" t="s">
        <v>173</v>
      </c>
      <c r="I99" s="3" t="s">
        <v>172</v>
      </c>
      <c r="J99" t="b">
        <v>0</v>
      </c>
      <c r="K99" s="3">
        <v>8629.9599999999991</v>
      </c>
      <c r="L99" s="3">
        <v>7750</v>
      </c>
      <c r="M99" s="1">
        <v>1.5799558097732147E-2</v>
      </c>
      <c r="N99" s="1">
        <v>-7.7224255524483754E-2</v>
      </c>
      <c r="O99" s="1">
        <v>-7.7224255524483754E-2</v>
      </c>
      <c r="P99" t="s">
        <v>174</v>
      </c>
      <c r="Q99" s="8">
        <v>8629.9599999999991</v>
      </c>
      <c r="T99" s="13">
        <v>43734.666666666664</v>
      </c>
      <c r="U99" s="13">
        <v>43734.666666666664</v>
      </c>
    </row>
    <row r="100" spans="1:21" x14ac:dyDescent="0.25">
      <c r="A100" s="11">
        <f t="shared" si="1"/>
        <v>43733.75</v>
      </c>
      <c r="B100" t="s">
        <v>149</v>
      </c>
      <c r="C100">
        <v>8371.06</v>
      </c>
      <c r="T100"/>
    </row>
    <row r="101" spans="1:21" x14ac:dyDescent="0.25">
      <c r="A101" s="11">
        <f t="shared" si="1"/>
        <v>43733.708333333336</v>
      </c>
      <c r="B101" t="s">
        <v>150</v>
      </c>
      <c r="C101">
        <v>8346.61</v>
      </c>
      <c r="T101"/>
    </row>
    <row r="102" spans="1:21" x14ac:dyDescent="0.25">
      <c r="A102" s="11">
        <f t="shared" si="1"/>
        <v>43733.666666666664</v>
      </c>
      <c r="B102" t="s">
        <v>151</v>
      </c>
      <c r="C102">
        <v>8299.9500000000007</v>
      </c>
      <c r="T102"/>
    </row>
    <row r="103" spans="1:21" x14ac:dyDescent="0.25">
      <c r="A103" s="11">
        <f t="shared" si="1"/>
        <v>43733.625</v>
      </c>
      <c r="B103" t="s">
        <v>152</v>
      </c>
      <c r="C103">
        <v>8370.48</v>
      </c>
      <c r="T103"/>
    </row>
    <row r="104" spans="1:21" x14ac:dyDescent="0.25">
      <c r="A104" s="11">
        <f t="shared" si="1"/>
        <v>43733.583333333336</v>
      </c>
      <c r="B104" t="s">
        <v>153</v>
      </c>
      <c r="C104">
        <v>8393.68</v>
      </c>
      <c r="T104"/>
    </row>
    <row r="105" spans="1:21" x14ac:dyDescent="0.25">
      <c r="A105" s="11">
        <f t="shared" si="1"/>
        <v>43733.541666666664</v>
      </c>
      <c r="B105" t="s">
        <v>154</v>
      </c>
      <c r="C105">
        <v>8304.7099999999991</v>
      </c>
      <c r="T105"/>
    </row>
    <row r="106" spans="1:21" x14ac:dyDescent="0.25">
      <c r="A106" s="11">
        <f t="shared" si="1"/>
        <v>43734</v>
      </c>
      <c r="B106" t="s">
        <v>155</v>
      </c>
      <c r="C106">
        <v>8326.64</v>
      </c>
      <c r="T106"/>
    </row>
    <row r="107" spans="1:21" x14ac:dyDescent="0.25">
      <c r="A107" s="11">
        <f t="shared" si="1"/>
        <v>43733.458333333336</v>
      </c>
      <c r="B107" t="s">
        <v>156</v>
      </c>
      <c r="C107">
        <v>8417.34</v>
      </c>
      <c r="T107"/>
    </row>
    <row r="108" spans="1:21" x14ac:dyDescent="0.25">
      <c r="A108" s="11">
        <f t="shared" si="1"/>
        <v>43733.416666666664</v>
      </c>
      <c r="B108" t="s">
        <v>157</v>
      </c>
      <c r="C108">
        <v>8392.57</v>
      </c>
      <c r="T108"/>
    </row>
    <row r="109" spans="1:21" x14ac:dyDescent="0.25">
      <c r="A109" s="11">
        <f t="shared" si="1"/>
        <v>43733.375</v>
      </c>
      <c r="B109" t="s">
        <v>158</v>
      </c>
      <c r="C109">
        <v>8251.15</v>
      </c>
      <c r="T109"/>
    </row>
    <row r="110" spans="1:21" x14ac:dyDescent="0.25">
      <c r="A110" s="11">
        <f t="shared" si="1"/>
        <v>43733.333333333336</v>
      </c>
      <c r="B110" t="s">
        <v>159</v>
      </c>
      <c r="C110">
        <v>8328.16</v>
      </c>
      <c r="T110"/>
    </row>
    <row r="111" spans="1:21" x14ac:dyDescent="0.25">
      <c r="A111" s="11">
        <f t="shared" si="1"/>
        <v>43733.291666666664</v>
      </c>
      <c r="B111" t="s">
        <v>160</v>
      </c>
      <c r="C111">
        <v>8457.02</v>
      </c>
      <c r="T111"/>
    </row>
    <row r="112" spans="1:21" x14ac:dyDescent="0.25">
      <c r="A112" s="11">
        <f t="shared" si="1"/>
        <v>43733.25</v>
      </c>
      <c r="B112" t="s">
        <v>161</v>
      </c>
      <c r="C112">
        <v>8494.5499999999993</v>
      </c>
      <c r="T112"/>
    </row>
    <row r="113" spans="1:20" x14ac:dyDescent="0.25">
      <c r="A113" s="11">
        <f t="shared" si="1"/>
        <v>43733.208333333336</v>
      </c>
      <c r="B113" t="s">
        <v>162</v>
      </c>
      <c r="C113">
        <v>8504.41</v>
      </c>
      <c r="T113"/>
    </row>
    <row r="114" spans="1:20" x14ac:dyDescent="0.25">
      <c r="A114" s="11">
        <f t="shared" si="1"/>
        <v>43733.166666666664</v>
      </c>
      <c r="B114" t="s">
        <v>163</v>
      </c>
      <c r="C114">
        <v>8565.61</v>
      </c>
      <c r="T114"/>
    </row>
    <row r="115" spans="1:20" x14ac:dyDescent="0.25">
      <c r="A115" s="11">
        <f t="shared" si="1"/>
        <v>43733.125</v>
      </c>
      <c r="B115" t="s">
        <v>164</v>
      </c>
      <c r="C115">
        <v>8589.4500000000007</v>
      </c>
      <c r="T115"/>
    </row>
    <row r="116" spans="1:20" x14ac:dyDescent="0.25">
      <c r="A116" s="11">
        <f t="shared" si="1"/>
        <v>43733.083333333336</v>
      </c>
      <c r="B116" t="s">
        <v>165</v>
      </c>
      <c r="C116">
        <v>8696.24</v>
      </c>
      <c r="T116"/>
    </row>
    <row r="117" spans="1:20" x14ac:dyDescent="0.25">
      <c r="A117" s="11">
        <f t="shared" si="1"/>
        <v>43733.041666666664</v>
      </c>
      <c r="B117" t="s">
        <v>166</v>
      </c>
      <c r="C117">
        <v>8674.4599999999991</v>
      </c>
      <c r="T117"/>
    </row>
    <row r="118" spans="1:20" x14ac:dyDescent="0.25">
      <c r="A118" s="11">
        <f t="shared" si="1"/>
        <v>43733.5</v>
      </c>
      <c r="B118" t="s">
        <v>167</v>
      </c>
      <c r="C118">
        <v>8493.14</v>
      </c>
      <c r="T118"/>
    </row>
    <row r="119" spans="1:20" x14ac:dyDescent="0.25">
      <c r="A119" s="11">
        <f t="shared" si="1"/>
        <v>43732.958333333336</v>
      </c>
      <c r="B119" t="s">
        <v>168</v>
      </c>
      <c r="C119">
        <v>8546.73</v>
      </c>
      <c r="T119"/>
    </row>
    <row r="120" spans="1:20" x14ac:dyDescent="0.25">
      <c r="A120" s="11">
        <f t="shared" si="1"/>
        <v>43732.916666666664</v>
      </c>
      <c r="B120" t="s">
        <v>169</v>
      </c>
      <c r="C120">
        <v>8677.27</v>
      </c>
      <c r="T120"/>
    </row>
    <row r="121" spans="1:20" x14ac:dyDescent="0.25">
      <c r="A121" s="11">
        <f t="shared" si="1"/>
        <v>43732.875</v>
      </c>
      <c r="B121" t="s">
        <v>170</v>
      </c>
      <c r="C121">
        <v>8698</v>
      </c>
      <c r="T121"/>
    </row>
    <row r="122" spans="1:20" x14ac:dyDescent="0.25">
      <c r="A122" s="11">
        <f t="shared" si="1"/>
        <v>43732.833333333336</v>
      </c>
      <c r="B122" t="s">
        <v>7</v>
      </c>
      <c r="C122">
        <v>8552.9500000000007</v>
      </c>
      <c r="T122"/>
    </row>
    <row r="123" spans="1:20" x14ac:dyDescent="0.25">
      <c r="A123" s="11">
        <f>DATEVALUE(MID(B123,1,10))+(IF(RIGHT(B123,2)="PM",12,0)+MID(B123,12,2))/24</f>
        <v>43732.791666666664</v>
      </c>
      <c r="B123" s="4" t="s">
        <v>8</v>
      </c>
      <c r="C123" s="4">
        <v>8298.67</v>
      </c>
      <c r="D123" s="4"/>
      <c r="E123" s="3" t="s">
        <v>171</v>
      </c>
      <c r="F123" t="s">
        <v>171</v>
      </c>
      <c r="G123" s="1" t="s">
        <v>171</v>
      </c>
      <c r="H123" t="s">
        <v>171</v>
      </c>
      <c r="I123" s="3" t="s">
        <v>171</v>
      </c>
      <c r="J123" t="s">
        <v>171</v>
      </c>
      <c r="K123" t="s">
        <v>171</v>
      </c>
      <c r="L123" s="3" t="s">
        <v>171</v>
      </c>
      <c r="M123" s="1" t="s">
        <v>171</v>
      </c>
      <c r="N123" s="1" t="s">
        <v>171</v>
      </c>
      <c r="O123" s="1" t="s">
        <v>171</v>
      </c>
      <c r="P123" t="s">
        <v>171</v>
      </c>
    </row>
    <row r="124" spans="1:20" x14ac:dyDescent="0.25">
      <c r="A124" s="11">
        <f t="shared" ref="A124:A149" si="2">DATEVALUE(MID(B124,1,10))+(IF(RIGHT(B124,2)="PM",12,0)+MID(B124,12,2))/24</f>
        <v>43732.75</v>
      </c>
      <c r="B124" t="s">
        <v>9</v>
      </c>
      <c r="C124">
        <v>9484.5499999999993</v>
      </c>
      <c r="E124" s="3" t="s">
        <v>171</v>
      </c>
      <c r="F124" t="s">
        <v>171</v>
      </c>
      <c r="G124" s="1" t="s">
        <v>171</v>
      </c>
      <c r="H124" t="s">
        <v>171</v>
      </c>
      <c r="I124" s="3" t="s">
        <v>171</v>
      </c>
      <c r="J124" t="s">
        <v>171</v>
      </c>
      <c r="K124" t="s">
        <v>171</v>
      </c>
      <c r="L124" s="3" t="s">
        <v>171</v>
      </c>
      <c r="M124" s="1" t="s">
        <v>171</v>
      </c>
      <c r="N124" s="1" t="s">
        <v>171</v>
      </c>
      <c r="O124" s="1" t="s">
        <v>171</v>
      </c>
      <c r="P124" t="s">
        <v>171</v>
      </c>
    </row>
    <row r="125" spans="1:20" x14ac:dyDescent="0.25">
      <c r="A125" s="11">
        <f t="shared" si="2"/>
        <v>43732.708333333336</v>
      </c>
      <c r="B125" t="s">
        <v>10</v>
      </c>
      <c r="C125">
        <v>9504.4699999999993</v>
      </c>
      <c r="E125" s="3" t="s">
        <v>171</v>
      </c>
      <c r="F125" t="s">
        <v>171</v>
      </c>
      <c r="G125" s="1" t="s">
        <v>171</v>
      </c>
      <c r="H125" t="s">
        <v>171</v>
      </c>
      <c r="I125" s="3" t="s">
        <v>171</v>
      </c>
      <c r="J125" t="s">
        <v>171</v>
      </c>
      <c r="K125" t="s">
        <v>171</v>
      </c>
      <c r="L125" s="3" t="s">
        <v>171</v>
      </c>
      <c r="M125" s="1" t="s">
        <v>171</v>
      </c>
      <c r="N125" s="1" t="s">
        <v>171</v>
      </c>
      <c r="O125" s="1" t="s">
        <v>171</v>
      </c>
      <c r="P125" t="s">
        <v>171</v>
      </c>
    </row>
    <row r="126" spans="1:20" x14ac:dyDescent="0.25">
      <c r="A126" s="11">
        <f t="shared" si="2"/>
        <v>43732.666666666664</v>
      </c>
      <c r="B126" t="s">
        <v>11</v>
      </c>
      <c r="C126">
        <v>9527.31</v>
      </c>
      <c r="E126" s="3" t="s">
        <v>171</v>
      </c>
      <c r="F126" t="s">
        <v>171</v>
      </c>
      <c r="G126" s="1" t="s">
        <v>171</v>
      </c>
      <c r="H126" t="s">
        <v>171</v>
      </c>
      <c r="I126" s="3" t="s">
        <v>171</v>
      </c>
      <c r="J126" t="s">
        <v>171</v>
      </c>
      <c r="K126" t="s">
        <v>171</v>
      </c>
      <c r="L126" s="3" t="s">
        <v>171</v>
      </c>
      <c r="M126" s="1" t="s">
        <v>171</v>
      </c>
      <c r="N126" s="1" t="s">
        <v>171</v>
      </c>
      <c r="O126" s="1" t="s">
        <v>171</v>
      </c>
      <c r="P126" t="s">
        <v>171</v>
      </c>
    </row>
    <row r="127" spans="1:20" x14ac:dyDescent="0.25">
      <c r="A127" s="11">
        <f t="shared" si="2"/>
        <v>43732.625</v>
      </c>
      <c r="B127" t="s">
        <v>12</v>
      </c>
      <c r="C127">
        <v>9522.0499999999993</v>
      </c>
      <c r="E127" s="3" t="s">
        <v>171</v>
      </c>
      <c r="F127" t="s">
        <v>171</v>
      </c>
      <c r="G127" s="1" t="s">
        <v>171</v>
      </c>
      <c r="H127" t="s">
        <v>171</v>
      </c>
      <c r="I127" s="3" t="s">
        <v>171</v>
      </c>
      <c r="J127" t="s">
        <v>171</v>
      </c>
      <c r="K127" t="s">
        <v>171</v>
      </c>
      <c r="L127" s="3" t="s">
        <v>171</v>
      </c>
      <c r="M127" s="1" t="s">
        <v>171</v>
      </c>
      <c r="N127" s="1" t="s">
        <v>171</v>
      </c>
      <c r="O127" s="1" t="s">
        <v>171</v>
      </c>
      <c r="P127" t="s">
        <v>171</v>
      </c>
    </row>
    <row r="128" spans="1:20" x14ac:dyDescent="0.25">
      <c r="A128" s="11">
        <f t="shared" si="2"/>
        <v>43732.583333333336</v>
      </c>
      <c r="B128" t="s">
        <v>13</v>
      </c>
      <c r="C128">
        <v>9632.9</v>
      </c>
      <c r="E128" s="3" t="s">
        <v>171</v>
      </c>
      <c r="F128" t="s">
        <v>171</v>
      </c>
      <c r="G128" s="1" t="s">
        <v>171</v>
      </c>
      <c r="H128" t="s">
        <v>171</v>
      </c>
      <c r="I128" s="3" t="s">
        <v>171</v>
      </c>
      <c r="J128" t="s">
        <v>171</v>
      </c>
      <c r="K128" t="s">
        <v>171</v>
      </c>
      <c r="L128" s="3" t="s">
        <v>171</v>
      </c>
      <c r="M128" s="1" t="s">
        <v>171</v>
      </c>
      <c r="N128" s="1" t="s">
        <v>171</v>
      </c>
      <c r="O128" s="1" t="s">
        <v>171</v>
      </c>
      <c r="P128" t="s">
        <v>171</v>
      </c>
    </row>
    <row r="129" spans="1:16" x14ac:dyDescent="0.25">
      <c r="A129" s="11">
        <f t="shared" si="2"/>
        <v>43732.541666666664</v>
      </c>
      <c r="B129" t="s">
        <v>14</v>
      </c>
      <c r="C129">
        <v>9684.49</v>
      </c>
      <c r="E129" s="3" t="s">
        <v>171</v>
      </c>
      <c r="F129" t="s">
        <v>171</v>
      </c>
      <c r="G129" s="1" t="s">
        <v>171</v>
      </c>
      <c r="H129" t="s">
        <v>171</v>
      </c>
      <c r="I129" s="3" t="s">
        <v>171</v>
      </c>
      <c r="J129" t="s">
        <v>171</v>
      </c>
      <c r="K129" t="s">
        <v>171</v>
      </c>
      <c r="L129" s="3" t="s">
        <v>171</v>
      </c>
      <c r="M129" s="1" t="s">
        <v>171</v>
      </c>
      <c r="N129" s="1" t="s">
        <v>171</v>
      </c>
      <c r="O129" s="1" t="s">
        <v>171</v>
      </c>
      <c r="P129" t="s">
        <v>171</v>
      </c>
    </row>
    <row r="130" spans="1:16" x14ac:dyDescent="0.25">
      <c r="A130" s="11">
        <f t="shared" si="2"/>
        <v>43733</v>
      </c>
      <c r="B130" t="s">
        <v>15</v>
      </c>
      <c r="C130">
        <v>9726.0400000000009</v>
      </c>
      <c r="E130" s="3" t="s">
        <v>171</v>
      </c>
      <c r="F130" t="s">
        <v>171</v>
      </c>
      <c r="G130" s="1" t="s">
        <v>171</v>
      </c>
      <c r="H130" t="s">
        <v>171</v>
      </c>
      <c r="I130" s="3" t="s">
        <v>171</v>
      </c>
      <c r="J130" t="s">
        <v>171</v>
      </c>
      <c r="K130" t="s">
        <v>171</v>
      </c>
      <c r="L130" s="3" t="s">
        <v>171</v>
      </c>
      <c r="M130" s="1" t="s">
        <v>171</v>
      </c>
      <c r="N130" s="1" t="s">
        <v>171</v>
      </c>
      <c r="O130" s="1" t="s">
        <v>171</v>
      </c>
      <c r="P130" t="s">
        <v>171</v>
      </c>
    </row>
    <row r="131" spans="1:16" x14ac:dyDescent="0.25">
      <c r="A131" s="11">
        <f t="shared" si="2"/>
        <v>43732.458333333336</v>
      </c>
      <c r="B131" t="s">
        <v>16</v>
      </c>
      <c r="C131">
        <v>9734.65</v>
      </c>
      <c r="E131" s="3" t="s">
        <v>171</v>
      </c>
      <c r="F131" t="s">
        <v>171</v>
      </c>
      <c r="G131" s="1" t="s">
        <v>171</v>
      </c>
      <c r="H131" t="s">
        <v>171</v>
      </c>
      <c r="I131" s="3" t="s">
        <v>171</v>
      </c>
      <c r="J131" t="s">
        <v>171</v>
      </c>
      <c r="K131" t="s">
        <v>171</v>
      </c>
      <c r="L131" s="3" t="s">
        <v>171</v>
      </c>
      <c r="M131" s="1" t="s">
        <v>171</v>
      </c>
      <c r="N131" s="1" t="s">
        <v>171</v>
      </c>
      <c r="O131" s="1" t="s">
        <v>171</v>
      </c>
      <c r="P131" t="s">
        <v>171</v>
      </c>
    </row>
    <row r="132" spans="1:16" x14ac:dyDescent="0.25">
      <c r="A132" s="11">
        <f t="shared" si="2"/>
        <v>43732.416666666664</v>
      </c>
      <c r="B132" t="s">
        <v>17</v>
      </c>
      <c r="C132">
        <v>9733.66</v>
      </c>
      <c r="E132" s="3" t="s">
        <v>171</v>
      </c>
      <c r="F132" t="s">
        <v>171</v>
      </c>
      <c r="G132" s="1" t="s">
        <v>171</v>
      </c>
      <c r="H132" t="s">
        <v>171</v>
      </c>
      <c r="I132" s="3" t="s">
        <v>171</v>
      </c>
      <c r="J132" t="s">
        <v>171</v>
      </c>
      <c r="K132" t="s">
        <v>171</v>
      </c>
      <c r="L132" s="3" t="s">
        <v>171</v>
      </c>
      <c r="M132" s="1" t="s">
        <v>171</v>
      </c>
      <c r="N132" s="1" t="s">
        <v>171</v>
      </c>
      <c r="O132" s="1" t="s">
        <v>171</v>
      </c>
      <c r="P132" t="s">
        <v>171</v>
      </c>
    </row>
    <row r="133" spans="1:16" x14ac:dyDescent="0.25">
      <c r="A133" s="11">
        <f t="shared" si="2"/>
        <v>43732.375</v>
      </c>
      <c r="B133" t="s">
        <v>18</v>
      </c>
      <c r="C133">
        <v>9722.9699999999993</v>
      </c>
      <c r="E133" s="3" t="s">
        <v>171</v>
      </c>
      <c r="F133" t="s">
        <v>171</v>
      </c>
      <c r="G133" s="1" t="s">
        <v>171</v>
      </c>
      <c r="H133" t="s">
        <v>171</v>
      </c>
      <c r="I133" s="3" t="s">
        <v>171</v>
      </c>
      <c r="J133" t="s">
        <v>171</v>
      </c>
      <c r="K133" t="s">
        <v>171</v>
      </c>
      <c r="L133" s="3" t="s">
        <v>171</v>
      </c>
      <c r="M133" s="1" t="s">
        <v>171</v>
      </c>
      <c r="N133" s="1" t="s">
        <v>171</v>
      </c>
      <c r="O133" s="1" t="s">
        <v>171</v>
      </c>
      <c r="P133" t="s">
        <v>171</v>
      </c>
    </row>
    <row r="134" spans="1:16" x14ac:dyDescent="0.25">
      <c r="A134" s="11">
        <f t="shared" si="2"/>
        <v>43732.333333333336</v>
      </c>
      <c r="B134" t="s">
        <v>19</v>
      </c>
      <c r="C134">
        <v>9755.74</v>
      </c>
      <c r="E134" s="3" t="s">
        <v>171</v>
      </c>
      <c r="F134" t="s">
        <v>171</v>
      </c>
      <c r="G134" s="1" t="s">
        <v>171</v>
      </c>
      <c r="H134" t="s">
        <v>171</v>
      </c>
      <c r="I134" s="3" t="s">
        <v>171</v>
      </c>
      <c r="J134" t="s">
        <v>171</v>
      </c>
      <c r="K134" t="s">
        <v>171</v>
      </c>
      <c r="L134" s="3" t="s">
        <v>171</v>
      </c>
      <c r="M134" s="1" t="s">
        <v>171</v>
      </c>
      <c r="N134" s="1" t="s">
        <v>171</v>
      </c>
      <c r="O134" s="1" t="s">
        <v>171</v>
      </c>
      <c r="P134" t="s">
        <v>171</v>
      </c>
    </row>
    <row r="135" spans="1:16" x14ac:dyDescent="0.25">
      <c r="A135" s="11">
        <f t="shared" si="2"/>
        <v>43732.291666666664</v>
      </c>
      <c r="B135" t="s">
        <v>20</v>
      </c>
      <c r="C135">
        <v>9739.5300000000007</v>
      </c>
      <c r="E135" s="3" t="s">
        <v>171</v>
      </c>
      <c r="F135" t="s">
        <v>171</v>
      </c>
      <c r="G135" s="1" t="s">
        <v>171</v>
      </c>
      <c r="H135" t="s">
        <v>171</v>
      </c>
      <c r="I135" s="3" t="s">
        <v>171</v>
      </c>
      <c r="J135" t="s">
        <v>171</v>
      </c>
      <c r="K135" t="s">
        <v>171</v>
      </c>
      <c r="L135" s="3" t="s">
        <v>171</v>
      </c>
      <c r="M135" s="1" t="s">
        <v>171</v>
      </c>
      <c r="N135" s="1" t="s">
        <v>171</v>
      </c>
      <c r="O135" s="1" t="s">
        <v>171</v>
      </c>
      <c r="P135" t="s">
        <v>171</v>
      </c>
    </row>
    <row r="136" spans="1:16" x14ac:dyDescent="0.25">
      <c r="A136" s="11">
        <f t="shared" si="2"/>
        <v>43732.25</v>
      </c>
      <c r="B136" t="s">
        <v>21</v>
      </c>
      <c r="C136">
        <v>9765.02</v>
      </c>
      <c r="E136" s="3" t="s">
        <v>171</v>
      </c>
      <c r="F136" t="s">
        <v>171</v>
      </c>
      <c r="G136" s="1" t="s">
        <v>171</v>
      </c>
      <c r="H136" t="s">
        <v>171</v>
      </c>
      <c r="I136" s="3" t="s">
        <v>171</v>
      </c>
      <c r="J136" t="s">
        <v>171</v>
      </c>
      <c r="K136" t="s">
        <v>171</v>
      </c>
      <c r="L136" s="3" t="s">
        <v>171</v>
      </c>
      <c r="M136" s="1" t="s">
        <v>171</v>
      </c>
      <c r="N136" s="1" t="s">
        <v>171</v>
      </c>
      <c r="O136" s="1" t="s">
        <v>171</v>
      </c>
      <c r="P136" t="s">
        <v>171</v>
      </c>
    </row>
    <row r="137" spans="1:16" x14ac:dyDescent="0.25">
      <c r="A137" s="11">
        <f t="shared" si="2"/>
        <v>43732.208333333336</v>
      </c>
      <c r="B137" t="s">
        <v>22</v>
      </c>
      <c r="C137">
        <v>9722.61</v>
      </c>
      <c r="E137" s="3" t="s">
        <v>171</v>
      </c>
      <c r="F137" t="s">
        <v>171</v>
      </c>
      <c r="G137" s="1" t="s">
        <v>171</v>
      </c>
      <c r="H137" t="s">
        <v>171</v>
      </c>
      <c r="I137" s="3" t="s">
        <v>171</v>
      </c>
      <c r="J137" t="s">
        <v>171</v>
      </c>
      <c r="K137" t="s">
        <v>171</v>
      </c>
      <c r="L137" s="3" t="s">
        <v>171</v>
      </c>
      <c r="M137" s="1" t="s">
        <v>171</v>
      </c>
      <c r="N137" s="1" t="s">
        <v>171</v>
      </c>
      <c r="O137" s="1" t="s">
        <v>171</v>
      </c>
      <c r="P137" t="s">
        <v>171</v>
      </c>
    </row>
    <row r="138" spans="1:16" x14ac:dyDescent="0.25">
      <c r="A138" s="11">
        <f t="shared" si="2"/>
        <v>43732.166666666664</v>
      </c>
      <c r="B138" t="s">
        <v>23</v>
      </c>
      <c r="C138">
        <v>9719.98</v>
      </c>
      <c r="E138" s="3" t="s">
        <v>171</v>
      </c>
      <c r="F138" t="s">
        <v>171</v>
      </c>
      <c r="G138" s="1" t="s">
        <v>171</v>
      </c>
      <c r="H138" t="s">
        <v>171</v>
      </c>
      <c r="I138" s="3" t="s">
        <v>171</v>
      </c>
      <c r="J138" t="s">
        <v>171</v>
      </c>
      <c r="K138" t="s">
        <v>171</v>
      </c>
      <c r="L138" s="3" t="s">
        <v>171</v>
      </c>
      <c r="M138" s="1" t="s">
        <v>171</v>
      </c>
      <c r="N138" s="1" t="s">
        <v>171</v>
      </c>
      <c r="O138" s="1" t="s">
        <v>171</v>
      </c>
      <c r="P138" t="s">
        <v>171</v>
      </c>
    </row>
    <row r="139" spans="1:16" x14ac:dyDescent="0.25">
      <c r="A139" s="11">
        <f t="shared" si="2"/>
        <v>43732.125</v>
      </c>
      <c r="B139" t="s">
        <v>24</v>
      </c>
      <c r="C139">
        <v>9720.56</v>
      </c>
      <c r="E139" s="3" t="s">
        <v>171</v>
      </c>
      <c r="F139" t="s">
        <v>171</v>
      </c>
      <c r="G139" s="1" t="s">
        <v>171</v>
      </c>
      <c r="H139" t="s">
        <v>171</v>
      </c>
      <c r="I139" s="3" t="s">
        <v>171</v>
      </c>
      <c r="J139" t="s">
        <v>171</v>
      </c>
      <c r="K139" t="s">
        <v>171</v>
      </c>
      <c r="L139" s="3" t="s">
        <v>171</v>
      </c>
      <c r="M139" s="1" t="s">
        <v>171</v>
      </c>
      <c r="N139" s="1" t="s">
        <v>171</v>
      </c>
      <c r="O139" s="1" t="s">
        <v>171</v>
      </c>
      <c r="P139" t="s">
        <v>171</v>
      </c>
    </row>
    <row r="140" spans="1:16" x14ac:dyDescent="0.25">
      <c r="A140" s="11">
        <f t="shared" si="2"/>
        <v>43732.083333333336</v>
      </c>
      <c r="B140" t="s">
        <v>25</v>
      </c>
      <c r="C140">
        <v>9725.15</v>
      </c>
      <c r="E140" s="3" t="s">
        <v>171</v>
      </c>
      <c r="F140" t="s">
        <v>171</v>
      </c>
      <c r="G140" s="1" t="s">
        <v>171</v>
      </c>
      <c r="H140" t="s">
        <v>171</v>
      </c>
      <c r="I140" s="3" t="s">
        <v>171</v>
      </c>
      <c r="J140" t="s">
        <v>171</v>
      </c>
      <c r="K140" t="s">
        <v>171</v>
      </c>
      <c r="L140" s="3" t="s">
        <v>171</v>
      </c>
      <c r="M140" s="1" t="s">
        <v>171</v>
      </c>
      <c r="N140" s="1" t="s">
        <v>171</v>
      </c>
      <c r="O140" s="1" t="s">
        <v>171</v>
      </c>
      <c r="P140" t="s">
        <v>171</v>
      </c>
    </row>
    <row r="141" spans="1:16" x14ac:dyDescent="0.25">
      <c r="A141" s="11">
        <f t="shared" si="2"/>
        <v>43732.041666666664</v>
      </c>
      <c r="B141" t="s">
        <v>26</v>
      </c>
      <c r="C141">
        <v>9747.36</v>
      </c>
      <c r="E141" s="3" t="s">
        <v>171</v>
      </c>
      <c r="F141" t="s">
        <v>171</v>
      </c>
      <c r="G141" s="1" t="s">
        <v>171</v>
      </c>
      <c r="H141" t="s">
        <v>171</v>
      </c>
      <c r="I141" s="3" t="s">
        <v>171</v>
      </c>
      <c r="J141" t="s">
        <v>171</v>
      </c>
      <c r="K141" t="s">
        <v>171</v>
      </c>
      <c r="L141" s="3" t="s">
        <v>171</v>
      </c>
      <c r="M141" s="1" t="s">
        <v>171</v>
      </c>
      <c r="N141" s="1" t="s">
        <v>171</v>
      </c>
      <c r="O141" s="1" t="s">
        <v>171</v>
      </c>
      <c r="P141" t="s">
        <v>171</v>
      </c>
    </row>
    <row r="142" spans="1:16" x14ac:dyDescent="0.25">
      <c r="A142" s="11">
        <f t="shared" si="2"/>
        <v>43732.5</v>
      </c>
      <c r="B142" t="s">
        <v>27</v>
      </c>
      <c r="C142">
        <v>9702.25</v>
      </c>
      <c r="E142" s="3" t="s">
        <v>171</v>
      </c>
      <c r="F142" t="s">
        <v>171</v>
      </c>
      <c r="G142" s="1" t="s">
        <v>171</v>
      </c>
      <c r="H142" t="s">
        <v>171</v>
      </c>
      <c r="I142" s="3" t="s">
        <v>171</v>
      </c>
      <c r="J142" t="s">
        <v>171</v>
      </c>
      <c r="K142" t="s">
        <v>171</v>
      </c>
      <c r="L142" s="3" t="s">
        <v>171</v>
      </c>
      <c r="M142" s="1" t="s">
        <v>171</v>
      </c>
      <c r="N142" s="1" t="s">
        <v>171</v>
      </c>
      <c r="O142" s="1" t="s">
        <v>171</v>
      </c>
      <c r="P142" t="s">
        <v>171</v>
      </c>
    </row>
    <row r="143" spans="1:16" x14ac:dyDescent="0.25">
      <c r="A143" s="11">
        <f t="shared" si="2"/>
        <v>43731.958333333336</v>
      </c>
      <c r="B143" t="s">
        <v>28</v>
      </c>
      <c r="C143">
        <v>9716.2999999999993</v>
      </c>
      <c r="E143" s="3" t="s">
        <v>171</v>
      </c>
      <c r="F143" t="s">
        <v>171</v>
      </c>
      <c r="G143" s="1" t="s">
        <v>171</v>
      </c>
      <c r="H143" t="s">
        <v>171</v>
      </c>
      <c r="I143" s="3" t="s">
        <v>171</v>
      </c>
      <c r="J143" t="s">
        <v>171</v>
      </c>
      <c r="K143" t="s">
        <v>171</v>
      </c>
      <c r="L143" s="3" t="s">
        <v>171</v>
      </c>
      <c r="M143" s="1" t="s">
        <v>171</v>
      </c>
      <c r="N143" s="1" t="s">
        <v>171</v>
      </c>
      <c r="O143" s="1" t="s">
        <v>171</v>
      </c>
      <c r="P143" t="s">
        <v>171</v>
      </c>
    </row>
    <row r="144" spans="1:16" x14ac:dyDescent="0.25">
      <c r="A144" s="11">
        <f t="shared" si="2"/>
        <v>43731.916666666664</v>
      </c>
      <c r="B144" t="s">
        <v>29</v>
      </c>
      <c r="C144">
        <v>9753.15</v>
      </c>
      <c r="E144" s="3" t="s">
        <v>171</v>
      </c>
      <c r="F144" t="s">
        <v>171</v>
      </c>
      <c r="G144" s="1" t="s">
        <v>171</v>
      </c>
      <c r="H144" t="s">
        <v>171</v>
      </c>
      <c r="I144" s="3" t="s">
        <v>171</v>
      </c>
      <c r="J144" t="s">
        <v>171</v>
      </c>
      <c r="K144" t="s">
        <v>171</v>
      </c>
      <c r="L144" s="3" t="s">
        <v>171</v>
      </c>
      <c r="M144" s="1" t="s">
        <v>171</v>
      </c>
      <c r="N144" s="1" t="s">
        <v>171</v>
      </c>
      <c r="O144" s="1" t="s">
        <v>171</v>
      </c>
      <c r="P144" t="s">
        <v>171</v>
      </c>
    </row>
    <row r="145" spans="1:21" x14ac:dyDescent="0.25">
      <c r="A145" s="11">
        <f t="shared" si="2"/>
        <v>43731.875</v>
      </c>
      <c r="B145" t="s">
        <v>30</v>
      </c>
      <c r="C145">
        <v>9774.1200000000008</v>
      </c>
      <c r="D145">
        <v>60</v>
      </c>
      <c r="E145" s="3">
        <f>IF(D145&lt;&gt;"",VLOOKUP(A145,'Sheet 1'!$A$121:$H$146,3,0),"")</f>
        <v>9774.1200000000008</v>
      </c>
      <c r="F145" t="e">
        <f>IF(D145&lt;&gt;"",VLOOKUP(A145+1,'Sheet 1'!$A$121:$H$146,3,0),"")</f>
        <v>#N/A</v>
      </c>
      <c r="G145" s="1" t="e">
        <f t="shared" ref="G145:G146" si="3">IF(D145&lt;&gt;"",F145/E145-1,"")</f>
        <v>#N/A</v>
      </c>
      <c r="H145" t="e">
        <f t="shared" ref="H145:H146" si="4">IF(D145&lt;&gt;"",IF(G145&gt;0%,"BULLISH","BEARISH"),"")</f>
        <v>#N/A</v>
      </c>
      <c r="I145" s="3" t="str">
        <f t="shared" ref="I145:I146" si="5">IF(D145&lt;&gt;"",IF(D145&gt;50,"BULLISH","BEARISH"),"")</f>
        <v>BULLISH</v>
      </c>
      <c r="J145" t="e">
        <f t="shared" ref="J145:J146" si="6">IF(D145&lt;&gt;"",IF(D145&lt;&gt;"",I145=H145),"")</f>
        <v>#N/A</v>
      </c>
      <c r="K145">
        <f>IF(D145&lt;&gt;"",MAX(INDEX('Sheet 1'!$D$121:$D$146,MATCH('Sheet 2'!A145+23/24,'Sheet 1'!$A$121:$A$146,0)):INDEX('Sheet 1'!$D$121:$D$146,MATCH('Sheet 2'!A145,'Sheet 1'!$A$121:$A$146,0))),"")</f>
        <v>9840</v>
      </c>
      <c r="L145" s="3">
        <f>IF(D145&lt;&gt;"",MIN(INDEX('Sheet 1'!$E$121:$E$146,MATCH('Sheet 2'!A145+23/24,'Sheet 1'!$A$121:$A$146,0)):INDEX('Sheet 1'!$E$121:$E$146,MATCH('Sheet 2'!A145,'Sheet 1'!$A$121:$A$146,0))),"")</f>
        <v>8290.51</v>
      </c>
      <c r="M145" s="1">
        <f t="shared" ref="M145:M146" si="7">IF(D145&lt;&gt;"",K145/E145-1,"")</f>
        <v>6.7402487385053167E-3</v>
      </c>
      <c r="N145" s="1">
        <f t="shared" ref="N145:N146" si="8">IF(D145&lt;&gt;"",L145/E145-1,"")</f>
        <v>-0.15178962402753393</v>
      </c>
      <c r="O145" s="1">
        <f t="shared" ref="O145:O146" si="9">IF(D145&lt;&gt;"",IF(I145="BEARISH",N145,M145),"")</f>
        <v>6.7402487385053167E-3</v>
      </c>
      <c r="P145" t="str">
        <f t="shared" ref="P145:P146" si="10">IF(D145&lt;&gt;"",IF(OR(O145&gt;=1%,O145&lt;=-1%),"YES","NO"),"")</f>
        <v>NO</v>
      </c>
      <c r="Q145" s="8">
        <v>9666</v>
      </c>
      <c r="R145" s="9">
        <f>Q145/E145-1</f>
        <v>-1.1061865416017058E-2</v>
      </c>
      <c r="T145" s="11">
        <v>43732.791666666664</v>
      </c>
    </row>
    <row r="146" spans="1:21" x14ac:dyDescent="0.25">
      <c r="A146" s="11">
        <f t="shared" si="2"/>
        <v>43731.833333333336</v>
      </c>
      <c r="B146" t="s">
        <v>31</v>
      </c>
      <c r="C146">
        <v>9806.08</v>
      </c>
      <c r="E146" s="3" t="str">
        <f>IF(D146&lt;&gt;"",VLOOKUP(A146,'Sheet 1'!$A$121:$H$146,3,0),"")</f>
        <v/>
      </c>
      <c r="F146" t="str">
        <f>IF(D146&lt;&gt;"",VLOOKUP(A146+1,'Sheet 1'!$A$121:$H$146,3,0),"")</f>
        <v/>
      </c>
      <c r="G146" s="1" t="str">
        <f t="shared" si="3"/>
        <v/>
      </c>
      <c r="H146" t="str">
        <f t="shared" si="4"/>
        <v/>
      </c>
      <c r="I146" s="3" t="str">
        <f t="shared" si="5"/>
        <v/>
      </c>
      <c r="J146" t="str">
        <f t="shared" si="6"/>
        <v/>
      </c>
      <c r="K146" t="str">
        <f>IF(D146&lt;&gt;"",MAX(INDEX('Sheet 1'!$D$121:$D$146,MATCH('Sheet 2'!A146+23/24,'Sheet 1'!$A$121:$A$146,0)):INDEX('Sheet 1'!$D$121:$D$146,MATCH('Sheet 2'!A146,'Sheet 1'!$A$121:$A$146,0))),"")</f>
        <v/>
      </c>
      <c r="L146" s="3" t="str">
        <f>IF(D146&lt;&gt;"",MIN(INDEX('Sheet 1'!$E$121:$E$146,MATCH('Sheet 2'!A146+23/24,'Sheet 1'!$A$121:$A$146,0)):INDEX('Sheet 1'!$E$121:$E$146,MATCH('Sheet 2'!A146,'Sheet 1'!$A$121:$A$146,0))),"")</f>
        <v/>
      </c>
      <c r="M146" s="1" t="str">
        <f t="shared" si="7"/>
        <v/>
      </c>
      <c r="N146" s="1" t="str">
        <f t="shared" si="8"/>
        <v/>
      </c>
      <c r="O146" s="1" t="str">
        <f t="shared" si="9"/>
        <v/>
      </c>
      <c r="P146" t="str">
        <f t="shared" si="10"/>
        <v/>
      </c>
    </row>
    <row r="147" spans="1:21" x14ac:dyDescent="0.25">
      <c r="A147" s="11">
        <f t="shared" si="2"/>
        <v>43731.791666666664</v>
      </c>
      <c r="B147" s="4" t="s">
        <v>32</v>
      </c>
      <c r="C147" s="4">
        <v>9827.1200000000008</v>
      </c>
      <c r="D147">
        <v>11</v>
      </c>
      <c r="E147" s="3">
        <f>IF(D147&lt;&gt;"",VLOOKUP(A147,'Sheet 1'!$A$121:$H$146,3,0),"")</f>
        <v>9827.1200000000008</v>
      </c>
      <c r="F147">
        <f>IF(D147&lt;&gt;"",VLOOKUP(A147+1,'Sheet 1'!$A$121:$H$146,3,0),"")</f>
        <v>8298.67</v>
      </c>
      <c r="G147" s="1">
        <f>IF(D147&lt;&gt;"",F147/E147-1,"")</f>
        <v>-0.15553386953654791</v>
      </c>
      <c r="H147" t="str">
        <f>IF(D147&lt;&gt;"",IF(G147&gt;0%,"BULLISH","BEARISH"),"")</f>
        <v>BEARISH</v>
      </c>
      <c r="I147" s="3" t="str">
        <f>IF(D147&lt;&gt;"",IF(D147&gt;50,"BULLISH","BEARISH"),"")</f>
        <v>BEARISH</v>
      </c>
      <c r="J147" t="b">
        <f>IF(D147&lt;&gt;"",IF(D147&lt;&gt;"",I147=H147),"")</f>
        <v>1</v>
      </c>
      <c r="K147">
        <f>IF(D147&lt;&gt;"",MAX(INDEX('Sheet 1'!$D$121:$D$146,MATCH('Sheet 2'!A147+23/24,'Sheet 1'!$A$121:$A$146,0)):INDEX('Sheet 1'!$D$121:$D$146,MATCH('Sheet 2'!A147,'Sheet 1'!$A$121:$A$146,0))),"")</f>
        <v>9840</v>
      </c>
      <c r="L147" s="3">
        <f>IF(D147&lt;&gt;"",MIN(INDEX('Sheet 1'!$E$121:$E$146,MATCH('Sheet 2'!A147+23/24,'Sheet 1'!$A$121:$A$146,0)):INDEX('Sheet 1'!$E$121:$E$146,MATCH('Sheet 2'!A147,'Sheet 1'!$A$121:$A$146,0))),"")</f>
        <v>8600.02</v>
      </c>
      <c r="M147" s="1">
        <f>IF(D147&lt;&gt;"",K147/E147-1,"")</f>
        <v>1.3106586670357245E-3</v>
      </c>
      <c r="N147" s="1">
        <f>IF(D147&lt;&gt;"",L147/E147-1,"")</f>
        <v>-0.12486873061486992</v>
      </c>
      <c r="O147" s="1">
        <f>IF(D147&lt;&gt;"",IF(I147="BEARISH",N147,M147),"")</f>
        <v>-0.12486873061486992</v>
      </c>
      <c r="P147" t="str">
        <f>IF(D147&lt;&gt;"",IF(OR(O147&gt;=1%,O147&lt;=-1%),"YES","NO"),"")</f>
        <v>YES</v>
      </c>
      <c r="Q147" s="8">
        <f>'Sheet 1'!D144</f>
        <v>9840</v>
      </c>
      <c r="R147" s="9">
        <f>Q147/E147-1</f>
        <v>1.3106586670357245E-3</v>
      </c>
      <c r="T147" s="11">
        <v>43732.75</v>
      </c>
    </row>
    <row r="148" spans="1:21" x14ac:dyDescent="0.25">
      <c r="A148" s="11">
        <f t="shared" si="2"/>
        <v>43731.75</v>
      </c>
      <c r="B148" t="s">
        <v>33</v>
      </c>
      <c r="C148">
        <v>9792.3700000000008</v>
      </c>
      <c r="E148" s="3" t="str">
        <f>IF(D148&lt;&gt;"",VLOOKUP(A148,'Sheet 1'!$A$121:$H$146,3,0),"")</f>
        <v/>
      </c>
      <c r="F148" t="str">
        <f>IF(D148&lt;&gt;"",VLOOKUP(A148+1,'Sheet 1'!$A$121:$H$146,3,0),"")</f>
        <v/>
      </c>
      <c r="G148" s="1" t="str">
        <f>IF(D148&lt;&gt;"",F148/E148-1,"")</f>
        <v/>
      </c>
      <c r="H148" t="str">
        <f>IF(D148&lt;&gt;"",IF(G148&gt;0%,"BULLISH","BEARISH"),"")</f>
        <v/>
      </c>
      <c r="I148" s="3" t="str">
        <f>IF(D148&lt;&gt;"",IF(D148&gt;50,"BULLISH","BEARISH"),"")</f>
        <v/>
      </c>
      <c r="J148" t="str">
        <f>IF(D148&lt;&gt;"",IF(D148&lt;&gt;"",I148=H148),"")</f>
        <v/>
      </c>
      <c r="K148" t="str">
        <f>IF(D148&lt;&gt;"",MAX(INDEX('Sheet 1'!$D$121:$D$146,MATCH('Sheet 2'!A148+23/24,'Sheet 1'!$A$121:$A$146,0)):INDEX('Sheet 1'!$D$121:$D$146,MATCH('Sheet 2'!A148,'Sheet 1'!$A$121:$A$146,0))),"")</f>
        <v/>
      </c>
      <c r="L148" s="3" t="str">
        <f>IF(D148&lt;&gt;"",MIN(INDEX('Sheet 1'!$E$121:$E$146,MATCH('Sheet 2'!A148+23/24,'Sheet 1'!$A$121:$A$146,0)):INDEX('Sheet 1'!$E$121:$E$146,MATCH('Sheet 2'!A148,'Sheet 1'!$A$121:$A$146,0))),"")</f>
        <v/>
      </c>
      <c r="M148" s="1" t="str">
        <f>IF(D148&lt;&gt;"",K148/E148-1,"")</f>
        <v/>
      </c>
      <c r="N148" s="1" t="str">
        <f>IF(D148&lt;&gt;"",L148/E148-1,"")</f>
        <v/>
      </c>
      <c r="O148" s="1" t="str">
        <f>IF(D148&lt;&gt;"",IF(I148="BEARISH",N148,M148),"")</f>
        <v/>
      </c>
      <c r="P148" t="str">
        <f>IF(D148&lt;&gt;"",IF(OR(O148&gt;=1%,O148&lt;=-1%),"YES","NO"),"")</f>
        <v/>
      </c>
    </row>
    <row r="149" spans="1:21" x14ac:dyDescent="0.25">
      <c r="A149" s="11">
        <f t="shared" si="2"/>
        <v>43731.708333333336</v>
      </c>
      <c r="B149" t="s">
        <v>34</v>
      </c>
      <c r="C149">
        <v>9813.5</v>
      </c>
      <c r="E149" s="3" t="str">
        <f>IF(D149&lt;&gt;"",VLOOKUP(A149,'Sheet 1'!$A$121:$H$146,3,0),"")</f>
        <v/>
      </c>
      <c r="F149" t="str">
        <f>IF(D149&lt;&gt;"",VLOOKUP(A149+1,'Sheet 1'!$A$121:$H$146,3,0),"")</f>
        <v/>
      </c>
      <c r="G149" s="1" t="str">
        <f>IF(D149&lt;&gt;"",F149/E149-1,"")</f>
        <v/>
      </c>
      <c r="H149" t="str">
        <f>IF(D149&lt;&gt;"",IF(G149&gt;0%,"BULLISH","BEARISH"),"")</f>
        <v/>
      </c>
      <c r="I149" s="3" t="str">
        <f>IF(D149&lt;&gt;"",IF(D149&gt;50,"BULLISH","BEARISH"),"")</f>
        <v/>
      </c>
      <c r="J149" t="str">
        <f>IF(D149&lt;&gt;"",IF(D149&lt;&gt;"",I149=H149),"")</f>
        <v/>
      </c>
      <c r="K149" t="str">
        <f>IF(D149&lt;&gt;"",MAX(INDEX('Sheet 1'!$D$121:$D$146,MATCH('Sheet 2'!A149+23/24,'Sheet 1'!$A$121:$A$146,0)):INDEX('Sheet 1'!$D$121:$D$146,MATCH('Sheet 2'!A149,'Sheet 1'!$A$121:$A$146,0))),"")</f>
        <v/>
      </c>
      <c r="L149" s="3" t="str">
        <f>IF(D149&lt;&gt;"",MIN(INDEX('Sheet 1'!$E$121:$E$146,MATCH('Sheet 2'!A149+23/24,'Sheet 1'!$A$121:$A$146,0)):INDEX('Sheet 1'!$E$121:$E$146,MATCH('Sheet 2'!A149,'Sheet 1'!$A$121:$A$146,0))),"")</f>
        <v/>
      </c>
      <c r="M149" s="1" t="str">
        <f>IF(D149&lt;&gt;"",K149/E149-1,"")</f>
        <v/>
      </c>
      <c r="N149" s="1" t="str">
        <f>IF(D149&lt;&gt;"",L149/E149-1,"")</f>
        <v/>
      </c>
      <c r="O149" s="1" t="str">
        <f>IF(D149&lt;&gt;"",IF(I149="BEARISH",N149,M149),"")</f>
        <v/>
      </c>
      <c r="P149" t="str">
        <f>IF(D149&lt;&gt;"",IF(OR(O149&gt;=1%,O149&lt;=-1%),"YES","NO"),"")</f>
        <v/>
      </c>
    </row>
    <row r="150" spans="1:21" x14ac:dyDescent="0.25">
      <c r="A150" s="11"/>
      <c r="M150" s="7"/>
    </row>
    <row r="151" spans="1:21" x14ac:dyDescent="0.25">
      <c r="A151" s="11"/>
      <c r="M151" s="7"/>
    </row>
    <row r="152" spans="1:21" x14ac:dyDescent="0.25">
      <c r="A152" s="11">
        <f>A147+23/24</f>
        <v>43732.75</v>
      </c>
      <c r="M152" s="7"/>
    </row>
    <row r="153" spans="1:21" ht="30" customHeight="1" x14ac:dyDescent="0.25">
      <c r="A153" s="11"/>
      <c r="M153" s="7"/>
      <c r="N153" s="7"/>
      <c r="Q153" s="7"/>
      <c r="U153" s="6"/>
    </row>
    <row r="154" spans="1:21" x14ac:dyDescent="0.25">
      <c r="A154" s="11"/>
      <c r="M154" s="7"/>
    </row>
    <row r="155" spans="1:21" x14ac:dyDescent="0.25">
      <c r="A155" s="11"/>
    </row>
    <row r="156" spans="1:21" x14ac:dyDescent="0.25">
      <c r="A156" s="11"/>
      <c r="M156" s="7"/>
    </row>
    <row r="157" spans="1:21" x14ac:dyDescent="0.25">
      <c r="M157" s="7"/>
    </row>
  </sheetData>
  <autoFilter ref="B2:R2" xr:uid="{00000000-0009-0000-0000-000001000000}"/>
  <mergeCells count="1">
    <mergeCell ref="G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18</xdr:col>
                    <xdr:colOff>66675</xdr:colOff>
                    <xdr:row>0</xdr:row>
                    <xdr:rowOff>47625</xdr:rowOff>
                  </from>
                  <to>
                    <xdr:col>19</xdr:col>
                    <xdr:colOff>1381125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der">
                <anchor moveWithCells="1" sizeWithCells="1">
                  <from>
                    <xdr:col>19</xdr:col>
                    <xdr:colOff>990600</xdr:colOff>
                    <xdr:row>1</xdr:row>
                    <xdr:rowOff>38100</xdr:rowOff>
                  </from>
                  <to>
                    <xdr:col>21</xdr:col>
                    <xdr:colOff>209550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 1</vt:lpstr>
      <vt:lpstr>Sheet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2020-02-19T15:42:56Z</dcterms:created>
  <dcterms:modified xsi:type="dcterms:W3CDTF">2020-03-17T09:23:14Z</dcterms:modified>
</cp:coreProperties>
</file>