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905"/>
  </bookViews>
  <sheets>
    <sheet name="Feuil6 (2)" sheetId="1" r:id="rId1"/>
    <sheet name="Feuil2" sheetId="2" r:id="rId2"/>
    <sheet name="Feuil3" sheetId="3" r:id="rId3"/>
  </sheets>
  <definedNames>
    <definedName name="Excel_BuiltIn__FilterDatabase_1_1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S9" i="3" l="1"/>
  <c r="P9" i="3"/>
  <c r="Q9" i="3" s="1"/>
  <c r="B9" i="3"/>
  <c r="S8" i="3"/>
  <c r="P8" i="3"/>
  <c r="Q8" i="3" s="1"/>
  <c r="B8" i="3"/>
  <c r="S7" i="3"/>
  <c r="P7" i="3"/>
  <c r="Q7" i="3" s="1"/>
  <c r="B7" i="3"/>
  <c r="S6" i="3"/>
  <c r="P6" i="3"/>
  <c r="Q6" i="3" s="1"/>
  <c r="B6" i="3"/>
  <c r="S5" i="3"/>
  <c r="Q5" i="3"/>
  <c r="P5" i="3"/>
  <c r="B5" i="3"/>
  <c r="P5" i="2"/>
  <c r="P6" i="2"/>
  <c r="P7" i="2"/>
  <c r="P8" i="2"/>
  <c r="P9" i="2"/>
  <c r="P10" i="2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comments1.xml><?xml version="1.0" encoding="utf-8"?>
<comments xmlns="http://schemas.openxmlformats.org/spreadsheetml/2006/main">
  <authors>
    <author>Christophe</author>
  </authors>
  <commentList>
    <comment ref="C10" authorId="0">
      <text>
        <r>
          <rPr>
            <sz val="8"/>
            <color indexed="81"/>
            <rFont val="Tahoma"/>
            <family val="2"/>
          </rPr>
          <t xml:space="preserve">ENVOIE CHEZ ECL
ATTENTE DECISION PRISE EN RETARD 
</t>
        </r>
      </text>
    </comment>
  </commentList>
</comments>
</file>

<file path=xl/comments2.xml><?xml version="1.0" encoding="utf-8"?>
<comments xmlns="http://schemas.openxmlformats.org/spreadsheetml/2006/main">
  <authors>
    <author>christophe</author>
  </authors>
  <commentList>
    <comment ref="C6" authorId="0">
      <text>
        <r>
          <rPr>
            <sz val="9"/>
            <color indexed="81"/>
            <rFont val="Tahoma"/>
            <family val="2"/>
          </rPr>
          <t xml:space="preserve">Moteur four brasquage
</t>
        </r>
      </text>
    </comment>
  </commentList>
</comments>
</file>

<file path=xl/sharedStrings.xml><?xml version="1.0" encoding="utf-8"?>
<sst xmlns="http://schemas.openxmlformats.org/spreadsheetml/2006/main" count="135" uniqueCount="80">
  <si>
    <t>N°CA</t>
  </si>
  <si>
    <t>CODE</t>
  </si>
  <si>
    <t>N°</t>
  </si>
  <si>
    <t xml:space="preserve">DESIGNIATION </t>
  </si>
  <si>
    <t>PRIX</t>
  </si>
  <si>
    <t>poste</t>
  </si>
  <si>
    <t xml:space="preserve">DATE DE RETOUR </t>
  </si>
  <si>
    <t>09</t>
  </si>
  <si>
    <t>11</t>
  </si>
  <si>
    <t>CA1734</t>
  </si>
  <si>
    <t>03</t>
  </si>
  <si>
    <t>CA1750</t>
  </si>
  <si>
    <t>01</t>
  </si>
  <si>
    <t>EA0214</t>
  </si>
  <si>
    <t>02</t>
  </si>
  <si>
    <t>08</t>
  </si>
  <si>
    <t>EA0220</t>
  </si>
  <si>
    <t>04</t>
  </si>
  <si>
    <t>CA1749</t>
  </si>
  <si>
    <t>13</t>
  </si>
  <si>
    <t>CA1678</t>
  </si>
  <si>
    <t>CA1763</t>
  </si>
  <si>
    <t>CA1748</t>
  </si>
  <si>
    <t>CA1753</t>
  </si>
  <si>
    <t>15</t>
  </si>
  <si>
    <t>CA1760</t>
  </si>
  <si>
    <t>CA1690</t>
  </si>
  <si>
    <t>CA1717</t>
  </si>
  <si>
    <t>10</t>
  </si>
  <si>
    <t>CA1648</t>
  </si>
  <si>
    <t>CA1649</t>
  </si>
  <si>
    <t>EA0219</t>
  </si>
  <si>
    <t>CA1780</t>
  </si>
  <si>
    <t>14</t>
  </si>
  <si>
    <t>CA1771</t>
  </si>
  <si>
    <t>code article</t>
  </si>
  <si>
    <t>N° IMMATRICULATION</t>
  </si>
  <si>
    <t>DESIGNATION DU MATERIEL</t>
  </si>
  <si>
    <t>N° DE CA</t>
  </si>
  <si>
    <t>N° AVIS</t>
  </si>
  <si>
    <t>DATE DE SORTIE DU STOCK</t>
  </si>
  <si>
    <t>Calcul durée de vie en sem</t>
  </si>
  <si>
    <t>DATE RECEPTION AVIS</t>
  </si>
  <si>
    <t>DATE D'EXPEDITION</t>
  </si>
  <si>
    <t>ENTREPRISE RETENUE</t>
  </si>
  <si>
    <t xml:space="preserve"> DATE D'EXPERTISE
</t>
  </si>
  <si>
    <t>DATE DE RETOUR PREVUE</t>
  </si>
  <si>
    <t>ECART DATE PREVUE ET REALISEE</t>
  </si>
  <si>
    <t>DATE RETOUR</t>
  </si>
  <si>
    <t>DELAI RENOV</t>
  </si>
  <si>
    <t>COÛT RENOV fournisseur</t>
  </si>
  <si>
    <t>Delai realisé en sem</t>
  </si>
  <si>
    <t>Délai max</t>
  </si>
  <si>
    <t>Val Neuf</t>
  </si>
  <si>
    <t>%</t>
  </si>
  <si>
    <t>nbre de semaine a 0</t>
  </si>
  <si>
    <t xml:space="preserve">stock </t>
  </si>
  <si>
    <t>ETAT</t>
  </si>
  <si>
    <t>SECTEUR</t>
  </si>
  <si>
    <t>CA0001</t>
  </si>
  <si>
    <t>V17</t>
  </si>
  <si>
    <t>livrer</t>
  </si>
  <si>
    <t>CA0002</t>
  </si>
  <si>
    <t>V1</t>
  </si>
  <si>
    <t>CA0003</t>
  </si>
  <si>
    <t>N°4</t>
  </si>
  <si>
    <t>REBUTER</t>
  </si>
  <si>
    <t>CA0004</t>
  </si>
  <si>
    <t>R1</t>
  </si>
  <si>
    <t>CA0005</t>
  </si>
  <si>
    <t>CA0006</t>
  </si>
  <si>
    <t>C1</t>
  </si>
  <si>
    <t xml:space="preserve">information specifique </t>
  </si>
  <si>
    <t>N° de SERIE</t>
  </si>
  <si>
    <t>EA0001</t>
  </si>
  <si>
    <t xml:space="preserve">RENO </t>
  </si>
  <si>
    <t>EA0002</t>
  </si>
  <si>
    <t>EA0003</t>
  </si>
  <si>
    <t>EA0004</t>
  </si>
  <si>
    <t>EA0005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</si>
</sst>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€&quot;_-;\-* #,##0.00\ &quot;€&quot;_-;_-* &quot;-&quot;??\ &quot;€&quot;_-;_-@_-"/>
    <numFmt numFmtId="165" formatCode="#,##0.00\ &quot;€&quot;"/>
    <numFmt numFmtId="166" formatCode="dd/mm/yy"/>
    <numFmt numFmtId="167" formatCode="_-* #,##0\ &quot;€&quot;_-;\-* #,##0\ &quot;€&quot;_-;_-* &quot;-&quot;??\ &quot;€&quot;_-;_-@_-"/>
    <numFmt numFmtId="169" formatCode="dd/mm/yyyy;@"/>
  </numFmts>
  <fonts count="10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9"/>
      <name val="Arial"/>
      <family val="2"/>
    </font>
    <font>
      <b/>
      <sz val="9"/>
      <color indexed="11"/>
      <name val="Arial"/>
      <family val="2"/>
    </font>
    <font>
      <sz val="10"/>
      <color indexed="8"/>
      <name val="Arial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31"/>
      </patternFill>
    </fill>
    <fill>
      <patternFill patternType="solid">
        <fgColor indexed="52"/>
        <bgColor indexed="51"/>
      </patternFill>
    </fill>
    <fill>
      <patternFill patternType="solid">
        <fgColor indexed="4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2" fillId="0" borderId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ill="0" applyBorder="0" applyAlignment="0" applyProtection="0"/>
  </cellStyleXfs>
  <cellXfs count="8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1" applyFill="1" applyBorder="1" applyAlignment="1">
      <alignment horizontal="center" vertical="center"/>
    </xf>
    <xf numFmtId="14" fontId="0" fillId="0" borderId="0" xfId="0" applyNumberFormat="1"/>
    <xf numFmtId="0" fontId="2" fillId="4" borderId="1" xfId="0" applyFont="1" applyFill="1" applyBorder="1" applyAlignment="1">
      <alignment horizontal="center" vertical="center"/>
    </xf>
    <xf numFmtId="164" fontId="2" fillId="4" borderId="1" xfId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5" borderId="3" xfId="0" applyFont="1" applyFill="1" applyBorder="1" applyAlignment="1">
      <alignment horizontal="center" vertical="center" wrapText="1"/>
    </xf>
    <xf numFmtId="166" fontId="4" fillId="5" borderId="3" xfId="0" applyNumberFormat="1" applyFont="1" applyFill="1" applyBorder="1" applyAlignment="1">
      <alignment horizontal="center" wrapText="1"/>
    </xf>
    <xf numFmtId="0" fontId="4" fillId="5" borderId="3" xfId="0" applyFont="1" applyFill="1" applyBorder="1" applyAlignment="1">
      <alignment horizontal="center" wrapText="1"/>
    </xf>
    <xf numFmtId="167" fontId="2" fillId="0" borderId="9" xfId="2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3" fillId="5" borderId="3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/>
    </xf>
    <xf numFmtId="166" fontId="3" fillId="5" borderId="3" xfId="0" applyNumberFormat="1" applyFont="1" applyFill="1" applyBorder="1" applyAlignment="1">
      <alignment horizontal="center"/>
    </xf>
    <xf numFmtId="167" fontId="2" fillId="0" borderId="2" xfId="2" applyNumberFormat="1" applyBorder="1"/>
    <xf numFmtId="0" fontId="0" fillId="0" borderId="13" xfId="0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49" fontId="5" fillId="9" borderId="4" xfId="0" applyNumberFormat="1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14" fontId="5" fillId="0" borderId="4" xfId="0" applyNumberFormat="1" applyFont="1" applyFill="1" applyBorder="1" applyAlignment="1">
      <alignment horizontal="center"/>
    </xf>
    <xf numFmtId="1" fontId="5" fillId="0" borderId="4" xfId="0" applyNumberFormat="1" applyFont="1" applyFill="1" applyBorder="1" applyAlignment="1" applyProtection="1">
      <alignment horizontal="center"/>
    </xf>
    <xf numFmtId="166" fontId="5" fillId="0" borderId="4" xfId="0" applyNumberFormat="1" applyFont="1" applyFill="1" applyBorder="1" applyAlignment="1">
      <alignment horizontal="center"/>
    </xf>
    <xf numFmtId="0" fontId="5" fillId="0" borderId="1" xfId="0" applyNumberFormat="1" applyFont="1" applyBorder="1" applyAlignment="1" applyProtection="1">
      <alignment horizontal="center" vertical="center"/>
      <protection locked="0"/>
    </xf>
    <xf numFmtId="166" fontId="5" fillId="0" borderId="4" xfId="0" applyNumberFormat="1" applyFont="1" applyFill="1" applyBorder="1" applyAlignment="1">
      <alignment horizontal="center" vertical="center"/>
    </xf>
    <xf numFmtId="166" fontId="5" fillId="9" borderId="4" xfId="0" applyNumberFormat="1" applyFont="1" applyFill="1" applyBorder="1" applyAlignment="1">
      <alignment horizontal="center" vertical="center"/>
    </xf>
    <xf numFmtId="1" fontId="6" fillId="0" borderId="4" xfId="0" applyNumberFormat="1" applyFont="1" applyFill="1" applyBorder="1" applyAlignment="1">
      <alignment horizontal="center"/>
    </xf>
    <xf numFmtId="166" fontId="5" fillId="9" borderId="4" xfId="0" applyNumberFormat="1" applyFont="1" applyFill="1" applyBorder="1" applyAlignment="1">
      <alignment horizontal="center"/>
    </xf>
    <xf numFmtId="165" fontId="2" fillId="10" borderId="14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11" borderId="4" xfId="0" applyNumberFormat="1" applyFont="1" applyFill="1" applyBorder="1" applyAlignment="1">
      <alignment horizontal="center"/>
    </xf>
    <xf numFmtId="0" fontId="5" fillId="11" borderId="4" xfId="0" applyFont="1" applyFill="1" applyBorder="1" applyAlignment="1">
      <alignment horizontal="center"/>
    </xf>
    <xf numFmtId="14" fontId="5" fillId="11" borderId="4" xfId="0" applyNumberFormat="1" applyFont="1" applyFill="1" applyBorder="1" applyAlignment="1">
      <alignment horizontal="center"/>
    </xf>
    <xf numFmtId="166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6" fontId="5" fillId="12" borderId="1" xfId="0" applyNumberFormat="1" applyFont="1" applyFill="1" applyBorder="1" applyAlignment="1" applyProtection="1">
      <alignment horizontal="center" vertical="center"/>
      <protection locked="0"/>
    </xf>
    <xf numFmtId="166" fontId="5" fillId="11" borderId="4" xfId="0" applyNumberFormat="1" applyFont="1" applyFill="1" applyBorder="1" applyAlignment="1">
      <alignment horizontal="center"/>
    </xf>
    <xf numFmtId="165" fontId="7" fillId="11" borderId="6" xfId="0" applyNumberFormat="1" applyFont="1" applyFill="1" applyBorder="1" applyAlignment="1">
      <alignment horizontal="center"/>
    </xf>
    <xf numFmtId="165" fontId="2" fillId="11" borderId="14" xfId="0" applyNumberFormat="1" applyFont="1" applyFill="1" applyBorder="1" applyAlignment="1" applyProtection="1">
      <alignment horizontal="center" vertical="center" wrapText="1"/>
      <protection locked="0"/>
    </xf>
    <xf numFmtId="0" fontId="5" fillId="8" borderId="4" xfId="0" applyNumberFormat="1" applyFont="1" applyFill="1" applyBorder="1" applyAlignment="1">
      <alignment horizontal="center"/>
    </xf>
    <xf numFmtId="14" fontId="5" fillId="0" borderId="4" xfId="0" applyNumberFormat="1" applyFont="1" applyBorder="1" applyAlignment="1">
      <alignment horizontal="center"/>
    </xf>
    <xf numFmtId="166" fontId="2" fillId="0" borderId="4" xfId="0" applyNumberFormat="1" applyFont="1" applyBorder="1" applyAlignment="1">
      <alignment horizontal="center"/>
    </xf>
    <xf numFmtId="166" fontId="5" fillId="13" borderId="4" xfId="0" applyNumberFormat="1" applyFont="1" applyFill="1" applyBorder="1" applyAlignment="1">
      <alignment horizontal="center"/>
    </xf>
    <xf numFmtId="165" fontId="0" fillId="10" borderId="6" xfId="0" applyNumberFormat="1" applyFill="1" applyBorder="1" applyAlignment="1">
      <alignment horizontal="center"/>
    </xf>
    <xf numFmtId="165" fontId="0" fillId="11" borderId="6" xfId="0" applyNumberFormat="1" applyFill="1" applyBorder="1" applyAlignment="1">
      <alignment horizontal="center"/>
    </xf>
    <xf numFmtId="167" fontId="2" fillId="0" borderId="1" xfId="2" applyNumberFormat="1" applyFill="1" applyBorder="1"/>
    <xf numFmtId="10" fontId="2" fillId="0" borderId="1" xfId="3" applyNumberFormat="1" applyBorder="1" applyAlignment="1" applyProtection="1">
      <alignment horizontal="center"/>
      <protection locked="0"/>
    </xf>
    <xf numFmtId="0" fontId="5" fillId="14" borderId="4" xfId="0" applyFont="1" applyFill="1" applyBorder="1" applyAlignment="1">
      <alignment horizontal="center"/>
    </xf>
    <xf numFmtId="49" fontId="5" fillId="15" borderId="4" xfId="0" applyNumberFormat="1" applyFont="1" applyFill="1" applyBorder="1" applyAlignment="1">
      <alignment horizontal="center"/>
    </xf>
    <xf numFmtId="0" fontId="5" fillId="16" borderId="4" xfId="0" applyFont="1" applyFill="1" applyBorder="1" applyAlignment="1">
      <alignment horizontal="center"/>
    </xf>
    <xf numFmtId="0" fontId="5" fillId="0" borderId="4" xfId="0" applyNumberFormat="1" applyFont="1" applyFill="1" applyBorder="1" applyAlignment="1">
      <alignment horizontal="center"/>
    </xf>
    <xf numFmtId="0" fontId="5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4" xfId="0" applyNumberFormat="1" applyFont="1" applyFill="1" applyBorder="1" applyAlignment="1">
      <alignment horizontal="center" vertical="center" shrinkToFit="1"/>
    </xf>
    <xf numFmtId="165" fontId="0" fillId="1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165" fontId="0" fillId="0" borderId="6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7" borderId="1" xfId="0" applyNumberFormat="1" applyFill="1" applyBorder="1" applyAlignment="1">
      <alignment horizontal="center" wrapText="1"/>
    </xf>
    <xf numFmtId="0" fontId="0" fillId="7" borderId="1" xfId="0" applyFont="1" applyFill="1" applyBorder="1" applyAlignment="1">
      <alignment horizontal="center"/>
    </xf>
    <xf numFmtId="166" fontId="1" fillId="5" borderId="4" xfId="0" applyNumberFormat="1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wrapText="1"/>
    </xf>
    <xf numFmtId="0" fontId="3" fillId="5" borderId="6" xfId="0" applyFont="1" applyFill="1" applyBorder="1" applyAlignment="1">
      <alignment horizontal="center" wrapText="1"/>
    </xf>
    <xf numFmtId="0" fontId="3" fillId="5" borderId="7" xfId="0" applyFont="1" applyFill="1" applyBorder="1" applyAlignment="1">
      <alignment horizontal="center" wrapText="1"/>
    </xf>
    <xf numFmtId="0" fontId="3" fillId="5" borderId="8" xfId="0" applyFont="1" applyFill="1" applyBorder="1" applyAlignment="1">
      <alignment horizontal="center" vertical="center" wrapText="1"/>
    </xf>
    <xf numFmtId="165" fontId="3" fillId="6" borderId="8" xfId="0" applyNumberFormat="1" applyFont="1" applyFill="1" applyBorder="1" applyAlignment="1">
      <alignment horizontal="center" vertical="center" wrapText="1"/>
    </xf>
    <xf numFmtId="165" fontId="3" fillId="6" borderId="12" xfId="0" applyNumberFormat="1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wrapText="1"/>
    </xf>
    <xf numFmtId="0" fontId="3" fillId="5" borderId="4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166" fontId="3" fillId="5" borderId="4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7" fontId="2" fillId="0" borderId="1" xfId="2" applyNumberFormat="1" applyBorder="1" applyAlignment="1">
      <alignment horizontal="center" vertical="center" wrapText="1"/>
    </xf>
    <xf numFmtId="167" fontId="2" fillId="0" borderId="10" xfId="2" applyNumberFormat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169" fontId="0" fillId="0" borderId="1" xfId="0" applyNumberFormat="1" applyBorder="1" applyAlignment="1">
      <alignment horizontal="center"/>
    </xf>
    <xf numFmtId="0" fontId="2" fillId="17" borderId="1" xfId="0" applyFont="1" applyFill="1" applyBorder="1" applyAlignment="1">
      <alignment horizontal="center" vertical="center"/>
    </xf>
    <xf numFmtId="169" fontId="0" fillId="18" borderId="1" xfId="0" applyNumberFormat="1" applyFill="1" applyBorder="1" applyAlignment="1">
      <alignment horizontal="center"/>
    </xf>
    <xf numFmtId="169" fontId="0" fillId="19" borderId="1" xfId="0" applyNumberFormat="1" applyFill="1" applyBorder="1" applyAlignment="1">
      <alignment horizontal="center"/>
    </xf>
  </cellXfs>
  <cellStyles count="4">
    <cellStyle name="Euro 7" xfId="2"/>
    <cellStyle name="Monétaire 4 2" xfId="1"/>
    <cellStyle name="Normal" xfId="0" builtinId="0"/>
    <cellStyle name="Pourcentage 7" xfId="3"/>
  </cellStyles>
  <dxfs count="6"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condense val="0"/>
        <extend val="0"/>
        <color indexed="11"/>
      </font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condense val="0"/>
        <extend val="0"/>
        <color indexed="11"/>
      </font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5"/>
  <sheetViews>
    <sheetView tabSelected="1" workbookViewId="0">
      <selection activeCell="K10" sqref="K10"/>
    </sheetView>
  </sheetViews>
  <sheetFormatPr baseColWidth="10" defaultRowHeight="12.75" x14ac:dyDescent="0.2"/>
  <cols>
    <col min="4" max="4" width="47.140625" bestFit="1" customWidth="1"/>
    <col min="6" max="6" width="11.85546875" bestFit="1" customWidth="1"/>
    <col min="8" max="8" width="36.85546875" style="84" customWidth="1"/>
  </cols>
  <sheetData>
    <row r="1" spans="1:9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0</v>
      </c>
      <c r="F1" s="2" t="s">
        <v>4</v>
      </c>
      <c r="G1" s="3" t="s">
        <v>5</v>
      </c>
      <c r="H1" s="84" t="s">
        <v>6</v>
      </c>
    </row>
    <row r="2" spans="1:9" x14ac:dyDescent="0.2">
      <c r="A2" s="4" t="str">
        <f>E2</f>
        <v>CA0004</v>
      </c>
      <c r="B2" s="4"/>
      <c r="C2" s="4" t="s">
        <v>7</v>
      </c>
      <c r="D2" s="4"/>
      <c r="E2" s="85" t="s">
        <v>67</v>
      </c>
      <c r="F2" s="5"/>
      <c r="G2" s="4">
        <v>6080</v>
      </c>
      <c r="H2" s="87">
        <f>IF(LEFT(A2,2) = "CA",VLOOKUP(A2,Feuil2!$B$5:$R$999,17,FALSE),VLOOKUP(A2,Feuil3!$B$5:$R$1000,17,FALSE))</f>
        <v>42036</v>
      </c>
      <c r="I2" s="6"/>
    </row>
    <row r="3" spans="1:9" x14ac:dyDescent="0.2">
      <c r="A3" s="4" t="str">
        <f t="shared" ref="A3:A20" si="0">E3</f>
        <v>CA1734</v>
      </c>
      <c r="B3" s="4"/>
      <c r="C3" s="4" t="s">
        <v>8</v>
      </c>
      <c r="D3" s="4"/>
      <c r="E3" s="4" t="s">
        <v>9</v>
      </c>
      <c r="F3" s="5"/>
      <c r="G3" s="4">
        <v>6090</v>
      </c>
      <c r="H3" s="86" t="e">
        <f>IF(LEFT(A3,2) = "CA",VLOOKUP(A3,Feuil2!$B$5:$R$999,17,FALSE),VLOOKUP(A3,Feuil3!$B$5:$R$1000,17,FALSE))</f>
        <v>#N/A</v>
      </c>
      <c r="I3" s="6"/>
    </row>
    <row r="4" spans="1:9" x14ac:dyDescent="0.2">
      <c r="A4" s="7" t="str">
        <f t="shared" si="0"/>
        <v>CA1750</v>
      </c>
      <c r="B4" s="7"/>
      <c r="C4" s="7" t="s">
        <v>10</v>
      </c>
      <c r="D4" s="7"/>
      <c r="E4" s="7" t="s">
        <v>11</v>
      </c>
      <c r="F4" s="8"/>
      <c r="G4" s="7">
        <v>6100</v>
      </c>
      <c r="H4" s="86" t="e">
        <f>IF(LEFT(A4,2) = "CA",VLOOKUP(A4,Feuil2!$B$5:$R$999,17,FALSE),VLOOKUP(A4,Feuil3!$B$5:$R$1000,17,FALSE))</f>
        <v>#N/A</v>
      </c>
      <c r="I4" s="6"/>
    </row>
    <row r="5" spans="1:9" x14ac:dyDescent="0.2">
      <c r="A5" s="4" t="str">
        <f t="shared" si="0"/>
        <v>EA0214</v>
      </c>
      <c r="B5" s="4"/>
      <c r="C5" s="4" t="s">
        <v>12</v>
      </c>
      <c r="D5" s="4"/>
      <c r="E5" s="4" t="s">
        <v>13</v>
      </c>
      <c r="F5" s="5"/>
      <c r="G5" s="4">
        <v>6110</v>
      </c>
      <c r="H5" s="86" t="e">
        <f>IF(LEFT(A5,2) = "CA",VLOOKUP(A5,Feuil2!$B$5:$R$999,17,FALSE),VLOOKUP(A5,Feuil3!$B$5:$R$1000,17,FALSE))</f>
        <v>#N/A</v>
      </c>
      <c r="I5" s="6"/>
    </row>
    <row r="6" spans="1:9" x14ac:dyDescent="0.2">
      <c r="A6" s="7" t="str">
        <f t="shared" si="0"/>
        <v>EA0001</v>
      </c>
      <c r="B6" s="7"/>
      <c r="C6" s="7" t="s">
        <v>14</v>
      </c>
      <c r="D6" s="7"/>
      <c r="E6" s="85" t="s">
        <v>74</v>
      </c>
      <c r="F6" s="8"/>
      <c r="G6" s="7">
        <v>6120</v>
      </c>
      <c r="H6" s="86">
        <f>IF(LEFT(A6,2) = "CA",VLOOKUP(A6,Feuil2!$B$5:$R$999,17,FALSE),VLOOKUP(A6,Feuil3!$B$5:$R$1000,17,FALSE))</f>
        <v>41354</v>
      </c>
      <c r="I6" s="6"/>
    </row>
    <row r="7" spans="1:9" x14ac:dyDescent="0.2">
      <c r="A7" s="7" t="str">
        <f t="shared" si="0"/>
        <v>EA0220</v>
      </c>
      <c r="B7" s="7"/>
      <c r="C7" s="7" t="s">
        <v>15</v>
      </c>
      <c r="D7" s="7"/>
      <c r="E7" s="7" t="s">
        <v>16</v>
      </c>
      <c r="F7" s="8"/>
      <c r="G7" s="7">
        <v>6130</v>
      </c>
      <c r="H7" s="86" t="e">
        <f>IF(LEFT(A7,2) = "CA",VLOOKUP(A7,Feuil2!$B$5:$R$999,17,FALSE),VLOOKUP(A7,Feuil3!$B$5:$R$1000,17,FALSE))</f>
        <v>#N/A</v>
      </c>
      <c r="I7" s="6"/>
    </row>
    <row r="8" spans="1:9" x14ac:dyDescent="0.2">
      <c r="A8" s="7" t="str">
        <f t="shared" si="0"/>
        <v>CA1749</v>
      </c>
      <c r="B8" s="7"/>
      <c r="C8" s="7" t="s">
        <v>17</v>
      </c>
      <c r="D8" s="7"/>
      <c r="E8" s="7" t="s">
        <v>18</v>
      </c>
      <c r="F8" s="8"/>
      <c r="G8" s="7">
        <v>6140</v>
      </c>
      <c r="H8" s="86" t="e">
        <f>IF(LEFT(A8,2) = "CA",VLOOKUP(A8,Feuil2!$B$5:$R$999,17,FALSE),VLOOKUP(A8,Feuil3!$B$5:$R$1000,17,FALSE))</f>
        <v>#N/A</v>
      </c>
      <c r="I8" s="6"/>
    </row>
    <row r="9" spans="1:9" x14ac:dyDescent="0.2">
      <c r="A9" s="4" t="str">
        <f t="shared" si="0"/>
        <v>CA1678</v>
      </c>
      <c r="B9" s="4"/>
      <c r="C9" s="4" t="s">
        <v>19</v>
      </c>
      <c r="D9" s="4"/>
      <c r="E9" s="4" t="s">
        <v>20</v>
      </c>
      <c r="F9" s="5"/>
      <c r="G9" s="4">
        <v>6150</v>
      </c>
      <c r="H9" s="86"/>
      <c r="I9" s="6"/>
    </row>
    <row r="10" spans="1:9" x14ac:dyDescent="0.2">
      <c r="A10" s="4" t="str">
        <f t="shared" si="0"/>
        <v>CA1763</v>
      </c>
      <c r="B10" s="4"/>
      <c r="C10" s="4" t="s">
        <v>10</v>
      </c>
      <c r="D10" s="4"/>
      <c r="E10" s="4" t="s">
        <v>21</v>
      </c>
      <c r="F10" s="5"/>
      <c r="G10" s="4">
        <v>6160</v>
      </c>
      <c r="H10" s="86"/>
      <c r="I10" s="6"/>
    </row>
    <row r="11" spans="1:9" x14ac:dyDescent="0.2">
      <c r="A11" s="4" t="str">
        <f t="shared" si="0"/>
        <v>CA1748</v>
      </c>
      <c r="B11" s="4"/>
      <c r="C11" s="4" t="s">
        <v>7</v>
      </c>
      <c r="D11" s="4"/>
      <c r="E11" s="4" t="s">
        <v>22</v>
      </c>
      <c r="F11" s="5"/>
      <c r="G11" s="4">
        <v>6170</v>
      </c>
      <c r="H11" s="86"/>
      <c r="I11" s="6"/>
    </row>
    <row r="12" spans="1:9" x14ac:dyDescent="0.2">
      <c r="A12" s="4" t="str">
        <f t="shared" si="0"/>
        <v>CA1753</v>
      </c>
      <c r="B12" s="4"/>
      <c r="C12" s="4" t="s">
        <v>19</v>
      </c>
      <c r="D12" s="4"/>
      <c r="E12" s="4" t="s">
        <v>23</v>
      </c>
      <c r="F12" s="5"/>
      <c r="G12" s="4">
        <v>6180</v>
      </c>
      <c r="H12" s="86"/>
      <c r="I12" s="6"/>
    </row>
    <row r="13" spans="1:9" x14ac:dyDescent="0.2">
      <c r="A13" s="4" t="str">
        <f t="shared" si="0"/>
        <v>CA1760</v>
      </c>
      <c r="B13" s="4"/>
      <c r="C13" s="4" t="s">
        <v>24</v>
      </c>
      <c r="D13" s="4"/>
      <c r="E13" s="4" t="s">
        <v>25</v>
      </c>
      <c r="F13" s="5"/>
      <c r="G13" s="4">
        <v>6190</v>
      </c>
      <c r="H13" s="86"/>
      <c r="I13" s="6"/>
    </row>
    <row r="14" spans="1:9" x14ac:dyDescent="0.2">
      <c r="A14" s="4" t="str">
        <f t="shared" si="0"/>
        <v>CA1690</v>
      </c>
      <c r="B14" s="4"/>
      <c r="C14" s="4" t="s">
        <v>17</v>
      </c>
      <c r="D14" s="4"/>
      <c r="E14" s="4" t="s">
        <v>26</v>
      </c>
      <c r="F14" s="5"/>
      <c r="G14" s="4">
        <v>6200</v>
      </c>
      <c r="H14" s="86"/>
      <c r="I14" s="6"/>
    </row>
    <row r="15" spans="1:9" x14ac:dyDescent="0.2">
      <c r="A15" s="4" t="str">
        <f t="shared" si="0"/>
        <v>CA1717</v>
      </c>
      <c r="B15" s="4"/>
      <c r="C15" s="4" t="s">
        <v>15</v>
      </c>
      <c r="D15" s="4"/>
      <c r="E15" s="4" t="s">
        <v>27</v>
      </c>
      <c r="F15" s="5"/>
      <c r="G15" s="4">
        <v>6210</v>
      </c>
      <c r="H15" s="86"/>
      <c r="I15" s="6"/>
    </row>
    <row r="16" spans="1:9" x14ac:dyDescent="0.2">
      <c r="A16" s="7" t="str">
        <f t="shared" si="0"/>
        <v>CA1648</v>
      </c>
      <c r="B16" s="7"/>
      <c r="C16" s="7" t="s">
        <v>28</v>
      </c>
      <c r="D16" s="7"/>
      <c r="E16" s="7" t="s">
        <v>29</v>
      </c>
      <c r="F16" s="8"/>
      <c r="G16" s="7">
        <v>6220</v>
      </c>
      <c r="H16" s="86"/>
      <c r="I16" s="6"/>
    </row>
    <row r="17" spans="1:9" x14ac:dyDescent="0.2">
      <c r="A17" s="7" t="str">
        <f t="shared" si="0"/>
        <v>CA1649</v>
      </c>
      <c r="B17" s="7"/>
      <c r="C17" s="7" t="s">
        <v>24</v>
      </c>
      <c r="D17" s="7"/>
      <c r="E17" s="7" t="s">
        <v>30</v>
      </c>
      <c r="F17" s="8"/>
      <c r="G17" s="7">
        <v>6230</v>
      </c>
      <c r="H17" s="86"/>
      <c r="I17" s="6"/>
    </row>
    <row r="18" spans="1:9" x14ac:dyDescent="0.2">
      <c r="A18" s="4" t="str">
        <f t="shared" si="0"/>
        <v>EA0219</v>
      </c>
      <c r="B18" s="4"/>
      <c r="C18" s="4" t="s">
        <v>12</v>
      </c>
      <c r="D18" s="4"/>
      <c r="E18" s="4" t="s">
        <v>31</v>
      </c>
      <c r="F18" s="5"/>
      <c r="G18" s="4">
        <v>6240</v>
      </c>
      <c r="H18" s="86"/>
      <c r="I18" s="6"/>
    </row>
    <row r="19" spans="1:9" x14ac:dyDescent="0.2">
      <c r="A19" s="4" t="str">
        <f t="shared" si="0"/>
        <v>CA1780</v>
      </c>
      <c r="B19" s="4"/>
      <c r="C19" s="4" t="s">
        <v>17</v>
      </c>
      <c r="D19" s="4"/>
      <c r="E19" s="4" t="s">
        <v>32</v>
      </c>
      <c r="F19" s="5"/>
      <c r="G19" s="4">
        <v>6250</v>
      </c>
      <c r="I19" s="6"/>
    </row>
    <row r="20" spans="1:9" x14ac:dyDescent="0.2">
      <c r="A20" s="4" t="str">
        <f t="shared" si="0"/>
        <v>CA1771</v>
      </c>
      <c r="B20" s="4"/>
      <c r="C20" s="4" t="s">
        <v>33</v>
      </c>
      <c r="D20" s="4"/>
      <c r="E20" s="4" t="s">
        <v>34</v>
      </c>
      <c r="F20" s="5"/>
      <c r="G20" s="4">
        <v>6260</v>
      </c>
      <c r="I20" s="6"/>
    </row>
    <row r="21" spans="1:9" x14ac:dyDescent="0.2">
      <c r="I21" s="6"/>
    </row>
    <row r="22" spans="1:9" x14ac:dyDescent="0.2">
      <c r="I22" s="6"/>
    </row>
    <row r="23" spans="1:9" x14ac:dyDescent="0.2">
      <c r="I23" s="6"/>
    </row>
    <row r="24" spans="1:9" x14ac:dyDescent="0.2">
      <c r="I24" s="6"/>
    </row>
    <row r="25" spans="1:9" x14ac:dyDescent="0.2">
      <c r="I25" s="6"/>
    </row>
    <row r="26" spans="1:9" x14ac:dyDescent="0.2">
      <c r="I26" s="6"/>
    </row>
    <row r="27" spans="1:9" x14ac:dyDescent="0.2">
      <c r="I27" s="6"/>
    </row>
    <row r="28" spans="1:9" x14ac:dyDescent="0.2">
      <c r="I28" s="6"/>
    </row>
    <row r="29" spans="1:9" x14ac:dyDescent="0.2">
      <c r="I29" s="6"/>
    </row>
    <row r="30" spans="1:9" x14ac:dyDescent="0.2">
      <c r="I30" s="6"/>
    </row>
    <row r="31" spans="1:9" x14ac:dyDescent="0.2">
      <c r="I31" s="6"/>
    </row>
    <row r="32" spans="1:9" x14ac:dyDescent="0.2">
      <c r="I32" s="6"/>
    </row>
    <row r="33" spans="9:9" x14ac:dyDescent="0.2">
      <c r="I33" s="6"/>
    </row>
    <row r="34" spans="9:9" x14ac:dyDescent="0.2">
      <c r="I34" s="6"/>
    </row>
    <row r="35" spans="9:9" x14ac:dyDescent="0.2">
      <c r="I35" s="6"/>
    </row>
    <row r="36" spans="9:9" x14ac:dyDescent="0.2">
      <c r="I36" s="6"/>
    </row>
    <row r="37" spans="9:9" x14ac:dyDescent="0.2">
      <c r="I37" s="6"/>
    </row>
    <row r="38" spans="9:9" x14ac:dyDescent="0.2">
      <c r="I38" s="6"/>
    </row>
    <row r="39" spans="9:9" x14ac:dyDescent="0.2">
      <c r="I39" s="6"/>
    </row>
    <row r="40" spans="9:9" x14ac:dyDescent="0.2">
      <c r="I40" s="6"/>
    </row>
    <row r="41" spans="9:9" x14ac:dyDescent="0.2">
      <c r="I41" s="6"/>
    </row>
    <row r="42" spans="9:9" x14ac:dyDescent="0.2">
      <c r="I42" s="6"/>
    </row>
    <row r="43" spans="9:9" x14ac:dyDescent="0.2">
      <c r="I43" s="6"/>
    </row>
    <row r="44" spans="9:9" x14ac:dyDescent="0.2">
      <c r="I44" s="6"/>
    </row>
    <row r="45" spans="9:9" x14ac:dyDescent="0.2">
      <c r="I45" s="6"/>
    </row>
    <row r="46" spans="9:9" x14ac:dyDescent="0.2">
      <c r="I46" s="6"/>
    </row>
    <row r="47" spans="9:9" x14ac:dyDescent="0.2">
      <c r="I47" s="6"/>
    </row>
    <row r="48" spans="9:9" x14ac:dyDescent="0.2">
      <c r="I48" s="6"/>
    </row>
    <row r="49" spans="9:9" x14ac:dyDescent="0.2">
      <c r="I49" s="6"/>
    </row>
    <row r="50" spans="9:9" x14ac:dyDescent="0.2">
      <c r="I50" s="6"/>
    </row>
    <row r="51" spans="9:9" x14ac:dyDescent="0.2">
      <c r="I51" s="6"/>
    </row>
    <row r="52" spans="9:9" x14ac:dyDescent="0.2">
      <c r="I52" s="6"/>
    </row>
    <row r="53" spans="9:9" x14ac:dyDescent="0.2">
      <c r="I53" s="6"/>
    </row>
    <row r="54" spans="9:9" x14ac:dyDescent="0.2">
      <c r="I54" s="6"/>
    </row>
    <row r="55" spans="9:9" x14ac:dyDescent="0.2">
      <c r="I55" s="6"/>
    </row>
    <row r="56" spans="9:9" x14ac:dyDescent="0.2">
      <c r="I56" s="6"/>
    </row>
    <row r="57" spans="9:9" x14ac:dyDescent="0.2">
      <c r="I57" s="6"/>
    </row>
    <row r="58" spans="9:9" x14ac:dyDescent="0.2">
      <c r="I58" s="6"/>
    </row>
    <row r="59" spans="9:9" x14ac:dyDescent="0.2">
      <c r="I59" s="6"/>
    </row>
    <row r="60" spans="9:9" x14ac:dyDescent="0.2">
      <c r="I60" s="6"/>
    </row>
    <row r="61" spans="9:9" x14ac:dyDescent="0.2">
      <c r="I61" s="6"/>
    </row>
    <row r="62" spans="9:9" x14ac:dyDescent="0.2">
      <c r="I62" s="6"/>
    </row>
    <row r="63" spans="9:9" x14ac:dyDescent="0.2">
      <c r="I63" s="6"/>
    </row>
    <row r="64" spans="9:9" x14ac:dyDescent="0.2">
      <c r="I64" s="6"/>
    </row>
    <row r="65" spans="9:9" x14ac:dyDescent="0.2">
      <c r="I65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Y10"/>
  <sheetViews>
    <sheetView topLeftCell="B1" workbookViewId="0">
      <selection activeCell="C12" sqref="C12"/>
    </sheetView>
  </sheetViews>
  <sheetFormatPr baseColWidth="10" defaultRowHeight="12.75" x14ac:dyDescent="0.2"/>
  <cols>
    <col min="5" max="5" width="40.85546875" bestFit="1" customWidth="1"/>
  </cols>
  <sheetData>
    <row r="3" spans="2:25" ht="33.75" x14ac:dyDescent="0.2">
      <c r="B3" s="9"/>
      <c r="C3" s="67" t="s">
        <v>35</v>
      </c>
      <c r="D3" s="74" t="s">
        <v>36</v>
      </c>
      <c r="E3" s="75" t="s">
        <v>37</v>
      </c>
      <c r="F3" s="76" t="s">
        <v>38</v>
      </c>
      <c r="G3" s="76" t="s">
        <v>39</v>
      </c>
      <c r="H3" s="10" t="s">
        <v>40</v>
      </c>
      <c r="I3" s="10" t="s">
        <v>41</v>
      </c>
      <c r="J3" s="78" t="s">
        <v>42</v>
      </c>
      <c r="K3" s="66" t="s">
        <v>43</v>
      </c>
      <c r="L3" s="67" t="s">
        <v>44</v>
      </c>
      <c r="M3" s="68" t="s">
        <v>45</v>
      </c>
      <c r="N3" s="69"/>
      <c r="O3" s="70"/>
      <c r="P3" s="11" t="s">
        <v>46</v>
      </c>
      <c r="Q3" s="12" t="s">
        <v>47</v>
      </c>
      <c r="R3" s="67" t="s">
        <v>48</v>
      </c>
      <c r="S3" s="71" t="s">
        <v>49</v>
      </c>
      <c r="T3" s="72" t="s">
        <v>50</v>
      </c>
      <c r="U3" s="64" t="s">
        <v>51</v>
      </c>
      <c r="V3" s="65" t="s">
        <v>52</v>
      </c>
      <c r="W3" s="13" t="s">
        <v>53</v>
      </c>
      <c r="X3" s="14" t="s">
        <v>54</v>
      </c>
      <c r="Y3" s="15"/>
    </row>
    <row r="4" spans="2:25" x14ac:dyDescent="0.2">
      <c r="B4" s="9"/>
      <c r="C4" s="67"/>
      <c r="D4" s="74"/>
      <c r="E4" s="75"/>
      <c r="F4" s="77"/>
      <c r="G4" s="76"/>
      <c r="H4" s="16"/>
      <c r="I4" s="16"/>
      <c r="J4" s="78"/>
      <c r="K4" s="66"/>
      <c r="L4" s="67"/>
      <c r="M4" s="17" t="s">
        <v>55</v>
      </c>
      <c r="N4" s="17" t="s">
        <v>56</v>
      </c>
      <c r="O4" s="17" t="s">
        <v>57</v>
      </c>
      <c r="P4" s="18"/>
      <c r="Q4" s="17"/>
      <c r="R4" s="67"/>
      <c r="S4" s="71"/>
      <c r="T4" s="73"/>
      <c r="U4" s="64"/>
      <c r="V4" s="65"/>
      <c r="W4" s="19"/>
      <c r="X4" s="20"/>
      <c r="Y4" s="15" t="s">
        <v>58</v>
      </c>
    </row>
    <row r="5" spans="2:25" x14ac:dyDescent="0.2">
      <c r="B5" s="21" t="s">
        <v>59</v>
      </c>
      <c r="C5" s="22"/>
      <c r="D5" s="23" t="s">
        <v>60</v>
      </c>
      <c r="E5" s="24"/>
      <c r="F5" s="21" t="s">
        <v>59</v>
      </c>
      <c r="G5" s="24"/>
      <c r="H5" s="25"/>
      <c r="I5" s="26"/>
      <c r="J5" s="27"/>
      <c r="K5" s="27"/>
      <c r="L5" s="21"/>
      <c r="M5" s="28"/>
      <c r="N5" s="28">
        <v>0</v>
      </c>
      <c r="O5" s="29" t="s">
        <v>61</v>
      </c>
      <c r="P5" s="30" t="str">
        <f t="shared" ref="P5:P10" si="0">IF(K5&gt;0,K5+35,"")</f>
        <v/>
      </c>
      <c r="Q5" s="31"/>
      <c r="R5" s="32">
        <v>42035</v>
      </c>
      <c r="S5" s="31"/>
      <c r="T5" s="33"/>
      <c r="U5" s="34"/>
      <c r="V5" s="35"/>
      <c r="W5" s="50"/>
      <c r="X5" s="51"/>
      <c r="Y5" s="15"/>
    </row>
    <row r="6" spans="2:25" x14ac:dyDescent="0.2">
      <c r="B6" s="21" t="s">
        <v>62</v>
      </c>
      <c r="C6" s="22"/>
      <c r="D6" s="23" t="s">
        <v>63</v>
      </c>
      <c r="E6" s="24"/>
      <c r="F6" s="21" t="s">
        <v>62</v>
      </c>
      <c r="G6" s="24"/>
      <c r="H6" s="21"/>
      <c r="I6" s="26"/>
      <c r="J6" s="27"/>
      <c r="K6" s="27"/>
      <c r="L6" s="21"/>
      <c r="M6" s="28"/>
      <c r="N6" s="28">
        <v>0</v>
      </c>
      <c r="O6" s="29" t="s">
        <v>61</v>
      </c>
      <c r="P6" s="30" t="str">
        <f t="shared" si="0"/>
        <v/>
      </c>
      <c r="Q6" s="31"/>
      <c r="R6" s="32">
        <v>41685</v>
      </c>
      <c r="S6" s="31"/>
      <c r="T6" s="33"/>
      <c r="U6" s="34"/>
      <c r="V6" s="35"/>
      <c r="W6" s="50"/>
      <c r="X6" s="51"/>
      <c r="Y6" s="15"/>
    </row>
    <row r="7" spans="2:25" x14ac:dyDescent="0.2">
      <c r="B7" s="21" t="s">
        <v>64</v>
      </c>
      <c r="C7" s="36"/>
      <c r="D7" s="23" t="s">
        <v>65</v>
      </c>
      <c r="E7" s="37"/>
      <c r="F7" s="37" t="s">
        <v>64</v>
      </c>
      <c r="G7" s="24"/>
      <c r="H7" s="38"/>
      <c r="I7" s="26"/>
      <c r="J7" s="39"/>
      <c r="K7" s="27"/>
      <c r="L7" s="21"/>
      <c r="M7" s="28"/>
      <c r="N7" s="28">
        <v>0</v>
      </c>
      <c r="O7" s="40" t="s">
        <v>66</v>
      </c>
      <c r="P7" s="30" t="str">
        <f t="shared" si="0"/>
        <v/>
      </c>
      <c r="Q7" s="31"/>
      <c r="R7" s="41">
        <v>42109</v>
      </c>
      <c r="S7" s="31"/>
      <c r="T7" s="42"/>
      <c r="U7" s="34"/>
      <c r="V7" s="35"/>
      <c r="W7" s="50"/>
      <c r="X7" s="51"/>
      <c r="Y7" s="15"/>
    </row>
    <row r="8" spans="2:25" x14ac:dyDescent="0.2">
      <c r="B8" s="21" t="s">
        <v>67</v>
      </c>
      <c r="C8" s="36"/>
      <c r="D8" s="23" t="s">
        <v>68</v>
      </c>
      <c r="E8" s="37"/>
      <c r="F8" s="37" t="s">
        <v>67</v>
      </c>
      <c r="G8" s="24"/>
      <c r="H8" s="38"/>
      <c r="I8" s="26"/>
      <c r="J8" s="39"/>
      <c r="K8" s="27"/>
      <c r="L8" s="21"/>
      <c r="M8" s="28"/>
      <c r="N8" s="28">
        <v>3</v>
      </c>
      <c r="O8" s="40" t="s">
        <v>66</v>
      </c>
      <c r="P8" s="30" t="str">
        <f t="shared" si="0"/>
        <v/>
      </c>
      <c r="Q8" s="31"/>
      <c r="R8" s="41">
        <v>42036</v>
      </c>
      <c r="S8" s="31"/>
      <c r="T8" s="43"/>
      <c r="U8" s="34"/>
      <c r="V8" s="35"/>
      <c r="W8" s="50"/>
      <c r="X8" s="51"/>
      <c r="Y8" s="15"/>
    </row>
    <row r="9" spans="2:25" x14ac:dyDescent="0.2">
      <c r="B9" s="21" t="s">
        <v>69</v>
      </c>
      <c r="C9" s="44"/>
      <c r="D9" s="23" t="s">
        <v>10</v>
      </c>
      <c r="E9" s="24"/>
      <c r="F9" s="21" t="s">
        <v>69</v>
      </c>
      <c r="G9" s="24"/>
      <c r="H9" s="45"/>
      <c r="I9" s="26"/>
      <c r="J9" s="46"/>
      <c r="K9" s="27"/>
      <c r="L9" s="21"/>
      <c r="M9" s="28"/>
      <c r="N9" s="28">
        <v>2</v>
      </c>
      <c r="O9" s="29" t="s">
        <v>61</v>
      </c>
      <c r="P9" s="30" t="str">
        <f t="shared" si="0"/>
        <v/>
      </c>
      <c r="Q9" s="31"/>
      <c r="R9" s="47">
        <v>41771</v>
      </c>
      <c r="S9" s="31"/>
      <c r="T9" s="48"/>
      <c r="U9" s="34"/>
      <c r="V9" s="35"/>
      <c r="W9" s="50"/>
      <c r="X9" s="51"/>
      <c r="Y9" s="15"/>
    </row>
    <row r="10" spans="2:25" x14ac:dyDescent="0.2">
      <c r="B10" s="21" t="s">
        <v>70</v>
      </c>
      <c r="C10" s="37"/>
      <c r="D10" s="23" t="s">
        <v>71</v>
      </c>
      <c r="E10" s="37"/>
      <c r="F10" s="37" t="s">
        <v>70</v>
      </c>
      <c r="G10" s="24"/>
      <c r="H10" s="38"/>
      <c r="I10" s="26"/>
      <c r="J10" s="41"/>
      <c r="K10" s="27"/>
      <c r="L10" s="24"/>
      <c r="M10" s="28"/>
      <c r="N10" s="28">
        <v>1</v>
      </c>
      <c r="O10" s="40" t="s">
        <v>66</v>
      </c>
      <c r="P10" s="30" t="str">
        <f t="shared" si="0"/>
        <v/>
      </c>
      <c r="Q10" s="31"/>
      <c r="R10" s="47">
        <v>41772</v>
      </c>
      <c r="S10" s="31"/>
      <c r="T10" s="49"/>
      <c r="U10" s="34"/>
      <c r="V10" s="35"/>
      <c r="W10" s="50"/>
      <c r="X10" s="51"/>
      <c r="Y10" s="15"/>
    </row>
  </sheetData>
  <mergeCells count="14">
    <mergeCell ref="J3:J4"/>
    <mergeCell ref="C3:C4"/>
    <mergeCell ref="D3:D4"/>
    <mergeCell ref="E3:E4"/>
    <mergeCell ref="F3:F4"/>
    <mergeCell ref="G3:G4"/>
    <mergeCell ref="U3:U4"/>
    <mergeCell ref="V3:V4"/>
    <mergeCell ref="K3:K4"/>
    <mergeCell ref="L3:L4"/>
    <mergeCell ref="M3:O3"/>
    <mergeCell ref="R3:R4"/>
    <mergeCell ref="S3:S4"/>
    <mergeCell ref="T3:T4"/>
  </mergeCells>
  <conditionalFormatting sqref="S5:S10">
    <cfRule type="cellIs" dxfId="5" priority="11" stopIfTrue="1" operator="greaterThan">
      <formula>35</formula>
    </cfRule>
  </conditionalFormatting>
  <conditionalFormatting sqref="M5:M10">
    <cfRule type="colorScale" priority="8">
      <colorScale>
        <cfvo type="min"/>
        <cfvo type="num" val="35"/>
        <cfvo type="max"/>
        <color rgb="FF92D050"/>
        <color rgb="FFFFEB84"/>
        <color rgb="FFFF0000"/>
      </colorScale>
    </cfRule>
    <cfRule type="colorScale" priority="9">
      <colorScale>
        <cfvo type="min"/>
        <cfvo type="num" val="35"/>
        <cfvo type="max"/>
        <color rgb="FFF8696B"/>
        <color rgb="FFFFEB84"/>
        <color rgb="FF63BE7B"/>
      </colorScale>
    </cfRule>
    <cfRule type="colorScale" priority="10">
      <colorScale>
        <cfvo type="num" val="35"/>
        <cfvo type="percentile" val="50"/>
        <cfvo type="max"/>
        <color rgb="FFF8696B"/>
        <color rgb="FFFFEB84"/>
        <color rgb="FF63BE7B"/>
      </colorScale>
    </cfRule>
  </conditionalFormatting>
  <conditionalFormatting sqref="N5:N10">
    <cfRule type="colorScale" priority="6">
      <colorScale>
        <cfvo type="num" val="0"/>
        <cfvo type="num" val="1"/>
        <color rgb="FFFFFF00"/>
        <color rgb="FF00B050"/>
      </colorScale>
    </cfRule>
    <cfRule type="colorScale" priority="7">
      <colorScale>
        <cfvo type="num" val="0"/>
        <cfvo type="num" val="1"/>
        <color rgb="FFFFFF00"/>
        <color rgb="FFFFEF9C"/>
      </colorScale>
    </cfRule>
  </conditionalFormatting>
  <conditionalFormatting sqref="Q5:Q10">
    <cfRule type="cellIs" dxfId="4" priority="4" stopIfTrue="1" operator="greaterThan">
      <formula>0</formula>
    </cfRule>
    <cfRule type="cellIs" dxfId="3" priority="5" stopIfTrue="1" operator="lessThanOrEqual">
      <formula>0</formula>
    </cfRule>
  </conditionalFormatting>
  <conditionalFormatting sqref="I5:I10">
    <cfRule type="iconSet" priority="1">
      <iconSet>
        <cfvo type="percent" val="0"/>
        <cfvo type="percent" val="26"/>
        <cfvo type="percent" val="52"/>
      </iconSet>
    </cfRule>
    <cfRule type="colorScale" priority="2">
      <colorScale>
        <cfvo type="min"/>
        <cfvo type="num" val="52"/>
        <color rgb="FFF8696B"/>
        <color rgb="FF63BE7B"/>
      </colorScale>
    </cfRule>
    <cfRule type="iconSet" priority="3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AA9"/>
  <sheetViews>
    <sheetView workbookViewId="0">
      <selection activeCell="B14" sqref="B14"/>
    </sheetView>
  </sheetViews>
  <sheetFormatPr baseColWidth="10" defaultRowHeight="12.75" x14ac:dyDescent="0.2"/>
  <cols>
    <col min="5" max="5" width="41.5703125" bestFit="1" customWidth="1"/>
  </cols>
  <sheetData>
    <row r="3" spans="2:27" ht="33.75" x14ac:dyDescent="0.2">
      <c r="B3" s="9"/>
      <c r="C3" s="67" t="s">
        <v>35</v>
      </c>
      <c r="D3" s="74" t="s">
        <v>36</v>
      </c>
      <c r="E3" s="75" t="s">
        <v>37</v>
      </c>
      <c r="F3" s="76" t="s">
        <v>38</v>
      </c>
      <c r="G3" s="76" t="s">
        <v>39</v>
      </c>
      <c r="H3" s="10" t="s">
        <v>40</v>
      </c>
      <c r="I3" s="10" t="s">
        <v>41</v>
      </c>
      <c r="J3" s="78" t="s">
        <v>42</v>
      </c>
      <c r="K3" s="66" t="s">
        <v>43</v>
      </c>
      <c r="L3" s="67" t="s">
        <v>44</v>
      </c>
      <c r="M3" s="68" t="s">
        <v>45</v>
      </c>
      <c r="N3" s="69"/>
      <c r="O3" s="70"/>
      <c r="P3" s="11" t="s">
        <v>46</v>
      </c>
      <c r="Q3" s="12" t="s">
        <v>47</v>
      </c>
      <c r="R3" s="67" t="s">
        <v>48</v>
      </c>
      <c r="S3" s="71" t="s">
        <v>49</v>
      </c>
      <c r="T3" s="72" t="s">
        <v>50</v>
      </c>
      <c r="U3" s="64" t="s">
        <v>51</v>
      </c>
      <c r="V3" s="65" t="s">
        <v>52</v>
      </c>
      <c r="W3" s="13" t="s">
        <v>53</v>
      </c>
      <c r="X3" s="14" t="s">
        <v>54</v>
      </c>
      <c r="Y3" s="79" t="s">
        <v>58</v>
      </c>
      <c r="Z3" s="81" t="s">
        <v>72</v>
      </c>
      <c r="AA3" s="63" t="s">
        <v>73</v>
      </c>
    </row>
    <row r="4" spans="2:27" x14ac:dyDescent="0.2">
      <c r="B4" s="9"/>
      <c r="C4" s="67"/>
      <c r="D4" s="74"/>
      <c r="E4" s="75"/>
      <c r="F4" s="77"/>
      <c r="G4" s="76"/>
      <c r="H4" s="16"/>
      <c r="I4" s="16"/>
      <c r="J4" s="78"/>
      <c r="K4" s="66"/>
      <c r="L4" s="67"/>
      <c r="M4" s="17" t="s">
        <v>55</v>
      </c>
      <c r="N4" s="17" t="s">
        <v>56</v>
      </c>
      <c r="O4" s="17" t="s">
        <v>57</v>
      </c>
      <c r="P4" s="18"/>
      <c r="Q4" s="17"/>
      <c r="R4" s="67"/>
      <c r="S4" s="71"/>
      <c r="T4" s="73"/>
      <c r="U4" s="64"/>
      <c r="V4" s="65"/>
      <c r="W4" s="19"/>
      <c r="X4" s="20"/>
      <c r="Y4" s="80"/>
      <c r="Z4" s="82"/>
      <c r="AA4" s="83"/>
    </row>
    <row r="5" spans="2:27" x14ac:dyDescent="0.2">
      <c r="B5" s="21" t="str">
        <f t="shared" ref="B5:B9" si="0">F5</f>
        <v>EA0001</v>
      </c>
      <c r="C5" s="52"/>
      <c r="D5" s="53" t="s">
        <v>12</v>
      </c>
      <c r="E5" s="21"/>
      <c r="F5" s="54" t="s">
        <v>74</v>
      </c>
      <c r="G5" s="55"/>
      <c r="H5" s="25"/>
      <c r="I5" s="26"/>
      <c r="J5" s="27"/>
      <c r="K5" s="27"/>
      <c r="L5" s="21"/>
      <c r="M5" s="21"/>
      <c r="N5" s="56"/>
      <c r="O5" s="57" t="s">
        <v>75</v>
      </c>
      <c r="P5" s="29">
        <f t="shared" ref="P5:P9" si="1">K5+35</f>
        <v>35</v>
      </c>
      <c r="Q5" s="31">
        <f t="shared" ref="Q5:Q9" si="2">IF(AND(P5&lt;&gt;0,R5&lt;&gt;0),DAYS360(P5,R5,1),"")</f>
        <v>40727</v>
      </c>
      <c r="R5" s="27">
        <v>41354</v>
      </c>
      <c r="S5" s="31" t="str">
        <f t="shared" ref="S5:S9" si="3">IF(AND(R5&lt;&gt;0,J5&lt;&gt;0),DAYS360(J5,R5,1),"")</f>
        <v/>
      </c>
      <c r="T5" s="58"/>
      <c r="U5" s="34"/>
      <c r="V5" s="59"/>
      <c r="W5" s="50"/>
      <c r="X5" s="51"/>
      <c r="Y5" s="35"/>
      <c r="Z5" s="60"/>
      <c r="AA5" s="61"/>
    </row>
    <row r="6" spans="2:27" x14ac:dyDescent="0.2">
      <c r="B6" s="21" t="str">
        <f t="shared" si="0"/>
        <v>EA0002</v>
      </c>
      <c r="C6" s="52"/>
      <c r="D6" s="53" t="s">
        <v>12</v>
      </c>
      <c r="E6" s="21"/>
      <c r="F6" s="54" t="s">
        <v>76</v>
      </c>
      <c r="G6" s="55"/>
      <c r="H6" s="21"/>
      <c r="I6" s="26"/>
      <c r="J6" s="27"/>
      <c r="K6" s="27"/>
      <c r="L6" s="21"/>
      <c r="M6" s="21"/>
      <c r="N6" s="56"/>
      <c r="O6" s="57" t="s">
        <v>75</v>
      </c>
      <c r="P6" s="29">
        <f t="shared" si="1"/>
        <v>35</v>
      </c>
      <c r="Q6" s="31">
        <f t="shared" si="2"/>
        <v>40727</v>
      </c>
      <c r="R6" s="27">
        <v>41354</v>
      </c>
      <c r="S6" s="31" t="str">
        <f t="shared" si="3"/>
        <v/>
      </c>
      <c r="T6" s="58"/>
      <c r="U6" s="34"/>
      <c r="V6" s="59"/>
      <c r="W6" s="50"/>
      <c r="X6" s="51"/>
      <c r="Y6" s="35"/>
      <c r="Z6" s="35"/>
      <c r="AA6" s="61"/>
    </row>
    <row r="7" spans="2:27" x14ac:dyDescent="0.2">
      <c r="B7" s="21" t="str">
        <f t="shared" si="0"/>
        <v>EA0003</v>
      </c>
      <c r="C7" s="52"/>
      <c r="D7" s="53" t="s">
        <v>12</v>
      </c>
      <c r="E7" s="21"/>
      <c r="F7" s="54" t="s">
        <v>77</v>
      </c>
      <c r="G7" s="55"/>
      <c r="H7" s="25"/>
      <c r="I7" s="26"/>
      <c r="J7" s="27"/>
      <c r="K7" s="27"/>
      <c r="L7" s="21"/>
      <c r="M7" s="21"/>
      <c r="N7" s="56"/>
      <c r="O7" s="57" t="s">
        <v>75</v>
      </c>
      <c r="P7" s="29">
        <f t="shared" si="1"/>
        <v>35</v>
      </c>
      <c r="Q7" s="31">
        <f t="shared" si="2"/>
        <v>40725</v>
      </c>
      <c r="R7" s="27">
        <v>41352</v>
      </c>
      <c r="S7" s="31" t="str">
        <f t="shared" si="3"/>
        <v/>
      </c>
      <c r="T7" s="58"/>
      <c r="U7" s="34"/>
      <c r="V7" s="59"/>
      <c r="W7" s="50"/>
      <c r="X7" s="51"/>
      <c r="Y7" s="35"/>
      <c r="Z7" s="35"/>
      <c r="AA7" s="61"/>
    </row>
    <row r="8" spans="2:27" x14ac:dyDescent="0.2">
      <c r="B8" s="21" t="str">
        <f t="shared" si="0"/>
        <v>EA0004</v>
      </c>
      <c r="C8" s="52"/>
      <c r="D8" s="53" t="s">
        <v>12</v>
      </c>
      <c r="E8" s="21"/>
      <c r="F8" s="54" t="s">
        <v>78</v>
      </c>
      <c r="G8" s="55"/>
      <c r="H8" s="25"/>
      <c r="I8" s="26"/>
      <c r="J8" s="27"/>
      <c r="K8" s="27"/>
      <c r="L8" s="21"/>
      <c r="M8" s="21"/>
      <c r="N8" s="56"/>
      <c r="O8" s="57" t="s">
        <v>75</v>
      </c>
      <c r="P8" s="29">
        <f t="shared" si="1"/>
        <v>35</v>
      </c>
      <c r="Q8" s="31">
        <f t="shared" si="2"/>
        <v>40711</v>
      </c>
      <c r="R8" s="27">
        <v>41338</v>
      </c>
      <c r="S8" s="31" t="str">
        <f t="shared" si="3"/>
        <v/>
      </c>
      <c r="T8" s="58"/>
      <c r="U8" s="34"/>
      <c r="V8" s="59"/>
      <c r="W8" s="50"/>
      <c r="X8" s="51"/>
      <c r="Y8" s="35"/>
      <c r="Z8" s="35"/>
      <c r="AA8" s="61"/>
    </row>
    <row r="9" spans="2:27" x14ac:dyDescent="0.2">
      <c r="B9" s="21" t="str">
        <f t="shared" si="0"/>
        <v>EA0005</v>
      </c>
      <c r="C9" s="52"/>
      <c r="D9" s="53" t="s">
        <v>12</v>
      </c>
      <c r="E9" s="21"/>
      <c r="F9" s="21" t="s">
        <v>79</v>
      </c>
      <c r="G9" s="55"/>
      <c r="H9" s="25"/>
      <c r="I9" s="26"/>
      <c r="J9" s="27"/>
      <c r="K9" s="27"/>
      <c r="L9" s="21"/>
      <c r="M9" s="21"/>
      <c r="N9" s="56"/>
      <c r="O9" s="57" t="s">
        <v>75</v>
      </c>
      <c r="P9" s="29">
        <f t="shared" si="1"/>
        <v>35</v>
      </c>
      <c r="Q9" s="31">
        <f t="shared" si="2"/>
        <v>40892</v>
      </c>
      <c r="R9" s="27">
        <v>41523</v>
      </c>
      <c r="S9" s="31" t="str">
        <f t="shared" si="3"/>
        <v/>
      </c>
      <c r="T9" s="62"/>
      <c r="U9" s="34"/>
      <c r="V9" s="59"/>
      <c r="W9" s="50"/>
      <c r="X9" s="51"/>
      <c r="Y9" s="35"/>
      <c r="Z9" s="35"/>
      <c r="AA9" s="61"/>
    </row>
  </sheetData>
  <mergeCells count="17">
    <mergeCell ref="T3:T4"/>
    <mergeCell ref="C3:C4"/>
    <mergeCell ref="D3:D4"/>
    <mergeCell ref="E3:E4"/>
    <mergeCell ref="F3:F4"/>
    <mergeCell ref="G3:G4"/>
    <mergeCell ref="J3:J4"/>
    <mergeCell ref="K3:K4"/>
    <mergeCell ref="L3:L4"/>
    <mergeCell ref="M3:O3"/>
    <mergeCell ref="R3:R4"/>
    <mergeCell ref="S3:S4"/>
    <mergeCell ref="U3:U4"/>
    <mergeCell ref="V3:V4"/>
    <mergeCell ref="Y3:Y4"/>
    <mergeCell ref="Z3:Z4"/>
    <mergeCell ref="AA3:AA4"/>
  </mergeCells>
  <conditionalFormatting sqref="Q5:Q9">
    <cfRule type="cellIs" dxfId="2" priority="3" stopIfTrue="1" operator="greaterThan">
      <formula>0</formula>
    </cfRule>
    <cfRule type="cellIs" dxfId="1" priority="4" stopIfTrue="1" operator="lessThanOrEqual">
      <formula>0</formula>
    </cfRule>
  </conditionalFormatting>
  <conditionalFormatting sqref="S5:S9">
    <cfRule type="cellIs" dxfId="0" priority="5" stopIfTrue="1" operator="greaterThan">
      <formula>35</formula>
    </cfRule>
  </conditionalFormatting>
  <conditionalFormatting sqref="N5:N9">
    <cfRule type="colorScale" priority="1">
      <colorScale>
        <cfvo type="num" val="0"/>
        <cfvo type="num" val="1"/>
        <color rgb="FFFFFF00"/>
        <color rgb="FF00B050"/>
      </colorScale>
    </cfRule>
    <cfRule type="colorScale" priority="2">
      <colorScale>
        <cfvo type="num" val="0"/>
        <cfvo type="num" val="1"/>
        <color rgb="FFFFFF00"/>
        <color rgb="FFFFEF9C"/>
      </colorScale>
    </cfRule>
  </conditionalFormatting>
  <conditionalFormatting sqref="I5:I9">
    <cfRule type="iconSet" priority="6">
      <iconSet>
        <cfvo type="percent" val="0"/>
        <cfvo type="percent" val="26"/>
        <cfvo type="percent" val="52"/>
      </iconSet>
    </cfRule>
    <cfRule type="colorScale" priority="7">
      <colorScale>
        <cfvo type="min"/>
        <cfvo type="num" val="52"/>
        <color rgb="FFF8696B"/>
        <color rgb="FF63BE7B"/>
      </colorScale>
    </cfRule>
    <cfRule type="iconSet" priority="8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Feuil6 (2)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Yves</cp:lastModifiedBy>
  <dcterms:created xsi:type="dcterms:W3CDTF">2015-04-17T15:08:36Z</dcterms:created>
  <dcterms:modified xsi:type="dcterms:W3CDTF">2015-04-18T08:08:54Z</dcterms:modified>
</cp:coreProperties>
</file>