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7F2F8C85-AB6A-48DB-95A9-C84796E86780}" xr6:coauthVersionLast="47" xr6:coauthVersionMax="47" xr10:uidLastSave="{00000000-0000-0000-0000-000000000000}"/>
  <bookViews>
    <workbookView xWindow="-120" yWindow="-120" windowWidth="29040" windowHeight="15840" xr2:uid="{07A35240-C92E-4BAA-9198-1B7074CF3257}"/>
  </bookViews>
  <sheets>
    <sheet name="Feuil1" sheetId="1" r:id="rId1"/>
  </sheets>
  <definedNames>
    <definedName name="ANNEE" localSheetId="0">#REF!</definedName>
    <definedName name="BOUTON" localSheetId="0">#REF!</definedName>
    <definedName name="CODIFICATION" localSheetId="0">#REF!</definedName>
    <definedName name="FONCTION" localSheetId="0">#REF!</definedName>
    <definedName name="LIEN1" localSheetId="0">Feuil1!$A$20:$AB$36</definedName>
    <definedName name="MISSION" localSheetId="0">#REF!</definedName>
    <definedName name="PS" localSheetId="0">#REF!</definedName>
    <definedName name="TRAFIC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" l="1"/>
  <c r="D21" i="1"/>
  <c r="V20" i="1" s="1"/>
  <c r="V36" i="1"/>
  <c r="D36" i="1"/>
  <c r="V35" i="1"/>
  <c r="D35" i="1"/>
  <c r="V34" i="1"/>
  <c r="D34" i="1"/>
  <c r="V33" i="1"/>
  <c r="D33" i="1"/>
  <c r="H29" i="1"/>
  <c r="O29" i="1" s="1"/>
  <c r="H30" i="1" s="1"/>
  <c r="O30" i="1" s="1"/>
  <c r="H31" i="1" s="1"/>
  <c r="D29" i="1"/>
  <c r="V29" i="1" s="1"/>
  <c r="D30" i="1" s="1"/>
  <c r="V30" i="1" s="1"/>
  <c r="D31" i="1" s="1"/>
  <c r="V31" i="1" s="1"/>
  <c r="D32" i="1" s="1"/>
  <c r="V32" i="1" s="1"/>
  <c r="V27" i="1"/>
  <c r="D27" i="1" s="1"/>
  <c r="V26" i="1" s="1"/>
  <c r="D26" i="1" s="1"/>
  <c r="V25" i="1" s="1"/>
  <c r="O27" i="1"/>
  <c r="H27" i="1" s="1"/>
  <c r="O26" i="1" s="1"/>
  <c r="H26" i="1" s="1"/>
  <c r="O25" i="1" s="1"/>
  <c r="H25" i="1" s="1"/>
  <c r="O24" i="1" s="1"/>
  <c r="H24" i="1" s="1"/>
  <c r="O23" i="1" s="1"/>
  <c r="D23" i="1"/>
  <c r="V23" i="1" s="1"/>
  <c r="D24" i="1" s="1"/>
  <c r="Z22" i="1"/>
  <c r="V21" i="1"/>
  <c r="F5" i="1" l="1"/>
  <c r="O11" i="1" s="1"/>
  <c r="D20" i="1"/>
  <c r="AD17" i="1"/>
  <c r="AN17" i="1"/>
  <c r="Z28" i="1"/>
  <c r="O13" i="1" s="1"/>
  <c r="Z24" i="1" l="1"/>
  <c r="V24" i="1" l="1"/>
  <c r="D25" i="1" s="1"/>
  <c r="Z25" i="1" s="1"/>
  <c r="O15" i="1"/>
</calcChain>
</file>

<file path=xl/sharedStrings.xml><?xml version="1.0" encoding="utf-8"?>
<sst xmlns="http://schemas.openxmlformats.org/spreadsheetml/2006/main" count="95" uniqueCount="71">
  <si>
    <t xml:space="preserve">Feuille de route </t>
  </si>
  <si>
    <t>EXXON</t>
  </si>
  <si>
    <t>Trafic / PS</t>
  </si>
  <si>
    <t>Jour</t>
  </si>
  <si>
    <t>Fonction</t>
  </si>
  <si>
    <t>Début</t>
  </si>
  <si>
    <t>Fin</t>
  </si>
  <si>
    <t>EN</t>
  </si>
  <si>
    <r>
      <rPr>
        <b/>
        <u/>
        <sz val="10"/>
        <color rgb="FFC00000"/>
        <rFont val="Arial"/>
        <family val="2"/>
      </rPr>
      <t>L</t>
    </r>
    <r>
      <rPr>
        <sz val="10"/>
        <rFont val="Arial"/>
        <family val="2"/>
      </rPr>
      <t>undi</t>
    </r>
  </si>
  <si>
    <r>
      <rPr>
        <b/>
        <u/>
        <sz val="10"/>
        <color rgb="FFC00000"/>
        <rFont val="Arial"/>
        <family val="2"/>
      </rPr>
      <t>M</t>
    </r>
    <r>
      <rPr>
        <sz val="10"/>
        <rFont val="Arial"/>
        <family val="2"/>
      </rPr>
      <t>ardi</t>
    </r>
  </si>
  <si>
    <t>Validité</t>
  </si>
  <si>
    <r>
      <rPr>
        <sz val="10"/>
        <rFont val="Arial"/>
        <family val="2"/>
      </rPr>
      <t xml:space="preserve">Mercredi </t>
    </r>
    <r>
      <rPr>
        <b/>
        <u/>
        <sz val="10"/>
        <color rgb="FFC00000"/>
        <rFont val="Arial"/>
        <family val="2"/>
      </rPr>
      <t>W</t>
    </r>
  </si>
  <si>
    <r>
      <rPr>
        <b/>
        <u/>
        <sz val="10"/>
        <color rgb="FFC00000"/>
        <rFont val="Arial"/>
        <family val="2"/>
      </rPr>
      <t>J</t>
    </r>
    <r>
      <rPr>
        <sz val="10"/>
        <rFont val="Arial"/>
        <family val="2"/>
      </rPr>
      <t>eudi</t>
    </r>
  </si>
  <si>
    <r>
      <rPr>
        <b/>
        <u/>
        <sz val="10"/>
        <color rgb="FFC00000"/>
        <rFont val="Arial"/>
        <family val="2"/>
      </rPr>
      <t>V</t>
    </r>
    <r>
      <rPr>
        <sz val="10"/>
        <rFont val="Arial"/>
        <family val="2"/>
      </rPr>
      <t>endredi</t>
    </r>
  </si>
  <si>
    <r>
      <rPr>
        <b/>
        <u/>
        <sz val="10"/>
        <color rgb="FFC00000"/>
        <rFont val="Arial"/>
        <family val="2"/>
      </rPr>
      <t>S</t>
    </r>
    <r>
      <rPr>
        <sz val="10"/>
        <rFont val="Arial"/>
        <family val="2"/>
      </rPr>
      <t>amedi</t>
    </r>
  </si>
  <si>
    <t>Amplitude de journée</t>
  </si>
  <si>
    <r>
      <rPr>
        <b/>
        <u/>
        <sz val="10"/>
        <color rgb="FFC00000"/>
        <rFont val="Arial"/>
        <family val="2"/>
      </rPr>
      <t>D</t>
    </r>
    <r>
      <rPr>
        <sz val="10"/>
        <rFont val="Arial"/>
        <family val="2"/>
      </rPr>
      <t>imanche</t>
    </r>
  </si>
  <si>
    <t>X</t>
  </si>
  <si>
    <t>TES</t>
  </si>
  <si>
    <t>H</t>
  </si>
  <si>
    <t>J</t>
  </si>
  <si>
    <t>L</t>
  </si>
  <si>
    <t>Temps de conduite</t>
  </si>
  <si>
    <t>I</t>
  </si>
  <si>
    <t>K</t>
  </si>
  <si>
    <t>B2</t>
  </si>
  <si>
    <t>EF</t>
  </si>
  <si>
    <t>COMPLET</t>
  </si>
  <si>
    <t>PARTIEL</t>
  </si>
  <si>
    <t>Temps de pause</t>
  </si>
  <si>
    <t>CONTINUITE</t>
  </si>
  <si>
    <t>RACCORDEMENT</t>
  </si>
  <si>
    <t>VFF</t>
  </si>
  <si>
    <t>temps Avant</t>
  </si>
  <si>
    <t>temps Après</t>
  </si>
  <si>
    <t>Mission</t>
  </si>
  <si>
    <t>Heure</t>
  </si>
  <si>
    <t>Lieu</t>
  </si>
  <si>
    <t>Durée</t>
  </si>
  <si>
    <t>Observation</t>
  </si>
  <si>
    <t>PS</t>
  </si>
  <si>
    <t>Dijon</t>
  </si>
  <si>
    <t>TAXI</t>
  </si>
  <si>
    <t>Evo Voy</t>
  </si>
  <si>
    <t>Lyon Part Dieu</t>
  </si>
  <si>
    <t>Pause</t>
  </si>
  <si>
    <t>Attente</t>
  </si>
  <si>
    <t>Releve</t>
  </si>
  <si>
    <t>BF</t>
  </si>
  <si>
    <t>Circule</t>
  </si>
  <si>
    <t>SILLON</t>
  </si>
  <si>
    <t>Manco</t>
  </si>
  <si>
    <t xml:space="preserve">Dételage + stationnement EM </t>
  </si>
  <si>
    <t>VAR</t>
  </si>
  <si>
    <t>TrajetR</t>
  </si>
  <si>
    <t>P3</t>
  </si>
  <si>
    <t>FS</t>
  </si>
  <si>
    <t>Légende</t>
  </si>
  <si>
    <t>Commander une Manœuvre</t>
  </si>
  <si>
    <t>Prise de service</t>
  </si>
  <si>
    <t>Utiliser des Installations de sécurité simple</t>
  </si>
  <si>
    <t>Fin de service</t>
  </si>
  <si>
    <t xml:space="preserve">Appliquer les règles de freinage &amp; de composition </t>
  </si>
  <si>
    <t>Bulletin de freinage</t>
  </si>
  <si>
    <t>Réaliser un essai de frein</t>
  </si>
  <si>
    <t>Manœuvre conduite</t>
  </si>
  <si>
    <t>Vérifier la conformité d'un train</t>
  </si>
  <si>
    <t>Manso</t>
  </si>
  <si>
    <t>Manœuvre sol</t>
  </si>
  <si>
    <t>Sibelin</t>
  </si>
  <si>
    <t>Perrigny 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</si>
</sst>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##,#00"/>
    <numFmt numFmtId="172" formatCode="0.000000000"/>
    <numFmt numFmtId="174" formatCode="h:mm:ss;@"/>
  </numFmts>
  <fonts count="27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b/>
      <i/>
      <sz val="22"/>
      <color theme="0"/>
      <name val="Arial"/>
      <family val="2"/>
    </font>
    <font>
      <b/>
      <sz val="18"/>
      <name val="Arial"/>
      <family val="2"/>
    </font>
    <font>
      <u/>
      <sz val="11"/>
      <color theme="0"/>
      <name val="Aptos Narrow"/>
      <family val="2"/>
      <scheme val="minor"/>
    </font>
    <font>
      <b/>
      <sz val="10"/>
      <color rgb="FFFF0000"/>
      <name val="Arial"/>
      <family val="2"/>
    </font>
    <font>
      <b/>
      <sz val="12"/>
      <color theme="0"/>
      <name val="Arial"/>
      <family val="2"/>
    </font>
    <font>
      <i/>
      <sz val="16"/>
      <name val="Arial"/>
      <family val="2"/>
    </font>
    <font>
      <b/>
      <sz val="16"/>
      <name val="Arial"/>
      <family val="2"/>
    </font>
    <font>
      <b/>
      <sz val="28"/>
      <name val="Arial"/>
      <family val="2"/>
    </font>
    <font>
      <b/>
      <sz val="10"/>
      <name val="Arial"/>
      <family val="2"/>
    </font>
    <font>
      <b/>
      <u/>
      <sz val="10"/>
      <color rgb="FFC0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8"/>
      <color theme="0"/>
      <name val="Arial"/>
      <family val="2"/>
    </font>
    <font>
      <i/>
      <sz val="12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7.5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</fills>
  <borders count="7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indexed="64"/>
      </right>
      <top style="hair">
        <color auto="1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indexed="64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34">
    <xf numFmtId="0" fontId="0" fillId="0" borderId="0" xfId="0"/>
    <xf numFmtId="0" fontId="5" fillId="3" borderId="6" xfId="1" applyFont="1" applyFill="1" applyBorder="1" applyAlignment="1" applyProtection="1">
      <alignment horizontal="center" vertical="center"/>
    </xf>
    <xf numFmtId="0" fontId="2" fillId="0" borderId="0" xfId="2"/>
    <xf numFmtId="0" fontId="6" fillId="4" borderId="0" xfId="2" applyFont="1" applyFill="1"/>
    <xf numFmtId="0" fontId="13" fillId="0" borderId="25" xfId="2" applyFont="1" applyBorder="1" applyAlignment="1">
      <alignment horizontal="center" vertical="center"/>
    </xf>
    <xf numFmtId="0" fontId="14" fillId="0" borderId="32" xfId="2" applyFont="1" applyBorder="1" applyAlignment="1">
      <alignment horizontal="center" vertical="center"/>
    </xf>
    <xf numFmtId="0" fontId="14" fillId="0" borderId="32" xfId="2" applyFont="1" applyBorder="1" applyAlignment="1">
      <alignment horizontal="center" vertical="center" wrapText="1"/>
    </xf>
    <xf numFmtId="0" fontId="14" fillId="0" borderId="42" xfId="2" applyFont="1" applyBorder="1" applyAlignment="1">
      <alignment horizontal="center" vertical="center" wrapText="1"/>
    </xf>
    <xf numFmtId="0" fontId="14" fillId="0" borderId="25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4" fillId="0" borderId="44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4" fillId="0" borderId="45" xfId="2" applyFont="1" applyBorder="1" applyAlignment="1">
      <alignment horizontal="center" vertical="center" wrapText="1"/>
    </xf>
    <xf numFmtId="0" fontId="14" fillId="0" borderId="46" xfId="2" applyFont="1" applyBorder="1" applyAlignment="1">
      <alignment horizontal="center" vertical="center" wrapText="1"/>
    </xf>
    <xf numFmtId="0" fontId="14" fillId="0" borderId="48" xfId="2" applyFont="1" applyBorder="1" applyAlignment="1">
      <alignment horizontal="center" vertical="center" wrapText="1"/>
    </xf>
    <xf numFmtId="0" fontId="14" fillId="0" borderId="49" xfId="2" applyFont="1" applyBorder="1" applyAlignment="1">
      <alignment horizontal="center" vertical="center" wrapText="1"/>
    </xf>
    <xf numFmtId="0" fontId="14" fillId="0" borderId="56" xfId="2" applyFont="1" applyBorder="1" applyAlignment="1">
      <alignment horizontal="center" vertical="center" wrapText="1"/>
    </xf>
    <xf numFmtId="0" fontId="14" fillId="0" borderId="57" xfId="2" applyFont="1" applyBorder="1" applyAlignment="1">
      <alignment horizontal="center" vertical="center" wrapText="1"/>
    </xf>
    <xf numFmtId="49" fontId="19" fillId="5" borderId="7" xfId="2" applyNumberFormat="1" applyFont="1" applyFill="1" applyBorder="1" applyAlignment="1">
      <alignment horizontal="center"/>
    </xf>
    <xf numFmtId="49" fontId="19" fillId="0" borderId="0" xfId="2" applyNumberFormat="1" applyFont="1" applyAlignment="1">
      <alignment horizontal="center"/>
    </xf>
    <xf numFmtId="49" fontId="20" fillId="0" borderId="7" xfId="2" applyNumberFormat="1" applyFont="1" applyBorder="1" applyAlignment="1">
      <alignment horizontal="center" vertical="center" shrinkToFit="1"/>
    </xf>
    <xf numFmtId="49" fontId="20" fillId="0" borderId="0" xfId="2" applyNumberFormat="1" applyFont="1" applyAlignment="1">
      <alignment horizontal="center" vertical="center" shrinkToFit="1"/>
    </xf>
    <xf numFmtId="0" fontId="2" fillId="0" borderId="10" xfId="2" applyBorder="1"/>
    <xf numFmtId="0" fontId="2" fillId="0" borderId="72" xfId="2" applyBorder="1"/>
    <xf numFmtId="49" fontId="19" fillId="0" borderId="67" xfId="2" applyNumberFormat="1" applyFont="1" applyBorder="1" applyAlignment="1">
      <alignment horizontal="center"/>
    </xf>
    <xf numFmtId="0" fontId="2" fillId="0" borderId="67" xfId="2" applyBorder="1"/>
    <xf numFmtId="0" fontId="2" fillId="0" borderId="75" xfId="2" applyBorder="1"/>
    <xf numFmtId="49" fontId="11" fillId="4" borderId="7" xfId="2" applyNumberFormat="1" applyFont="1" applyFill="1" applyBorder="1" applyAlignment="1" applyProtection="1">
      <alignment vertical="center" wrapText="1"/>
      <protection locked="0"/>
    </xf>
    <xf numFmtId="49" fontId="11" fillId="4" borderId="0" xfId="2" applyNumberFormat="1" applyFont="1" applyFill="1" applyAlignment="1" applyProtection="1">
      <alignment vertical="center" wrapText="1"/>
      <protection locked="0"/>
    </xf>
    <xf numFmtId="49" fontId="23" fillId="8" borderId="0" xfId="2" applyNumberFormat="1" applyFont="1" applyFill="1" applyAlignment="1" applyProtection="1">
      <alignment vertical="center" wrapText="1"/>
      <protection locked="0"/>
    </xf>
    <xf numFmtId="0" fontId="24" fillId="8" borderId="0" xfId="2" applyFont="1" applyFill="1"/>
    <xf numFmtId="0" fontId="24" fillId="8" borderId="10" xfId="2" applyFont="1" applyFill="1" applyBorder="1"/>
    <xf numFmtId="49" fontId="25" fillId="4" borderId="0" xfId="2" applyNumberFormat="1" applyFont="1" applyFill="1" applyAlignment="1" applyProtection="1">
      <alignment vertical="center" wrapText="1"/>
      <protection locked="0"/>
    </xf>
    <xf numFmtId="0" fontId="2" fillId="0" borderId="7" xfId="2" applyBorder="1"/>
    <xf numFmtId="0" fontId="2" fillId="0" borderId="11" xfId="2" applyBorder="1"/>
    <xf numFmtId="0" fontId="2" fillId="0" borderId="12" xfId="2" applyBorder="1"/>
    <xf numFmtId="0" fontId="2" fillId="0" borderId="76" xfId="2" applyBorder="1"/>
    <xf numFmtId="49" fontId="26" fillId="4" borderId="0" xfId="2" applyNumberFormat="1" applyFont="1" applyFill="1" applyAlignment="1" applyProtection="1">
      <alignment horizontal="left" vertical="center" wrapText="1"/>
      <protection locked="0"/>
    </xf>
    <xf numFmtId="49" fontId="25" fillId="4" borderId="0" xfId="2" applyNumberFormat="1" applyFont="1" applyFill="1" applyAlignment="1" applyProtection="1">
      <alignment horizontal="center" vertical="center" wrapText="1"/>
      <protection locked="0"/>
    </xf>
    <xf numFmtId="49" fontId="25" fillId="4" borderId="0" xfId="2" applyNumberFormat="1" applyFont="1" applyFill="1" applyAlignment="1" applyProtection="1">
      <alignment horizontal="left" vertical="center" wrapText="1"/>
      <protection locked="0"/>
    </xf>
    <xf numFmtId="49" fontId="25" fillId="4" borderId="10" xfId="2" applyNumberFormat="1" applyFont="1" applyFill="1" applyBorder="1" applyAlignment="1" applyProtection="1">
      <alignment horizontal="left" vertical="center" wrapText="1"/>
      <protection locked="0"/>
    </xf>
    <xf numFmtId="0" fontId="25" fillId="0" borderId="0" xfId="2" applyFont="1" applyAlignment="1">
      <alignment horizontal="center"/>
    </xf>
    <xf numFmtId="0" fontId="2" fillId="0" borderId="0" xfId="2" applyAlignment="1">
      <alignment horizontal="center"/>
    </xf>
    <xf numFmtId="0" fontId="2" fillId="0" borderId="10" xfId="2" applyBorder="1" applyAlignment="1">
      <alignment horizontal="center"/>
    </xf>
    <xf numFmtId="49" fontId="22" fillId="8" borderId="0" xfId="2" applyNumberFormat="1" applyFont="1" applyFill="1" applyAlignment="1" applyProtection="1">
      <alignment horizontal="center" vertical="center" wrapText="1"/>
      <protection locked="0"/>
    </xf>
    <xf numFmtId="49" fontId="20" fillId="4" borderId="69" xfId="2" applyNumberFormat="1" applyFont="1" applyFill="1" applyBorder="1" applyAlignment="1">
      <alignment horizontal="center" vertical="center" wrapText="1" shrinkToFit="1"/>
    </xf>
    <xf numFmtId="49" fontId="20" fillId="4" borderId="70" xfId="2" applyNumberFormat="1" applyFont="1" applyFill="1" applyBorder="1" applyAlignment="1">
      <alignment horizontal="center" vertical="center" wrapText="1" shrinkToFit="1"/>
    </xf>
    <xf numFmtId="49" fontId="20" fillId="4" borderId="71" xfId="2" applyNumberFormat="1" applyFont="1" applyFill="1" applyBorder="1" applyAlignment="1">
      <alignment horizontal="center" vertical="center" wrapText="1" shrinkToFit="1"/>
    </xf>
    <xf numFmtId="49" fontId="20" fillId="4" borderId="64" xfId="2" applyNumberFormat="1" applyFont="1" applyFill="1" applyBorder="1" applyAlignment="1">
      <alignment horizontal="center" vertical="center" wrapText="1" shrinkToFit="1"/>
    </xf>
    <xf numFmtId="0" fontId="20" fillId="4" borderId="62" xfId="2" applyFont="1" applyFill="1" applyBorder="1" applyAlignment="1">
      <alignment horizontal="center" vertical="center" wrapText="1"/>
    </xf>
    <xf numFmtId="0" fontId="20" fillId="4" borderId="63" xfId="2" applyFont="1" applyFill="1" applyBorder="1" applyAlignment="1">
      <alignment horizontal="center" vertical="center" wrapText="1"/>
    </xf>
    <xf numFmtId="20" fontId="20" fillId="4" borderId="61" xfId="2" applyNumberFormat="1" applyFont="1" applyFill="1" applyBorder="1" applyAlignment="1">
      <alignment horizontal="center" vertical="center" wrapText="1" shrinkToFit="1"/>
    </xf>
    <xf numFmtId="20" fontId="20" fillId="4" borderId="62" xfId="2" applyNumberFormat="1" applyFont="1" applyFill="1" applyBorder="1" applyAlignment="1">
      <alignment horizontal="center" vertical="center" wrapText="1" shrinkToFit="1"/>
    </xf>
    <xf numFmtId="20" fontId="20" fillId="4" borderId="63" xfId="2" applyNumberFormat="1" applyFont="1" applyFill="1" applyBorder="1" applyAlignment="1">
      <alignment horizontal="center" vertical="center" wrapText="1" shrinkToFit="1"/>
    </xf>
    <xf numFmtId="49" fontId="20" fillId="4" borderId="61" xfId="2" applyNumberFormat="1" applyFont="1" applyFill="1" applyBorder="1" applyAlignment="1">
      <alignment horizontal="center" vertical="center" wrapText="1" shrinkToFit="1"/>
    </xf>
    <xf numFmtId="49" fontId="20" fillId="4" borderId="62" xfId="2" applyNumberFormat="1" applyFont="1" applyFill="1" applyBorder="1" applyAlignment="1">
      <alignment horizontal="center" vertical="center" wrapText="1" shrinkToFit="1"/>
    </xf>
    <xf numFmtId="49" fontId="20" fillId="4" borderId="63" xfId="2" applyNumberFormat="1" applyFont="1" applyFill="1" applyBorder="1" applyAlignment="1">
      <alignment horizontal="center" vertical="center" wrapText="1" shrinkToFit="1"/>
    </xf>
    <xf numFmtId="49" fontId="20" fillId="4" borderId="61" xfId="2" applyNumberFormat="1" applyFont="1" applyFill="1" applyBorder="1" applyAlignment="1">
      <alignment horizontal="center" vertical="center" wrapText="1"/>
    </xf>
    <xf numFmtId="20" fontId="20" fillId="4" borderId="69" xfId="2" applyNumberFormat="1" applyFont="1" applyFill="1" applyBorder="1" applyAlignment="1">
      <alignment horizontal="center" vertical="center" wrapText="1" shrinkToFit="1"/>
    </xf>
    <xf numFmtId="20" fontId="20" fillId="4" borderId="70" xfId="2" applyNumberFormat="1" applyFont="1" applyFill="1" applyBorder="1" applyAlignment="1">
      <alignment horizontal="center" vertical="center" wrapText="1" shrinkToFit="1"/>
    </xf>
    <xf numFmtId="20" fontId="20" fillId="4" borderId="74" xfId="2" applyNumberFormat="1" applyFont="1" applyFill="1" applyBorder="1" applyAlignment="1">
      <alignment horizontal="center" vertical="center" wrapText="1" shrinkToFit="1"/>
    </xf>
    <xf numFmtId="0" fontId="20" fillId="4" borderId="61" xfId="2" applyFont="1" applyFill="1" applyBorder="1" applyAlignment="1">
      <alignment horizontal="center" vertical="center" wrapText="1"/>
    </xf>
    <xf numFmtId="49" fontId="20" fillId="4" borderId="73" xfId="2" applyNumberFormat="1" applyFont="1" applyFill="1" applyBorder="1" applyAlignment="1">
      <alignment horizontal="center" vertical="center" wrapText="1" shrinkToFit="1"/>
    </xf>
    <xf numFmtId="0" fontId="20" fillId="4" borderId="70" xfId="2" applyFont="1" applyFill="1" applyBorder="1" applyAlignment="1">
      <alignment horizontal="center" vertical="center" wrapText="1"/>
    </xf>
    <xf numFmtId="0" fontId="20" fillId="4" borderId="74" xfId="2" applyFont="1" applyFill="1" applyBorder="1" applyAlignment="1">
      <alignment horizontal="center" vertical="center" wrapText="1"/>
    </xf>
    <xf numFmtId="0" fontId="20" fillId="4" borderId="47" xfId="2" applyFont="1" applyFill="1" applyBorder="1" applyAlignment="1">
      <alignment horizontal="center" vertical="center" wrapText="1"/>
    </xf>
    <xf numFmtId="0" fontId="20" fillId="4" borderId="0" xfId="2" applyFont="1" applyFill="1" applyAlignment="1">
      <alignment horizontal="center" vertical="center" wrapText="1"/>
    </xf>
    <xf numFmtId="0" fontId="20" fillId="4" borderId="31" xfId="2" applyFont="1" applyFill="1" applyBorder="1" applyAlignment="1">
      <alignment horizontal="center" vertical="center" wrapText="1"/>
    </xf>
    <xf numFmtId="49" fontId="20" fillId="4" borderId="47" xfId="2" applyNumberFormat="1" applyFont="1" applyFill="1" applyBorder="1" applyAlignment="1">
      <alignment horizontal="center" vertical="center" wrapText="1" shrinkToFit="1"/>
    </xf>
    <xf numFmtId="49" fontId="20" fillId="4" borderId="0" xfId="2" applyNumberFormat="1" applyFont="1" applyFill="1" applyAlignment="1">
      <alignment horizontal="center" vertical="center" wrapText="1" shrinkToFit="1"/>
    </xf>
    <xf numFmtId="49" fontId="20" fillId="4" borderId="10" xfId="2" applyNumberFormat="1" applyFont="1" applyFill="1" applyBorder="1" applyAlignment="1">
      <alignment horizontal="center" vertical="center" wrapText="1" shrinkToFit="1"/>
    </xf>
    <xf numFmtId="20" fontId="20" fillId="7" borderId="61" xfId="2" applyNumberFormat="1" applyFont="1" applyFill="1" applyBorder="1" applyAlignment="1">
      <alignment horizontal="center" vertical="center" wrapText="1" shrinkToFit="1"/>
    </xf>
    <xf numFmtId="20" fontId="20" fillId="7" borderId="62" xfId="2" applyNumberFormat="1" applyFont="1" applyFill="1" applyBorder="1" applyAlignment="1">
      <alignment horizontal="center" vertical="center" wrapText="1" shrinkToFit="1"/>
    </xf>
    <xf numFmtId="20" fontId="20" fillId="7" borderId="63" xfId="2" applyNumberFormat="1" applyFont="1" applyFill="1" applyBorder="1" applyAlignment="1">
      <alignment horizontal="center" vertical="center" wrapText="1" shrinkToFit="1"/>
    </xf>
    <xf numFmtId="0" fontId="20" fillId="7" borderId="61" xfId="2" applyFont="1" applyFill="1" applyBorder="1" applyAlignment="1">
      <alignment horizontal="center" vertical="center" wrapText="1"/>
    </xf>
    <xf numFmtId="0" fontId="20" fillId="7" borderId="62" xfId="2" applyFont="1" applyFill="1" applyBorder="1" applyAlignment="1">
      <alignment horizontal="center" vertical="center" wrapText="1"/>
    </xf>
    <xf numFmtId="0" fontId="20" fillId="7" borderId="63" xfId="2" applyFont="1" applyFill="1" applyBorder="1" applyAlignment="1">
      <alignment horizontal="center" vertical="center" wrapText="1"/>
    </xf>
    <xf numFmtId="1" fontId="13" fillId="7" borderId="61" xfId="2" applyNumberFormat="1" applyFont="1" applyFill="1" applyBorder="1" applyAlignment="1">
      <alignment horizontal="center" vertical="center" wrapText="1" shrinkToFit="1"/>
    </xf>
    <xf numFmtId="0" fontId="13" fillId="7" borderId="62" xfId="2" applyFont="1" applyFill="1" applyBorder="1" applyAlignment="1">
      <alignment horizontal="center" vertical="center" wrapText="1" shrinkToFit="1"/>
    </xf>
    <xf numFmtId="49" fontId="13" fillId="7" borderId="62" xfId="2" applyNumberFormat="1" applyFont="1" applyFill="1" applyBorder="1" applyAlignment="1">
      <alignment horizontal="left" vertical="center" wrapText="1" shrinkToFit="1"/>
    </xf>
    <xf numFmtId="49" fontId="13" fillId="7" borderId="65" xfId="2" applyNumberFormat="1" applyFont="1" applyFill="1" applyBorder="1" applyAlignment="1">
      <alignment horizontal="left" vertical="center" wrapText="1" shrinkToFit="1"/>
    </xf>
    <xf numFmtId="49" fontId="20" fillId="4" borderId="72" xfId="2" applyNumberFormat="1" applyFont="1" applyFill="1" applyBorder="1" applyAlignment="1">
      <alignment horizontal="center" vertical="center" wrapText="1" shrinkToFit="1"/>
    </xf>
    <xf numFmtId="0" fontId="20" fillId="4" borderId="67" xfId="2" applyFont="1" applyFill="1" applyBorder="1" applyAlignment="1">
      <alignment horizontal="center" vertical="center" wrapText="1"/>
    </xf>
    <xf numFmtId="0" fontId="20" fillId="4" borderId="68" xfId="2" applyFont="1" applyFill="1" applyBorder="1" applyAlignment="1">
      <alignment horizontal="center" vertical="center" wrapText="1"/>
    </xf>
    <xf numFmtId="20" fontId="20" fillId="4" borderId="66" xfId="2" applyNumberFormat="1" applyFont="1" applyFill="1" applyBorder="1" applyAlignment="1">
      <alignment horizontal="center" vertical="center" wrapText="1" shrinkToFit="1"/>
    </xf>
    <xf numFmtId="20" fontId="20" fillId="4" borderId="67" xfId="2" applyNumberFormat="1" applyFont="1" applyFill="1" applyBorder="1" applyAlignment="1">
      <alignment horizontal="center" vertical="center" wrapText="1" shrinkToFit="1"/>
    </xf>
    <xf numFmtId="20" fontId="20" fillId="4" borderId="68" xfId="2" applyNumberFormat="1" applyFont="1" applyFill="1" applyBorder="1" applyAlignment="1">
      <alignment horizontal="center" vertical="center" wrapText="1" shrinkToFit="1"/>
    </xf>
    <xf numFmtId="49" fontId="21" fillId="4" borderId="61" xfId="2" applyNumberFormat="1" applyFont="1" applyFill="1" applyBorder="1" applyAlignment="1">
      <alignment horizontal="center" vertical="center" wrapText="1" shrinkToFit="1"/>
    </xf>
    <xf numFmtId="49" fontId="21" fillId="4" borderId="62" xfId="2" applyNumberFormat="1" applyFont="1" applyFill="1" applyBorder="1" applyAlignment="1">
      <alignment horizontal="center" vertical="center" wrapText="1" shrinkToFit="1"/>
    </xf>
    <xf numFmtId="49" fontId="21" fillId="4" borderId="65" xfId="2" applyNumberFormat="1" applyFont="1" applyFill="1" applyBorder="1" applyAlignment="1">
      <alignment horizontal="center" vertical="center" wrapText="1" shrinkToFit="1"/>
    </xf>
    <xf numFmtId="49" fontId="21" fillId="4" borderId="69" xfId="2" applyNumberFormat="1" applyFont="1" applyFill="1" applyBorder="1" applyAlignment="1">
      <alignment horizontal="center" vertical="center" wrapText="1" shrinkToFit="1"/>
    </xf>
    <xf numFmtId="49" fontId="21" fillId="4" borderId="70" xfId="2" applyNumberFormat="1" applyFont="1" applyFill="1" applyBorder="1" applyAlignment="1">
      <alignment horizontal="center" vertical="center" wrapText="1" shrinkToFit="1"/>
    </xf>
    <xf numFmtId="49" fontId="21" fillId="4" borderId="71" xfId="2" applyNumberFormat="1" applyFont="1" applyFill="1" applyBorder="1" applyAlignment="1">
      <alignment horizontal="center" vertical="center" wrapText="1" shrinkToFit="1"/>
    </xf>
    <xf numFmtId="49" fontId="20" fillId="4" borderId="65" xfId="2" applyNumberFormat="1" applyFont="1" applyFill="1" applyBorder="1" applyAlignment="1">
      <alignment horizontal="center" vertical="center" wrapText="1" shrinkToFit="1"/>
    </xf>
    <xf numFmtId="49" fontId="11" fillId="6" borderId="61" xfId="2" applyNumberFormat="1" applyFont="1" applyFill="1" applyBorder="1" applyAlignment="1" applyProtection="1">
      <alignment horizontal="center" vertical="center" wrapText="1"/>
      <protection locked="0"/>
    </xf>
    <xf numFmtId="49" fontId="11" fillId="6" borderId="62" xfId="2" applyNumberFormat="1" applyFont="1" applyFill="1" applyBorder="1" applyAlignment="1" applyProtection="1">
      <alignment horizontal="center" vertical="center" wrapText="1"/>
      <protection locked="0"/>
    </xf>
    <xf numFmtId="49" fontId="11" fillId="6" borderId="65" xfId="2" applyNumberFormat="1" applyFont="1" applyFill="1" applyBorder="1" applyAlignment="1" applyProtection="1">
      <alignment horizontal="center" vertical="center" wrapText="1"/>
      <protection locked="0"/>
    </xf>
    <xf numFmtId="49" fontId="11" fillId="6" borderId="64" xfId="2" applyNumberFormat="1" applyFont="1" applyFill="1" applyBorder="1" applyAlignment="1">
      <alignment horizontal="center" vertical="center" shrinkToFit="1"/>
    </xf>
    <xf numFmtId="0" fontId="11" fillId="6" borderId="62" xfId="2" applyFont="1" applyFill="1" applyBorder="1" applyAlignment="1">
      <alignment horizontal="center" vertical="center"/>
    </xf>
    <xf numFmtId="0" fontId="11" fillId="6" borderId="63" xfId="2" applyFont="1" applyFill="1" applyBorder="1" applyAlignment="1">
      <alignment horizontal="center" vertical="center"/>
    </xf>
    <xf numFmtId="49" fontId="11" fillId="6" borderId="32" xfId="2" applyNumberFormat="1" applyFont="1" applyFill="1" applyBorder="1" applyAlignment="1">
      <alignment horizontal="center" vertical="center" wrapText="1"/>
    </xf>
    <xf numFmtId="49" fontId="11" fillId="6" borderId="61" xfId="2" applyNumberFormat="1" applyFont="1" applyFill="1" applyBorder="1" applyAlignment="1">
      <alignment horizontal="center" vertical="center" wrapText="1"/>
    </xf>
    <xf numFmtId="49" fontId="11" fillId="6" borderId="62" xfId="2" applyNumberFormat="1" applyFont="1" applyFill="1" applyBorder="1" applyAlignment="1">
      <alignment horizontal="center" vertical="center" wrapText="1"/>
    </xf>
    <xf numFmtId="49" fontId="11" fillId="6" borderId="63" xfId="2" applyNumberFormat="1" applyFont="1" applyFill="1" applyBorder="1" applyAlignment="1">
      <alignment horizontal="center" vertical="center" wrapText="1"/>
    </xf>
    <xf numFmtId="49" fontId="19" fillId="0" borderId="58" xfId="2" applyNumberFormat="1" applyFont="1" applyBorder="1" applyAlignment="1">
      <alignment horizontal="center"/>
    </xf>
    <xf numFmtId="49" fontId="19" fillId="0" borderId="59" xfId="2" applyNumberFormat="1" applyFont="1" applyBorder="1" applyAlignment="1">
      <alignment horizontal="center"/>
    </xf>
    <xf numFmtId="49" fontId="19" fillId="0" borderId="60" xfId="2" applyNumberFormat="1" applyFont="1" applyBorder="1" applyAlignment="1">
      <alignment horizontal="center"/>
    </xf>
    <xf numFmtId="164" fontId="19" fillId="0" borderId="58" xfId="2" applyNumberFormat="1" applyFont="1" applyBorder="1" applyAlignment="1">
      <alignment horizontal="center"/>
    </xf>
    <xf numFmtId="164" fontId="19" fillId="0" borderId="59" xfId="2" applyNumberFormat="1" applyFont="1" applyBorder="1" applyAlignment="1">
      <alignment horizontal="center"/>
    </xf>
    <xf numFmtId="164" fontId="19" fillId="0" borderId="60" xfId="2" applyNumberFormat="1" applyFont="1" applyBorder="1" applyAlignment="1">
      <alignment horizontal="center"/>
    </xf>
    <xf numFmtId="164" fontId="2" fillId="0" borderId="58" xfId="2" applyNumberFormat="1" applyBorder="1" applyAlignment="1">
      <alignment horizontal="center"/>
    </xf>
    <xf numFmtId="164" fontId="2" fillId="0" borderId="59" xfId="2" applyNumberFormat="1" applyBorder="1" applyAlignment="1">
      <alignment horizontal="center"/>
    </xf>
    <xf numFmtId="164" fontId="2" fillId="0" borderId="60" xfId="2" applyNumberFormat="1" applyBorder="1" applyAlignment="1">
      <alignment horizontal="center"/>
    </xf>
    <xf numFmtId="0" fontId="18" fillId="0" borderId="39" xfId="2" applyFont="1" applyBorder="1" applyAlignment="1">
      <alignment horizontal="center" vertical="center" wrapText="1"/>
    </xf>
    <xf numFmtId="0" fontId="18" fillId="0" borderId="23" xfId="2" applyFont="1" applyBorder="1" applyAlignment="1">
      <alignment horizontal="center" vertical="center" wrapText="1"/>
    </xf>
    <xf numFmtId="0" fontId="18" fillId="0" borderId="24" xfId="2" applyFont="1" applyBorder="1" applyAlignment="1">
      <alignment horizontal="center" vertical="center" wrapText="1"/>
    </xf>
    <xf numFmtId="0" fontId="16" fillId="0" borderId="38" xfId="2" applyFont="1" applyBorder="1" applyAlignment="1">
      <alignment horizontal="center" vertical="center"/>
    </xf>
    <xf numFmtId="0" fontId="16" fillId="0" borderId="23" xfId="2" applyFont="1" applyBorder="1" applyAlignment="1">
      <alignment horizontal="center" vertical="center"/>
    </xf>
    <xf numFmtId="0" fontId="16" fillId="0" borderId="24" xfId="2" applyFont="1" applyBorder="1" applyAlignment="1">
      <alignment horizontal="center" vertical="center"/>
    </xf>
    <xf numFmtId="0" fontId="16" fillId="0" borderId="50" xfId="2" applyFont="1" applyBorder="1" applyAlignment="1">
      <alignment horizontal="center" vertical="center"/>
    </xf>
    <xf numFmtId="0" fontId="16" fillId="0" borderId="51" xfId="2" applyFont="1" applyBorder="1" applyAlignment="1">
      <alignment horizontal="center" vertical="center"/>
    </xf>
    <xf numFmtId="0" fontId="16" fillId="0" borderId="52" xfId="2" applyFont="1" applyBorder="1" applyAlignment="1">
      <alignment horizontal="center" vertical="center"/>
    </xf>
    <xf numFmtId="164" fontId="14" fillId="0" borderId="39" xfId="2" applyNumberFormat="1" applyFont="1" applyBorder="1" applyAlignment="1">
      <alignment horizontal="center" vertical="center"/>
    </xf>
    <xf numFmtId="164" fontId="14" fillId="0" borderId="23" xfId="2" applyNumberFormat="1" applyFont="1" applyBorder="1" applyAlignment="1">
      <alignment horizontal="center" vertical="center"/>
    </xf>
    <xf numFmtId="164" fontId="14" fillId="0" borderId="40" xfId="2" applyNumberFormat="1" applyFont="1" applyBorder="1" applyAlignment="1">
      <alignment horizontal="center" vertical="center"/>
    </xf>
    <xf numFmtId="164" fontId="14" fillId="0" borderId="53" xfId="2" applyNumberFormat="1" applyFont="1" applyBorder="1" applyAlignment="1">
      <alignment horizontal="center" vertical="center"/>
    </xf>
    <xf numFmtId="164" fontId="14" fillId="0" borderId="51" xfId="2" applyNumberFormat="1" applyFont="1" applyBorder="1" applyAlignment="1">
      <alignment horizontal="center" vertical="center"/>
    </xf>
    <xf numFmtId="164" fontId="14" fillId="0" borderId="54" xfId="2" applyNumberFormat="1" applyFont="1" applyBorder="1" applyAlignment="1">
      <alignment horizontal="center" vertical="center"/>
    </xf>
    <xf numFmtId="0" fontId="18" fillId="0" borderId="47" xfId="2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31" xfId="2" applyFont="1" applyBorder="1" applyAlignment="1">
      <alignment horizontal="center" vertical="center" wrapText="1"/>
    </xf>
    <xf numFmtId="0" fontId="18" fillId="0" borderId="53" xfId="2" applyFont="1" applyBorder="1" applyAlignment="1">
      <alignment horizontal="center" vertical="center" wrapText="1"/>
    </xf>
    <xf numFmtId="0" fontId="18" fillId="0" borderId="51" xfId="2" applyFont="1" applyBorder="1" applyAlignment="1">
      <alignment horizontal="center" vertical="center" wrapText="1"/>
    </xf>
    <xf numFmtId="0" fontId="18" fillId="0" borderId="52" xfId="2" applyFont="1" applyBorder="1" applyAlignment="1">
      <alignment horizontal="center" vertical="center" wrapText="1"/>
    </xf>
    <xf numFmtId="0" fontId="11" fillId="0" borderId="39" xfId="2" applyFont="1" applyBorder="1" applyAlignment="1">
      <alignment horizontal="center" vertical="center" wrapText="1"/>
    </xf>
    <xf numFmtId="0" fontId="11" fillId="0" borderId="23" xfId="2" applyFont="1" applyBorder="1" applyAlignment="1">
      <alignment horizontal="center" vertical="center" wrapText="1"/>
    </xf>
    <xf numFmtId="0" fontId="11" fillId="0" borderId="24" xfId="2" applyFont="1" applyBorder="1" applyAlignment="1">
      <alignment horizontal="center" vertical="center" wrapText="1"/>
    </xf>
    <xf numFmtId="0" fontId="17" fillId="0" borderId="39" xfId="2" applyFont="1" applyBorder="1" applyAlignment="1">
      <alignment horizontal="center" vertical="center" wrapText="1"/>
    </xf>
    <xf numFmtId="0" fontId="17" fillId="0" borderId="23" xfId="2" applyFont="1" applyBorder="1" applyAlignment="1">
      <alignment horizontal="center" vertical="center" wrapText="1"/>
    </xf>
    <xf numFmtId="0" fontId="16" fillId="0" borderId="36" xfId="2" applyFont="1" applyBorder="1" applyAlignment="1">
      <alignment horizontal="center" vertical="center"/>
    </xf>
    <xf numFmtId="0" fontId="16" fillId="0" borderId="15" xfId="2" applyFont="1" applyBorder="1" applyAlignment="1">
      <alignment horizontal="center" vertical="center"/>
    </xf>
    <xf numFmtId="0" fontId="16" fillId="0" borderId="41" xfId="2" applyFont="1" applyBorder="1" applyAlignment="1">
      <alignment horizontal="center" vertical="center"/>
    </xf>
    <xf numFmtId="164" fontId="14" fillId="4" borderId="39" xfId="2" applyNumberFormat="1" applyFont="1" applyFill="1" applyBorder="1" applyAlignment="1">
      <alignment horizontal="center" vertical="center"/>
    </xf>
    <xf numFmtId="164" fontId="14" fillId="4" borderId="23" xfId="2" applyNumberFormat="1" applyFont="1" applyFill="1" applyBorder="1" applyAlignment="1">
      <alignment horizontal="center" vertical="center"/>
    </xf>
    <xf numFmtId="164" fontId="14" fillId="4" borderId="40" xfId="2" applyNumberFormat="1" applyFont="1" applyFill="1" applyBorder="1" applyAlignment="1">
      <alignment horizontal="center" vertical="center"/>
    </xf>
    <xf numFmtId="164" fontId="14" fillId="4" borderId="43" xfId="2" applyNumberFormat="1" applyFont="1" applyFill="1" applyBorder="1" applyAlignment="1">
      <alignment horizontal="center" vertical="center"/>
    </xf>
    <xf numFmtId="164" fontId="14" fillId="4" borderId="15" xfId="2" applyNumberFormat="1" applyFont="1" applyFill="1" applyBorder="1" applyAlignment="1">
      <alignment horizontal="center" vertical="center"/>
    </xf>
    <xf numFmtId="164" fontId="14" fillId="4" borderId="37" xfId="2" applyNumberFormat="1" applyFont="1" applyFill="1" applyBorder="1" applyAlignment="1">
      <alignment horizontal="center" vertical="center"/>
    </xf>
    <xf numFmtId="0" fontId="11" fillId="0" borderId="43" xfId="2" applyFont="1" applyBorder="1" applyAlignment="1">
      <alignment horizontal="center" vertical="center" wrapText="1"/>
    </xf>
    <xf numFmtId="0" fontId="11" fillId="0" borderId="15" xfId="2" applyFont="1" applyBorder="1" applyAlignment="1">
      <alignment horizontal="center" vertical="center" wrapText="1"/>
    </xf>
    <xf numFmtId="0" fontId="11" fillId="0" borderId="41" xfId="2" applyFont="1" applyBorder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22" xfId="2" applyFont="1" applyBorder="1" applyAlignment="1">
      <alignment horizontal="center" vertical="center" wrapText="1"/>
    </xf>
    <xf numFmtId="0" fontId="17" fillId="0" borderId="24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31" xfId="2" applyFont="1" applyBorder="1" applyAlignment="1">
      <alignment horizontal="center" vertical="center" wrapText="1"/>
    </xf>
    <xf numFmtId="0" fontId="17" fillId="0" borderId="55" xfId="2" applyFont="1" applyBorder="1" applyAlignment="1">
      <alignment horizontal="center" vertical="center" wrapText="1"/>
    </xf>
    <xf numFmtId="0" fontId="17" fillId="0" borderId="51" xfId="2" applyFont="1" applyBorder="1" applyAlignment="1">
      <alignment horizontal="center" vertical="center" wrapText="1"/>
    </xf>
    <xf numFmtId="0" fontId="17" fillId="0" borderId="52" xfId="2" applyFont="1" applyBorder="1" applyAlignment="1">
      <alignment horizontal="center" vertical="center" wrapText="1"/>
    </xf>
    <xf numFmtId="164" fontId="14" fillId="0" borderId="43" xfId="2" applyNumberFormat="1" applyFont="1" applyBorder="1" applyAlignment="1">
      <alignment horizontal="center" vertical="center"/>
    </xf>
    <xf numFmtId="164" fontId="14" fillId="0" borderId="15" xfId="2" applyNumberFormat="1" applyFont="1" applyBorder="1" applyAlignment="1">
      <alignment horizontal="center" vertical="center"/>
    </xf>
    <xf numFmtId="164" fontId="14" fillId="0" borderId="37" xfId="2" applyNumberFormat="1" applyFont="1" applyBorder="1" applyAlignment="1">
      <alignment horizontal="center" vertical="center"/>
    </xf>
    <xf numFmtId="0" fontId="11" fillId="0" borderId="42" xfId="2" applyFont="1" applyBorder="1" applyAlignment="1">
      <alignment horizontal="center" vertical="center" wrapText="1"/>
    </xf>
    <xf numFmtId="0" fontId="17" fillId="0" borderId="14" xfId="2" applyFont="1" applyBorder="1" applyAlignment="1">
      <alignment horizontal="center" vertical="center" wrapText="1"/>
    </xf>
    <xf numFmtId="0" fontId="17" fillId="0" borderId="41" xfId="2" applyFont="1" applyBorder="1" applyAlignment="1">
      <alignment horizontal="center" vertical="center" wrapText="1"/>
    </xf>
    <xf numFmtId="0" fontId="10" fillId="0" borderId="23" xfId="2" applyFont="1" applyBorder="1" applyAlignment="1">
      <alignment horizontal="center" vertical="center"/>
    </xf>
    <xf numFmtId="0" fontId="10" fillId="0" borderId="24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31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41" xfId="2" applyFont="1" applyBorder="1" applyAlignment="1">
      <alignment horizontal="center" vertical="center"/>
    </xf>
    <xf numFmtId="0" fontId="11" fillId="0" borderId="25" xfId="2" applyFont="1" applyBorder="1" applyAlignment="1">
      <alignment horizontal="center" vertical="center"/>
    </xf>
    <xf numFmtId="165" fontId="10" fillId="0" borderId="0" xfId="2" applyNumberFormat="1" applyFont="1" applyAlignment="1">
      <alignment horizontal="center" vertical="center"/>
    </xf>
    <xf numFmtId="165" fontId="10" fillId="0" borderId="10" xfId="2" applyNumberFormat="1" applyFont="1" applyBorder="1" applyAlignment="1">
      <alignment horizontal="center" vertical="center"/>
    </xf>
    <xf numFmtId="165" fontId="10" fillId="0" borderId="15" xfId="2" applyNumberFormat="1" applyFont="1" applyBorder="1" applyAlignment="1">
      <alignment horizontal="center" vertical="center"/>
    </xf>
    <xf numFmtId="165" fontId="10" fillId="0" borderId="16" xfId="2" applyNumberFormat="1" applyFont="1" applyBorder="1" applyAlignment="1">
      <alignment horizontal="center" vertical="center"/>
    </xf>
    <xf numFmtId="0" fontId="11" fillId="0" borderId="32" xfId="2" applyFont="1" applyBorder="1" applyAlignment="1">
      <alignment horizontal="center" vertical="center"/>
    </xf>
    <xf numFmtId="0" fontId="15" fillId="2" borderId="33" xfId="2" applyFont="1" applyFill="1" applyBorder="1" applyAlignment="1">
      <alignment horizontal="center" vertical="center"/>
    </xf>
    <xf numFmtId="0" fontId="15" fillId="2" borderId="34" xfId="2" applyFont="1" applyFill="1" applyBorder="1" applyAlignment="1">
      <alignment horizontal="center" vertical="center"/>
    </xf>
    <xf numFmtId="0" fontId="15" fillId="2" borderId="7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36" xfId="2" applyFont="1" applyFill="1" applyBorder="1" applyAlignment="1">
      <alignment horizontal="center" vertical="center"/>
    </xf>
    <xf numFmtId="0" fontId="15" fillId="2" borderId="15" xfId="2" applyFont="1" applyFill="1" applyBorder="1" applyAlignment="1">
      <alignment horizontal="center" vertical="center"/>
    </xf>
    <xf numFmtId="0" fontId="15" fillId="2" borderId="35" xfId="2" applyFont="1" applyFill="1" applyBorder="1" applyAlignment="1">
      <alignment horizontal="center" vertical="center"/>
    </xf>
    <xf numFmtId="0" fontId="15" fillId="2" borderId="8" xfId="2" applyFont="1" applyFill="1" applyBorder="1" applyAlignment="1">
      <alignment horizontal="center" vertical="center"/>
    </xf>
    <xf numFmtId="0" fontId="15" fillId="2" borderId="37" xfId="2" applyFont="1" applyFill="1" applyBorder="1" applyAlignment="1">
      <alignment horizontal="center" vertical="center"/>
    </xf>
    <xf numFmtId="0" fontId="11" fillId="0" borderId="32" xfId="2" applyFont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shrinkToFit="1"/>
    </xf>
    <xf numFmtId="0" fontId="3" fillId="2" borderId="2" xfId="2" applyFont="1" applyFill="1" applyBorder="1" applyAlignment="1">
      <alignment horizontal="center" vertical="center" shrinkToFit="1"/>
    </xf>
    <xf numFmtId="0" fontId="3" fillId="2" borderId="3" xfId="2" applyFont="1" applyFill="1" applyBorder="1" applyAlignment="1">
      <alignment horizontal="center" vertical="center" shrinkToFit="1"/>
    </xf>
    <xf numFmtId="0" fontId="3" fillId="2" borderId="7" xfId="2" applyFont="1" applyFill="1" applyBorder="1" applyAlignment="1">
      <alignment horizontal="center" vertical="center" shrinkToFit="1"/>
    </xf>
    <xf numFmtId="0" fontId="3" fillId="2" borderId="0" xfId="2" applyFont="1" applyFill="1" applyAlignment="1">
      <alignment horizontal="center" vertical="center" shrinkToFit="1"/>
    </xf>
    <xf numFmtId="0" fontId="3" fillId="2" borderId="8" xfId="2" applyFont="1" applyFill="1" applyBorder="1" applyAlignment="1">
      <alignment horizontal="center" vertical="center" shrinkToFit="1"/>
    </xf>
    <xf numFmtId="0" fontId="3" fillId="2" borderId="11" xfId="2" applyFont="1" applyFill="1" applyBorder="1" applyAlignment="1">
      <alignment horizontal="center" vertical="center" shrinkToFit="1"/>
    </xf>
    <xf numFmtId="0" fontId="3" fillId="2" borderId="12" xfId="2" applyFont="1" applyFill="1" applyBorder="1" applyAlignment="1">
      <alignment horizontal="center" vertical="center" shrinkToFit="1"/>
    </xf>
    <xf numFmtId="0" fontId="3" fillId="2" borderId="13" xfId="2" applyFont="1" applyFill="1" applyBorder="1" applyAlignment="1">
      <alignment horizontal="center" vertical="center" shrinkToFi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center" vertical="center" wrapText="1"/>
    </xf>
    <xf numFmtId="0" fontId="4" fillId="2" borderId="10" xfId="2" applyFont="1" applyFill="1" applyBorder="1" applyAlignment="1">
      <alignment horizontal="center" vertical="center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7" fillId="2" borderId="14" xfId="2" applyFont="1" applyFill="1" applyBorder="1" applyAlignment="1">
      <alignment horizontal="center" vertical="center" wrapText="1"/>
    </xf>
    <xf numFmtId="0" fontId="7" fillId="2" borderId="15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 wrapText="1"/>
    </xf>
    <xf numFmtId="0" fontId="7" fillId="2" borderId="16" xfId="2" applyFont="1" applyFill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8" fillId="0" borderId="26" xfId="2" applyFont="1" applyBorder="1" applyAlignment="1">
      <alignment horizontal="center" vertical="center"/>
    </xf>
    <xf numFmtId="0" fontId="8" fillId="0" borderId="27" xfId="2" applyFont="1" applyBorder="1" applyAlignment="1">
      <alignment horizontal="center" vertical="center"/>
    </xf>
    <xf numFmtId="20" fontId="9" fillId="0" borderId="18" xfId="2" applyNumberFormat="1" applyFont="1" applyBorder="1" applyAlignment="1">
      <alignment horizontal="center" vertical="center"/>
    </xf>
    <xf numFmtId="0" fontId="9" fillId="0" borderId="18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 vertical="center"/>
    </xf>
    <xf numFmtId="0" fontId="9" fillId="0" borderId="27" xfId="2" applyFont="1" applyBorder="1" applyAlignment="1">
      <alignment horizontal="center" vertical="center"/>
    </xf>
    <xf numFmtId="0" fontId="9" fillId="0" borderId="28" xfId="2" applyFont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  <xf numFmtId="0" fontId="8" fillId="0" borderId="29" xfId="2" applyFont="1" applyBorder="1" applyAlignment="1">
      <alignment horizontal="center" vertical="center"/>
    </xf>
    <xf numFmtId="164" fontId="9" fillId="0" borderId="18" xfId="2" applyNumberFormat="1" applyFont="1" applyBorder="1" applyAlignment="1">
      <alignment horizontal="center" vertical="center"/>
    </xf>
    <xf numFmtId="164" fontId="9" fillId="0" borderId="21" xfId="2" applyNumberFormat="1" applyFont="1" applyBorder="1" applyAlignment="1">
      <alignment horizontal="center" vertical="center"/>
    </xf>
    <xf numFmtId="164" fontId="9" fillId="0" borderId="27" xfId="2" applyNumberFormat="1" applyFont="1" applyBorder="1" applyAlignment="1">
      <alignment horizontal="center" vertical="center"/>
    </xf>
    <xf numFmtId="164" fontId="9" fillId="0" borderId="30" xfId="2" applyNumberFormat="1" applyFont="1" applyBorder="1" applyAlignment="1">
      <alignment horizontal="center" vertical="center"/>
    </xf>
    <xf numFmtId="0" fontId="10" fillId="0" borderId="22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20" fontId="2" fillId="0" borderId="0" xfId="2" applyNumberFormat="1"/>
    <xf numFmtId="20" fontId="20" fillId="9" borderId="61" xfId="2" applyNumberFormat="1" applyFont="1" applyFill="1" applyBorder="1" applyAlignment="1">
      <alignment horizontal="center" vertical="center" wrapText="1" shrinkToFit="1"/>
    </xf>
    <xf numFmtId="20" fontId="20" fillId="9" borderId="62" xfId="2" applyNumberFormat="1" applyFont="1" applyFill="1" applyBorder="1" applyAlignment="1">
      <alignment horizontal="center" vertical="center" wrapText="1" shrinkToFit="1"/>
    </xf>
    <xf numFmtId="20" fontId="20" fillId="9" borderId="63" xfId="2" applyNumberFormat="1" applyFont="1" applyFill="1" applyBorder="1" applyAlignment="1">
      <alignment horizontal="center" vertical="center" wrapText="1" shrinkToFit="1"/>
    </xf>
    <xf numFmtId="164" fontId="2" fillId="0" borderId="0" xfId="2" applyNumberFormat="1"/>
    <xf numFmtId="172" fontId="2" fillId="0" borderId="0" xfId="2" applyNumberFormat="1"/>
    <xf numFmtId="174" fontId="2" fillId="0" borderId="0" xfId="2" applyNumberFormat="1"/>
  </cellXfs>
  <cellStyles count="3">
    <cellStyle name="Lien hypertexte" xfId="1" builtinId="8"/>
    <cellStyle name="Normal" xfId="0" builtinId="0"/>
    <cellStyle name="Normal 2 2" xfId="2" xr:uid="{091E852D-4C08-45CC-8B80-32AD5CF433E8}"/>
  </cellStyles>
  <dxfs count="16"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36</xdr:row>
      <xdr:rowOff>66676</xdr:rowOff>
    </xdr:from>
    <xdr:to>
      <xdr:col>6</xdr:col>
      <xdr:colOff>9525</xdr:colOff>
      <xdr:row>40</xdr:row>
      <xdr:rowOff>10864</xdr:rowOff>
    </xdr:to>
    <xdr:pic>
      <xdr:nvPicPr>
        <xdr:cNvPr id="2" name="Picture 1" descr="EUROPORTE FRANCE">
          <a:extLst>
            <a:ext uri="{FF2B5EF4-FFF2-40B4-BE49-F238E27FC236}">
              <a16:creationId xmlns:a16="http://schemas.microsoft.com/office/drawing/2014/main" id="{F980193A-5F26-4089-A8B3-EC1B59184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8658226"/>
          <a:ext cx="1104899" cy="6776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44</xdr:col>
      <xdr:colOff>0</xdr:colOff>
      <xdr:row>26</xdr:row>
      <xdr:rowOff>214313</xdr:rowOff>
    </xdr:from>
    <xdr:to>
      <xdr:col>46</xdr:col>
      <xdr:colOff>666750</xdr:colOff>
      <xdr:row>33</xdr:row>
      <xdr:rowOff>57150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91CDD75A-27D8-E0B4-BCC5-8191529BA65B}"/>
            </a:ext>
          </a:extLst>
        </xdr:cNvPr>
        <xdr:cNvSpPr/>
      </xdr:nvSpPr>
      <xdr:spPr>
        <a:xfrm>
          <a:off x="8543925" y="5500688"/>
          <a:ext cx="2247900" cy="2043112"/>
        </a:xfrm>
        <a:prstGeom prst="wedgeEllipseCallout">
          <a:avLst>
            <a:gd name="adj1" fmla="val -313543"/>
            <a:gd name="adj2" fmla="val -3021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Ici on calcule les horaires depuis l'arrivée de la circulation en descendant avec les temps alloués en céllule Z sf pour la Z28</a:t>
          </a:r>
        </a:p>
      </xdr:txBody>
    </xdr:sp>
    <xdr:clientData/>
  </xdr:twoCellAnchor>
  <xdr:twoCellAnchor>
    <xdr:from>
      <xdr:col>25</xdr:col>
      <xdr:colOff>85725</xdr:colOff>
      <xdr:row>28</xdr:row>
      <xdr:rowOff>47625</xdr:rowOff>
    </xdr:from>
    <xdr:to>
      <xdr:col>27</xdr:col>
      <xdr:colOff>147637</xdr:colOff>
      <xdr:row>29</xdr:row>
      <xdr:rowOff>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C90084C7-31B0-9D53-B8B2-688FF1622C19}"/>
            </a:ext>
          </a:extLst>
        </xdr:cNvPr>
        <xdr:cNvSpPr/>
      </xdr:nvSpPr>
      <xdr:spPr>
        <a:xfrm>
          <a:off x="4967288" y="6086475"/>
          <a:ext cx="452437" cy="271463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21</xdr:col>
      <xdr:colOff>42861</xdr:colOff>
      <xdr:row>27</xdr:row>
      <xdr:rowOff>185738</xdr:rowOff>
    </xdr:from>
    <xdr:to>
      <xdr:col>22</xdr:col>
      <xdr:colOff>42863</xdr:colOff>
      <xdr:row>31</xdr:row>
      <xdr:rowOff>271462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654CD180-1F29-56BB-758F-0764CE9F4E9C}"/>
            </a:ext>
          </a:extLst>
        </xdr:cNvPr>
        <xdr:cNvSpPr/>
      </xdr:nvSpPr>
      <xdr:spPr>
        <a:xfrm>
          <a:off x="4143374" y="5905501"/>
          <a:ext cx="195264" cy="1362074"/>
        </a:xfrm>
        <a:prstGeom prst="downArrow">
          <a:avLst/>
        </a:prstGeom>
        <a:solidFill>
          <a:schemeClr val="accent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44</xdr:col>
      <xdr:colOff>376238</xdr:colOff>
      <xdr:row>20</xdr:row>
      <xdr:rowOff>304798</xdr:rowOff>
    </xdr:from>
    <xdr:to>
      <xdr:col>47</xdr:col>
      <xdr:colOff>47626</xdr:colOff>
      <xdr:row>27</xdr:row>
      <xdr:rowOff>238124</xdr:rowOff>
    </xdr:to>
    <xdr:sp macro="" textlink="">
      <xdr:nvSpPr>
        <xdr:cNvPr id="6" name="Bulle narrative : ronde 5">
          <a:extLst>
            <a:ext uri="{FF2B5EF4-FFF2-40B4-BE49-F238E27FC236}">
              <a16:creationId xmlns:a16="http://schemas.microsoft.com/office/drawing/2014/main" id="{8EF1CC9E-4EA1-401D-AD06-41F4EB1549DD}"/>
            </a:ext>
          </a:extLst>
        </xdr:cNvPr>
        <xdr:cNvSpPr/>
      </xdr:nvSpPr>
      <xdr:spPr>
        <a:xfrm>
          <a:off x="8920163" y="3705223"/>
          <a:ext cx="2014538" cy="2133601"/>
        </a:xfrm>
        <a:prstGeom prst="wedgeEllipseCallout">
          <a:avLst>
            <a:gd name="adj1" fmla="val -428996"/>
            <a:gd name="adj2" fmla="val 65772"/>
          </a:avLst>
        </a:prstGeom>
        <a:noFill/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Ici on calcule les horaires depuis le départ de la circulation en remontant avec les temps alloués en céllule Z sf pour la D28</a:t>
          </a:r>
        </a:p>
      </xdr:txBody>
    </xdr:sp>
    <xdr:clientData/>
  </xdr:twoCellAnchor>
  <xdr:twoCellAnchor>
    <xdr:from>
      <xdr:col>43</xdr:col>
      <xdr:colOff>547687</xdr:colOff>
      <xdr:row>7</xdr:row>
      <xdr:rowOff>66675</xdr:rowOff>
    </xdr:from>
    <xdr:to>
      <xdr:col>47</xdr:col>
      <xdr:colOff>628650</xdr:colOff>
      <xdr:row>19</xdr:row>
      <xdr:rowOff>257176</xdr:rowOff>
    </xdr:to>
    <xdr:sp macro="" textlink="">
      <xdr:nvSpPr>
        <xdr:cNvPr id="7" name="Bulle narrative : ronde 6">
          <a:extLst>
            <a:ext uri="{FF2B5EF4-FFF2-40B4-BE49-F238E27FC236}">
              <a16:creationId xmlns:a16="http://schemas.microsoft.com/office/drawing/2014/main" id="{B484A272-3471-F6C9-854B-620A6A42B91C}"/>
            </a:ext>
          </a:extLst>
        </xdr:cNvPr>
        <xdr:cNvSpPr/>
      </xdr:nvSpPr>
      <xdr:spPr>
        <a:xfrm>
          <a:off x="8329612" y="1200150"/>
          <a:ext cx="3186113" cy="2143126"/>
        </a:xfrm>
        <a:prstGeom prst="wedgeEllipseCallout">
          <a:avLst>
            <a:gd name="adj1" fmla="val -41441"/>
            <a:gd name="adj2" fmla="val 30410"/>
          </a:avLst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kern="1200">
              <a:solidFill>
                <a:srgbClr val="FF0000"/>
              </a:solidFill>
            </a:rPr>
            <a:t>La pause en fonction de la journée de travail peut être</a:t>
          </a:r>
          <a:r>
            <a:rPr lang="fr-FR" sz="1400" kern="1200" baseline="0">
              <a:solidFill>
                <a:srgbClr val="FF0000"/>
              </a:solidFill>
            </a:rPr>
            <a:t> avant le départ ou après l'arrivée de la circulation et en fonction de la durée &gt;ou = à 6h00 ou &lt; à 6h00</a:t>
          </a:r>
          <a:endParaRPr lang="fr-FR" sz="1400" kern="12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42862</xdr:colOff>
      <xdr:row>19</xdr:row>
      <xdr:rowOff>204787</xdr:rowOff>
    </xdr:from>
    <xdr:to>
      <xdr:col>7</xdr:col>
      <xdr:colOff>33336</xdr:colOff>
      <xdr:row>27</xdr:row>
      <xdr:rowOff>61912</xdr:rowOff>
    </xdr:to>
    <xdr:sp macro="" textlink="">
      <xdr:nvSpPr>
        <xdr:cNvPr id="8" name="Flèche : haut 7">
          <a:extLst>
            <a:ext uri="{FF2B5EF4-FFF2-40B4-BE49-F238E27FC236}">
              <a16:creationId xmlns:a16="http://schemas.microsoft.com/office/drawing/2014/main" id="{09A0F05A-9B29-DF8A-4C3A-FC30C0D091EA}"/>
            </a:ext>
          </a:extLst>
        </xdr:cNvPr>
        <xdr:cNvSpPr/>
      </xdr:nvSpPr>
      <xdr:spPr>
        <a:xfrm>
          <a:off x="1214437" y="3371850"/>
          <a:ext cx="185737" cy="2409825"/>
        </a:xfrm>
        <a:prstGeom prst="upArrow">
          <a:avLst/>
        </a:prstGeom>
        <a:solidFill>
          <a:schemeClr val="accent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48</xdr:col>
      <xdr:colOff>471487</xdr:colOff>
      <xdr:row>23</xdr:row>
      <xdr:rowOff>133350</xdr:rowOff>
    </xdr:from>
    <xdr:to>
      <xdr:col>52</xdr:col>
      <xdr:colOff>414337</xdr:colOff>
      <xdr:row>27</xdr:row>
      <xdr:rowOff>28575</xdr:rowOff>
    </xdr:to>
    <xdr:sp macro="" textlink="">
      <xdr:nvSpPr>
        <xdr:cNvPr id="9" name="Bulle narrative : ronde 8">
          <a:extLst>
            <a:ext uri="{FF2B5EF4-FFF2-40B4-BE49-F238E27FC236}">
              <a16:creationId xmlns:a16="http://schemas.microsoft.com/office/drawing/2014/main" id="{09E7588A-FEB3-AC59-B74F-2CB2AA1022D8}"/>
            </a:ext>
          </a:extLst>
        </xdr:cNvPr>
        <xdr:cNvSpPr/>
      </xdr:nvSpPr>
      <xdr:spPr>
        <a:xfrm>
          <a:off x="13001625" y="4576763"/>
          <a:ext cx="3200400" cy="1171575"/>
        </a:xfrm>
        <a:prstGeom prst="wedgeEllipseCallout">
          <a:avLst>
            <a:gd name="adj1" fmla="val -87351"/>
            <a:gd name="adj2" fmla="val -26894"/>
          </a:avLst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48</xdr:col>
      <xdr:colOff>466725</xdr:colOff>
      <xdr:row>23</xdr:row>
      <xdr:rowOff>147638</xdr:rowOff>
    </xdr:from>
    <xdr:to>
      <xdr:col>52</xdr:col>
      <xdr:colOff>428625</xdr:colOff>
      <xdr:row>27</xdr:row>
      <xdr:rowOff>14288</xdr:rowOff>
    </xdr:to>
    <xdr:sp macro="" textlink="">
      <xdr:nvSpPr>
        <xdr:cNvPr id="10" name="Bulle narrative : ronde 9">
          <a:extLst>
            <a:ext uri="{FF2B5EF4-FFF2-40B4-BE49-F238E27FC236}">
              <a16:creationId xmlns:a16="http://schemas.microsoft.com/office/drawing/2014/main" id="{324140C6-C087-4437-AF32-16CFB59B8D3C}"/>
            </a:ext>
          </a:extLst>
        </xdr:cNvPr>
        <xdr:cNvSpPr/>
      </xdr:nvSpPr>
      <xdr:spPr>
        <a:xfrm>
          <a:off x="12996863" y="4591051"/>
          <a:ext cx="3219450" cy="1143000"/>
        </a:xfrm>
        <a:prstGeom prst="wedgeEllipseCallout">
          <a:avLst>
            <a:gd name="adj1" fmla="val -90922"/>
            <a:gd name="adj2" fmla="val -127197"/>
          </a:avLst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>
              <a:solidFill>
                <a:srgbClr val="FF0000"/>
              </a:solidFill>
            </a:rPr>
            <a:t>Ce qui permet de calculer un horaire de prise de service et une de fin de service</a:t>
          </a:r>
        </a:p>
      </xdr:txBody>
    </xdr:sp>
    <xdr:clientData/>
  </xdr:twoCellAnchor>
  <xdr:twoCellAnchor>
    <xdr:from>
      <xdr:col>25</xdr:col>
      <xdr:colOff>61912</xdr:colOff>
      <xdr:row>25</xdr:row>
      <xdr:rowOff>9525</xdr:rowOff>
    </xdr:from>
    <xdr:to>
      <xdr:col>27</xdr:col>
      <xdr:colOff>123824</xdr:colOff>
      <xdr:row>25</xdr:row>
      <xdr:rowOff>280988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8D2EEFC3-F9A3-4311-A33A-7B710BB35782}"/>
            </a:ext>
          </a:extLst>
        </xdr:cNvPr>
        <xdr:cNvSpPr/>
      </xdr:nvSpPr>
      <xdr:spPr>
        <a:xfrm>
          <a:off x="4943475" y="5091113"/>
          <a:ext cx="452437" cy="271463"/>
        </a:xfrm>
        <a:prstGeom prst="ellipse">
          <a:avLst/>
        </a:prstGeom>
        <a:noFill/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27</xdr:col>
      <xdr:colOff>161925</xdr:colOff>
      <xdr:row>17</xdr:row>
      <xdr:rowOff>161188</xdr:rowOff>
    </xdr:from>
    <xdr:to>
      <xdr:col>44</xdr:col>
      <xdr:colOff>58386</xdr:colOff>
      <xdr:row>23</xdr:row>
      <xdr:rowOff>157162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94527B79-831C-D8A3-80BC-5F80D3D0BE61}"/>
            </a:ext>
          </a:extLst>
        </xdr:cNvPr>
        <xdr:cNvCxnSpPr>
          <a:stCxn id="7" idx="8"/>
        </xdr:cNvCxnSpPr>
      </xdr:nvCxnSpPr>
      <xdr:spPr>
        <a:xfrm flipH="1">
          <a:off x="5048250" y="2923438"/>
          <a:ext cx="3554061" cy="1577124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157163</xdr:colOff>
      <xdr:row>17</xdr:row>
      <xdr:rowOff>161188</xdr:rowOff>
    </xdr:from>
    <xdr:to>
      <xdr:col>44</xdr:col>
      <xdr:colOff>58386</xdr:colOff>
      <xdr:row>29</xdr:row>
      <xdr:rowOff>247650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98B6D127-A2B6-2328-8038-34679AB94B15}"/>
            </a:ext>
          </a:extLst>
        </xdr:cNvPr>
        <xdr:cNvCxnSpPr>
          <a:stCxn id="7" idx="8"/>
        </xdr:cNvCxnSpPr>
      </xdr:nvCxnSpPr>
      <xdr:spPr>
        <a:xfrm flipH="1">
          <a:off x="5224463" y="2923438"/>
          <a:ext cx="3377848" cy="3553562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93417-17E4-40AE-8446-58613DE41CFB}">
  <dimension ref="A1:BA46"/>
  <sheetViews>
    <sheetView tabSelected="1" topLeftCell="A2" workbookViewId="0">
      <selection activeCell="AX11" sqref="AX11"/>
    </sheetView>
  </sheetViews>
  <sheetFormatPr baseColWidth="10" defaultColWidth="11.42578125" defaultRowHeight="12.75" x14ac:dyDescent="0.2"/>
  <cols>
    <col min="1" max="43" width="2.7109375" style="2" customWidth="1"/>
    <col min="44" max="44" width="11.42578125" style="2"/>
    <col min="45" max="45" width="12.28515625" style="2" customWidth="1"/>
    <col min="46" max="51" width="11.42578125" style="2"/>
    <col min="52" max="52" width="31.7109375" style="233" customWidth="1"/>
    <col min="53" max="236" width="11.42578125" style="2"/>
    <col min="237" max="272" width="2.7109375" style="2" customWidth="1"/>
    <col min="273" max="273" width="22.5703125" style="2" customWidth="1"/>
    <col min="274" max="492" width="11.42578125" style="2"/>
    <col min="493" max="528" width="2.7109375" style="2" customWidth="1"/>
    <col min="529" max="529" width="22.5703125" style="2" customWidth="1"/>
    <col min="530" max="748" width="11.42578125" style="2"/>
    <col min="749" max="784" width="2.7109375" style="2" customWidth="1"/>
    <col min="785" max="785" width="22.5703125" style="2" customWidth="1"/>
    <col min="786" max="1004" width="11.42578125" style="2"/>
    <col min="1005" max="1040" width="2.7109375" style="2" customWidth="1"/>
    <col min="1041" max="1041" width="22.5703125" style="2" customWidth="1"/>
    <col min="1042" max="1260" width="11.42578125" style="2"/>
    <col min="1261" max="1296" width="2.7109375" style="2" customWidth="1"/>
    <col min="1297" max="1297" width="22.5703125" style="2" customWidth="1"/>
    <col min="1298" max="1516" width="11.42578125" style="2"/>
    <col min="1517" max="1552" width="2.7109375" style="2" customWidth="1"/>
    <col min="1553" max="1553" width="22.5703125" style="2" customWidth="1"/>
    <col min="1554" max="1772" width="11.42578125" style="2"/>
    <col min="1773" max="1808" width="2.7109375" style="2" customWidth="1"/>
    <col min="1809" max="1809" width="22.5703125" style="2" customWidth="1"/>
    <col min="1810" max="2028" width="11.42578125" style="2"/>
    <col min="2029" max="2064" width="2.7109375" style="2" customWidth="1"/>
    <col min="2065" max="2065" width="22.5703125" style="2" customWidth="1"/>
    <col min="2066" max="2284" width="11.42578125" style="2"/>
    <col min="2285" max="2320" width="2.7109375" style="2" customWidth="1"/>
    <col min="2321" max="2321" width="22.5703125" style="2" customWidth="1"/>
    <col min="2322" max="2540" width="11.42578125" style="2"/>
    <col min="2541" max="2576" width="2.7109375" style="2" customWidth="1"/>
    <col min="2577" max="2577" width="22.5703125" style="2" customWidth="1"/>
    <col min="2578" max="2796" width="11.42578125" style="2"/>
    <col min="2797" max="2832" width="2.7109375" style="2" customWidth="1"/>
    <col min="2833" max="2833" width="22.5703125" style="2" customWidth="1"/>
    <col min="2834" max="3052" width="11.42578125" style="2"/>
    <col min="3053" max="3088" width="2.7109375" style="2" customWidth="1"/>
    <col min="3089" max="3089" width="22.5703125" style="2" customWidth="1"/>
    <col min="3090" max="3308" width="11.42578125" style="2"/>
    <col min="3309" max="3344" width="2.7109375" style="2" customWidth="1"/>
    <col min="3345" max="3345" width="22.5703125" style="2" customWidth="1"/>
    <col min="3346" max="3564" width="11.42578125" style="2"/>
    <col min="3565" max="3600" width="2.7109375" style="2" customWidth="1"/>
    <col min="3601" max="3601" width="22.5703125" style="2" customWidth="1"/>
    <col min="3602" max="3820" width="11.42578125" style="2"/>
    <col min="3821" max="3856" width="2.7109375" style="2" customWidth="1"/>
    <col min="3857" max="3857" width="22.5703125" style="2" customWidth="1"/>
    <col min="3858" max="4076" width="11.42578125" style="2"/>
    <col min="4077" max="4112" width="2.7109375" style="2" customWidth="1"/>
    <col min="4113" max="4113" width="22.5703125" style="2" customWidth="1"/>
    <col min="4114" max="4332" width="11.42578125" style="2"/>
    <col min="4333" max="4368" width="2.7109375" style="2" customWidth="1"/>
    <col min="4369" max="4369" width="22.5703125" style="2" customWidth="1"/>
    <col min="4370" max="4588" width="11.42578125" style="2"/>
    <col min="4589" max="4624" width="2.7109375" style="2" customWidth="1"/>
    <col min="4625" max="4625" width="22.5703125" style="2" customWidth="1"/>
    <col min="4626" max="4844" width="11.42578125" style="2"/>
    <col min="4845" max="4880" width="2.7109375" style="2" customWidth="1"/>
    <col min="4881" max="4881" width="22.5703125" style="2" customWidth="1"/>
    <col min="4882" max="5100" width="11.42578125" style="2"/>
    <col min="5101" max="5136" width="2.7109375" style="2" customWidth="1"/>
    <col min="5137" max="5137" width="22.5703125" style="2" customWidth="1"/>
    <col min="5138" max="5356" width="11.42578125" style="2"/>
    <col min="5357" max="5392" width="2.7109375" style="2" customWidth="1"/>
    <col min="5393" max="5393" width="22.5703125" style="2" customWidth="1"/>
    <col min="5394" max="5612" width="11.42578125" style="2"/>
    <col min="5613" max="5648" width="2.7109375" style="2" customWidth="1"/>
    <col min="5649" max="5649" width="22.5703125" style="2" customWidth="1"/>
    <col min="5650" max="5868" width="11.42578125" style="2"/>
    <col min="5869" max="5904" width="2.7109375" style="2" customWidth="1"/>
    <col min="5905" max="5905" width="22.5703125" style="2" customWidth="1"/>
    <col min="5906" max="6124" width="11.42578125" style="2"/>
    <col min="6125" max="6160" width="2.7109375" style="2" customWidth="1"/>
    <col min="6161" max="6161" width="22.5703125" style="2" customWidth="1"/>
    <col min="6162" max="6380" width="11.42578125" style="2"/>
    <col min="6381" max="6416" width="2.7109375" style="2" customWidth="1"/>
    <col min="6417" max="6417" width="22.5703125" style="2" customWidth="1"/>
    <col min="6418" max="6636" width="11.42578125" style="2"/>
    <col min="6637" max="6672" width="2.7109375" style="2" customWidth="1"/>
    <col min="6673" max="6673" width="22.5703125" style="2" customWidth="1"/>
    <col min="6674" max="6892" width="11.42578125" style="2"/>
    <col min="6893" max="6928" width="2.7109375" style="2" customWidth="1"/>
    <col min="6929" max="6929" width="22.5703125" style="2" customWidth="1"/>
    <col min="6930" max="7148" width="11.42578125" style="2"/>
    <col min="7149" max="7184" width="2.7109375" style="2" customWidth="1"/>
    <col min="7185" max="7185" width="22.5703125" style="2" customWidth="1"/>
    <col min="7186" max="7404" width="11.42578125" style="2"/>
    <col min="7405" max="7440" width="2.7109375" style="2" customWidth="1"/>
    <col min="7441" max="7441" width="22.5703125" style="2" customWidth="1"/>
    <col min="7442" max="7660" width="11.42578125" style="2"/>
    <col min="7661" max="7696" width="2.7109375" style="2" customWidth="1"/>
    <col min="7697" max="7697" width="22.5703125" style="2" customWidth="1"/>
    <col min="7698" max="7916" width="11.42578125" style="2"/>
    <col min="7917" max="7952" width="2.7109375" style="2" customWidth="1"/>
    <col min="7953" max="7953" width="22.5703125" style="2" customWidth="1"/>
    <col min="7954" max="8172" width="11.42578125" style="2"/>
    <col min="8173" max="8208" width="2.7109375" style="2" customWidth="1"/>
    <col min="8209" max="8209" width="22.5703125" style="2" customWidth="1"/>
    <col min="8210" max="8428" width="11.42578125" style="2"/>
    <col min="8429" max="8464" width="2.7109375" style="2" customWidth="1"/>
    <col min="8465" max="8465" width="22.5703125" style="2" customWidth="1"/>
    <col min="8466" max="8684" width="11.42578125" style="2"/>
    <col min="8685" max="8720" width="2.7109375" style="2" customWidth="1"/>
    <col min="8721" max="8721" width="22.5703125" style="2" customWidth="1"/>
    <col min="8722" max="8940" width="11.42578125" style="2"/>
    <col min="8941" max="8976" width="2.7109375" style="2" customWidth="1"/>
    <col min="8977" max="8977" width="22.5703125" style="2" customWidth="1"/>
    <col min="8978" max="9196" width="11.42578125" style="2"/>
    <col min="9197" max="9232" width="2.7109375" style="2" customWidth="1"/>
    <col min="9233" max="9233" width="22.5703125" style="2" customWidth="1"/>
    <col min="9234" max="9452" width="11.42578125" style="2"/>
    <col min="9453" max="9488" width="2.7109375" style="2" customWidth="1"/>
    <col min="9489" max="9489" width="22.5703125" style="2" customWidth="1"/>
    <col min="9490" max="9708" width="11.42578125" style="2"/>
    <col min="9709" max="9744" width="2.7109375" style="2" customWidth="1"/>
    <col min="9745" max="9745" width="22.5703125" style="2" customWidth="1"/>
    <col min="9746" max="9964" width="11.42578125" style="2"/>
    <col min="9965" max="10000" width="2.7109375" style="2" customWidth="1"/>
    <col min="10001" max="10001" width="22.5703125" style="2" customWidth="1"/>
    <col min="10002" max="10220" width="11.42578125" style="2"/>
    <col min="10221" max="10256" width="2.7109375" style="2" customWidth="1"/>
    <col min="10257" max="10257" width="22.5703125" style="2" customWidth="1"/>
    <col min="10258" max="10476" width="11.42578125" style="2"/>
    <col min="10477" max="10512" width="2.7109375" style="2" customWidth="1"/>
    <col min="10513" max="10513" width="22.5703125" style="2" customWidth="1"/>
    <col min="10514" max="10732" width="11.42578125" style="2"/>
    <col min="10733" max="10768" width="2.7109375" style="2" customWidth="1"/>
    <col min="10769" max="10769" width="22.5703125" style="2" customWidth="1"/>
    <col min="10770" max="10988" width="11.42578125" style="2"/>
    <col min="10989" max="11024" width="2.7109375" style="2" customWidth="1"/>
    <col min="11025" max="11025" width="22.5703125" style="2" customWidth="1"/>
    <col min="11026" max="11244" width="11.42578125" style="2"/>
    <col min="11245" max="11280" width="2.7109375" style="2" customWidth="1"/>
    <col min="11281" max="11281" width="22.5703125" style="2" customWidth="1"/>
    <col min="11282" max="11500" width="11.42578125" style="2"/>
    <col min="11501" max="11536" width="2.7109375" style="2" customWidth="1"/>
    <col min="11537" max="11537" width="22.5703125" style="2" customWidth="1"/>
    <col min="11538" max="11756" width="11.42578125" style="2"/>
    <col min="11757" max="11792" width="2.7109375" style="2" customWidth="1"/>
    <col min="11793" max="11793" width="22.5703125" style="2" customWidth="1"/>
    <col min="11794" max="12012" width="11.42578125" style="2"/>
    <col min="12013" max="12048" width="2.7109375" style="2" customWidth="1"/>
    <col min="12049" max="12049" width="22.5703125" style="2" customWidth="1"/>
    <col min="12050" max="12268" width="11.42578125" style="2"/>
    <col min="12269" max="12304" width="2.7109375" style="2" customWidth="1"/>
    <col min="12305" max="12305" width="22.5703125" style="2" customWidth="1"/>
    <col min="12306" max="12524" width="11.42578125" style="2"/>
    <col min="12525" max="12560" width="2.7109375" style="2" customWidth="1"/>
    <col min="12561" max="12561" width="22.5703125" style="2" customWidth="1"/>
    <col min="12562" max="12780" width="11.42578125" style="2"/>
    <col min="12781" max="12816" width="2.7109375" style="2" customWidth="1"/>
    <col min="12817" max="12817" width="22.5703125" style="2" customWidth="1"/>
    <col min="12818" max="13036" width="11.42578125" style="2"/>
    <col min="13037" max="13072" width="2.7109375" style="2" customWidth="1"/>
    <col min="13073" max="13073" width="22.5703125" style="2" customWidth="1"/>
    <col min="13074" max="13292" width="11.42578125" style="2"/>
    <col min="13293" max="13328" width="2.7109375" style="2" customWidth="1"/>
    <col min="13329" max="13329" width="22.5703125" style="2" customWidth="1"/>
    <col min="13330" max="13548" width="11.42578125" style="2"/>
    <col min="13549" max="13584" width="2.7109375" style="2" customWidth="1"/>
    <col min="13585" max="13585" width="22.5703125" style="2" customWidth="1"/>
    <col min="13586" max="13804" width="11.42578125" style="2"/>
    <col min="13805" max="13840" width="2.7109375" style="2" customWidth="1"/>
    <col min="13841" max="13841" width="22.5703125" style="2" customWidth="1"/>
    <col min="13842" max="14060" width="11.42578125" style="2"/>
    <col min="14061" max="14096" width="2.7109375" style="2" customWidth="1"/>
    <col min="14097" max="14097" width="22.5703125" style="2" customWidth="1"/>
    <col min="14098" max="14316" width="11.42578125" style="2"/>
    <col min="14317" max="14352" width="2.7109375" style="2" customWidth="1"/>
    <col min="14353" max="14353" width="22.5703125" style="2" customWidth="1"/>
    <col min="14354" max="14572" width="11.42578125" style="2"/>
    <col min="14573" max="14608" width="2.7109375" style="2" customWidth="1"/>
    <col min="14609" max="14609" width="22.5703125" style="2" customWidth="1"/>
    <col min="14610" max="14828" width="11.42578125" style="2"/>
    <col min="14829" max="14864" width="2.7109375" style="2" customWidth="1"/>
    <col min="14865" max="14865" width="22.5703125" style="2" customWidth="1"/>
    <col min="14866" max="15084" width="11.42578125" style="2"/>
    <col min="15085" max="15120" width="2.7109375" style="2" customWidth="1"/>
    <col min="15121" max="15121" width="22.5703125" style="2" customWidth="1"/>
    <col min="15122" max="15340" width="11.42578125" style="2"/>
    <col min="15341" max="15376" width="2.7109375" style="2" customWidth="1"/>
    <col min="15377" max="15377" width="22.5703125" style="2" customWidth="1"/>
    <col min="15378" max="15596" width="11.42578125" style="2"/>
    <col min="15597" max="15632" width="2.7109375" style="2" customWidth="1"/>
    <col min="15633" max="15633" width="22.5703125" style="2" customWidth="1"/>
    <col min="15634" max="15852" width="11.42578125" style="2"/>
    <col min="15853" max="15888" width="2.7109375" style="2" customWidth="1"/>
    <col min="15889" max="15889" width="22.5703125" style="2" customWidth="1"/>
    <col min="15890" max="16108" width="11.42578125" style="2"/>
    <col min="16109" max="16144" width="2.7109375" style="2" customWidth="1"/>
    <col min="16145" max="16145" width="22.5703125" style="2" customWidth="1"/>
    <col min="16146" max="16384" width="11.42578125" style="2"/>
  </cols>
  <sheetData>
    <row r="1" spans="1:51" ht="13.15" customHeight="1" thickTop="1" thickBot="1" x14ac:dyDescent="0.25">
      <c r="A1" s="188" t="s">
        <v>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90"/>
      <c r="S1" s="197" t="s">
        <v>1</v>
      </c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9"/>
      <c r="AR1" s="1"/>
      <c r="AT1" s="3"/>
    </row>
    <row r="2" spans="1:51" ht="13.15" customHeight="1" x14ac:dyDescent="0.2">
      <c r="A2" s="191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3"/>
      <c r="S2" s="200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2"/>
      <c r="AR2" s="3"/>
      <c r="AS2" s="3"/>
      <c r="AT2" s="3"/>
    </row>
    <row r="3" spans="1:51" ht="13.15" customHeight="1" x14ac:dyDescent="0.2">
      <c r="A3" s="191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3"/>
      <c r="S3" s="203" t="s">
        <v>2</v>
      </c>
      <c r="T3" s="204"/>
      <c r="U3" s="204"/>
      <c r="V3" s="204"/>
      <c r="W3" s="204"/>
      <c r="X3" s="204"/>
      <c r="Y3" s="204"/>
      <c r="Z3" s="204"/>
      <c r="AA3" s="204"/>
      <c r="AB3" s="204"/>
      <c r="AC3" s="204" t="s">
        <v>3</v>
      </c>
      <c r="AD3" s="204"/>
      <c r="AE3" s="204"/>
      <c r="AF3" s="204"/>
      <c r="AG3" s="204"/>
      <c r="AH3" s="204" t="s">
        <v>4</v>
      </c>
      <c r="AI3" s="204"/>
      <c r="AJ3" s="204"/>
      <c r="AK3" s="204"/>
      <c r="AL3" s="204"/>
      <c r="AM3" s="204"/>
      <c r="AN3" s="204"/>
      <c r="AO3" s="204"/>
      <c r="AP3" s="204"/>
      <c r="AQ3" s="207"/>
      <c r="AR3" s="3"/>
      <c r="AT3" s="3"/>
    </row>
    <row r="4" spans="1:51" ht="13.15" customHeight="1" thickBot="1" x14ac:dyDescent="0.25">
      <c r="A4" s="194"/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6"/>
      <c r="S4" s="205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8"/>
    </row>
    <row r="5" spans="1:51" ht="13.15" customHeight="1" thickTop="1" x14ac:dyDescent="0.2">
      <c r="A5" s="209" t="s">
        <v>5</v>
      </c>
      <c r="B5" s="210"/>
      <c r="C5" s="210"/>
      <c r="D5" s="210"/>
      <c r="E5" s="210"/>
      <c r="F5" s="213">
        <f>MROUND(D20,1/288)</f>
        <v>0.60069444444444442</v>
      </c>
      <c r="G5" s="214"/>
      <c r="H5" s="214"/>
      <c r="I5" s="215"/>
      <c r="J5" s="218" t="s">
        <v>6</v>
      </c>
      <c r="K5" s="210"/>
      <c r="L5" s="210"/>
      <c r="M5" s="210"/>
      <c r="N5" s="210"/>
      <c r="O5" s="220">
        <f>MROUND(V32,1/288)</f>
        <v>0.94097222222222221</v>
      </c>
      <c r="P5" s="220"/>
      <c r="Q5" s="220"/>
      <c r="R5" s="221"/>
      <c r="S5" s="224" t="s">
        <v>7</v>
      </c>
      <c r="T5" s="166"/>
      <c r="U5" s="166"/>
      <c r="V5" s="166"/>
      <c r="W5" s="166"/>
      <c r="X5" s="166"/>
      <c r="Y5" s="166">
        <v>21</v>
      </c>
      <c r="Z5" s="166"/>
      <c r="AA5" s="166"/>
      <c r="AB5" s="167"/>
      <c r="AC5" s="172" t="s">
        <v>8</v>
      </c>
      <c r="AD5" s="172"/>
      <c r="AE5" s="172"/>
      <c r="AF5" s="172"/>
      <c r="AG5" s="4"/>
      <c r="AH5" s="173">
        <v>22</v>
      </c>
      <c r="AI5" s="173"/>
      <c r="AJ5" s="173"/>
      <c r="AK5" s="173"/>
      <c r="AL5" s="173"/>
      <c r="AM5" s="173"/>
      <c r="AN5" s="173"/>
      <c r="AO5" s="173"/>
      <c r="AP5" s="173"/>
      <c r="AQ5" s="174"/>
    </row>
    <row r="6" spans="1:51" ht="13.15" customHeight="1" thickBot="1" x14ac:dyDescent="0.25">
      <c r="A6" s="211"/>
      <c r="B6" s="212"/>
      <c r="C6" s="212"/>
      <c r="D6" s="212"/>
      <c r="E6" s="212"/>
      <c r="F6" s="216"/>
      <c r="G6" s="216"/>
      <c r="H6" s="216"/>
      <c r="I6" s="217"/>
      <c r="J6" s="219"/>
      <c r="K6" s="212"/>
      <c r="L6" s="212"/>
      <c r="M6" s="212"/>
      <c r="N6" s="212"/>
      <c r="O6" s="222"/>
      <c r="P6" s="222"/>
      <c r="Q6" s="222"/>
      <c r="R6" s="223"/>
      <c r="S6" s="225"/>
      <c r="T6" s="168"/>
      <c r="U6" s="168"/>
      <c r="V6" s="168"/>
      <c r="W6" s="168"/>
      <c r="X6" s="168"/>
      <c r="Y6" s="168"/>
      <c r="Z6" s="168"/>
      <c r="AA6" s="168"/>
      <c r="AB6" s="169"/>
      <c r="AC6" s="177" t="s">
        <v>9</v>
      </c>
      <c r="AD6" s="177"/>
      <c r="AE6" s="177"/>
      <c r="AF6" s="177"/>
      <c r="AG6" s="5"/>
      <c r="AH6" s="173"/>
      <c r="AI6" s="173"/>
      <c r="AJ6" s="173"/>
      <c r="AK6" s="173"/>
      <c r="AL6" s="173"/>
      <c r="AM6" s="173"/>
      <c r="AN6" s="173"/>
      <c r="AO6" s="173"/>
      <c r="AP6" s="173"/>
      <c r="AQ6" s="174"/>
    </row>
    <row r="7" spans="1:51" ht="13.15" customHeight="1" x14ac:dyDescent="0.2">
      <c r="A7" s="178" t="s">
        <v>10</v>
      </c>
      <c r="B7" s="179"/>
      <c r="C7" s="179"/>
      <c r="D7" s="179"/>
      <c r="E7" s="179"/>
      <c r="F7" s="179"/>
      <c r="G7" s="179"/>
      <c r="H7" s="179"/>
      <c r="I7" s="179"/>
      <c r="J7" s="179">
        <v>2025</v>
      </c>
      <c r="K7" s="179"/>
      <c r="L7" s="179"/>
      <c r="M7" s="179"/>
      <c r="N7" s="179"/>
      <c r="O7" s="179"/>
      <c r="P7" s="179"/>
      <c r="Q7" s="179"/>
      <c r="R7" s="184"/>
      <c r="S7" s="225"/>
      <c r="T7" s="168"/>
      <c r="U7" s="168"/>
      <c r="V7" s="168"/>
      <c r="W7" s="168"/>
      <c r="X7" s="168"/>
      <c r="Y7" s="168"/>
      <c r="Z7" s="168"/>
      <c r="AA7" s="168"/>
      <c r="AB7" s="169"/>
      <c r="AC7" s="187" t="s">
        <v>11</v>
      </c>
      <c r="AD7" s="187"/>
      <c r="AE7" s="187"/>
      <c r="AF7" s="187"/>
      <c r="AG7" s="6"/>
      <c r="AH7" s="173"/>
      <c r="AI7" s="173"/>
      <c r="AJ7" s="173"/>
      <c r="AK7" s="173"/>
      <c r="AL7" s="173"/>
      <c r="AM7" s="173"/>
      <c r="AN7" s="173"/>
      <c r="AO7" s="173"/>
      <c r="AP7" s="173"/>
      <c r="AQ7" s="174"/>
      <c r="AY7" s="231"/>
    </row>
    <row r="8" spans="1:51" ht="13.15" customHeight="1" x14ac:dyDescent="0.2">
      <c r="A8" s="180"/>
      <c r="B8" s="181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5"/>
      <c r="S8" s="225"/>
      <c r="T8" s="168"/>
      <c r="U8" s="168"/>
      <c r="V8" s="168"/>
      <c r="W8" s="168"/>
      <c r="X8" s="168"/>
      <c r="Y8" s="168"/>
      <c r="Z8" s="168"/>
      <c r="AA8" s="168"/>
      <c r="AB8" s="169"/>
      <c r="AC8" s="187" t="s">
        <v>12</v>
      </c>
      <c r="AD8" s="187"/>
      <c r="AE8" s="187"/>
      <c r="AF8" s="187"/>
      <c r="AG8" s="6"/>
      <c r="AH8" s="173"/>
      <c r="AI8" s="173"/>
      <c r="AJ8" s="173"/>
      <c r="AK8" s="173"/>
      <c r="AL8" s="173"/>
      <c r="AM8" s="173"/>
      <c r="AN8" s="173"/>
      <c r="AO8" s="173"/>
      <c r="AP8" s="173"/>
      <c r="AQ8" s="174"/>
      <c r="AY8" s="231"/>
    </row>
    <row r="9" spans="1:51" ht="13.15" customHeight="1" x14ac:dyDescent="0.2">
      <c r="A9" s="180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5"/>
      <c r="S9" s="225"/>
      <c r="T9" s="168"/>
      <c r="U9" s="168"/>
      <c r="V9" s="168"/>
      <c r="W9" s="168"/>
      <c r="X9" s="168"/>
      <c r="Y9" s="168"/>
      <c r="Z9" s="168"/>
      <c r="AA9" s="168"/>
      <c r="AB9" s="169"/>
      <c r="AC9" s="187" t="s">
        <v>13</v>
      </c>
      <c r="AD9" s="187"/>
      <c r="AE9" s="187"/>
      <c r="AF9" s="187"/>
      <c r="AG9" s="6"/>
      <c r="AH9" s="173"/>
      <c r="AI9" s="173"/>
      <c r="AJ9" s="173"/>
      <c r="AK9" s="173"/>
      <c r="AL9" s="173"/>
      <c r="AM9" s="173"/>
      <c r="AN9" s="173"/>
      <c r="AO9" s="173"/>
      <c r="AP9" s="173"/>
      <c r="AQ9" s="174"/>
      <c r="AY9" s="231"/>
    </row>
    <row r="10" spans="1:51" ht="13.15" customHeight="1" x14ac:dyDescent="0.2">
      <c r="A10" s="182"/>
      <c r="B10" s="183"/>
      <c r="C10" s="183"/>
      <c r="D10" s="183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6"/>
      <c r="S10" s="225"/>
      <c r="T10" s="168"/>
      <c r="U10" s="168"/>
      <c r="V10" s="168"/>
      <c r="W10" s="168"/>
      <c r="X10" s="168"/>
      <c r="Y10" s="168"/>
      <c r="Z10" s="168"/>
      <c r="AA10" s="168"/>
      <c r="AB10" s="169"/>
      <c r="AC10" s="187" t="s">
        <v>14</v>
      </c>
      <c r="AD10" s="187"/>
      <c r="AE10" s="187"/>
      <c r="AF10" s="187"/>
      <c r="AG10" s="6"/>
      <c r="AH10" s="173"/>
      <c r="AI10" s="173"/>
      <c r="AJ10" s="173"/>
      <c r="AK10" s="173"/>
      <c r="AL10" s="173"/>
      <c r="AM10" s="173"/>
      <c r="AN10" s="173"/>
      <c r="AO10" s="173"/>
      <c r="AP10" s="173"/>
      <c r="AQ10" s="174"/>
      <c r="AY10" s="227"/>
    </row>
    <row r="11" spans="1:51" ht="13.15" customHeight="1" x14ac:dyDescent="0.2">
      <c r="A11" s="116" t="s">
        <v>15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8"/>
      <c r="O11" s="122">
        <f>MOD(O5-F5,1)</f>
        <v>0.34027777777777779</v>
      </c>
      <c r="P11" s="123"/>
      <c r="Q11" s="123"/>
      <c r="R11" s="124"/>
      <c r="S11" s="226"/>
      <c r="T11" s="170"/>
      <c r="U11" s="170"/>
      <c r="V11" s="170"/>
      <c r="W11" s="170"/>
      <c r="X11" s="170"/>
      <c r="Y11" s="170"/>
      <c r="Z11" s="170"/>
      <c r="AA11" s="170"/>
      <c r="AB11" s="171"/>
      <c r="AC11" s="163" t="s">
        <v>16</v>
      </c>
      <c r="AD11" s="163"/>
      <c r="AE11" s="163"/>
      <c r="AF11" s="163"/>
      <c r="AG11" s="7" t="s">
        <v>17</v>
      </c>
      <c r="AH11" s="175"/>
      <c r="AI11" s="175"/>
      <c r="AJ11" s="175"/>
      <c r="AK11" s="175"/>
      <c r="AL11" s="175"/>
      <c r="AM11" s="175"/>
      <c r="AN11" s="175"/>
      <c r="AO11" s="175"/>
      <c r="AP11" s="175"/>
      <c r="AQ11" s="176"/>
      <c r="AY11" s="227"/>
    </row>
    <row r="12" spans="1:51" ht="13.15" customHeight="1" x14ac:dyDescent="0.2">
      <c r="A12" s="139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1"/>
      <c r="O12" s="160"/>
      <c r="P12" s="161"/>
      <c r="Q12" s="161"/>
      <c r="R12" s="162"/>
      <c r="S12" s="152" t="s">
        <v>18</v>
      </c>
      <c r="T12" s="138"/>
      <c r="U12" s="138"/>
      <c r="V12" s="138"/>
      <c r="W12" s="153"/>
      <c r="X12" s="134" t="s">
        <v>19</v>
      </c>
      <c r="Y12" s="135"/>
      <c r="Z12" s="135"/>
      <c r="AA12" s="136"/>
      <c r="AB12" s="8"/>
      <c r="AC12" s="134" t="s">
        <v>20</v>
      </c>
      <c r="AD12" s="135"/>
      <c r="AE12" s="135"/>
      <c r="AF12" s="136"/>
      <c r="AG12" s="8"/>
      <c r="AH12" s="134" t="s">
        <v>21</v>
      </c>
      <c r="AI12" s="135"/>
      <c r="AJ12" s="135"/>
      <c r="AK12" s="136"/>
      <c r="AL12" s="8"/>
      <c r="AM12" s="137"/>
      <c r="AN12" s="138"/>
      <c r="AO12" s="138"/>
      <c r="AP12" s="138"/>
      <c r="AQ12" s="9"/>
    </row>
    <row r="13" spans="1:51" ht="13.15" customHeight="1" x14ac:dyDescent="0.2">
      <c r="A13" s="116" t="s">
        <v>22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8"/>
      <c r="O13" s="142">
        <f>IF(ISNA(VLOOKUP("Circule",LIEN1,26,FALSE))," ",VLOOKUP("Circule",LIEN1,26,FALSE))</f>
        <v>0.11319444444444449</v>
      </c>
      <c r="P13" s="143"/>
      <c r="Q13" s="143"/>
      <c r="R13" s="144"/>
      <c r="S13" s="164"/>
      <c r="T13" s="151"/>
      <c r="U13" s="151"/>
      <c r="V13" s="151"/>
      <c r="W13" s="165"/>
      <c r="X13" s="148" t="s">
        <v>23</v>
      </c>
      <c r="Y13" s="149"/>
      <c r="Z13" s="149"/>
      <c r="AA13" s="150"/>
      <c r="AB13" s="10"/>
      <c r="AC13" s="148" t="s">
        <v>24</v>
      </c>
      <c r="AD13" s="149"/>
      <c r="AE13" s="149"/>
      <c r="AF13" s="150"/>
      <c r="AG13" s="10"/>
      <c r="AH13" s="148" t="s">
        <v>25</v>
      </c>
      <c r="AI13" s="149"/>
      <c r="AJ13" s="149"/>
      <c r="AK13" s="149"/>
      <c r="AL13" s="7" t="s">
        <v>17</v>
      </c>
      <c r="AM13" s="151"/>
      <c r="AN13" s="151"/>
      <c r="AO13" s="151"/>
      <c r="AP13" s="151"/>
      <c r="AQ13" s="11"/>
      <c r="AY13" s="231"/>
    </row>
    <row r="14" spans="1:51" ht="13.15" customHeight="1" x14ac:dyDescent="0.2">
      <c r="A14" s="139"/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1"/>
      <c r="O14" s="145"/>
      <c r="P14" s="146"/>
      <c r="Q14" s="146"/>
      <c r="R14" s="147"/>
      <c r="S14" s="152" t="s">
        <v>26</v>
      </c>
      <c r="T14" s="138"/>
      <c r="U14" s="138"/>
      <c r="V14" s="138"/>
      <c r="W14" s="153"/>
      <c r="X14" s="113" t="s">
        <v>27</v>
      </c>
      <c r="Y14" s="114"/>
      <c r="Z14" s="114"/>
      <c r="AA14" s="114"/>
      <c r="AB14" s="114"/>
      <c r="AC14" s="114"/>
      <c r="AD14" s="114"/>
      <c r="AE14" s="114"/>
      <c r="AF14" s="115"/>
      <c r="AG14" s="12"/>
      <c r="AH14" s="113" t="s">
        <v>28</v>
      </c>
      <c r="AI14" s="114"/>
      <c r="AJ14" s="114"/>
      <c r="AK14" s="114"/>
      <c r="AL14" s="114"/>
      <c r="AM14" s="114"/>
      <c r="AN14" s="114"/>
      <c r="AO14" s="114"/>
      <c r="AP14" s="115"/>
      <c r="AQ14" s="13"/>
    </row>
    <row r="15" spans="1:51" ht="13.15" customHeight="1" x14ac:dyDescent="0.2">
      <c r="A15" s="116" t="s">
        <v>29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8"/>
      <c r="O15" s="122">
        <f>IF(ISNA(VLOOKUP("Pause",LIEN1,26,FALSE))," ",VLOOKUP("Pause",LIEN1,26,FALSE))</f>
        <v>1.388875E-2</v>
      </c>
      <c r="P15" s="123"/>
      <c r="Q15" s="123"/>
      <c r="R15" s="124"/>
      <c r="S15" s="154"/>
      <c r="T15" s="155"/>
      <c r="U15" s="155"/>
      <c r="V15" s="155"/>
      <c r="W15" s="156"/>
      <c r="X15" s="128" t="s">
        <v>30</v>
      </c>
      <c r="Y15" s="129"/>
      <c r="Z15" s="129"/>
      <c r="AA15" s="129"/>
      <c r="AB15" s="129"/>
      <c r="AC15" s="129"/>
      <c r="AD15" s="129"/>
      <c r="AE15" s="129"/>
      <c r="AF15" s="130"/>
      <c r="AG15" s="14"/>
      <c r="AH15" s="128" t="s">
        <v>31</v>
      </c>
      <c r="AI15" s="129"/>
      <c r="AJ15" s="129"/>
      <c r="AK15" s="129"/>
      <c r="AL15" s="129"/>
      <c r="AM15" s="129"/>
      <c r="AN15" s="129"/>
      <c r="AO15" s="129"/>
      <c r="AP15" s="130"/>
      <c r="AQ15" s="15"/>
    </row>
    <row r="16" spans="1:51" ht="13.15" customHeight="1" thickBot="1" x14ac:dyDescent="0.25">
      <c r="A16" s="119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/>
      <c r="O16" s="125"/>
      <c r="P16" s="126"/>
      <c r="Q16" s="126"/>
      <c r="R16" s="127"/>
      <c r="S16" s="157"/>
      <c r="T16" s="158"/>
      <c r="U16" s="158"/>
      <c r="V16" s="158"/>
      <c r="W16" s="159"/>
      <c r="X16" s="131" t="s">
        <v>32</v>
      </c>
      <c r="Y16" s="132"/>
      <c r="Z16" s="132"/>
      <c r="AA16" s="132"/>
      <c r="AB16" s="132"/>
      <c r="AC16" s="132"/>
      <c r="AD16" s="132"/>
      <c r="AE16" s="132"/>
      <c r="AF16" s="133"/>
      <c r="AG16" s="16"/>
      <c r="AH16" s="131"/>
      <c r="AI16" s="132"/>
      <c r="AJ16" s="132"/>
      <c r="AK16" s="132"/>
      <c r="AL16" s="132"/>
      <c r="AM16" s="132"/>
      <c r="AN16" s="132"/>
      <c r="AO16" s="132"/>
      <c r="AP16" s="133"/>
      <c r="AQ16" s="17"/>
    </row>
    <row r="17" spans="1:53" ht="13.5" customHeight="1" thickBot="1" x14ac:dyDescent="0.25">
      <c r="A17" s="18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04" t="s">
        <v>33</v>
      </c>
      <c r="AA17" s="105"/>
      <c r="AB17" s="105"/>
      <c r="AC17" s="106"/>
      <c r="AD17" s="107">
        <f>D28-D20</f>
        <v>0.18125000000000002</v>
      </c>
      <c r="AE17" s="108"/>
      <c r="AF17" s="109"/>
      <c r="AG17" s="19"/>
      <c r="AH17" s="19"/>
      <c r="AI17" s="104" t="s">
        <v>34</v>
      </c>
      <c r="AJ17" s="105"/>
      <c r="AK17" s="105"/>
      <c r="AL17" s="105"/>
      <c r="AM17" s="106"/>
      <c r="AN17" s="110">
        <f>V32-V28</f>
        <v>4.513888888888884E-2</v>
      </c>
      <c r="AO17" s="111"/>
      <c r="AP17" s="111"/>
      <c r="AQ17" s="112"/>
      <c r="AZ17" s="232"/>
    </row>
    <row r="18" spans="1:53" x14ac:dyDescent="0.2">
      <c r="A18" s="20"/>
      <c r="B18" s="21"/>
      <c r="C18" s="21"/>
      <c r="D18" s="101" t="s">
        <v>5</v>
      </c>
      <c r="E18" s="102"/>
      <c r="F18" s="102"/>
      <c r="G18" s="102"/>
      <c r="H18" s="102"/>
      <c r="I18" s="102"/>
      <c r="J18" s="102"/>
      <c r="K18" s="102"/>
      <c r="L18" s="102"/>
      <c r="M18" s="102"/>
      <c r="N18" s="103"/>
      <c r="O18" s="101" t="s">
        <v>6</v>
      </c>
      <c r="P18" s="102"/>
      <c r="Q18" s="102"/>
      <c r="R18" s="102"/>
      <c r="S18" s="102"/>
      <c r="T18" s="102"/>
      <c r="U18" s="102"/>
      <c r="V18" s="102"/>
      <c r="W18" s="102"/>
      <c r="X18" s="102"/>
      <c r="Y18" s="103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Q18" s="22"/>
      <c r="AZ18" s="232"/>
    </row>
    <row r="19" spans="1:53" ht="12.75" customHeight="1" x14ac:dyDescent="0.2">
      <c r="A19" s="97" t="s">
        <v>35</v>
      </c>
      <c r="B19" s="98"/>
      <c r="C19" s="99"/>
      <c r="D19" s="100" t="s">
        <v>36</v>
      </c>
      <c r="E19" s="100"/>
      <c r="F19" s="100"/>
      <c r="G19" s="100"/>
      <c r="H19" s="101" t="s">
        <v>37</v>
      </c>
      <c r="I19" s="102"/>
      <c r="J19" s="102"/>
      <c r="K19" s="102"/>
      <c r="L19" s="102"/>
      <c r="M19" s="102"/>
      <c r="N19" s="103"/>
      <c r="O19" s="101" t="s">
        <v>37</v>
      </c>
      <c r="P19" s="102"/>
      <c r="Q19" s="102"/>
      <c r="R19" s="102"/>
      <c r="S19" s="102"/>
      <c r="T19" s="102"/>
      <c r="U19" s="103"/>
      <c r="V19" s="100" t="s">
        <v>36</v>
      </c>
      <c r="W19" s="100"/>
      <c r="X19" s="100"/>
      <c r="Y19" s="100"/>
      <c r="Z19" s="101" t="s">
        <v>38</v>
      </c>
      <c r="AA19" s="102"/>
      <c r="AB19" s="103"/>
      <c r="AC19" s="94" t="s">
        <v>39</v>
      </c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6"/>
      <c r="AZ19" s="232"/>
    </row>
    <row r="20" spans="1:53" ht="25.15" customHeight="1" x14ac:dyDescent="0.2">
      <c r="A20" s="48" t="s">
        <v>40</v>
      </c>
      <c r="B20" s="49"/>
      <c r="C20" s="50"/>
      <c r="D20" s="84">
        <f>V20-Z20</f>
        <v>0.60138888888888886</v>
      </c>
      <c r="E20" s="85"/>
      <c r="F20" s="85"/>
      <c r="G20" s="86"/>
      <c r="H20" s="57" t="s">
        <v>41</v>
      </c>
      <c r="I20" s="49"/>
      <c r="J20" s="49"/>
      <c r="K20" s="49"/>
      <c r="L20" s="49"/>
      <c r="M20" s="49"/>
      <c r="N20" s="50"/>
      <c r="O20" s="57" t="s">
        <v>41</v>
      </c>
      <c r="P20" s="49"/>
      <c r="Q20" s="49"/>
      <c r="R20" s="49"/>
      <c r="S20" s="49"/>
      <c r="T20" s="49"/>
      <c r="U20" s="50"/>
      <c r="V20" s="84">
        <f>D21</f>
        <v>0.61180555555555549</v>
      </c>
      <c r="W20" s="85"/>
      <c r="X20" s="85"/>
      <c r="Y20" s="86"/>
      <c r="Z20" s="51">
        <v>1.0416666666666666E-2</v>
      </c>
      <c r="AA20" s="52"/>
      <c r="AB20" s="53"/>
      <c r="AC20" s="45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7"/>
      <c r="AZ20" s="232"/>
    </row>
    <row r="21" spans="1:53" ht="25.15" customHeight="1" x14ac:dyDescent="0.2">
      <c r="A21" s="48" t="s">
        <v>42</v>
      </c>
      <c r="B21" s="55"/>
      <c r="C21" s="56"/>
      <c r="D21" s="51">
        <f>V21-Z21</f>
        <v>0.61180555555555549</v>
      </c>
      <c r="E21" s="52"/>
      <c r="F21" s="52"/>
      <c r="G21" s="53"/>
      <c r="H21" s="57" t="s">
        <v>41</v>
      </c>
      <c r="I21" s="49"/>
      <c r="J21" s="49"/>
      <c r="K21" s="49"/>
      <c r="L21" s="49"/>
      <c r="M21" s="49"/>
      <c r="N21" s="50"/>
      <c r="O21" s="61" t="s">
        <v>41</v>
      </c>
      <c r="P21" s="49"/>
      <c r="Q21" s="49"/>
      <c r="R21" s="49"/>
      <c r="S21" s="49"/>
      <c r="T21" s="49"/>
      <c r="U21" s="50"/>
      <c r="V21" s="51">
        <f>D22</f>
        <v>0.63958333333333328</v>
      </c>
      <c r="W21" s="52"/>
      <c r="X21" s="52"/>
      <c r="Y21" s="53"/>
      <c r="Z21" s="51">
        <v>2.7777777777777776E-2</v>
      </c>
      <c r="AA21" s="52"/>
      <c r="AB21" s="53"/>
      <c r="AC21" s="54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93"/>
      <c r="AZ21" s="232"/>
      <c r="BA21" s="233"/>
    </row>
    <row r="22" spans="1:53" ht="25.15" customHeight="1" x14ac:dyDescent="0.2">
      <c r="A22" s="48" t="s">
        <v>43</v>
      </c>
      <c r="B22" s="55"/>
      <c r="C22" s="56"/>
      <c r="D22" s="51">
        <v>0.63958333333333328</v>
      </c>
      <c r="E22" s="52"/>
      <c r="F22" s="52"/>
      <c r="G22" s="53"/>
      <c r="H22" s="61" t="s">
        <v>41</v>
      </c>
      <c r="I22" s="49"/>
      <c r="J22" s="49"/>
      <c r="K22" s="49"/>
      <c r="L22" s="49"/>
      <c r="M22" s="49"/>
      <c r="N22" s="50"/>
      <c r="O22" s="57" t="s">
        <v>44</v>
      </c>
      <c r="P22" s="49"/>
      <c r="Q22" s="49"/>
      <c r="R22" s="49"/>
      <c r="S22" s="49"/>
      <c r="T22" s="49"/>
      <c r="U22" s="50"/>
      <c r="V22" s="51">
        <v>0.7055555555555556</v>
      </c>
      <c r="W22" s="52"/>
      <c r="X22" s="52"/>
      <c r="Y22" s="53"/>
      <c r="Z22" s="51">
        <f>V22-D22</f>
        <v>6.5972222222222321E-2</v>
      </c>
      <c r="AA22" s="52"/>
      <c r="AB22" s="53"/>
      <c r="AC22" s="54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93"/>
      <c r="AZ22" s="232"/>
      <c r="BA22" s="233"/>
    </row>
    <row r="23" spans="1:53" ht="25.15" customHeight="1" x14ac:dyDescent="0.2">
      <c r="A23" s="48" t="s">
        <v>42</v>
      </c>
      <c r="B23" s="49"/>
      <c r="C23" s="50"/>
      <c r="D23" s="84">
        <f>V22</f>
        <v>0.7055555555555556</v>
      </c>
      <c r="E23" s="85"/>
      <c r="F23" s="85"/>
      <c r="G23" s="86"/>
      <c r="H23" s="57" t="s">
        <v>44</v>
      </c>
      <c r="I23" s="49"/>
      <c r="J23" s="49"/>
      <c r="K23" s="49"/>
      <c r="L23" s="49"/>
      <c r="M23" s="49"/>
      <c r="N23" s="50"/>
      <c r="O23" s="61" t="str">
        <f>H24</f>
        <v>Sibelin</v>
      </c>
      <c r="P23" s="49"/>
      <c r="Q23" s="49"/>
      <c r="R23" s="49"/>
      <c r="S23" s="49"/>
      <c r="T23" s="49"/>
      <c r="U23" s="50"/>
      <c r="V23" s="84">
        <f>D23+Z23</f>
        <v>0.72638888888888897</v>
      </c>
      <c r="W23" s="85"/>
      <c r="X23" s="85"/>
      <c r="Y23" s="86"/>
      <c r="Z23" s="51">
        <v>2.0833333333333332E-2</v>
      </c>
      <c r="AA23" s="52"/>
      <c r="AB23" s="53"/>
      <c r="AC23" s="90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2"/>
      <c r="AZ23" s="232"/>
      <c r="BA23" s="233"/>
    </row>
    <row r="24" spans="1:53" ht="25.15" customHeight="1" x14ac:dyDescent="0.2">
      <c r="A24" s="48" t="s">
        <v>45</v>
      </c>
      <c r="B24" s="55"/>
      <c r="C24" s="56"/>
      <c r="D24" s="51">
        <f>V23</f>
        <v>0.72638888888888897</v>
      </c>
      <c r="E24" s="52"/>
      <c r="F24" s="52"/>
      <c r="G24" s="53"/>
      <c r="H24" s="61" t="str">
        <f>O24</f>
        <v>Sibelin</v>
      </c>
      <c r="I24" s="49"/>
      <c r="J24" s="49"/>
      <c r="K24" s="49"/>
      <c r="L24" s="49"/>
      <c r="M24" s="49"/>
      <c r="N24" s="50"/>
      <c r="O24" s="61" t="str">
        <f>H25</f>
        <v>Sibelin</v>
      </c>
      <c r="P24" s="49"/>
      <c r="Q24" s="49"/>
      <c r="R24" s="49"/>
      <c r="S24" s="49"/>
      <c r="T24" s="49"/>
      <c r="U24" s="50"/>
      <c r="V24" s="51">
        <f>D24+Z24</f>
        <v>0.74027763888888898</v>
      </c>
      <c r="W24" s="52"/>
      <c r="X24" s="52"/>
      <c r="Y24" s="53"/>
      <c r="Z24" s="228">
        <f>IF(O11&gt;0.25,0.01388875,0)</f>
        <v>1.388875E-2</v>
      </c>
      <c r="AA24" s="229"/>
      <c r="AB24" s="230"/>
      <c r="AC24" s="87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9"/>
      <c r="AZ24" s="232"/>
      <c r="BA24" s="233"/>
    </row>
    <row r="25" spans="1:53" ht="25.15" customHeight="1" x14ac:dyDescent="0.2">
      <c r="A25" s="48" t="s">
        <v>46</v>
      </c>
      <c r="B25" s="55"/>
      <c r="C25" s="56"/>
      <c r="D25" s="51">
        <f>V24</f>
        <v>0.74027763888888898</v>
      </c>
      <c r="E25" s="52"/>
      <c r="F25" s="52"/>
      <c r="G25" s="53"/>
      <c r="H25" s="61" t="str">
        <f>O25</f>
        <v>Sibelin</v>
      </c>
      <c r="I25" s="49"/>
      <c r="J25" s="49"/>
      <c r="K25" s="49"/>
      <c r="L25" s="49"/>
      <c r="M25" s="49"/>
      <c r="N25" s="50"/>
      <c r="O25" s="61" t="str">
        <f>H26</f>
        <v>Sibelin</v>
      </c>
      <c r="P25" s="49"/>
      <c r="Q25" s="49"/>
      <c r="R25" s="49"/>
      <c r="S25" s="49"/>
      <c r="T25" s="49"/>
      <c r="U25" s="50"/>
      <c r="V25" s="51">
        <f>D26</f>
        <v>0.77222222222222225</v>
      </c>
      <c r="W25" s="52"/>
      <c r="X25" s="52"/>
      <c r="Y25" s="53"/>
      <c r="Z25" s="51">
        <f>V25-D25</f>
        <v>3.1944583333333276E-2</v>
      </c>
      <c r="AA25" s="52"/>
      <c r="AB25" s="53"/>
      <c r="AC25" s="87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9"/>
      <c r="AZ25" s="232"/>
      <c r="BA25" s="233"/>
    </row>
    <row r="26" spans="1:53" ht="25.15" customHeight="1" x14ac:dyDescent="0.2">
      <c r="A26" s="48" t="s">
        <v>47</v>
      </c>
      <c r="B26" s="49"/>
      <c r="C26" s="50"/>
      <c r="D26" s="84">
        <f>V26-Z26</f>
        <v>0.77222222222222225</v>
      </c>
      <c r="E26" s="85"/>
      <c r="F26" s="85"/>
      <c r="G26" s="86"/>
      <c r="H26" s="61" t="str">
        <f>O26</f>
        <v>Sibelin</v>
      </c>
      <c r="I26" s="49"/>
      <c r="J26" s="49"/>
      <c r="K26" s="49"/>
      <c r="L26" s="49"/>
      <c r="M26" s="49"/>
      <c r="N26" s="50"/>
      <c r="O26" s="61" t="str">
        <f>H27</f>
        <v>Sibelin</v>
      </c>
      <c r="P26" s="49"/>
      <c r="Q26" s="49"/>
      <c r="R26" s="49"/>
      <c r="S26" s="49"/>
      <c r="T26" s="49"/>
      <c r="U26" s="50"/>
      <c r="V26" s="84">
        <f t="shared" ref="V26" si="0">D27</f>
        <v>0.77916666666666667</v>
      </c>
      <c r="W26" s="85"/>
      <c r="X26" s="85"/>
      <c r="Y26" s="86"/>
      <c r="Z26" s="51">
        <v>6.9444444444444441E-3</v>
      </c>
      <c r="AA26" s="52"/>
      <c r="AB26" s="53"/>
      <c r="AC26" s="45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7"/>
      <c r="AZ26" s="232"/>
      <c r="BA26" s="233"/>
    </row>
    <row r="27" spans="1:53" ht="25.15" customHeight="1" x14ac:dyDescent="0.2">
      <c r="A27" s="81" t="s">
        <v>48</v>
      </c>
      <c r="B27" s="82"/>
      <c r="C27" s="83"/>
      <c r="D27" s="84">
        <f>V27-Z27</f>
        <v>0.77916666666666667</v>
      </c>
      <c r="E27" s="85"/>
      <c r="F27" s="85"/>
      <c r="G27" s="86"/>
      <c r="H27" s="61" t="str">
        <f>O27</f>
        <v>Sibelin</v>
      </c>
      <c r="I27" s="49"/>
      <c r="J27" s="49"/>
      <c r="K27" s="49"/>
      <c r="L27" s="49"/>
      <c r="M27" s="49"/>
      <c r="N27" s="50"/>
      <c r="O27" s="61" t="str">
        <f>H28</f>
        <v>Sibelin</v>
      </c>
      <c r="P27" s="49"/>
      <c r="Q27" s="49"/>
      <c r="R27" s="49"/>
      <c r="S27" s="49"/>
      <c r="T27" s="49"/>
      <c r="U27" s="50"/>
      <c r="V27" s="84">
        <f>D28</f>
        <v>0.78263888888888888</v>
      </c>
      <c r="W27" s="85"/>
      <c r="X27" s="85"/>
      <c r="Y27" s="86"/>
      <c r="Z27" s="84">
        <v>3.472222222222222E-3</v>
      </c>
      <c r="AA27" s="85"/>
      <c r="AB27" s="86"/>
      <c r="AC27" s="68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70"/>
      <c r="AZ27" s="232"/>
      <c r="BA27" s="233"/>
    </row>
    <row r="28" spans="1:53" ht="25.15" customHeight="1" x14ac:dyDescent="0.2">
      <c r="A28" s="48" t="s">
        <v>49</v>
      </c>
      <c r="B28" s="49"/>
      <c r="C28" s="50"/>
      <c r="D28" s="71">
        <v>0.78263888888888888</v>
      </c>
      <c r="E28" s="72"/>
      <c r="F28" s="72"/>
      <c r="G28" s="73"/>
      <c r="H28" s="74" t="s">
        <v>69</v>
      </c>
      <c r="I28" s="75"/>
      <c r="J28" s="75"/>
      <c r="K28" s="75"/>
      <c r="L28" s="75"/>
      <c r="M28" s="75"/>
      <c r="N28" s="76"/>
      <c r="O28" s="74" t="s">
        <v>70</v>
      </c>
      <c r="P28" s="75"/>
      <c r="Q28" s="75"/>
      <c r="R28" s="75"/>
      <c r="S28" s="75"/>
      <c r="T28" s="75"/>
      <c r="U28" s="76"/>
      <c r="V28" s="71">
        <v>0.89583333333333337</v>
      </c>
      <c r="W28" s="72"/>
      <c r="X28" s="72"/>
      <c r="Y28" s="73"/>
      <c r="Z28" s="71">
        <f>V28-D28</f>
        <v>0.11319444444444449</v>
      </c>
      <c r="AA28" s="72"/>
      <c r="AB28" s="73"/>
      <c r="AC28" s="77">
        <v>489102</v>
      </c>
      <c r="AD28" s="78"/>
      <c r="AE28" s="78"/>
      <c r="AF28" s="78"/>
      <c r="AG28" s="78"/>
      <c r="AH28" s="78"/>
      <c r="AI28" s="78"/>
      <c r="AJ28" s="79" t="s">
        <v>50</v>
      </c>
      <c r="AK28" s="79"/>
      <c r="AL28" s="79"/>
      <c r="AM28" s="79"/>
      <c r="AN28" s="79"/>
      <c r="AO28" s="79"/>
      <c r="AP28" s="79"/>
      <c r="AQ28" s="80"/>
      <c r="AZ28" s="232"/>
      <c r="BA28" s="233"/>
    </row>
    <row r="29" spans="1:53" ht="25.15" customHeight="1" x14ac:dyDescent="0.2">
      <c r="A29" s="62" t="s">
        <v>51</v>
      </c>
      <c r="B29" s="63"/>
      <c r="C29" s="64"/>
      <c r="D29" s="58">
        <f>V28</f>
        <v>0.89583333333333337</v>
      </c>
      <c r="E29" s="59"/>
      <c r="F29" s="59"/>
      <c r="G29" s="60"/>
      <c r="H29" s="65" t="str">
        <f>O28</f>
        <v>Perrigny RA</v>
      </c>
      <c r="I29" s="66"/>
      <c r="J29" s="66"/>
      <c r="K29" s="66"/>
      <c r="L29" s="66"/>
      <c r="M29" s="66"/>
      <c r="N29" s="67"/>
      <c r="O29" s="65" t="str">
        <f>H29</f>
        <v>Perrigny RA</v>
      </c>
      <c r="P29" s="66"/>
      <c r="Q29" s="66"/>
      <c r="R29" s="66"/>
      <c r="S29" s="66"/>
      <c r="T29" s="66"/>
      <c r="U29" s="67"/>
      <c r="V29" s="58">
        <f>D29+Z29</f>
        <v>0.91666666666666674</v>
      </c>
      <c r="W29" s="59"/>
      <c r="X29" s="59"/>
      <c r="Y29" s="60"/>
      <c r="Z29" s="58">
        <v>2.0833333333333332E-2</v>
      </c>
      <c r="AA29" s="59"/>
      <c r="AB29" s="60"/>
      <c r="AC29" s="45" t="s">
        <v>52</v>
      </c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7"/>
      <c r="AZ29" s="232"/>
      <c r="BA29" s="233"/>
    </row>
    <row r="30" spans="1:53" ht="25.15" customHeight="1" x14ac:dyDescent="0.2">
      <c r="A30" s="48" t="s">
        <v>53</v>
      </c>
      <c r="B30" s="49"/>
      <c r="C30" s="50"/>
      <c r="D30" s="58">
        <f t="shared" ref="D30:D32" si="1">V29</f>
        <v>0.91666666666666674</v>
      </c>
      <c r="E30" s="59"/>
      <c r="F30" s="59"/>
      <c r="G30" s="60"/>
      <c r="H30" s="61" t="str">
        <f>O29</f>
        <v>Perrigny RA</v>
      </c>
      <c r="I30" s="49"/>
      <c r="J30" s="49"/>
      <c r="K30" s="49"/>
      <c r="L30" s="49"/>
      <c r="M30" s="49"/>
      <c r="N30" s="50"/>
      <c r="O30" s="61" t="str">
        <f>H30</f>
        <v>Perrigny RA</v>
      </c>
      <c r="P30" s="49"/>
      <c r="Q30" s="49"/>
      <c r="R30" s="49"/>
      <c r="S30" s="49"/>
      <c r="T30" s="49"/>
      <c r="U30" s="50"/>
      <c r="V30" s="58">
        <f t="shared" ref="V30:V32" si="2">D30+Z30</f>
        <v>0.92361111111111116</v>
      </c>
      <c r="W30" s="59"/>
      <c r="X30" s="59"/>
      <c r="Y30" s="60"/>
      <c r="Z30" s="51">
        <v>6.9444444444444441E-3</v>
      </c>
      <c r="AA30" s="52"/>
      <c r="AB30" s="53"/>
      <c r="AC30" s="45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7"/>
      <c r="AZ30" s="232"/>
      <c r="BA30" s="233"/>
    </row>
    <row r="31" spans="1:53" ht="25.15" customHeight="1" x14ac:dyDescent="0.2">
      <c r="A31" s="48" t="s">
        <v>54</v>
      </c>
      <c r="B31" s="49"/>
      <c r="C31" s="50"/>
      <c r="D31" s="58">
        <f t="shared" si="1"/>
        <v>0.92361111111111116</v>
      </c>
      <c r="E31" s="59"/>
      <c r="F31" s="59"/>
      <c r="G31" s="60"/>
      <c r="H31" s="61" t="str">
        <f>O30</f>
        <v>Perrigny RA</v>
      </c>
      <c r="I31" s="49"/>
      <c r="J31" s="49"/>
      <c r="K31" s="49"/>
      <c r="L31" s="49"/>
      <c r="M31" s="49"/>
      <c r="N31" s="50"/>
      <c r="O31" s="57" t="s">
        <v>41</v>
      </c>
      <c r="P31" s="49"/>
      <c r="Q31" s="49"/>
      <c r="R31" s="49"/>
      <c r="S31" s="49"/>
      <c r="T31" s="49"/>
      <c r="U31" s="50"/>
      <c r="V31" s="58">
        <f t="shared" si="2"/>
        <v>0.93402777777777779</v>
      </c>
      <c r="W31" s="59"/>
      <c r="X31" s="59"/>
      <c r="Y31" s="60"/>
      <c r="Z31" s="51">
        <v>1.0416666666666666E-2</v>
      </c>
      <c r="AA31" s="52"/>
      <c r="AB31" s="53"/>
      <c r="AC31" s="45" t="s">
        <v>55</v>
      </c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7"/>
      <c r="AZ31" s="232"/>
      <c r="BA31" s="233"/>
    </row>
    <row r="32" spans="1:53" ht="25.15" customHeight="1" x14ac:dyDescent="0.2">
      <c r="A32" s="48" t="s">
        <v>56</v>
      </c>
      <c r="B32" s="49"/>
      <c r="C32" s="50"/>
      <c r="D32" s="58">
        <f t="shared" si="1"/>
        <v>0.93402777777777779</v>
      </c>
      <c r="E32" s="59"/>
      <c r="F32" s="59"/>
      <c r="G32" s="60"/>
      <c r="H32" s="57" t="s">
        <v>41</v>
      </c>
      <c r="I32" s="49"/>
      <c r="J32" s="49"/>
      <c r="K32" s="49"/>
      <c r="L32" s="49"/>
      <c r="M32" s="49"/>
      <c r="N32" s="50"/>
      <c r="O32" s="54" t="s">
        <v>41</v>
      </c>
      <c r="P32" s="49"/>
      <c r="Q32" s="49"/>
      <c r="R32" s="49"/>
      <c r="S32" s="49"/>
      <c r="T32" s="49"/>
      <c r="U32" s="50"/>
      <c r="V32" s="58">
        <f t="shared" si="2"/>
        <v>0.94097222222222221</v>
      </c>
      <c r="W32" s="59"/>
      <c r="X32" s="59"/>
      <c r="Y32" s="60"/>
      <c r="Z32" s="51">
        <v>6.9444444444444441E-3</v>
      </c>
      <c r="AA32" s="52"/>
      <c r="AB32" s="53"/>
      <c r="AC32" s="45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7"/>
      <c r="AZ32" s="232"/>
      <c r="BA32" s="233"/>
    </row>
    <row r="33" spans="1:53" ht="25.15" customHeight="1" x14ac:dyDescent="0.2">
      <c r="A33" s="48"/>
      <c r="B33" s="49"/>
      <c r="C33" s="50"/>
      <c r="D33" s="51" t="str">
        <f t="shared" ref="D33" si="3">IF(ISBLANK(A33)," ",V32)</f>
        <v xml:space="preserve"> </v>
      </c>
      <c r="E33" s="52"/>
      <c r="F33" s="52"/>
      <c r="G33" s="53"/>
      <c r="H33" s="54"/>
      <c r="I33" s="49"/>
      <c r="J33" s="49"/>
      <c r="K33" s="49"/>
      <c r="L33" s="49"/>
      <c r="M33" s="49"/>
      <c r="N33" s="50"/>
      <c r="O33" s="54"/>
      <c r="P33" s="49"/>
      <c r="Q33" s="49"/>
      <c r="R33" s="49"/>
      <c r="S33" s="49"/>
      <c r="T33" s="49"/>
      <c r="U33" s="50"/>
      <c r="V33" s="51" t="str">
        <f t="shared" ref="V33:V35" si="4">IF(ISBLANK(A33)," ",D33+Z33)</f>
        <v xml:space="preserve"> </v>
      </c>
      <c r="W33" s="52"/>
      <c r="X33" s="52"/>
      <c r="Y33" s="53"/>
      <c r="Z33" s="51"/>
      <c r="AA33" s="52"/>
      <c r="AB33" s="53"/>
      <c r="AC33" s="45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7"/>
      <c r="AZ33" s="232"/>
      <c r="BA33" s="233"/>
    </row>
    <row r="34" spans="1:53" ht="25.15" customHeight="1" x14ac:dyDescent="0.2">
      <c r="A34" s="48"/>
      <c r="B34" s="49"/>
      <c r="C34" s="50"/>
      <c r="D34" s="51" t="str">
        <f>IF(ISBLANK(A34)," ",V33)</f>
        <v xml:space="preserve"> </v>
      </c>
      <c r="E34" s="52"/>
      <c r="F34" s="52"/>
      <c r="G34" s="53"/>
      <c r="H34" s="54"/>
      <c r="I34" s="49"/>
      <c r="J34" s="49"/>
      <c r="K34" s="49"/>
      <c r="L34" s="49"/>
      <c r="M34" s="49"/>
      <c r="N34" s="50"/>
      <c r="O34" s="54"/>
      <c r="P34" s="49"/>
      <c r="Q34" s="49"/>
      <c r="R34" s="49"/>
      <c r="S34" s="49"/>
      <c r="T34" s="49"/>
      <c r="U34" s="50"/>
      <c r="V34" s="51" t="str">
        <f t="shared" si="4"/>
        <v xml:space="preserve"> </v>
      </c>
      <c r="W34" s="52"/>
      <c r="X34" s="52"/>
      <c r="Y34" s="53"/>
      <c r="Z34" s="51"/>
      <c r="AA34" s="52"/>
      <c r="AB34" s="53"/>
      <c r="AC34" s="45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7"/>
      <c r="AZ34" s="232"/>
      <c r="BA34" s="233"/>
    </row>
    <row r="35" spans="1:53" ht="25.15" customHeight="1" x14ac:dyDescent="0.2">
      <c r="A35" s="48"/>
      <c r="B35" s="49"/>
      <c r="C35" s="50"/>
      <c r="D35" s="51" t="str">
        <f t="shared" ref="D35" si="5">IF(ISBLANK(A35)," ",V34)</f>
        <v xml:space="preserve"> </v>
      </c>
      <c r="E35" s="52"/>
      <c r="F35" s="52"/>
      <c r="G35" s="53"/>
      <c r="H35" s="54"/>
      <c r="I35" s="49"/>
      <c r="J35" s="49"/>
      <c r="K35" s="49"/>
      <c r="L35" s="49"/>
      <c r="M35" s="49"/>
      <c r="N35" s="50"/>
      <c r="O35" s="57"/>
      <c r="P35" s="49"/>
      <c r="Q35" s="49"/>
      <c r="R35" s="49"/>
      <c r="S35" s="49"/>
      <c r="T35" s="49"/>
      <c r="U35" s="50"/>
      <c r="V35" s="51" t="str">
        <f t="shared" si="4"/>
        <v xml:space="preserve"> </v>
      </c>
      <c r="W35" s="52"/>
      <c r="X35" s="52"/>
      <c r="Y35" s="53"/>
      <c r="Z35" s="51"/>
      <c r="AA35" s="52"/>
      <c r="AB35" s="53"/>
      <c r="AC35" s="45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7"/>
      <c r="AZ35" s="232"/>
      <c r="BA35" s="233"/>
    </row>
    <row r="36" spans="1:53" ht="25.15" customHeight="1" x14ac:dyDescent="0.2">
      <c r="A36" s="48"/>
      <c r="B36" s="49"/>
      <c r="C36" s="50"/>
      <c r="D36" s="51" t="str">
        <f>IF(ISBLANK(A36)," ",V35)</f>
        <v xml:space="preserve"> </v>
      </c>
      <c r="E36" s="52"/>
      <c r="F36" s="52"/>
      <c r="G36" s="53"/>
      <c r="H36" s="54"/>
      <c r="I36" s="49"/>
      <c r="J36" s="49"/>
      <c r="K36" s="49"/>
      <c r="L36" s="49"/>
      <c r="M36" s="49"/>
      <c r="N36" s="50"/>
      <c r="O36" s="54"/>
      <c r="P36" s="55"/>
      <c r="Q36" s="55"/>
      <c r="R36" s="55"/>
      <c r="S36" s="55"/>
      <c r="T36" s="55"/>
      <c r="U36" s="56"/>
      <c r="V36" s="51" t="str">
        <f>IF(ISBLANK(A36)," ",D36+Z36)</f>
        <v xml:space="preserve"> </v>
      </c>
      <c r="W36" s="52"/>
      <c r="X36" s="52"/>
      <c r="Y36" s="53"/>
      <c r="Z36" s="51"/>
      <c r="AA36" s="52"/>
      <c r="AB36" s="53"/>
      <c r="AC36" s="45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7"/>
    </row>
    <row r="37" spans="1:53" x14ac:dyDescent="0.2">
      <c r="A37" s="23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5"/>
      <c r="AM37" s="25"/>
      <c r="AN37" s="25"/>
      <c r="AO37" s="25"/>
      <c r="AP37" s="25"/>
      <c r="AQ37" s="26"/>
    </row>
    <row r="38" spans="1:53" ht="15" customHeight="1" x14ac:dyDescent="0.2">
      <c r="A38" s="27"/>
      <c r="B38" s="28"/>
      <c r="C38" s="28"/>
      <c r="D38" s="28"/>
      <c r="E38" s="28"/>
      <c r="F38" s="28"/>
      <c r="G38" s="28"/>
      <c r="H38" s="44" t="s">
        <v>57</v>
      </c>
      <c r="I38" s="44"/>
      <c r="J38" s="44"/>
      <c r="K38" s="44"/>
      <c r="L38" s="44"/>
      <c r="M38" s="44"/>
      <c r="N38" s="44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30"/>
      <c r="AM38" s="30"/>
      <c r="AN38" s="30"/>
      <c r="AO38" s="30"/>
      <c r="AP38" s="30"/>
      <c r="AQ38" s="31"/>
    </row>
    <row r="39" spans="1:53" ht="15" customHeight="1" x14ac:dyDescent="0.2">
      <c r="A39" s="27"/>
      <c r="B39" s="28"/>
      <c r="C39" s="28"/>
      <c r="D39" s="28"/>
      <c r="E39" s="28"/>
      <c r="F39" s="28"/>
      <c r="G39" s="28"/>
      <c r="H39" s="28"/>
      <c r="I39" s="32" t="s">
        <v>19</v>
      </c>
      <c r="J39" s="37" t="s">
        <v>58</v>
      </c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8" t="s">
        <v>40</v>
      </c>
      <c r="AA39" s="38"/>
      <c r="AB39" s="39" t="s">
        <v>59</v>
      </c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40"/>
    </row>
    <row r="40" spans="1:53" ht="15" customHeight="1" x14ac:dyDescent="0.2">
      <c r="A40" s="27"/>
      <c r="B40" s="28"/>
      <c r="C40" s="28"/>
      <c r="D40" s="28"/>
      <c r="E40" s="28"/>
      <c r="F40" s="28"/>
      <c r="G40" s="28"/>
      <c r="H40" s="28"/>
      <c r="I40" s="32" t="s">
        <v>23</v>
      </c>
      <c r="J40" s="37" t="s">
        <v>60</v>
      </c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8" t="s">
        <v>56</v>
      </c>
      <c r="AA40" s="38"/>
      <c r="AB40" s="39" t="s">
        <v>61</v>
      </c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40"/>
    </row>
    <row r="41" spans="1:53" ht="15" customHeight="1" x14ac:dyDescent="0.2">
      <c r="A41" s="27"/>
      <c r="B41" s="28"/>
      <c r="C41" s="28"/>
      <c r="D41" s="28"/>
      <c r="E41" s="28"/>
      <c r="F41" s="28"/>
      <c r="G41" s="28"/>
      <c r="H41" s="28"/>
      <c r="I41" s="32" t="s">
        <v>20</v>
      </c>
      <c r="J41" s="37" t="s">
        <v>62</v>
      </c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8" t="s">
        <v>48</v>
      </c>
      <c r="AA41" s="38"/>
      <c r="AB41" s="39" t="s">
        <v>63</v>
      </c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40"/>
    </row>
    <row r="42" spans="1:53" ht="15" customHeight="1" x14ac:dyDescent="0.2">
      <c r="A42" s="27"/>
      <c r="B42" s="28"/>
      <c r="C42" s="28"/>
      <c r="D42" s="28"/>
      <c r="E42" s="28"/>
      <c r="F42" s="28"/>
      <c r="G42" s="28"/>
      <c r="H42" s="28"/>
      <c r="I42" s="32" t="s">
        <v>24</v>
      </c>
      <c r="J42" s="37" t="s">
        <v>64</v>
      </c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8" t="s">
        <v>51</v>
      </c>
      <c r="AA42" s="38"/>
      <c r="AB42" s="38"/>
      <c r="AC42" s="39" t="s">
        <v>65</v>
      </c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40"/>
    </row>
    <row r="43" spans="1:53" ht="15" customHeight="1" x14ac:dyDescent="0.2">
      <c r="A43" s="27"/>
      <c r="B43" s="28"/>
      <c r="C43" s="28"/>
      <c r="D43" s="28"/>
      <c r="E43" s="28"/>
      <c r="F43" s="28"/>
      <c r="G43" s="28"/>
      <c r="H43" s="28"/>
      <c r="I43" s="32" t="s">
        <v>21</v>
      </c>
      <c r="J43" s="37" t="s">
        <v>66</v>
      </c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8" t="s">
        <v>67</v>
      </c>
      <c r="AA43" s="38"/>
      <c r="AB43" s="38"/>
      <c r="AC43" s="39" t="s">
        <v>68</v>
      </c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40"/>
    </row>
    <row r="44" spans="1:53" x14ac:dyDescent="0.2">
      <c r="A44" s="33"/>
      <c r="Z44" s="41" t="s">
        <v>53</v>
      </c>
      <c r="AA44" s="41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3"/>
    </row>
    <row r="45" spans="1:53" ht="13.5" thickBot="1" x14ac:dyDescent="0.25">
      <c r="A45" s="34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6"/>
    </row>
    <row r="46" spans="1:53" ht="13.5" thickTop="1" x14ac:dyDescent="0.2"/>
  </sheetData>
  <mergeCells count="194">
    <mergeCell ref="AC9:AF9"/>
    <mergeCell ref="AC10:AF10"/>
    <mergeCell ref="A1:R4"/>
    <mergeCell ref="S1:AQ2"/>
    <mergeCell ref="S3:AB4"/>
    <mergeCell ref="AC3:AG4"/>
    <mergeCell ref="AH3:AQ4"/>
    <mergeCell ref="A5:E6"/>
    <mergeCell ref="F5:I6"/>
    <mergeCell ref="J5:N6"/>
    <mergeCell ref="O5:R6"/>
    <mergeCell ref="S5:X11"/>
    <mergeCell ref="AH12:AK12"/>
    <mergeCell ref="AM12:AP12"/>
    <mergeCell ref="A13:N14"/>
    <mergeCell ref="O13:R14"/>
    <mergeCell ref="X13:AA13"/>
    <mergeCell ref="AC13:AF13"/>
    <mergeCell ref="AH13:AK13"/>
    <mergeCell ref="AM13:AP13"/>
    <mergeCell ref="S14:W16"/>
    <mergeCell ref="X14:AF14"/>
    <mergeCell ref="A11:N12"/>
    <mergeCell ref="O11:R12"/>
    <mergeCell ref="AC11:AF11"/>
    <mergeCell ref="S12:W13"/>
    <mergeCell ref="X12:AA12"/>
    <mergeCell ref="AC12:AF12"/>
    <mergeCell ref="Y5:AB11"/>
    <mergeCell ref="AC5:AF5"/>
    <mergeCell ref="AH5:AQ11"/>
    <mergeCell ref="AC6:AF6"/>
    <mergeCell ref="A7:I10"/>
    <mergeCell ref="J7:R10"/>
    <mergeCell ref="AC7:AF7"/>
    <mergeCell ref="AC8:AF8"/>
    <mergeCell ref="Z17:AC17"/>
    <mergeCell ref="AD17:AF17"/>
    <mergeCell ref="AI17:AM17"/>
    <mergeCell ref="AN17:AQ17"/>
    <mergeCell ref="D18:N18"/>
    <mergeCell ref="O18:Y18"/>
    <mergeCell ref="AH14:AP14"/>
    <mergeCell ref="A15:N16"/>
    <mergeCell ref="O15:R16"/>
    <mergeCell ref="X15:AF15"/>
    <mergeCell ref="AH15:AP15"/>
    <mergeCell ref="X16:AF16"/>
    <mergeCell ref="AH16:AP16"/>
    <mergeCell ref="AC19:AQ19"/>
    <mergeCell ref="A20:C20"/>
    <mergeCell ref="D20:G20"/>
    <mergeCell ref="H20:N20"/>
    <mergeCell ref="O20:U20"/>
    <mergeCell ref="V20:Y20"/>
    <mergeCell ref="Z20:AB20"/>
    <mergeCell ref="AC20:AQ20"/>
    <mergeCell ref="A19:C19"/>
    <mergeCell ref="D19:G19"/>
    <mergeCell ref="H19:N19"/>
    <mergeCell ref="O19:U19"/>
    <mergeCell ref="V19:Y19"/>
    <mergeCell ref="Z19:AB19"/>
    <mergeCell ref="AC21:AQ21"/>
    <mergeCell ref="A22:C22"/>
    <mergeCell ref="D22:G22"/>
    <mergeCell ref="H22:N22"/>
    <mergeCell ref="O22:U22"/>
    <mergeCell ref="V22:Y22"/>
    <mergeCell ref="Z22:AB22"/>
    <mergeCell ref="AC22:AQ22"/>
    <mergeCell ref="A21:C21"/>
    <mergeCell ref="D21:G21"/>
    <mergeCell ref="H21:N21"/>
    <mergeCell ref="O21:U21"/>
    <mergeCell ref="V21:Y21"/>
    <mergeCell ref="Z21:AB21"/>
    <mergeCell ref="AC23:AQ23"/>
    <mergeCell ref="A24:C24"/>
    <mergeCell ref="D24:G24"/>
    <mergeCell ref="H24:N24"/>
    <mergeCell ref="O24:U24"/>
    <mergeCell ref="V24:Y24"/>
    <mergeCell ref="Z24:AB24"/>
    <mergeCell ref="AC24:AQ24"/>
    <mergeCell ref="A23:C23"/>
    <mergeCell ref="D23:G23"/>
    <mergeCell ref="H23:N23"/>
    <mergeCell ref="O23:U23"/>
    <mergeCell ref="V23:Y23"/>
    <mergeCell ref="Z23:AB23"/>
    <mergeCell ref="AC25:AQ25"/>
    <mergeCell ref="A26:C26"/>
    <mergeCell ref="D26:G26"/>
    <mergeCell ref="H26:N26"/>
    <mergeCell ref="O26:U26"/>
    <mergeCell ref="V26:Y26"/>
    <mergeCell ref="Z26:AB26"/>
    <mergeCell ref="AC26:AQ26"/>
    <mergeCell ref="A25:C25"/>
    <mergeCell ref="D25:G25"/>
    <mergeCell ref="H25:N25"/>
    <mergeCell ref="O25:U25"/>
    <mergeCell ref="V25:Y25"/>
    <mergeCell ref="Z25:AB25"/>
    <mergeCell ref="AC27:AQ27"/>
    <mergeCell ref="A28:C28"/>
    <mergeCell ref="D28:G28"/>
    <mergeCell ref="H28:N28"/>
    <mergeCell ref="O28:U28"/>
    <mergeCell ref="V28:Y28"/>
    <mergeCell ref="Z28:AB28"/>
    <mergeCell ref="AC28:AI28"/>
    <mergeCell ref="AJ28:AQ28"/>
    <mergeCell ref="A27:C27"/>
    <mergeCell ref="D27:G27"/>
    <mergeCell ref="H27:N27"/>
    <mergeCell ref="O27:U27"/>
    <mergeCell ref="V27:Y27"/>
    <mergeCell ref="Z27:AB27"/>
    <mergeCell ref="AC29:AQ29"/>
    <mergeCell ref="A30:C30"/>
    <mergeCell ref="D30:G30"/>
    <mergeCell ref="H30:N30"/>
    <mergeCell ref="O30:U30"/>
    <mergeCell ref="V30:Y30"/>
    <mergeCell ref="Z30:AB30"/>
    <mergeCell ref="AC30:AQ30"/>
    <mergeCell ref="A29:C29"/>
    <mergeCell ref="D29:G29"/>
    <mergeCell ref="H29:N29"/>
    <mergeCell ref="O29:U29"/>
    <mergeCell ref="V29:Y29"/>
    <mergeCell ref="Z29:AB29"/>
    <mergeCell ref="AC31:AQ31"/>
    <mergeCell ref="A32:C32"/>
    <mergeCell ref="D32:G32"/>
    <mergeCell ref="H32:N32"/>
    <mergeCell ref="O32:U32"/>
    <mergeCell ref="V32:Y32"/>
    <mergeCell ref="Z32:AB32"/>
    <mergeCell ref="AC32:AQ32"/>
    <mergeCell ref="A31:C31"/>
    <mergeCell ref="D31:G31"/>
    <mergeCell ref="H31:N31"/>
    <mergeCell ref="O31:U31"/>
    <mergeCell ref="V31:Y31"/>
    <mergeCell ref="Z31:AB31"/>
    <mergeCell ref="AC33:AQ33"/>
    <mergeCell ref="A34:C34"/>
    <mergeCell ref="D34:G34"/>
    <mergeCell ref="H34:N34"/>
    <mergeCell ref="O34:U34"/>
    <mergeCell ref="V34:Y34"/>
    <mergeCell ref="Z34:AB34"/>
    <mergeCell ref="AC34:AQ34"/>
    <mergeCell ref="A33:C33"/>
    <mergeCell ref="D33:G33"/>
    <mergeCell ref="H33:N33"/>
    <mergeCell ref="O33:U33"/>
    <mergeCell ref="V33:Y33"/>
    <mergeCell ref="Z33:AB33"/>
    <mergeCell ref="H38:N38"/>
    <mergeCell ref="J39:Y39"/>
    <mergeCell ref="Z39:AA39"/>
    <mergeCell ref="AB39:AQ39"/>
    <mergeCell ref="J40:Y40"/>
    <mergeCell ref="Z40:AA40"/>
    <mergeCell ref="AB40:AQ40"/>
    <mergeCell ref="AC35:AQ35"/>
    <mergeCell ref="A36:C36"/>
    <mergeCell ref="D36:G36"/>
    <mergeCell ref="H36:N36"/>
    <mergeCell ref="O36:U36"/>
    <mergeCell ref="V36:Y36"/>
    <mergeCell ref="Z36:AB36"/>
    <mergeCell ref="AC36:AQ36"/>
    <mergeCell ref="A35:C35"/>
    <mergeCell ref="D35:G35"/>
    <mergeCell ref="H35:N35"/>
    <mergeCell ref="O35:U35"/>
    <mergeCell ref="V35:Y35"/>
    <mergeCell ref="Z35:AB35"/>
    <mergeCell ref="J43:Y43"/>
    <mergeCell ref="Z43:AB43"/>
    <mergeCell ref="AC43:AQ43"/>
    <mergeCell ref="Z44:AA44"/>
    <mergeCell ref="AB44:AQ44"/>
    <mergeCell ref="J41:Y41"/>
    <mergeCell ref="Z41:AA41"/>
    <mergeCell ref="AB41:AQ41"/>
    <mergeCell ref="J42:Y42"/>
    <mergeCell ref="Z42:AB42"/>
    <mergeCell ref="AC42:AQ42"/>
  </mergeCells>
  <conditionalFormatting sqref="A20:C20 A21:A22 A23:C23 A24:A25 A26:C36">
    <cfRule type="containsText" dxfId="15" priority="1" operator="containsText" text="MANCO">
      <formula>NOT(ISERROR(SEARCH("MANCO",A20)))</formula>
    </cfRule>
    <cfRule type="containsText" dxfId="14" priority="2" operator="containsText" text="Circule">
      <formula>NOT(ISERROR(SEARCH("Circule",A20)))</formula>
    </cfRule>
    <cfRule type="containsText" dxfId="13" priority="3" operator="containsText" text="Manso">
      <formula>NOT(ISERROR(SEARCH("Manso",A20)))</formula>
    </cfRule>
  </conditionalFormatting>
  <conditionalFormatting sqref="S1:AQ2">
    <cfRule type="containsText" dxfId="12" priority="4" operator="containsText" text="TPF">
      <formula>NOT(ISERROR(SEARCH("TPF",S1)))</formula>
    </cfRule>
    <cfRule type="containsText" dxfId="11" priority="5" operator="containsText" text="T&amp;D">
      <formula>NOT(ISERROR(SEARCH("T&amp;D",S1)))</formula>
    </cfRule>
    <cfRule type="containsText" dxfId="10" priority="6" operator="containsText" text="MAINTENANCE">
      <formula>NOT(ISERROR(SEARCH("MAINTENANCE",S1)))</formula>
    </cfRule>
    <cfRule type="containsText" dxfId="9" priority="7" operator="containsText" text="LINEAS">
      <formula>NOT(ISERROR(SEARCH("LINEAS",S1)))</formula>
    </cfRule>
    <cfRule type="containsText" dxfId="8" priority="8" operator="containsText" text="LAFARGE">
      <formula>NOT(ISERROR(SEARCH("LAFARGE",S1)))</formula>
    </cfRule>
    <cfRule type="containsText" dxfId="7" priority="9" operator="containsText" text="K+S">
      <formula>NOT(ISERROR(SEARCH("K+S",S1)))</formula>
    </cfRule>
    <cfRule type="containsText" dxfId="6" priority="10" operator="containsText" text="COMAN">
      <formula>NOT(ISERROR(SEARCH("COMAN",S1)))</formula>
    </cfRule>
    <cfRule type="containsText" dxfId="5" priority="11" operator="containsText" text="CEREVIA">
      <formula>NOT(ISERROR(SEARCH("CEREVIA",S1)))</formula>
    </cfRule>
    <cfRule type="containsText" dxfId="4" priority="12" operator="containsText" text="CAT">
      <formula>NOT(ISERROR(SEARCH("CAT",S1)))</formula>
    </cfRule>
    <cfRule type="containsText" dxfId="3" priority="13" operator="containsText" text="CARGILL">
      <formula>NOT(ISERROR(SEARCH("CARGILL",S1)))</formula>
    </cfRule>
    <cfRule type="containsText" dxfId="2" priority="14" operator="containsText" text="GEFCO">
      <formula>NOT(ISERROR(SEARCH("GEFCO",S1)))</formula>
    </cfRule>
    <cfRule type="containsText" dxfId="1" priority="15" operator="containsText" text="EXXON">
      <formula>NOT(ISERROR(SEARCH("EXXON",S1)))</formula>
    </cfRule>
  </conditionalFormatting>
  <conditionalFormatting sqref="AG5:AG16 AB12:AB13 AL12:AL13 AQ14:AQ16">
    <cfRule type="containsText" dxfId="0" priority="16" operator="containsText" text="X">
      <formula>NOT(ISERROR(SEARCH("X",AB5)))</formula>
    </cfRule>
  </conditionalFormatting>
  <dataValidations count="7">
    <dataValidation type="list" allowBlank="1" showInputMessage="1" showErrorMessage="1" sqref="Y5:AB11" xr:uid="{3C6E1F5F-29A3-4372-A650-929EE573DE8B}">
      <formula1>PS</formula1>
    </dataValidation>
    <dataValidation type="list" allowBlank="1" showInputMessage="1" showErrorMessage="1" sqref="S1:AQ2" xr:uid="{EB670491-99B0-49AC-A44A-51F054E7240C}">
      <formula1>TRAFICS</formula1>
    </dataValidation>
    <dataValidation type="list" allowBlank="1" showInputMessage="1" showErrorMessage="1" sqref="J7:R10" xr:uid="{015C487F-778E-4855-8060-439C25C17C12}">
      <formula1>ANNEE</formula1>
    </dataValidation>
    <dataValidation type="list" allowBlank="1" showInputMessage="1" showErrorMessage="1" sqref="S5" xr:uid="{CF5165E4-E7DE-4D86-A507-908B9CD40702}">
      <formula1>CODIFICATION</formula1>
    </dataValidation>
    <dataValidation type="list" allowBlank="1" showInputMessage="1" showErrorMessage="1" sqref="AH5:AQ11" xr:uid="{6E10AFE9-7749-46C9-BB28-6DAA099A031D}">
      <formula1>FONCTION</formula1>
    </dataValidation>
    <dataValidation type="list" allowBlank="1" showInputMessage="1" showErrorMessage="1" sqref="AG5:AG16 AL12:AL13 AQ14:AQ16 AB12:AB13" xr:uid="{D68B398C-A61F-43C6-A49E-10288E9057CA}">
      <formula1>BOUTON</formula1>
    </dataValidation>
    <dataValidation type="list" allowBlank="1" showInputMessage="1" showErrorMessage="1" sqref="B23:C23 B26:C36 B20:C20 A20:A36" xr:uid="{93E48F35-9611-4300-B203-FDBB20DF598F}">
      <formula1>MISSION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Feuil1!LIEN1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carretero</dc:creator>
  <cp:lastModifiedBy>Yves Admin</cp:lastModifiedBy>
  <dcterms:created xsi:type="dcterms:W3CDTF">2025-01-27T13:06:49Z</dcterms:created>
  <dcterms:modified xsi:type="dcterms:W3CDTF">2025-02-14T17:37:29Z</dcterms:modified>
</cp:coreProperties>
</file>