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1BF6C63-ECF0-48DC-9C44-6E33AFA9A370}" xr6:coauthVersionLast="47" xr6:coauthVersionMax="47" xr10:uidLastSave="{00000000-0000-0000-0000-000000000000}"/>
  <bookViews>
    <workbookView xWindow="-120" yWindow="-120" windowWidth="29040" windowHeight="15840" xr2:uid="{144BC2DD-F43A-4C03-80F3-E9BAA21048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O7" i="1"/>
  <c r="K5" i="1"/>
  <c r="K7" i="1"/>
  <c r="J5" i="1"/>
  <c r="J7" i="1"/>
  <c r="I5" i="1"/>
  <c r="I7" i="1"/>
  <c r="H5" i="1"/>
  <c r="H7" i="1"/>
  <c r="D5" i="1" l="1"/>
  <c r="D7" i="1"/>
  <c r="G8" i="1"/>
  <c r="G3" i="1"/>
  <c r="G4" i="1"/>
  <c r="G5" i="1"/>
  <c r="G6" i="1"/>
  <c r="G2" i="1"/>
  <c r="D3" i="1"/>
  <c r="D4" i="1"/>
  <c r="D6" i="1"/>
  <c r="D8" i="1"/>
  <c r="D2" i="1"/>
  <c r="H8" i="1" l="1"/>
  <c r="H6" i="1"/>
  <c r="H4" i="1"/>
  <c r="H3" i="1"/>
  <c r="H2" i="1"/>
  <c r="G7" i="1"/>
  <c r="G9" i="1" s="1"/>
  <c r="D9" i="1"/>
  <c r="D13" i="1" s="1"/>
  <c r="H9" i="1" l="1"/>
  <c r="I3" i="1" s="1"/>
  <c r="J9" i="1"/>
  <c r="J3" i="1" l="1"/>
  <c r="K3" i="1" s="1"/>
  <c r="O3" i="1" s="1"/>
  <c r="I6" i="1"/>
  <c r="J6" i="1" s="1"/>
  <c r="K6" i="1" s="1"/>
  <c r="O6" i="1" s="1"/>
  <c r="I4" i="1"/>
  <c r="J4" i="1" s="1"/>
  <c r="K4" i="1" s="1"/>
  <c r="O4" i="1" s="1"/>
  <c r="I8" i="1"/>
  <c r="J8" i="1" s="1"/>
  <c r="K8" i="1" s="1"/>
  <c r="O8" i="1" s="1"/>
  <c r="I2" i="1"/>
  <c r="J2" i="1" l="1"/>
  <c r="K2" i="1" s="1"/>
  <c r="O2" i="1" s="1"/>
  <c r="O9" i="1" s="1"/>
  <c r="I9" i="1"/>
</calcChain>
</file>

<file path=xl/sharedStrings.xml><?xml version="1.0" encoding="utf-8"?>
<sst xmlns="http://schemas.openxmlformats.org/spreadsheetml/2006/main" count="19" uniqueCount="19">
  <si>
    <t>Produit 1</t>
  </si>
  <si>
    <t>Produit 2</t>
  </si>
  <si>
    <t>Produit 3</t>
  </si>
  <si>
    <t>Produit 4</t>
  </si>
  <si>
    <t>Produit 5</t>
  </si>
  <si>
    <t>Produit 6</t>
  </si>
  <si>
    <t>Produit 7</t>
  </si>
  <si>
    <t>Prix d'achat</t>
  </si>
  <si>
    <t>Remise</t>
  </si>
  <si>
    <t>Prix d'achat net</t>
  </si>
  <si>
    <t>Total</t>
  </si>
  <si>
    <t>Taux de marque souhaités</t>
  </si>
  <si>
    <t>Taux de marque nécessaire</t>
  </si>
  <si>
    <t>Prix de vente souhaité</t>
  </si>
  <si>
    <t>Prix de vente nécessaire</t>
  </si>
  <si>
    <t>Prix d'achat manquants</t>
  </si>
  <si>
    <t>%</t>
  </si>
  <si>
    <t>Taux de marque global souhaité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</si>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</sst>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9" fontId="0" fillId="0" borderId="0" xfId="0" applyNumberFormat="1"/>
    <xf numFmtId="43" fontId="0" fillId="0" borderId="0" xfId="1" applyFont="1"/>
    <xf numFmtId="0" fontId="0" fillId="0" borderId="0" xfId="0" applyAlignment="1">
      <alignment horizontal="center" vertical="center" wrapText="1"/>
    </xf>
    <xf numFmtId="43" fontId="0" fillId="0" borderId="0" xfId="0" applyNumberFormat="1"/>
    <xf numFmtId="0" fontId="0" fillId="2" borderId="0" xfId="0" applyFill="1"/>
    <xf numFmtId="9" fontId="0" fillId="2" borderId="0" xfId="0" applyNumberFormat="1" applyFill="1"/>
    <xf numFmtId="43" fontId="0" fillId="0" borderId="0" xfId="0" applyNumberFormat="1" applyFill="1"/>
    <xf numFmtId="43" fontId="0" fillId="0" borderId="0" xfId="0" applyNumberFormat="1" applyAlignment="1">
      <alignment horizontal="right"/>
    </xf>
    <xf numFmtId="9" fontId="0" fillId="0" borderId="0" xfId="2" applyFont="1" applyAlignment="1">
      <alignment horizontal="right"/>
    </xf>
    <xf numFmtId="9" fontId="0" fillId="0" borderId="0" xfId="2" applyFont="1"/>
    <xf numFmtId="164" fontId="0" fillId="3" borderId="0" xfId="2" applyNumberFormat="1" applyFont="1" applyFill="1" applyAlignment="1">
      <alignment horizontal="righ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8</xdr:row>
      <xdr:rowOff>266700</xdr:rowOff>
    </xdr:from>
    <xdr:to>
      <xdr:col>14</xdr:col>
      <xdr:colOff>38100</xdr:colOff>
      <xdr:row>12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09E1AAD-35A7-B4FD-D7E8-969A2AC67AE5}"/>
            </a:ext>
          </a:extLst>
        </xdr:cNvPr>
        <xdr:cNvCxnSpPr/>
      </xdr:nvCxnSpPr>
      <xdr:spPr>
        <a:xfrm flipV="1">
          <a:off x="3695700" y="2219325"/>
          <a:ext cx="7486650" cy="7048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3720D-BDBC-4732-A91A-3CC85DE9392B}">
  <dimension ref="A1:O19"/>
  <sheetViews>
    <sheetView tabSelected="1" workbookViewId="0">
      <selection activeCell="F23" sqref="F23"/>
    </sheetView>
  </sheetViews>
  <sheetFormatPr baseColWidth="10" defaultRowHeight="15" x14ac:dyDescent="0.25"/>
  <cols>
    <col min="1" max="1" width="18.5703125" customWidth="1"/>
  </cols>
  <sheetData>
    <row r="1" spans="1:15" s="3" customFormat="1" ht="48.75" customHeight="1" x14ac:dyDescent="0.25">
      <c r="B1" s="3" t="s">
        <v>7</v>
      </c>
      <c r="C1" s="3" t="s">
        <v>8</v>
      </c>
      <c r="D1" s="3" t="s">
        <v>9</v>
      </c>
      <c r="F1" s="3" t="s">
        <v>11</v>
      </c>
      <c r="G1" s="3" t="s">
        <v>13</v>
      </c>
      <c r="H1" s="3" t="s">
        <v>15</v>
      </c>
      <c r="I1" s="3" t="s">
        <v>16</v>
      </c>
      <c r="J1" s="3" t="s">
        <v>14</v>
      </c>
      <c r="K1" s="3" t="s">
        <v>12</v>
      </c>
      <c r="O1" s="3" t="s">
        <v>18</v>
      </c>
    </row>
    <row r="2" spans="1:15" x14ac:dyDescent="0.25">
      <c r="A2" t="s">
        <v>0</v>
      </c>
      <c r="B2" s="2">
        <v>22</v>
      </c>
      <c r="C2" s="1">
        <v>0.05</v>
      </c>
      <c r="D2" s="2">
        <f>B2*0.95</f>
        <v>20.9</v>
      </c>
      <c r="F2" s="5"/>
      <c r="G2" s="8" t="str">
        <f>IF(F2&lt;&gt;"",D2*(1+F2),"-")</f>
        <v>-</v>
      </c>
      <c r="H2" s="8">
        <f>IF(F2="",D2,"-")</f>
        <v>20.9</v>
      </c>
      <c r="I2" s="9">
        <f>IF(F2="",H2/$H$9,"-")</f>
        <v>0.1818181818181818</v>
      </c>
      <c r="J2" s="8">
        <f>IF(F2="",$J$9*I2,"-")</f>
        <v>30.831818181818186</v>
      </c>
      <c r="K2" s="11">
        <f>IF(F2="",(J2/D2)-1,"-")</f>
        <v>0.47520661157024824</v>
      </c>
      <c r="L2" s="8"/>
      <c r="O2" s="8">
        <f>IF(F2="",D2*(1+K2),D2*(1+F2))</f>
        <v>30.831818181818186</v>
      </c>
    </row>
    <row r="3" spans="1:15" x14ac:dyDescent="0.25">
      <c r="A3" t="s">
        <v>1</v>
      </c>
      <c r="B3" s="2">
        <v>32</v>
      </c>
      <c r="C3" s="1">
        <v>0.05</v>
      </c>
      <c r="D3" s="2">
        <f t="shared" ref="D3:D8" si="0">B3*0.95</f>
        <v>30.4</v>
      </c>
      <c r="F3" s="5"/>
      <c r="G3" s="8" t="str">
        <f t="shared" ref="G3:G7" si="1">IF(F3&lt;&gt;"",D3*(1+F3),"-")</f>
        <v>-</v>
      </c>
      <c r="H3" s="8">
        <f t="shared" ref="H3:H8" si="2">IF(F3="",D3,"-")</f>
        <v>30.4</v>
      </c>
      <c r="I3" s="9">
        <f t="shared" ref="I3:I8" si="3">IF(F3="",H3/$H$9,"-")</f>
        <v>0.26446280991735538</v>
      </c>
      <c r="J3" s="8">
        <f t="shared" ref="J3:J8" si="4">IF(F3="",$J$9*I3,"-")</f>
        <v>44.846280991735547</v>
      </c>
      <c r="K3" s="11">
        <f t="shared" ref="K3:K8" si="5">IF(F3="",(J3/D3)-1,"-")</f>
        <v>0.47520661157024824</v>
      </c>
      <c r="L3" s="8"/>
      <c r="O3" s="8">
        <f t="shared" ref="O3:O8" si="6">IF(F3="",D3*(1+K3),D3*(1+F3))</f>
        <v>44.846280991735547</v>
      </c>
    </row>
    <row r="4" spans="1:15" x14ac:dyDescent="0.25">
      <c r="A4" t="s">
        <v>2</v>
      </c>
      <c r="B4" s="2">
        <v>51</v>
      </c>
      <c r="C4" s="1">
        <v>0.05</v>
      </c>
      <c r="D4" s="2">
        <f t="shared" si="0"/>
        <v>48.449999999999996</v>
      </c>
      <c r="F4" s="5"/>
      <c r="G4" s="8" t="str">
        <f t="shared" si="1"/>
        <v>-</v>
      </c>
      <c r="H4" s="8">
        <f t="shared" si="2"/>
        <v>48.449999999999996</v>
      </c>
      <c r="I4" s="9">
        <f t="shared" si="3"/>
        <v>0.42148760330578505</v>
      </c>
      <c r="J4" s="8">
        <f t="shared" si="4"/>
        <v>71.473760330578514</v>
      </c>
      <c r="K4" s="11">
        <f t="shared" si="5"/>
        <v>0.47520661157024802</v>
      </c>
      <c r="L4" s="8"/>
      <c r="O4" s="8">
        <f t="shared" si="6"/>
        <v>71.473760330578514</v>
      </c>
    </row>
    <row r="5" spans="1:15" x14ac:dyDescent="0.25">
      <c r="A5" t="s">
        <v>3</v>
      </c>
      <c r="B5" s="2">
        <v>555</v>
      </c>
      <c r="C5" s="1">
        <v>0.05</v>
      </c>
      <c r="D5" s="2">
        <f t="shared" si="0"/>
        <v>527.25</v>
      </c>
      <c r="F5" s="6">
        <v>0.15</v>
      </c>
      <c r="G5" s="8">
        <f t="shared" si="1"/>
        <v>606.33749999999998</v>
      </c>
      <c r="H5" s="8" t="str">
        <f t="shared" si="2"/>
        <v>-</v>
      </c>
      <c r="I5" s="9" t="str">
        <f t="shared" si="3"/>
        <v>-</v>
      </c>
      <c r="J5" s="8" t="str">
        <f t="shared" si="4"/>
        <v>-</v>
      </c>
      <c r="K5" s="11" t="str">
        <f t="shared" si="5"/>
        <v>-</v>
      </c>
      <c r="L5" s="8"/>
      <c r="O5" s="8">
        <f t="shared" si="6"/>
        <v>606.33749999999998</v>
      </c>
    </row>
    <row r="6" spans="1:15" x14ac:dyDescent="0.25">
      <c r="A6" t="s">
        <v>4</v>
      </c>
      <c r="B6" s="2">
        <v>11</v>
      </c>
      <c r="C6" s="1">
        <v>0.05</v>
      </c>
      <c r="D6" s="2">
        <f t="shared" si="0"/>
        <v>10.45</v>
      </c>
      <c r="F6" s="5"/>
      <c r="G6" s="8" t="str">
        <f t="shared" si="1"/>
        <v>-</v>
      </c>
      <c r="H6" s="8">
        <f t="shared" si="2"/>
        <v>10.45</v>
      </c>
      <c r="I6" s="9">
        <f t="shared" si="3"/>
        <v>9.0909090909090898E-2</v>
      </c>
      <c r="J6" s="8">
        <f t="shared" si="4"/>
        <v>15.415909090909093</v>
      </c>
      <c r="K6" s="11">
        <f t="shared" si="5"/>
        <v>0.47520661157024824</v>
      </c>
      <c r="L6" s="8"/>
      <c r="O6" s="8">
        <f t="shared" si="6"/>
        <v>15.415909090909093</v>
      </c>
    </row>
    <row r="7" spans="1:15" x14ac:dyDescent="0.25">
      <c r="A7" t="s">
        <v>5</v>
      </c>
      <c r="B7" s="2">
        <v>111</v>
      </c>
      <c r="C7" s="1">
        <v>0.05</v>
      </c>
      <c r="D7" s="2">
        <f t="shared" si="0"/>
        <v>105.44999999999999</v>
      </c>
      <c r="F7" s="6">
        <v>0.15</v>
      </c>
      <c r="G7" s="8">
        <f t="shared" si="1"/>
        <v>121.26749999999998</v>
      </c>
      <c r="H7" s="8" t="str">
        <f t="shared" si="2"/>
        <v>-</v>
      </c>
      <c r="I7" s="9" t="str">
        <f t="shared" si="3"/>
        <v>-</v>
      </c>
      <c r="J7" s="8" t="str">
        <f t="shared" si="4"/>
        <v>-</v>
      </c>
      <c r="K7" s="11" t="str">
        <f t="shared" si="5"/>
        <v>-</v>
      </c>
      <c r="L7" s="8"/>
      <c r="O7" s="8">
        <f t="shared" si="6"/>
        <v>121.26749999999998</v>
      </c>
    </row>
    <row r="8" spans="1:15" x14ac:dyDescent="0.25">
      <c r="A8" t="s">
        <v>6</v>
      </c>
      <c r="B8" s="2">
        <v>5</v>
      </c>
      <c r="C8" s="1">
        <v>0.05</v>
      </c>
      <c r="D8" s="2">
        <f t="shared" si="0"/>
        <v>4.75</v>
      </c>
      <c r="F8" s="5"/>
      <c r="G8" s="8" t="str">
        <f>IF(F8&lt;&gt;"",D8*(1+F8),"-")</f>
        <v>-</v>
      </c>
      <c r="H8" s="8">
        <f t="shared" si="2"/>
        <v>4.75</v>
      </c>
      <c r="I8" s="9">
        <f t="shared" si="3"/>
        <v>4.1322314049586778E-2</v>
      </c>
      <c r="J8" s="8">
        <f t="shared" si="4"/>
        <v>7.0072314049586799</v>
      </c>
      <c r="K8" s="11">
        <f t="shared" si="5"/>
        <v>0.47520661157024846</v>
      </c>
      <c r="L8" s="8"/>
      <c r="O8" s="8">
        <f t="shared" si="6"/>
        <v>7.0072314049586799</v>
      </c>
    </row>
    <row r="9" spans="1:15" ht="25.5" customHeight="1" x14ac:dyDescent="0.25">
      <c r="A9" t="s">
        <v>10</v>
      </c>
      <c r="D9" s="4">
        <f>SUM(D2:D8)</f>
        <v>747.65000000000009</v>
      </c>
      <c r="G9" s="4">
        <f>SUM(G2:G8)</f>
        <v>727.60500000000002</v>
      </c>
      <c r="H9" s="4">
        <f>SUM(H2:H8)</f>
        <v>114.95</v>
      </c>
      <c r="I9" s="10">
        <f>SUM(I2:I8)</f>
        <v>0.99999999999999989</v>
      </c>
      <c r="J9" s="4">
        <f>D13-G9</f>
        <v>169.57500000000005</v>
      </c>
      <c r="O9" s="4">
        <f>SUM(O2:O8)</f>
        <v>897.17999999999984</v>
      </c>
    </row>
    <row r="12" spans="1:15" x14ac:dyDescent="0.25">
      <c r="D12" s="4"/>
      <c r="E12" s="4"/>
    </row>
    <row r="13" spans="1:15" x14ac:dyDescent="0.25">
      <c r="A13" t="s">
        <v>17</v>
      </c>
      <c r="C13" s="6">
        <v>0.2</v>
      </c>
      <c r="D13" s="7">
        <f>D9*(1+C13)</f>
        <v>897.18000000000006</v>
      </c>
      <c r="E13" s="4"/>
    </row>
    <row r="14" spans="1:15" x14ac:dyDescent="0.25">
      <c r="D14" s="4"/>
      <c r="E14" s="4"/>
    </row>
    <row r="15" spans="1:15" x14ac:dyDescent="0.25">
      <c r="D15" s="4"/>
      <c r="E15" s="4"/>
    </row>
    <row r="16" spans="1:15" x14ac:dyDescent="0.25">
      <c r="D16" s="4"/>
      <c r="E16" s="4"/>
    </row>
    <row r="17" spans="4:5" x14ac:dyDescent="0.25">
      <c r="D17" s="4"/>
      <c r="E17" s="4"/>
    </row>
    <row r="18" spans="4:5" x14ac:dyDescent="0.25">
      <c r="D18" s="4"/>
      <c r="E18" s="4"/>
    </row>
    <row r="19" spans="4:5" x14ac:dyDescent="0.25">
      <c r="D19" s="4"/>
      <c r="E19" s="4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2025-01-26T07:27:24Z</dcterms:created>
  <dcterms:modified xsi:type="dcterms:W3CDTF">2025-01-26T08:19:45Z</dcterms:modified>
</cp:coreProperties>
</file>