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 codeName="{5022B3EB-BCE5-7840-4BB8-8062D341818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91D72D19-2EDA-4A7A-8B56-6B185BB9F7DB}" xr6:coauthVersionLast="47" xr6:coauthVersionMax="47" xr10:uidLastSave="{00000000-0000-0000-0000-000000000000}"/>
  <bookViews>
    <workbookView xWindow="-120" yWindow="-120" windowWidth="29040" windowHeight="15840" xr2:uid="{0844D411-16AF-42CD-A314-8AED9B6DAC13}"/>
  </bookViews>
  <sheets>
    <sheet name="Base" sheetId="1" r:id="rId1"/>
    <sheet name="Planning" sheetId="3" r:id="rId2"/>
    <sheet name="Liste des Logements" sheetId="10" r:id="rId3"/>
    <sheet name="Liste des Locataires" sheetId="13" r:id="rId4"/>
  </sheets>
  <definedNames>
    <definedName name="Liste_Logements">'Liste des Logements'!$A$3:$A$6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1" i="3" l="1"/>
  <c r="V9" i="13"/>
  <c r="W9" i="13"/>
  <c r="X9" i="13"/>
  <c r="V10" i="13"/>
  <c r="W10" i="13"/>
  <c r="X10" i="13"/>
  <c r="V11" i="13"/>
  <c r="W11" i="13"/>
  <c r="X11" i="13"/>
  <c r="V12" i="13"/>
  <c r="W12" i="13"/>
  <c r="X12" i="13"/>
  <c r="V13" i="13"/>
  <c r="W13" i="13"/>
  <c r="X13" i="13"/>
  <c r="V14" i="13"/>
  <c r="W14" i="13"/>
  <c r="X14" i="13"/>
  <c r="V15" i="13"/>
  <c r="W15" i="13"/>
  <c r="X15" i="13"/>
  <c r="V16" i="13"/>
  <c r="W16" i="13"/>
  <c r="X16" i="13"/>
  <c r="V17" i="13"/>
  <c r="W17" i="13"/>
  <c r="X17" i="13"/>
  <c r="V18" i="13"/>
  <c r="W18" i="13"/>
  <c r="X18" i="13"/>
  <c r="V19" i="13"/>
  <c r="W19" i="13"/>
  <c r="X19" i="13"/>
  <c r="V20" i="13"/>
  <c r="W20" i="13"/>
  <c r="X20" i="13"/>
  <c r="V21" i="13"/>
  <c r="W21" i="13"/>
  <c r="X21" i="13"/>
  <c r="V22" i="13"/>
  <c r="W22" i="13"/>
  <c r="X22" i="13"/>
  <c r="V23" i="13"/>
  <c r="W23" i="13"/>
  <c r="X23" i="13"/>
  <c r="V24" i="13"/>
  <c r="W24" i="13"/>
  <c r="X24" i="13"/>
  <c r="V25" i="13"/>
  <c r="W25" i="13"/>
  <c r="X25" i="13"/>
  <c r="V26" i="13"/>
  <c r="W26" i="13"/>
  <c r="X26" i="13"/>
  <c r="V4" i="13"/>
  <c r="W4" i="13"/>
  <c r="X4" i="13"/>
  <c r="V5" i="13"/>
  <c r="W5" i="13"/>
  <c r="X5" i="13"/>
  <c r="V6" i="13"/>
  <c r="W6" i="13"/>
  <c r="X6" i="13"/>
  <c r="V7" i="13"/>
  <c r="W7" i="13"/>
  <c r="X7" i="13"/>
  <c r="V8" i="13"/>
  <c r="W8" i="13"/>
  <c r="X8" i="13"/>
  <c r="X3" i="13"/>
  <c r="W3" i="13"/>
  <c r="V3" i="13"/>
  <c r="C14" i="3"/>
  <c r="C16" i="3" s="1"/>
  <c r="B16" i="3" s="1"/>
  <c r="E4" i="1"/>
  <c r="C10" i="1"/>
  <c r="C8" i="1"/>
  <c r="C7" i="1"/>
  <c r="C5" i="1"/>
  <c r="C20" i="1"/>
  <c r="C18" i="1"/>
  <c r="C17" i="1"/>
  <c r="C4" i="1"/>
  <c r="AJ5" i="10"/>
  <c r="AJ6" i="10" s="1"/>
  <c r="AK5" i="10"/>
  <c r="AK6" i="10" s="1"/>
  <c r="AL5" i="10"/>
  <c r="AL6" i="10" s="1"/>
  <c r="AK4" i="10"/>
  <c r="F4" i="1" s="1"/>
  <c r="AL4" i="10"/>
  <c r="G4" i="1" s="1"/>
  <c r="AJ4" i="10"/>
  <c r="B14" i="3" l="1"/>
  <c r="C18" i="3"/>
  <c r="B18" i="3" l="1"/>
  <c r="C20" i="3"/>
  <c r="B20" i="3" l="1"/>
  <c r="C22" i="3"/>
  <c r="C24" i="3" l="1"/>
  <c r="B22" i="3"/>
  <c r="C26" i="3" l="1"/>
  <c r="B24" i="3"/>
  <c r="C28" i="3" l="1"/>
  <c r="B26" i="3"/>
  <c r="C30" i="3" l="1"/>
  <c r="B28" i="3"/>
  <c r="C32" i="3" l="1"/>
  <c r="B30" i="3"/>
  <c r="C34" i="3" l="1"/>
  <c r="B32" i="3"/>
  <c r="C36" i="3" l="1"/>
  <c r="B34" i="3"/>
  <c r="C38" i="3" l="1"/>
  <c r="B36" i="3"/>
  <c r="C40" i="3" l="1"/>
  <c r="B38" i="3"/>
  <c r="C42" i="3" l="1"/>
  <c r="B40" i="3"/>
  <c r="C44" i="3" l="1"/>
  <c r="B42" i="3"/>
  <c r="C46" i="3" l="1"/>
  <c r="B44" i="3"/>
  <c r="C48" i="3" l="1"/>
  <c r="B46" i="3"/>
  <c r="C50" i="3" l="1"/>
  <c r="B48" i="3"/>
  <c r="C52" i="3" l="1"/>
  <c r="B50" i="3"/>
  <c r="C54" i="3" l="1"/>
  <c r="B52" i="3"/>
  <c r="C56" i="3" l="1"/>
  <c r="B54" i="3"/>
  <c r="C58" i="3" l="1"/>
  <c r="B56" i="3"/>
  <c r="C60" i="3" l="1"/>
  <c r="B58" i="3"/>
  <c r="C62" i="3" l="1"/>
  <c r="B60" i="3"/>
  <c r="C64" i="3" l="1"/>
  <c r="B62" i="3"/>
  <c r="C66" i="3" l="1"/>
  <c r="B64" i="3"/>
  <c r="C68" i="3" l="1"/>
  <c r="B66" i="3"/>
  <c r="C70" i="3" l="1"/>
  <c r="B68" i="3"/>
  <c r="C72" i="3" l="1"/>
  <c r="B70" i="3"/>
  <c r="C74" i="3" l="1"/>
  <c r="B72" i="3"/>
  <c r="B74" i="3" l="1"/>
  <c r="G14" i="3"/>
  <c r="G16" i="3" l="1"/>
  <c r="F14" i="3"/>
  <c r="G18" i="3" l="1"/>
  <c r="F16" i="3"/>
  <c r="G20" i="3" l="1"/>
  <c r="F18" i="3"/>
  <c r="G22" i="3" l="1"/>
  <c r="F20" i="3"/>
  <c r="G24" i="3" l="1"/>
  <c r="F22" i="3"/>
  <c r="G26" i="3" l="1"/>
  <c r="F24" i="3"/>
  <c r="G28" i="3" l="1"/>
  <c r="F26" i="3"/>
  <c r="G30" i="3" l="1"/>
  <c r="F28" i="3"/>
  <c r="G32" i="3" l="1"/>
  <c r="F30" i="3"/>
  <c r="G34" i="3" l="1"/>
  <c r="F32" i="3"/>
  <c r="G36" i="3" l="1"/>
  <c r="F34" i="3"/>
  <c r="G38" i="3" l="1"/>
  <c r="F36" i="3"/>
  <c r="G40" i="3" l="1"/>
  <c r="F38" i="3"/>
  <c r="G42" i="3" l="1"/>
  <c r="F40" i="3"/>
  <c r="G44" i="3" l="1"/>
  <c r="F42" i="3"/>
  <c r="G46" i="3" l="1"/>
  <c r="F44" i="3"/>
  <c r="G48" i="3" l="1"/>
  <c r="F46" i="3"/>
  <c r="G50" i="3" l="1"/>
  <c r="F48" i="3"/>
  <c r="G52" i="3" l="1"/>
  <c r="F50" i="3"/>
  <c r="G54" i="3" l="1"/>
  <c r="F52" i="3"/>
  <c r="G56" i="3" l="1"/>
  <c r="F54" i="3"/>
  <c r="G58" i="3" l="1"/>
  <c r="F56" i="3"/>
  <c r="G60" i="3" l="1"/>
  <c r="F58" i="3"/>
  <c r="G62" i="3" l="1"/>
  <c r="F60" i="3"/>
  <c r="G64" i="3" l="1"/>
  <c r="F62" i="3"/>
  <c r="G66" i="3" l="1"/>
  <c r="F64" i="3"/>
  <c r="G68" i="3" l="1"/>
  <c r="F66" i="3"/>
  <c r="G70" i="3" l="1"/>
  <c r="F68" i="3"/>
  <c r="F70" i="3" l="1"/>
  <c r="K14" i="3"/>
  <c r="K16" i="3" l="1"/>
  <c r="J14" i="3"/>
  <c r="K18" i="3" l="1"/>
  <c r="J16" i="3"/>
  <c r="K20" i="3" l="1"/>
  <c r="J18" i="3"/>
  <c r="K22" i="3" l="1"/>
  <c r="J20" i="3"/>
  <c r="K24" i="3" l="1"/>
  <c r="J22" i="3"/>
  <c r="K26" i="3" l="1"/>
  <c r="J24" i="3"/>
  <c r="K28" i="3" l="1"/>
  <c r="J26" i="3"/>
  <c r="K30" i="3" l="1"/>
  <c r="J28" i="3"/>
  <c r="K32" i="3" l="1"/>
  <c r="J30" i="3"/>
  <c r="K34" i="3" l="1"/>
  <c r="J32" i="3"/>
  <c r="K36" i="3" l="1"/>
  <c r="J34" i="3"/>
  <c r="K38" i="3" l="1"/>
  <c r="J36" i="3"/>
  <c r="K40" i="3" l="1"/>
  <c r="J38" i="3"/>
  <c r="K42" i="3" l="1"/>
  <c r="J40" i="3"/>
  <c r="K44" i="3" l="1"/>
  <c r="J42" i="3"/>
  <c r="K46" i="3" l="1"/>
  <c r="J44" i="3"/>
  <c r="K48" i="3" l="1"/>
  <c r="J46" i="3"/>
  <c r="K50" i="3" l="1"/>
  <c r="J48" i="3"/>
  <c r="K52" i="3" l="1"/>
  <c r="J50" i="3"/>
  <c r="K54" i="3" l="1"/>
  <c r="J52" i="3"/>
  <c r="K56" i="3" l="1"/>
  <c r="J54" i="3"/>
  <c r="K58" i="3" l="1"/>
  <c r="J56" i="3"/>
  <c r="K60" i="3" l="1"/>
  <c r="J58" i="3"/>
  <c r="K62" i="3" l="1"/>
  <c r="J60" i="3"/>
  <c r="K64" i="3" l="1"/>
  <c r="J62" i="3"/>
  <c r="K66" i="3" l="1"/>
  <c r="J64" i="3"/>
  <c r="K68" i="3" l="1"/>
  <c r="J66" i="3"/>
  <c r="K70" i="3" l="1"/>
  <c r="J68" i="3"/>
  <c r="K72" i="3" l="1"/>
  <c r="J70" i="3"/>
  <c r="K74" i="3" l="1"/>
  <c r="J72" i="3"/>
  <c r="O14" i="3" l="1"/>
  <c r="J74" i="3"/>
  <c r="O16" i="3" l="1"/>
  <c r="N14" i="3"/>
  <c r="O18" i="3" l="1"/>
  <c r="N16" i="3"/>
  <c r="O20" i="3" l="1"/>
  <c r="N18" i="3"/>
  <c r="O22" i="3" l="1"/>
  <c r="N20" i="3"/>
  <c r="O24" i="3" l="1"/>
  <c r="N22" i="3"/>
  <c r="O26" i="3" l="1"/>
  <c r="N24" i="3"/>
  <c r="O28" i="3" l="1"/>
  <c r="N26" i="3"/>
  <c r="O30" i="3" l="1"/>
  <c r="N28" i="3"/>
  <c r="O32" i="3" l="1"/>
  <c r="N30" i="3"/>
  <c r="O34" i="3" l="1"/>
  <c r="N32" i="3"/>
  <c r="O36" i="3" l="1"/>
  <c r="N34" i="3"/>
  <c r="O38" i="3" l="1"/>
  <c r="N36" i="3"/>
  <c r="O40" i="3" l="1"/>
  <c r="N38" i="3"/>
  <c r="O42" i="3" l="1"/>
  <c r="N40" i="3"/>
  <c r="O44" i="3" l="1"/>
  <c r="N42" i="3"/>
  <c r="O46" i="3" l="1"/>
  <c r="N44" i="3"/>
  <c r="O48" i="3" l="1"/>
  <c r="N46" i="3"/>
  <c r="O50" i="3" l="1"/>
  <c r="N48" i="3"/>
  <c r="O52" i="3" l="1"/>
  <c r="N50" i="3"/>
  <c r="O54" i="3" l="1"/>
  <c r="N52" i="3"/>
  <c r="O56" i="3" l="1"/>
  <c r="N54" i="3"/>
  <c r="O58" i="3" l="1"/>
  <c r="N56" i="3"/>
  <c r="O60" i="3" l="1"/>
  <c r="N58" i="3"/>
  <c r="O62" i="3" l="1"/>
  <c r="N60" i="3"/>
  <c r="O64" i="3" l="1"/>
  <c r="N62" i="3"/>
  <c r="O66" i="3" l="1"/>
  <c r="N64" i="3"/>
  <c r="O68" i="3" l="1"/>
  <c r="N66" i="3"/>
  <c r="O70" i="3" l="1"/>
  <c r="N68" i="3"/>
  <c r="O72" i="3" l="1"/>
  <c r="N70" i="3"/>
  <c r="S14" i="3" l="1"/>
  <c r="N72" i="3"/>
  <c r="S16" i="3" l="1"/>
  <c r="R14" i="3"/>
  <c r="S18" i="3" l="1"/>
  <c r="R16" i="3"/>
  <c r="S20" i="3" l="1"/>
  <c r="R18" i="3"/>
  <c r="S22" i="3" l="1"/>
  <c r="R20" i="3"/>
  <c r="S24" i="3" l="1"/>
  <c r="R22" i="3"/>
  <c r="S26" i="3" l="1"/>
  <c r="R24" i="3"/>
  <c r="S28" i="3" l="1"/>
  <c r="R26" i="3"/>
  <c r="S30" i="3" l="1"/>
  <c r="R28" i="3"/>
  <c r="S32" i="3" l="1"/>
  <c r="R30" i="3"/>
  <c r="S34" i="3" l="1"/>
  <c r="R32" i="3"/>
  <c r="S36" i="3" l="1"/>
  <c r="R34" i="3"/>
  <c r="S38" i="3" l="1"/>
  <c r="R36" i="3"/>
  <c r="S40" i="3" l="1"/>
  <c r="R38" i="3"/>
  <c r="S42" i="3" l="1"/>
  <c r="R40" i="3"/>
  <c r="S44" i="3" l="1"/>
  <c r="R42" i="3"/>
  <c r="S46" i="3" l="1"/>
  <c r="R44" i="3"/>
  <c r="S48" i="3" l="1"/>
  <c r="R46" i="3"/>
  <c r="S50" i="3" l="1"/>
  <c r="R48" i="3"/>
  <c r="S52" i="3" l="1"/>
  <c r="R50" i="3"/>
  <c r="S54" i="3" l="1"/>
  <c r="R52" i="3"/>
  <c r="S56" i="3" l="1"/>
  <c r="R54" i="3"/>
  <c r="S58" i="3" l="1"/>
  <c r="R56" i="3"/>
  <c r="S60" i="3" l="1"/>
  <c r="R58" i="3"/>
  <c r="S62" i="3" l="1"/>
  <c r="R60" i="3"/>
  <c r="S64" i="3" l="1"/>
  <c r="R62" i="3"/>
  <c r="S66" i="3" l="1"/>
  <c r="R64" i="3"/>
  <c r="S68" i="3" l="1"/>
  <c r="R66" i="3"/>
  <c r="S70" i="3" l="1"/>
  <c r="R68" i="3"/>
  <c r="S72" i="3" l="1"/>
  <c r="R70" i="3"/>
  <c r="S74" i="3" l="1"/>
  <c r="R72" i="3"/>
  <c r="W14" i="3" l="1"/>
  <c r="R74" i="3"/>
  <c r="W16" i="3" l="1"/>
  <c r="V14" i="3"/>
  <c r="W18" i="3" l="1"/>
  <c r="V16" i="3"/>
  <c r="W20" i="3" l="1"/>
  <c r="V18" i="3"/>
  <c r="W22" i="3" l="1"/>
  <c r="V20" i="3"/>
  <c r="W24" i="3" l="1"/>
  <c r="V22" i="3"/>
  <c r="W26" i="3" l="1"/>
  <c r="V24" i="3"/>
  <c r="W28" i="3" l="1"/>
  <c r="V26" i="3"/>
  <c r="W30" i="3" l="1"/>
  <c r="V28" i="3"/>
  <c r="W32" i="3" l="1"/>
  <c r="V30" i="3"/>
  <c r="W34" i="3" l="1"/>
  <c r="V32" i="3"/>
  <c r="W36" i="3" l="1"/>
  <c r="V34" i="3"/>
  <c r="W38" i="3" l="1"/>
  <c r="V36" i="3"/>
  <c r="W40" i="3" l="1"/>
  <c r="V38" i="3"/>
  <c r="W42" i="3" l="1"/>
  <c r="V40" i="3"/>
  <c r="W44" i="3" l="1"/>
  <c r="V42" i="3"/>
  <c r="W46" i="3" l="1"/>
  <c r="V44" i="3"/>
  <c r="W48" i="3" l="1"/>
  <c r="V46" i="3"/>
  <c r="W50" i="3" l="1"/>
  <c r="V48" i="3"/>
  <c r="W52" i="3" l="1"/>
  <c r="V50" i="3"/>
  <c r="W54" i="3" l="1"/>
  <c r="V52" i="3"/>
  <c r="W56" i="3" l="1"/>
  <c r="V54" i="3"/>
  <c r="W58" i="3" l="1"/>
  <c r="V56" i="3"/>
  <c r="W60" i="3" l="1"/>
  <c r="V58" i="3"/>
  <c r="W62" i="3" l="1"/>
  <c r="V60" i="3"/>
  <c r="W64" i="3" l="1"/>
  <c r="V62" i="3"/>
  <c r="W66" i="3" l="1"/>
  <c r="V64" i="3"/>
  <c r="W68" i="3" l="1"/>
  <c r="V66" i="3"/>
  <c r="W70" i="3" l="1"/>
  <c r="V68" i="3"/>
  <c r="W72" i="3" l="1"/>
  <c r="V70" i="3"/>
  <c r="AA14" i="3" l="1"/>
  <c r="V72" i="3"/>
  <c r="AA16" i="3" l="1"/>
  <c r="Z14" i="3"/>
  <c r="AA18" i="3" l="1"/>
  <c r="Z16" i="3"/>
  <c r="AA20" i="3" l="1"/>
  <c r="Z18" i="3"/>
  <c r="AA22" i="3" l="1"/>
  <c r="Z20" i="3"/>
  <c r="AA24" i="3" l="1"/>
  <c r="Z22" i="3"/>
  <c r="AA26" i="3" l="1"/>
  <c r="Z24" i="3"/>
  <c r="AA28" i="3" l="1"/>
  <c r="Z26" i="3"/>
  <c r="AA30" i="3" l="1"/>
  <c r="Z28" i="3"/>
  <c r="AA32" i="3" l="1"/>
  <c r="Z30" i="3"/>
  <c r="AA34" i="3" l="1"/>
  <c r="Z32" i="3"/>
  <c r="AA36" i="3" l="1"/>
  <c r="Z34" i="3"/>
  <c r="AA38" i="3" l="1"/>
  <c r="Z36" i="3"/>
  <c r="AA40" i="3" l="1"/>
  <c r="Z38" i="3"/>
  <c r="AA42" i="3" l="1"/>
  <c r="Z40" i="3"/>
  <c r="AA44" i="3" l="1"/>
  <c r="Z42" i="3"/>
  <c r="AA46" i="3" l="1"/>
  <c r="Z44" i="3"/>
  <c r="AA48" i="3" l="1"/>
  <c r="Z46" i="3"/>
  <c r="AA50" i="3" l="1"/>
  <c r="Z48" i="3"/>
  <c r="AA52" i="3" l="1"/>
  <c r="Z50" i="3"/>
  <c r="AA54" i="3" l="1"/>
  <c r="Z52" i="3"/>
  <c r="AA56" i="3" l="1"/>
  <c r="Z54" i="3"/>
  <c r="AA58" i="3" l="1"/>
  <c r="Z56" i="3"/>
  <c r="AA60" i="3" l="1"/>
  <c r="Z58" i="3"/>
  <c r="AA62" i="3" l="1"/>
  <c r="Z60" i="3"/>
  <c r="AA64" i="3" l="1"/>
  <c r="Z62" i="3"/>
  <c r="AA66" i="3" l="1"/>
  <c r="Z64" i="3"/>
  <c r="AA68" i="3" l="1"/>
  <c r="Z66" i="3"/>
  <c r="AA70" i="3" l="1"/>
  <c r="Z68" i="3"/>
  <c r="AA72" i="3" l="1"/>
  <c r="Z70" i="3"/>
  <c r="AA74" i="3" l="1"/>
  <c r="Z72" i="3"/>
  <c r="AE14" i="3" l="1"/>
  <c r="Z74" i="3"/>
  <c r="AE16" i="3" l="1"/>
  <c r="AD14" i="3"/>
  <c r="AE18" i="3" l="1"/>
  <c r="AD16" i="3"/>
  <c r="AE20" i="3" l="1"/>
  <c r="AD18" i="3"/>
  <c r="AE22" i="3" l="1"/>
  <c r="AD20" i="3"/>
  <c r="AE24" i="3" l="1"/>
  <c r="AD22" i="3"/>
  <c r="AE26" i="3" l="1"/>
  <c r="AD24" i="3"/>
  <c r="AE28" i="3" l="1"/>
  <c r="AD26" i="3"/>
  <c r="AE30" i="3" l="1"/>
  <c r="AD28" i="3"/>
  <c r="AE32" i="3" l="1"/>
  <c r="AD30" i="3"/>
  <c r="AE34" i="3" l="1"/>
  <c r="AD32" i="3"/>
  <c r="AE36" i="3" l="1"/>
  <c r="AD34" i="3"/>
  <c r="AE38" i="3" l="1"/>
  <c r="AD36" i="3"/>
  <c r="AE40" i="3" l="1"/>
  <c r="AD38" i="3"/>
  <c r="AE42" i="3" l="1"/>
  <c r="AD40" i="3"/>
  <c r="AE44" i="3" l="1"/>
  <c r="AD42" i="3"/>
  <c r="AE46" i="3" l="1"/>
  <c r="AD44" i="3"/>
  <c r="AE48" i="3" l="1"/>
  <c r="AD46" i="3"/>
  <c r="AE50" i="3" l="1"/>
  <c r="AD48" i="3"/>
  <c r="AE52" i="3" l="1"/>
  <c r="AD50" i="3"/>
  <c r="AE54" i="3" l="1"/>
  <c r="AD52" i="3"/>
  <c r="AE56" i="3" l="1"/>
  <c r="AD54" i="3"/>
  <c r="AE58" i="3" l="1"/>
  <c r="AD56" i="3"/>
  <c r="AE60" i="3" l="1"/>
  <c r="AD58" i="3"/>
  <c r="AE62" i="3" l="1"/>
  <c r="AD60" i="3"/>
  <c r="AE64" i="3" l="1"/>
  <c r="AD62" i="3"/>
  <c r="AE66" i="3" l="1"/>
  <c r="AD64" i="3"/>
  <c r="AE68" i="3" l="1"/>
  <c r="AD66" i="3"/>
  <c r="AE70" i="3" l="1"/>
  <c r="AD68" i="3"/>
  <c r="AE72" i="3" l="1"/>
  <c r="AD70" i="3"/>
  <c r="AE74" i="3" l="1"/>
  <c r="AD72" i="3"/>
  <c r="AI14" i="3" l="1"/>
  <c r="AD74" i="3"/>
  <c r="AI16" i="3" l="1"/>
  <c r="AH14" i="3"/>
  <c r="AI18" i="3" l="1"/>
  <c r="AH16" i="3"/>
  <c r="AI20" i="3" l="1"/>
  <c r="AH18" i="3"/>
  <c r="AI22" i="3" l="1"/>
  <c r="AH20" i="3"/>
  <c r="AI24" i="3" l="1"/>
  <c r="AH22" i="3"/>
  <c r="AI26" i="3" l="1"/>
  <c r="AH24" i="3"/>
  <c r="AI28" i="3" l="1"/>
  <c r="AH26" i="3"/>
  <c r="AI30" i="3" l="1"/>
  <c r="AH28" i="3"/>
  <c r="AI32" i="3" l="1"/>
  <c r="AH30" i="3"/>
  <c r="AI34" i="3" l="1"/>
  <c r="AH32" i="3"/>
  <c r="AI36" i="3" l="1"/>
  <c r="AH34" i="3"/>
  <c r="AI38" i="3" l="1"/>
  <c r="AH36" i="3"/>
  <c r="AI40" i="3" l="1"/>
  <c r="AH38" i="3"/>
  <c r="AI42" i="3" l="1"/>
  <c r="AH40" i="3"/>
  <c r="AI44" i="3" l="1"/>
  <c r="AH42" i="3"/>
  <c r="AI46" i="3" l="1"/>
  <c r="AH44" i="3"/>
  <c r="AI48" i="3" l="1"/>
  <c r="AH46" i="3"/>
  <c r="AI50" i="3" l="1"/>
  <c r="AH48" i="3"/>
  <c r="AI52" i="3" l="1"/>
  <c r="AH50" i="3"/>
  <c r="AI54" i="3" l="1"/>
  <c r="AH52" i="3"/>
  <c r="AI56" i="3" l="1"/>
  <c r="AH54" i="3"/>
  <c r="AI58" i="3" l="1"/>
  <c r="AH56" i="3"/>
  <c r="AI60" i="3" l="1"/>
  <c r="AH58" i="3"/>
  <c r="AI62" i="3" l="1"/>
  <c r="AH60" i="3"/>
  <c r="AI64" i="3" l="1"/>
  <c r="AH62" i="3"/>
  <c r="AI66" i="3" l="1"/>
  <c r="AH64" i="3"/>
  <c r="AI68" i="3" l="1"/>
  <c r="AH66" i="3"/>
  <c r="AI70" i="3" l="1"/>
  <c r="AH68" i="3"/>
  <c r="AI72" i="3" l="1"/>
  <c r="AH70" i="3"/>
  <c r="AM14" i="3" l="1"/>
  <c r="AH72" i="3"/>
  <c r="AM16" i="3" l="1"/>
  <c r="AL14" i="3"/>
  <c r="AM18" i="3" l="1"/>
  <c r="AL16" i="3"/>
  <c r="AM20" i="3" l="1"/>
  <c r="AL18" i="3"/>
  <c r="AM22" i="3" l="1"/>
  <c r="AL20" i="3"/>
  <c r="AM24" i="3" l="1"/>
  <c r="AL22" i="3"/>
  <c r="AM26" i="3" l="1"/>
  <c r="AL24" i="3"/>
  <c r="AM28" i="3" l="1"/>
  <c r="AL26" i="3"/>
  <c r="AM30" i="3" l="1"/>
  <c r="AL28" i="3"/>
  <c r="AM32" i="3" l="1"/>
  <c r="AL30" i="3"/>
  <c r="AM34" i="3" l="1"/>
  <c r="AL32" i="3"/>
  <c r="AM36" i="3" l="1"/>
  <c r="AL34" i="3"/>
  <c r="AM38" i="3" l="1"/>
  <c r="AL36" i="3"/>
  <c r="AM40" i="3" l="1"/>
  <c r="AL38" i="3"/>
  <c r="AM42" i="3" l="1"/>
  <c r="AL40" i="3"/>
  <c r="AM44" i="3" l="1"/>
  <c r="AL42" i="3"/>
  <c r="AM46" i="3" l="1"/>
  <c r="AL44" i="3"/>
  <c r="AM48" i="3" l="1"/>
  <c r="AL46" i="3"/>
  <c r="AM50" i="3" l="1"/>
  <c r="AL48" i="3"/>
  <c r="AM52" i="3" l="1"/>
  <c r="AL50" i="3"/>
  <c r="AM54" i="3" l="1"/>
  <c r="AL52" i="3"/>
  <c r="AM56" i="3" l="1"/>
  <c r="AL54" i="3"/>
  <c r="AM58" i="3" l="1"/>
  <c r="AL56" i="3"/>
  <c r="AM60" i="3" l="1"/>
  <c r="AL58" i="3"/>
  <c r="AM62" i="3" l="1"/>
  <c r="AL60" i="3"/>
  <c r="AM64" i="3" l="1"/>
  <c r="AL62" i="3"/>
  <c r="AM66" i="3" l="1"/>
  <c r="AL64" i="3"/>
  <c r="AM68" i="3" l="1"/>
  <c r="AL66" i="3"/>
  <c r="AM70" i="3" l="1"/>
  <c r="AL68" i="3"/>
  <c r="AM72" i="3" l="1"/>
  <c r="AL70" i="3"/>
  <c r="AM74" i="3" l="1"/>
  <c r="AL72" i="3"/>
  <c r="AQ14" i="3" l="1"/>
  <c r="AL74" i="3"/>
  <c r="AQ16" i="3" l="1"/>
  <c r="AP14" i="3"/>
  <c r="AQ18" i="3" l="1"/>
  <c r="AP16" i="3"/>
  <c r="AQ20" i="3" l="1"/>
  <c r="AP18" i="3"/>
  <c r="AQ22" i="3" l="1"/>
  <c r="AP20" i="3"/>
  <c r="AQ24" i="3" l="1"/>
  <c r="AP22" i="3"/>
  <c r="AQ26" i="3" l="1"/>
  <c r="AP24" i="3"/>
  <c r="AQ28" i="3" l="1"/>
  <c r="AP26" i="3"/>
  <c r="AQ30" i="3" l="1"/>
  <c r="AP28" i="3"/>
  <c r="AQ32" i="3" l="1"/>
  <c r="AP30" i="3"/>
  <c r="AQ34" i="3" l="1"/>
  <c r="AP32" i="3"/>
  <c r="AQ36" i="3" l="1"/>
  <c r="AP34" i="3"/>
  <c r="AQ38" i="3" l="1"/>
  <c r="AP36" i="3"/>
  <c r="AQ40" i="3" l="1"/>
  <c r="AP38" i="3"/>
  <c r="AQ42" i="3" l="1"/>
  <c r="AP40" i="3"/>
  <c r="AQ44" i="3" l="1"/>
  <c r="AP42" i="3"/>
  <c r="AQ46" i="3" l="1"/>
  <c r="AP44" i="3"/>
  <c r="AQ48" i="3" l="1"/>
  <c r="AP46" i="3"/>
  <c r="AQ50" i="3" l="1"/>
  <c r="AP48" i="3"/>
  <c r="AQ52" i="3" l="1"/>
  <c r="AP50" i="3"/>
  <c r="AQ54" i="3" l="1"/>
  <c r="AP52" i="3"/>
  <c r="AQ56" i="3" l="1"/>
  <c r="AP54" i="3"/>
  <c r="AQ58" i="3" l="1"/>
  <c r="AP56" i="3"/>
  <c r="AQ60" i="3" l="1"/>
  <c r="AP58" i="3"/>
  <c r="AQ62" i="3" l="1"/>
  <c r="AP60" i="3"/>
  <c r="AQ64" i="3" l="1"/>
  <c r="AP62" i="3"/>
  <c r="AQ66" i="3" l="1"/>
  <c r="AP64" i="3"/>
  <c r="AQ68" i="3" l="1"/>
  <c r="AP66" i="3"/>
  <c r="AQ70" i="3" l="1"/>
  <c r="AP68" i="3"/>
  <c r="AQ72" i="3" l="1"/>
  <c r="AP70" i="3"/>
  <c r="AU14" i="3" l="1"/>
  <c r="AP72" i="3"/>
  <c r="AU16" i="3" l="1"/>
  <c r="AT14" i="3"/>
  <c r="AU18" i="3" l="1"/>
  <c r="AT16" i="3"/>
  <c r="AU20" i="3" l="1"/>
  <c r="AT18" i="3"/>
  <c r="AU22" i="3" l="1"/>
  <c r="AT20" i="3"/>
  <c r="AU24" i="3" l="1"/>
  <c r="AT22" i="3"/>
  <c r="AU26" i="3" l="1"/>
  <c r="AT24" i="3"/>
  <c r="AU28" i="3" l="1"/>
  <c r="AT26" i="3"/>
  <c r="AU30" i="3" l="1"/>
  <c r="AT28" i="3"/>
  <c r="AU32" i="3" l="1"/>
  <c r="AT30" i="3"/>
  <c r="AU34" i="3" l="1"/>
  <c r="AT32" i="3"/>
  <c r="AU36" i="3" l="1"/>
  <c r="AT34" i="3"/>
  <c r="AU38" i="3" l="1"/>
  <c r="AT36" i="3"/>
  <c r="AU40" i="3" l="1"/>
  <c r="AT38" i="3"/>
  <c r="AU42" i="3" l="1"/>
  <c r="AT40" i="3"/>
  <c r="AU44" i="3" l="1"/>
  <c r="AT42" i="3"/>
  <c r="AU46" i="3" l="1"/>
  <c r="AT44" i="3"/>
  <c r="AU48" i="3" l="1"/>
  <c r="AT46" i="3"/>
  <c r="AU50" i="3" l="1"/>
  <c r="AT48" i="3"/>
  <c r="AU52" i="3" l="1"/>
  <c r="AT50" i="3"/>
  <c r="AU54" i="3" l="1"/>
  <c r="AT52" i="3"/>
  <c r="AU56" i="3" l="1"/>
  <c r="AT54" i="3"/>
  <c r="AU58" i="3" l="1"/>
  <c r="AT56" i="3"/>
  <c r="AU60" i="3" l="1"/>
  <c r="AT58" i="3"/>
  <c r="AU62" i="3" l="1"/>
  <c r="AT60" i="3"/>
  <c r="AU64" i="3" l="1"/>
  <c r="AT62" i="3"/>
  <c r="AU66" i="3" l="1"/>
  <c r="AT64" i="3"/>
  <c r="AU68" i="3" l="1"/>
  <c r="AT66" i="3"/>
  <c r="AU70" i="3" l="1"/>
  <c r="AT68" i="3"/>
  <c r="AU72" i="3" l="1"/>
  <c r="AT70" i="3"/>
  <c r="AU74" i="3" l="1"/>
  <c r="AT74" i="3" s="1"/>
  <c r="AT72" i="3"/>
</calcChain>
</file>

<file path=xl/sharedStrings.xml><?xml version="1.0" encoding="utf-8"?>
<sst xmlns="http://schemas.openxmlformats.org/spreadsheetml/2006/main" count="215" uniqueCount="157">
  <si>
    <t>Raison sociale</t>
  </si>
  <si>
    <t>NOM</t>
  </si>
  <si>
    <t>Prénom</t>
  </si>
  <si>
    <t>Adresse postale</t>
  </si>
  <si>
    <t>E-mail</t>
  </si>
  <si>
    <t>Téléphone</t>
  </si>
  <si>
    <t>Type</t>
  </si>
  <si>
    <r>
      <t xml:space="preserve">Composition :
</t>
    </r>
    <r>
      <rPr>
        <sz val="9"/>
        <color theme="1"/>
        <rFont val="Calibri"/>
        <family val="2"/>
        <scheme val="minor"/>
      </rPr>
      <t>( Pièces, surfaces, aménagements extérieurs, mobilier…)</t>
    </r>
  </si>
  <si>
    <t>MAI</t>
  </si>
  <si>
    <t>Entrées / Sorties</t>
  </si>
  <si>
    <t>Ménage</t>
  </si>
  <si>
    <t>Linge de lit</t>
  </si>
  <si>
    <t>Autres</t>
  </si>
  <si>
    <t>Prestations</t>
  </si>
  <si>
    <t>Comptabilité</t>
  </si>
  <si>
    <t>Fiche Propriétaire</t>
  </si>
  <si>
    <t>Planning</t>
  </si>
  <si>
    <t>Désignation du logement</t>
  </si>
  <si>
    <t>Nom du logement</t>
  </si>
  <si>
    <t>Adresse du logement 1</t>
  </si>
  <si>
    <t>Adresse du logement 2</t>
  </si>
  <si>
    <t>Adresse du logement 3</t>
  </si>
  <si>
    <t>Adresse du logement 4</t>
  </si>
  <si>
    <t>Type de logement</t>
  </si>
  <si>
    <t>Réserve logement 1</t>
  </si>
  <si>
    <t>Réserve logement 2</t>
  </si>
  <si>
    <t>Réserve logement 3</t>
  </si>
  <si>
    <t>Réserve logement 4</t>
  </si>
  <si>
    <t>Réserve logement 5</t>
  </si>
  <si>
    <t>Réserve logement 6</t>
  </si>
  <si>
    <t>Réserve logement 7</t>
  </si>
  <si>
    <t>Réserve logement 8</t>
  </si>
  <si>
    <t>Réserve logement 9</t>
  </si>
  <si>
    <t>Réserve logement 10</t>
  </si>
  <si>
    <t>Logement</t>
  </si>
  <si>
    <t>Propriétaire</t>
  </si>
  <si>
    <t>Nom</t>
  </si>
  <si>
    <t xml:space="preserve">Prénom </t>
  </si>
  <si>
    <t>Adresse du propriétaire 1</t>
  </si>
  <si>
    <t>Adresse du propriétaire 2</t>
  </si>
  <si>
    <t>Adresse du propriétaire 3</t>
  </si>
  <si>
    <t>Adresse du propriétaire 4</t>
  </si>
  <si>
    <t>Réserve propriétaire 1</t>
  </si>
  <si>
    <t>Réserve propriétaire 2</t>
  </si>
  <si>
    <t>Réserve propriétaire 3</t>
  </si>
  <si>
    <t>Réserve propriétaire 4</t>
  </si>
  <si>
    <t>Réserve propriétaire 5</t>
  </si>
  <si>
    <t>Réserve propriétaire 6</t>
  </si>
  <si>
    <t>Réserve propriétaire 7</t>
  </si>
  <si>
    <t>Réserve propriétaire 8</t>
  </si>
  <si>
    <t>Réserve propriétaire 9</t>
  </si>
  <si>
    <t>Réserve propriétaire 10</t>
  </si>
  <si>
    <t>Entrées Sorties</t>
  </si>
  <si>
    <t>Réserve prestations 1</t>
  </si>
  <si>
    <t>Réserve prestations 2</t>
  </si>
  <si>
    <t>Réserve prestations 3</t>
  </si>
  <si>
    <t>Réserve prestations 4</t>
  </si>
  <si>
    <t>Réserve prestations 5</t>
  </si>
  <si>
    <t>Réserve prestations 6</t>
  </si>
  <si>
    <t>Réserve prestations 7</t>
  </si>
  <si>
    <t>Réserve prestations 8</t>
  </si>
  <si>
    <t>Réserve prestations 9</t>
  </si>
  <si>
    <t>Réserve prestations 10</t>
  </si>
  <si>
    <t>La Madrage</t>
  </si>
  <si>
    <t>Beauregard</t>
  </si>
  <si>
    <t>Moulinsard</t>
  </si>
  <si>
    <t>Case postale 1000</t>
  </si>
  <si>
    <t>Case postale 1001</t>
  </si>
  <si>
    <t>Case postale 1002</t>
  </si>
  <si>
    <t>Case postale 1003</t>
  </si>
  <si>
    <t>Grimentz</t>
  </si>
  <si>
    <t>Santa Ynez</t>
  </si>
  <si>
    <t>Saint-Tropez</t>
  </si>
  <si>
    <t>Cheverny</t>
  </si>
  <si>
    <t>Neverland</t>
  </si>
  <si>
    <t>Mulet</t>
  </si>
  <si>
    <t>Rue du Temple 1</t>
  </si>
  <si>
    <t>Rue du Temple 2</t>
  </si>
  <si>
    <t>Rue du Temple 3</t>
  </si>
  <si>
    <t>Rue du Temple 4</t>
  </si>
  <si>
    <t>Yvouille</t>
  </si>
  <si>
    <t>Guardo</t>
  </si>
  <si>
    <t>FilsDeJack</t>
  </si>
  <si>
    <t>Michel</t>
  </si>
  <si>
    <t>Birgitt</t>
  </si>
  <si>
    <t>Georges</t>
  </si>
  <si>
    <t>Remi</t>
  </si>
  <si>
    <t>Paris 5ème</t>
  </si>
  <si>
    <t>Paris 6ème</t>
  </si>
  <si>
    <t>Paris 7ème</t>
  </si>
  <si>
    <t>Paris 8ème</t>
  </si>
  <si>
    <t>Locataire 1</t>
  </si>
  <si>
    <t>Locataire 2</t>
  </si>
  <si>
    <t>Locataire 3</t>
  </si>
  <si>
    <t>Locataire 4</t>
  </si>
  <si>
    <t>Prénom 1</t>
  </si>
  <si>
    <t>Prénom 2</t>
  </si>
  <si>
    <t>Prénom 3</t>
  </si>
  <si>
    <t>Prénom 4</t>
  </si>
  <si>
    <t>Prénom 5</t>
  </si>
  <si>
    <t>Locataire 5</t>
  </si>
  <si>
    <t>Goumois</t>
  </si>
  <si>
    <t>Urtière</t>
  </si>
  <si>
    <t>Fessevillers</t>
  </si>
  <si>
    <t>Charmauvillers</t>
  </si>
  <si>
    <t>Rue de Suisse 101</t>
  </si>
  <si>
    <t>Rue de Suisse 102</t>
  </si>
  <si>
    <t>Rue de Suisse 103</t>
  </si>
  <si>
    <t>Rue de Suisse 104</t>
  </si>
  <si>
    <t>Rue de Suisse 105</t>
  </si>
  <si>
    <t>Ferrières-le-Lac</t>
  </si>
  <si>
    <t>Réservation</t>
  </si>
  <si>
    <t>Date de début</t>
  </si>
  <si>
    <t>Date de fin</t>
  </si>
  <si>
    <t>Entrée / Sortie</t>
  </si>
  <si>
    <t>Linge</t>
  </si>
  <si>
    <t>Règlement</t>
  </si>
  <si>
    <t>T2</t>
  </si>
  <si>
    <t>Studio cabine</t>
  </si>
  <si>
    <t>T3</t>
  </si>
  <si>
    <t>T4</t>
  </si>
  <si>
    <t>Janvier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</si>
  <si>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</si>
  <si>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</si>
  <si>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</si>
  <si>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</si>
  <si>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</si>
  <si>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</si>
  <si>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</si>
  <si>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</si>
  <si>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</si>
  <si>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</si>
  <si>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Année de référence</t>
  </si>
  <si>
    <t>Locataire 6</t>
  </si>
  <si>
    <t>Prénom 6</t>
  </si>
  <si>
    <t>Rue de Suisse 106</t>
  </si>
  <si>
    <t>Paris</t>
  </si>
  <si>
    <t>Locataires</t>
  </si>
  <si>
    <t>Logements</t>
  </si>
  <si>
    <t>Locataire 7</t>
  </si>
  <si>
    <t>Prénom 7</t>
  </si>
  <si>
    <t>Rue de Suisse 107</t>
  </si>
  <si>
    <t>Locataire 8</t>
  </si>
  <si>
    <t>Prénom 8</t>
  </si>
  <si>
    <t>Rue de Suisse 108</t>
  </si>
  <si>
    <t>Locataire 9</t>
  </si>
  <si>
    <t>Prénom 9</t>
  </si>
  <si>
    <t>Rue de Suisse 109</t>
  </si>
  <si>
    <t>Locataire 10</t>
  </si>
  <si>
    <t>Prénom 10</t>
  </si>
  <si>
    <t>Rue de Suisse 110</t>
  </si>
  <si>
    <t>Locataire 11</t>
  </si>
  <si>
    <t>Prénom 11</t>
  </si>
  <si>
    <t>Rue de Suisse 111</t>
  </si>
  <si>
    <t>Non</t>
  </si>
  <si>
    <t>Oui</t>
  </si>
  <si>
    <t>Date de référence ou date du jour fictive (provisoire)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</si>
</sst>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\ &quot;€&quot;;[Red]\-#,##0\ &quot;€&quot;"/>
    <numFmt numFmtId="165" formatCode="d"/>
    <numFmt numFmtId="166" formatCode="dd/mm/yyyy;@"/>
  </numFmts>
  <fonts count="9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indexed="22" tint="0.499984740745262"/>
        <bgColor indexed="64"/>
      </patternFill>
    </fill>
    <fill>
      <patternFill patternType="solid">
        <fgColor indexed="2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1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7">
    <xf numFmtId="0" fontId="0" fillId="0" borderId="0" xfId="0"/>
    <xf numFmtId="0" fontId="0" fillId="0" borderId="5" xfId="0" applyBorder="1"/>
    <xf numFmtId="0" fontId="0" fillId="2" borderId="7" xfId="0" applyFill="1" applyBorder="1"/>
    <xf numFmtId="0" fontId="0" fillId="2" borderId="3" xfId="0" applyFill="1" applyBorder="1" applyAlignment="1">
      <alignment horizontal="left" vertical="center"/>
    </xf>
    <xf numFmtId="0" fontId="0" fillId="2" borderId="12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12" xfId="0" applyFill="1" applyBorder="1"/>
    <xf numFmtId="0" fontId="0" fillId="0" borderId="0" xfId="0" applyAlignment="1">
      <alignment horizontal="left" vertical="center"/>
    </xf>
    <xf numFmtId="0" fontId="0" fillId="2" borderId="14" xfId="0" applyFill="1" applyBorder="1" applyAlignment="1">
      <alignment horizontal="left" vertical="center"/>
    </xf>
    <xf numFmtId="164" fontId="0" fillId="0" borderId="14" xfId="0" applyNumberFormat="1" applyBorder="1" applyAlignment="1">
      <alignment horizontal="center"/>
    </xf>
    <xf numFmtId="164" fontId="0" fillId="0" borderId="23" xfId="0" applyNumberFormat="1" applyBorder="1" applyAlignment="1">
      <alignment horizontal="center"/>
    </xf>
    <xf numFmtId="0" fontId="0" fillId="2" borderId="15" xfId="0" applyFill="1" applyBorder="1" applyAlignment="1">
      <alignment horizontal="center" vertical="center"/>
    </xf>
    <xf numFmtId="0" fontId="0" fillId="0" borderId="8" xfId="0" applyBorder="1" applyAlignment="1">
      <alignment horizontal="left" vertical="center"/>
    </xf>
    <xf numFmtId="0" fontId="0" fillId="2" borderId="11" xfId="0" applyFill="1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2" fillId="0" borderId="13" xfId="1" applyBorder="1" applyAlignment="1">
      <alignment horizontal="left" vertical="center"/>
    </xf>
    <xf numFmtId="0" fontId="0" fillId="0" borderId="8" xfId="0" quotePrefix="1" applyBorder="1" applyAlignment="1">
      <alignment horizontal="left" vertical="center"/>
    </xf>
    <xf numFmtId="0" fontId="0" fillId="2" borderId="14" xfId="0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2" borderId="15" xfId="0" applyFill="1" applyBorder="1" applyAlignment="1">
      <alignment vertical="center"/>
    </xf>
    <xf numFmtId="0" fontId="0" fillId="2" borderId="16" xfId="0" applyFill="1" applyBorder="1" applyAlignment="1">
      <alignment vertical="center"/>
    </xf>
    <xf numFmtId="0" fontId="0" fillId="2" borderId="17" xfId="0" applyFill="1" applyBorder="1" applyAlignment="1">
      <alignment vertical="center"/>
    </xf>
    <xf numFmtId="0" fontId="3" fillId="2" borderId="9" xfId="0" applyFont="1" applyFill="1" applyBorder="1" applyAlignment="1">
      <alignment horizontal="centerContinuous" vertical="center"/>
    </xf>
    <xf numFmtId="0" fontId="3" fillId="2" borderId="11" xfId="0" applyFont="1" applyFill="1" applyBorder="1" applyAlignment="1">
      <alignment horizontal="centerContinuous" vertical="center"/>
    </xf>
    <xf numFmtId="0" fontId="3" fillId="2" borderId="22" xfId="0" applyFont="1" applyFill="1" applyBorder="1" applyAlignment="1">
      <alignment horizontal="centerContinuous" vertical="center"/>
    </xf>
    <xf numFmtId="0" fontId="3" fillId="2" borderId="1" xfId="0" applyFont="1" applyFill="1" applyBorder="1" applyAlignment="1">
      <alignment horizontal="centerContinuous" vertical="center"/>
    </xf>
    <xf numFmtId="0" fontId="3" fillId="2" borderId="2" xfId="0" applyFont="1" applyFill="1" applyBorder="1" applyAlignment="1">
      <alignment horizontal="centerContinuous" vertical="center"/>
    </xf>
    <xf numFmtId="0" fontId="0" fillId="0" borderId="10" xfId="0" applyBorder="1"/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textRotation="90" wrapText="1"/>
    </xf>
    <xf numFmtId="0" fontId="0" fillId="0" borderId="25" xfId="0" applyBorder="1" applyAlignment="1">
      <alignment horizontal="left" vertical="center"/>
    </xf>
    <xf numFmtId="0" fontId="0" fillId="3" borderId="4" xfId="0" applyFill="1" applyBorder="1" applyAlignment="1">
      <alignment horizontal="left" vertical="center"/>
    </xf>
    <xf numFmtId="0" fontId="3" fillId="0" borderId="1" xfId="0" applyFont="1" applyBorder="1" applyAlignment="1">
      <alignment horizontal="centerContinuous"/>
    </xf>
    <xf numFmtId="0" fontId="3" fillId="0" borderId="22" xfId="0" applyFont="1" applyBorder="1" applyAlignment="1">
      <alignment horizontal="centerContinuous"/>
    </xf>
    <xf numFmtId="0" fontId="3" fillId="0" borderId="2" xfId="0" applyFont="1" applyBorder="1" applyAlignment="1">
      <alignment horizontal="centerContinuous"/>
    </xf>
    <xf numFmtId="0" fontId="3" fillId="0" borderId="5" xfId="0" applyFont="1" applyBorder="1"/>
    <xf numFmtId="0" fontId="3" fillId="0" borderId="0" xfId="0" applyFont="1"/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6" xfId="0" applyBorder="1"/>
    <xf numFmtId="0" fontId="0" fillId="3" borderId="5" xfId="0" applyFill="1" applyBorder="1"/>
    <xf numFmtId="14" fontId="0" fillId="0" borderId="0" xfId="0" applyNumberFormat="1"/>
    <xf numFmtId="14" fontId="0" fillId="0" borderId="6" xfId="0" applyNumberFormat="1" applyBorder="1"/>
    <xf numFmtId="0" fontId="0" fillId="0" borderId="26" xfId="0" applyBorder="1" applyAlignment="1">
      <alignment horizontal="left" vertical="center"/>
    </xf>
    <xf numFmtId="0" fontId="7" fillId="0" borderId="0" xfId="0" applyFont="1" applyAlignment="1">
      <alignment horizontal="centerContinuous"/>
    </xf>
    <xf numFmtId="0" fontId="7" fillId="0" borderId="0" xfId="0" applyFont="1"/>
    <xf numFmtId="0" fontId="7" fillId="0" borderId="22" xfId="0" applyFont="1" applyBorder="1" applyAlignment="1">
      <alignment horizontal="centerContinuous"/>
    </xf>
    <xf numFmtId="0" fontId="7" fillId="0" borderId="2" xfId="0" applyFont="1" applyBorder="1" applyAlignment="1">
      <alignment horizontal="centerContinuous"/>
    </xf>
    <xf numFmtId="165" fontId="0" fillId="0" borderId="0" xfId="0" applyNumberFormat="1"/>
    <xf numFmtId="165" fontId="7" fillId="0" borderId="1" xfId="0" applyNumberFormat="1" applyFont="1" applyBorder="1" applyAlignment="1">
      <alignment horizontal="centerContinuous"/>
    </xf>
    <xf numFmtId="0" fontId="8" fillId="0" borderId="0" xfId="0" applyFont="1"/>
    <xf numFmtId="165" fontId="8" fillId="0" borderId="0" xfId="0" applyNumberFormat="1" applyFont="1"/>
    <xf numFmtId="0" fontId="8" fillId="3" borderId="0" xfId="0" applyFont="1" applyFill="1"/>
    <xf numFmtId="0" fontId="0" fillId="5" borderId="27" xfId="0" applyFill="1" applyBorder="1" applyAlignment="1">
      <alignment horizontal="center" vertical="center"/>
    </xf>
    <xf numFmtId="0" fontId="0" fillId="5" borderId="20" xfId="0" applyFill="1" applyBorder="1" applyAlignment="1">
      <alignment horizontal="center" vertical="center"/>
    </xf>
    <xf numFmtId="0" fontId="0" fillId="5" borderId="28" xfId="0" applyFill="1" applyBorder="1" applyAlignment="1">
      <alignment horizontal="center" vertical="center"/>
    </xf>
    <xf numFmtId="14" fontId="0" fillId="6" borderId="29" xfId="0" applyNumberFormat="1" applyFill="1" applyBorder="1" applyAlignment="1">
      <alignment vertical="center"/>
    </xf>
    <xf numFmtId="166" fontId="0" fillId="0" borderId="10" xfId="0" applyNumberFormat="1" applyBorder="1"/>
    <xf numFmtId="166" fontId="0" fillId="0" borderId="0" xfId="0" applyNumberFormat="1"/>
    <xf numFmtId="0" fontId="0" fillId="5" borderId="21" xfId="0" applyFill="1" applyBorder="1" applyAlignment="1">
      <alignment horizontal="center" vertical="center"/>
    </xf>
    <xf numFmtId="0" fontId="0" fillId="5" borderId="19" xfId="0" applyFill="1" applyBorder="1" applyAlignment="1">
      <alignment horizontal="center" vertical="center"/>
    </xf>
    <xf numFmtId="0" fontId="0" fillId="7" borderId="27" xfId="0" applyFill="1" applyBorder="1" applyAlignment="1">
      <alignment horizontal="center" vertical="center"/>
    </xf>
    <xf numFmtId="0" fontId="0" fillId="7" borderId="20" xfId="0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6" borderId="0" xfId="0" applyFill="1" applyAlignment="1">
      <alignment horizontal="centerContinuous" vertical="center" wrapText="1"/>
    </xf>
    <xf numFmtId="0" fontId="0" fillId="6" borderId="0" xfId="0" applyFill="1" applyAlignment="1">
      <alignment horizontal="centerContinuous"/>
    </xf>
    <xf numFmtId="14" fontId="0" fillId="0" borderId="19" xfId="0" applyNumberFormat="1" applyBorder="1" applyAlignment="1">
      <alignment horizontal="center"/>
    </xf>
    <xf numFmtId="14" fontId="0" fillId="0" borderId="27" xfId="0" applyNumberFormat="1" applyBorder="1" applyAlignment="1">
      <alignment horizontal="center"/>
    </xf>
    <xf numFmtId="165" fontId="0" fillId="0" borderId="19" xfId="0" applyNumberFormat="1" applyBorder="1" applyAlignment="1">
      <alignment horizontal="center"/>
    </xf>
    <xf numFmtId="165" fontId="0" fillId="0" borderId="27" xfId="0" applyNumberFormat="1" applyBorder="1" applyAlignment="1">
      <alignment horizontal="center"/>
    </xf>
    <xf numFmtId="14" fontId="0" fillId="0" borderId="20" xfId="0" applyNumberFormat="1" applyBorder="1" applyAlignment="1">
      <alignment horizontal="center"/>
    </xf>
    <xf numFmtId="165" fontId="0" fillId="0" borderId="20" xfId="0" applyNumberFormat="1" applyBorder="1" applyAlignment="1">
      <alignment horizontal="center"/>
    </xf>
    <xf numFmtId="14" fontId="0" fillId="4" borderId="20" xfId="0" applyNumberFormat="1" applyFill="1" applyBorder="1" applyAlignment="1">
      <alignment horizontal="center"/>
    </xf>
    <xf numFmtId="14" fontId="0" fillId="4" borderId="27" xfId="0" applyNumberFormat="1" applyFill="1" applyBorder="1" applyAlignment="1">
      <alignment horizontal="center"/>
    </xf>
    <xf numFmtId="165" fontId="0" fillId="4" borderId="20" xfId="0" applyNumberFormat="1" applyFill="1" applyBorder="1" applyAlignment="1">
      <alignment horizontal="center"/>
    </xf>
    <xf numFmtId="165" fontId="0" fillId="4" borderId="27" xfId="0" applyNumberFormat="1" applyFill="1" applyBorder="1" applyAlignment="1">
      <alignment horizontal="center"/>
    </xf>
    <xf numFmtId="14" fontId="0" fillId="4" borderId="19" xfId="0" applyNumberFormat="1" applyFill="1" applyBorder="1" applyAlignment="1">
      <alignment horizontal="center"/>
    </xf>
    <xf numFmtId="165" fontId="0" fillId="4" borderId="19" xfId="0" applyNumberFormat="1" applyFill="1" applyBorder="1" applyAlignment="1">
      <alignment horizontal="center"/>
    </xf>
    <xf numFmtId="14" fontId="0" fillId="0" borderId="21" xfId="0" applyNumberFormat="1" applyBorder="1" applyAlignment="1">
      <alignment horizontal="center"/>
    </xf>
    <xf numFmtId="165" fontId="0" fillId="0" borderId="6" xfId="0" applyNumberFormat="1" applyBorder="1" applyAlignment="1">
      <alignment horizontal="center"/>
    </xf>
    <xf numFmtId="165" fontId="0" fillId="0" borderId="18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10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14" fontId="0" fillId="0" borderId="28" xfId="0" applyNumberFormat="1" applyBorder="1" applyAlignment="1">
      <alignment horizontal="center"/>
    </xf>
    <xf numFmtId="165" fontId="0" fillId="0" borderId="28" xfId="0" applyNumberFormat="1" applyBorder="1" applyAlignment="1">
      <alignment horizontal="center"/>
    </xf>
    <xf numFmtId="165" fontId="0" fillId="0" borderId="21" xfId="0" applyNumberFormat="1" applyBorder="1" applyAlignment="1">
      <alignment horizontal="center"/>
    </xf>
    <xf numFmtId="14" fontId="0" fillId="4" borderId="28" xfId="0" applyNumberFormat="1" applyFill="1" applyBorder="1" applyAlignment="1">
      <alignment horizontal="center"/>
    </xf>
    <xf numFmtId="165" fontId="0" fillId="4" borderId="28" xfId="0" applyNumberFormat="1" applyFill="1" applyBorder="1" applyAlignment="1">
      <alignment horizontal="center"/>
    </xf>
    <xf numFmtId="14" fontId="0" fillId="4" borderId="21" xfId="0" applyNumberFormat="1" applyFill="1" applyBorder="1" applyAlignment="1">
      <alignment horizontal="center"/>
    </xf>
    <xf numFmtId="165" fontId="0" fillId="4" borderId="21" xfId="0" applyNumberFormat="1" applyFill="1" applyBorder="1" applyAlignment="1">
      <alignment horizontal="center"/>
    </xf>
    <xf numFmtId="165" fontId="0" fillId="4" borderId="6" xfId="0" applyNumberFormat="1" applyFill="1" applyBorder="1" applyAlignment="1">
      <alignment horizontal="center"/>
    </xf>
    <xf numFmtId="165" fontId="0" fillId="4" borderId="18" xfId="0" applyNumberFormat="1" applyFill="1" applyBorder="1" applyAlignment="1">
      <alignment horizontal="center"/>
    </xf>
    <xf numFmtId="0" fontId="0" fillId="0" borderId="19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2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725BB-52B8-46A2-8E29-54B84319F24A}">
  <sheetPr codeName="Feuil2"/>
  <dimension ref="B1:N35"/>
  <sheetViews>
    <sheetView tabSelected="1" workbookViewId="0">
      <selection activeCell="C16" sqref="C16"/>
    </sheetView>
  </sheetViews>
  <sheetFormatPr baseColWidth="10" defaultRowHeight="15" x14ac:dyDescent="0.25"/>
  <cols>
    <col min="2" max="2" width="16.42578125" customWidth="1"/>
    <col min="3" max="3" width="58.42578125" customWidth="1"/>
    <col min="5" max="5" width="15.5703125" bestFit="1" customWidth="1"/>
    <col min="8" max="8" width="23" customWidth="1"/>
  </cols>
  <sheetData>
    <row r="1" spans="2:14" ht="15.75" thickBot="1" x14ac:dyDescent="0.3"/>
    <row r="2" spans="2:14" ht="27.75" customHeight="1" thickBot="1" x14ac:dyDescent="0.3">
      <c r="B2" s="25" t="s">
        <v>15</v>
      </c>
      <c r="C2" s="26"/>
      <c r="E2" s="27" t="s">
        <v>13</v>
      </c>
      <c r="F2" s="28"/>
      <c r="G2" s="28"/>
      <c r="H2" s="29"/>
      <c r="J2" s="27" t="s">
        <v>14</v>
      </c>
      <c r="K2" s="28"/>
      <c r="L2" s="28"/>
      <c r="M2" s="28"/>
      <c r="N2" s="29"/>
    </row>
    <row r="3" spans="2:14" ht="21" customHeight="1" thickBot="1" x14ac:dyDescent="0.3">
      <c r="B3" s="4" t="s">
        <v>0</v>
      </c>
      <c r="C3" s="17"/>
      <c r="E3" s="11" t="s">
        <v>9</v>
      </c>
      <c r="F3" s="11" t="s">
        <v>10</v>
      </c>
      <c r="G3" s="11" t="s">
        <v>11</v>
      </c>
      <c r="H3" s="13" t="s">
        <v>12</v>
      </c>
    </row>
    <row r="4" spans="2:14" ht="21" customHeight="1" thickBot="1" x14ac:dyDescent="0.3">
      <c r="B4" s="3" t="s">
        <v>1</v>
      </c>
      <c r="C4" s="16" t="str">
        <f>VLOOKUP(C16,'Liste des Logements'!3:1000,18,FALSE)</f>
        <v>FilsDeJack</v>
      </c>
      <c r="E4" s="9">
        <f>VLOOKUP(C16,'Liste des Logements'!3:1000,36,FALSE)</f>
        <v>30</v>
      </c>
      <c r="F4" s="10">
        <f>VLOOKUP(C16,'Liste des Logements'!3:1000,37,FALSE)</f>
        <v>31</v>
      </c>
      <c r="G4" s="9">
        <f>VLOOKUP(C16,'Liste des Logements'!3:1000,38,FALSE)</f>
        <v>32</v>
      </c>
      <c r="H4" s="14"/>
    </row>
    <row r="5" spans="2:14" ht="21" customHeight="1" thickBot="1" x14ac:dyDescent="0.3">
      <c r="B5" s="5" t="s">
        <v>2</v>
      </c>
      <c r="C5" s="12" t="str">
        <f>VLOOKUP(C16,'Liste des Logements'!3:1000,19,FALSE)</f>
        <v>Michel</v>
      </c>
    </row>
    <row r="6" spans="2:14" ht="15.75" thickBot="1" x14ac:dyDescent="0.3">
      <c r="B6" s="1"/>
    </row>
    <row r="7" spans="2:14" ht="21" customHeight="1" x14ac:dyDescent="0.25">
      <c r="B7" s="22"/>
      <c r="C7" s="17" t="str">
        <f>VLOOKUP(C16,'Liste des Logements'!3:1000,20,FALSE)</f>
        <v>Rue du Temple 3</v>
      </c>
    </row>
    <row r="8" spans="2:14" ht="21" customHeight="1" x14ac:dyDescent="0.25">
      <c r="B8" s="23" t="s">
        <v>3</v>
      </c>
      <c r="C8" s="16">
        <f>VLOOKUP(C16,'Liste des Logements'!3:1000,22,FALSE)</f>
        <v>75003</v>
      </c>
    </row>
    <row r="9" spans="2:14" ht="21" customHeight="1" x14ac:dyDescent="0.25">
      <c r="B9" s="23"/>
      <c r="C9" s="46"/>
    </row>
    <row r="10" spans="2:14" ht="21" customHeight="1" thickBot="1" x14ac:dyDescent="0.3">
      <c r="B10" s="24"/>
      <c r="C10" s="12" t="str">
        <f>VLOOKUP(C16,'Liste des Logements'!3:1000,23,FALSE)</f>
        <v>Paris 7ème</v>
      </c>
    </row>
    <row r="11" spans="2:14" ht="15.75" thickBot="1" x14ac:dyDescent="0.3">
      <c r="B11" s="1"/>
      <c r="C11" s="7"/>
    </row>
    <row r="12" spans="2:14" ht="21" customHeight="1" x14ac:dyDescent="0.25">
      <c r="B12" s="6" t="s">
        <v>4</v>
      </c>
      <c r="C12" s="18"/>
    </row>
    <row r="13" spans="2:14" ht="21" customHeight="1" thickBot="1" x14ac:dyDescent="0.3">
      <c r="B13" s="2" t="s">
        <v>5</v>
      </c>
      <c r="C13" s="19"/>
    </row>
    <row r="14" spans="2:14" ht="15.75" thickBot="1" x14ac:dyDescent="0.3"/>
    <row r="15" spans="2:14" ht="36" customHeight="1" thickBot="1" x14ac:dyDescent="0.3">
      <c r="B15" s="25" t="s">
        <v>17</v>
      </c>
      <c r="C15" s="26"/>
      <c r="E15" s="27" t="s">
        <v>16</v>
      </c>
      <c r="F15" s="28"/>
      <c r="G15" s="28"/>
      <c r="H15" s="29"/>
      <c r="J15" s="71" t="s">
        <v>156</v>
      </c>
      <c r="K15" s="72"/>
      <c r="L15" s="72"/>
      <c r="M15" s="59">
        <v>45119</v>
      </c>
    </row>
    <row r="16" spans="2:14" ht="21" customHeight="1" x14ac:dyDescent="0.25">
      <c r="B16" s="3" t="s">
        <v>36</v>
      </c>
      <c r="C16" s="34" t="s">
        <v>74</v>
      </c>
      <c r="E16" s="60">
        <v>45108</v>
      </c>
      <c r="F16" s="60">
        <v>45139</v>
      </c>
      <c r="G16" s="30" t="s">
        <v>91</v>
      </c>
      <c r="H16" s="30"/>
    </row>
    <row r="17" spans="2:7" ht="21" customHeight="1" x14ac:dyDescent="0.25">
      <c r="B17" s="23"/>
      <c r="C17" s="33" t="str">
        <f>VLOOKUP(C16,'Liste des Logements'!3:1000,2,FALSE)</f>
        <v>Case postale 1002</v>
      </c>
      <c r="E17" s="61">
        <v>45174</v>
      </c>
      <c r="F17" s="61">
        <v>45175</v>
      </c>
      <c r="G17" t="s">
        <v>93</v>
      </c>
    </row>
    <row r="18" spans="2:7" ht="21" customHeight="1" x14ac:dyDescent="0.25">
      <c r="B18" s="23" t="s">
        <v>3</v>
      </c>
      <c r="C18" s="16">
        <f>VLOOKUP(C16,'Liste des Logements'!3:1000,4,FALSE)</f>
        <v>93460</v>
      </c>
    </row>
    <row r="19" spans="2:7" ht="21" customHeight="1" x14ac:dyDescent="0.25">
      <c r="B19" s="23"/>
      <c r="C19" s="46"/>
    </row>
    <row r="20" spans="2:7" ht="15.75" thickBot="1" x14ac:dyDescent="0.3">
      <c r="B20" s="24"/>
      <c r="C20" s="12" t="str">
        <f>VLOOKUP(C16,'Liste des Logements'!3:1000,5,FALSE)</f>
        <v>Santa Ynez</v>
      </c>
    </row>
    <row r="21" spans="2:7" ht="21" customHeight="1" thickBot="1" x14ac:dyDescent="0.3">
      <c r="B21" s="1"/>
    </row>
    <row r="22" spans="2:7" ht="15.75" thickBot="1" x14ac:dyDescent="0.3">
      <c r="B22" s="8" t="s">
        <v>6</v>
      </c>
      <c r="C22" s="15"/>
    </row>
    <row r="23" spans="2:7" ht="16.5" customHeight="1" thickBot="1" x14ac:dyDescent="0.3">
      <c r="B23" s="1"/>
    </row>
    <row r="24" spans="2:7" ht="63.75" thickBot="1" x14ac:dyDescent="0.3">
      <c r="B24" s="20" t="s">
        <v>7</v>
      </c>
      <c r="C24" s="21"/>
    </row>
    <row r="35" spans="9:9" x14ac:dyDescent="0.25">
      <c r="I35">
        <v>2</v>
      </c>
    </row>
  </sheetData>
  <dataValidations count="1">
    <dataValidation type="list" allowBlank="1" showInputMessage="1" showErrorMessage="1" sqref="C16" xr:uid="{21223C66-B148-4AB5-8EE6-415F45ACC001}">
      <formula1>Liste_Logements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E88497-4A0C-44F1-9EB5-1C9F122CE666}">
  <sheetPr codeName="Feuil7"/>
  <dimension ref="B1:AV75"/>
  <sheetViews>
    <sheetView topLeftCell="P1" workbookViewId="0">
      <selection activeCell="V1" sqref="V1"/>
    </sheetView>
  </sheetViews>
  <sheetFormatPr baseColWidth="10" defaultRowHeight="15" x14ac:dyDescent="0.25"/>
  <cols>
    <col min="1" max="1" width="3.5703125" customWidth="1"/>
    <col min="2" max="2" width="10.140625" bestFit="1" customWidth="1"/>
    <col min="3" max="3" width="3.5703125" style="51" customWidth="1"/>
    <col min="4" max="4" width="12.85546875" customWidth="1"/>
    <col min="5" max="5" width="3.5703125" customWidth="1"/>
    <col min="6" max="6" width="10.140625" bestFit="1" customWidth="1"/>
    <col min="7" max="7" width="3.5703125" style="51" customWidth="1"/>
    <col min="8" max="8" width="12.85546875" customWidth="1"/>
    <col min="9" max="9" width="3.5703125" customWidth="1"/>
    <col min="10" max="10" width="10.140625" bestFit="1" customWidth="1"/>
    <col min="11" max="11" width="3.5703125" style="51" customWidth="1"/>
    <col min="12" max="12" width="12.85546875" customWidth="1"/>
    <col min="13" max="13" width="3.5703125" customWidth="1"/>
    <col min="14" max="14" width="10.140625" bestFit="1" customWidth="1"/>
    <col min="15" max="15" width="3.5703125" style="51" customWidth="1"/>
    <col min="16" max="16" width="12.85546875" customWidth="1"/>
    <col min="17" max="17" width="3.5703125" customWidth="1"/>
    <col min="18" max="18" width="10.140625" bestFit="1" customWidth="1"/>
    <col min="19" max="19" width="3.5703125" style="51" customWidth="1"/>
    <col min="20" max="20" width="12.85546875" customWidth="1"/>
    <col min="21" max="21" width="3.5703125" customWidth="1"/>
    <col min="22" max="22" width="10.140625" bestFit="1" customWidth="1"/>
    <col min="23" max="23" width="3.5703125" style="51" customWidth="1"/>
    <col min="24" max="24" width="12.85546875" customWidth="1"/>
    <col min="25" max="25" width="3.5703125" customWidth="1"/>
    <col min="26" max="26" width="10.140625" bestFit="1" customWidth="1"/>
    <col min="27" max="27" width="3.5703125" style="51" customWidth="1"/>
    <col min="28" max="28" width="12.85546875" customWidth="1"/>
    <col min="29" max="29" width="3.5703125" customWidth="1"/>
    <col min="30" max="30" width="10.140625" bestFit="1" customWidth="1"/>
    <col min="31" max="31" width="3.5703125" style="51" customWidth="1"/>
    <col min="32" max="32" width="12.85546875" customWidth="1"/>
    <col min="33" max="33" width="3.5703125" customWidth="1"/>
    <col min="34" max="34" width="10.140625" bestFit="1" customWidth="1"/>
    <col min="35" max="35" width="3.5703125" style="51" customWidth="1"/>
    <col min="36" max="36" width="12.85546875" customWidth="1"/>
    <col min="37" max="37" width="3.5703125" customWidth="1"/>
    <col min="38" max="38" width="10.140625" bestFit="1" customWidth="1"/>
    <col min="39" max="39" width="3.5703125" style="51" customWidth="1"/>
    <col min="40" max="40" width="12.85546875" customWidth="1"/>
    <col min="41" max="41" width="3.5703125" customWidth="1"/>
    <col min="42" max="42" width="10.140625" bestFit="1" customWidth="1"/>
    <col min="43" max="43" width="3.5703125" style="51" customWidth="1"/>
    <col min="44" max="44" width="12.85546875" customWidth="1"/>
    <col min="45" max="45" width="3.5703125" customWidth="1"/>
    <col min="46" max="46" width="10.140625" bestFit="1" customWidth="1"/>
    <col min="47" max="47" width="3.5703125" style="51" customWidth="1"/>
    <col min="48" max="48" width="12.85546875" customWidth="1"/>
  </cols>
  <sheetData>
    <row r="1" spans="2:48" ht="23.25" x14ac:dyDescent="0.35">
      <c r="R1" s="53" t="s">
        <v>132</v>
      </c>
      <c r="S1" s="54"/>
      <c r="T1" s="53"/>
      <c r="U1" s="53"/>
      <c r="V1" s="55">
        <v>2023</v>
      </c>
      <c r="Z1" s="53" t="str">
        <f>"Logement : " &amp;Base!C16</f>
        <v>Logement : Neverland</v>
      </c>
    </row>
    <row r="2" spans="2:48" ht="21.75" thickBot="1" x14ac:dyDescent="0.4">
      <c r="D2" s="47"/>
      <c r="H2" s="47"/>
      <c r="L2" s="47"/>
      <c r="P2" s="47"/>
      <c r="T2" s="47"/>
      <c r="X2" s="47"/>
      <c r="AB2" s="47"/>
      <c r="AF2" s="47"/>
      <c r="AJ2" s="47"/>
      <c r="AN2" s="47"/>
      <c r="AR2" s="47"/>
      <c r="AV2" s="47"/>
    </row>
    <row r="3" spans="2:48" ht="21" hidden="1" customHeight="1" x14ac:dyDescent="0.35">
      <c r="D3" s="47"/>
      <c r="H3" s="47"/>
      <c r="L3" s="47"/>
      <c r="P3" s="47"/>
      <c r="T3" s="47"/>
      <c r="X3" s="47"/>
      <c r="AB3" s="47"/>
      <c r="AF3" s="47"/>
      <c r="AJ3" s="47"/>
      <c r="AN3" s="47"/>
      <c r="AR3" s="47"/>
      <c r="AV3" s="47"/>
    </row>
    <row r="4" spans="2:48" ht="21" hidden="1" customHeight="1" x14ac:dyDescent="0.35">
      <c r="D4" s="47"/>
      <c r="H4" s="47"/>
      <c r="L4" s="47"/>
      <c r="P4" s="47"/>
      <c r="T4" s="47"/>
      <c r="X4" s="47"/>
      <c r="AB4" s="47"/>
      <c r="AF4" s="47"/>
      <c r="AJ4" s="47"/>
      <c r="AN4" s="47"/>
      <c r="AR4" s="47"/>
      <c r="AV4" s="47"/>
    </row>
    <row r="5" spans="2:48" ht="21" hidden="1" customHeight="1" x14ac:dyDescent="0.35">
      <c r="D5" s="47"/>
      <c r="H5" s="47"/>
      <c r="L5" s="47"/>
      <c r="P5" s="47"/>
      <c r="T5" s="47"/>
      <c r="X5" s="47"/>
      <c r="AB5" s="47"/>
      <c r="AF5" s="47"/>
      <c r="AJ5" s="47"/>
      <c r="AN5" s="47"/>
      <c r="AR5" s="47"/>
      <c r="AV5" s="47"/>
    </row>
    <row r="6" spans="2:48" ht="21" hidden="1" customHeight="1" x14ac:dyDescent="0.35">
      <c r="D6" s="47"/>
      <c r="H6" s="47"/>
      <c r="L6" s="47"/>
      <c r="P6" s="47"/>
      <c r="T6" s="47"/>
      <c r="X6" s="47"/>
      <c r="AB6" s="47"/>
      <c r="AF6" s="47"/>
      <c r="AJ6" s="47"/>
      <c r="AN6" s="47"/>
      <c r="AR6" s="47"/>
      <c r="AV6" s="47"/>
    </row>
    <row r="7" spans="2:48" ht="21" hidden="1" customHeight="1" x14ac:dyDescent="0.35">
      <c r="D7" s="47"/>
      <c r="H7" s="47"/>
      <c r="L7" s="47"/>
      <c r="P7" s="47"/>
      <c r="T7" s="47"/>
      <c r="X7" s="47"/>
      <c r="AB7" s="47"/>
      <c r="AF7" s="47"/>
      <c r="AJ7" s="47"/>
      <c r="AN7" s="47"/>
      <c r="AR7" s="47"/>
      <c r="AV7" s="47"/>
    </row>
    <row r="8" spans="2:48" ht="21" hidden="1" customHeight="1" x14ac:dyDescent="0.35">
      <c r="D8" s="47"/>
      <c r="H8" s="47"/>
      <c r="L8" s="47"/>
      <c r="P8" s="47"/>
      <c r="T8" s="47"/>
      <c r="X8" s="47"/>
      <c r="AB8" s="47"/>
      <c r="AF8" s="47"/>
      <c r="AJ8" s="47"/>
      <c r="AN8" s="47"/>
      <c r="AR8" s="47"/>
      <c r="AV8" s="47"/>
    </row>
    <row r="9" spans="2:48" ht="21" hidden="1" customHeight="1" x14ac:dyDescent="0.35">
      <c r="D9" s="47"/>
      <c r="H9" s="47"/>
      <c r="L9" s="47"/>
      <c r="P9" s="47"/>
      <c r="T9" s="47"/>
      <c r="X9" s="47"/>
      <c r="AB9" s="47"/>
      <c r="AF9" s="47"/>
      <c r="AJ9" s="47"/>
      <c r="AN9" s="47"/>
      <c r="AR9" s="47"/>
      <c r="AV9" s="47"/>
    </row>
    <row r="10" spans="2:48" ht="21" hidden="1" customHeight="1" x14ac:dyDescent="0.35">
      <c r="D10" s="47"/>
      <c r="H10" s="47"/>
      <c r="L10" s="47"/>
      <c r="P10" s="47"/>
      <c r="T10" s="47"/>
      <c r="X10" s="47"/>
      <c r="AB10" s="47"/>
      <c r="AF10" s="47"/>
      <c r="AJ10" s="47"/>
      <c r="AN10" s="47"/>
      <c r="AR10" s="47"/>
      <c r="AV10" s="47"/>
    </row>
    <row r="11" spans="2:48" ht="21" hidden="1" customHeight="1" x14ac:dyDescent="0.35">
      <c r="D11" s="47"/>
      <c r="H11" s="47"/>
      <c r="L11" s="47"/>
      <c r="P11" s="47"/>
      <c r="T11" s="47"/>
      <c r="X11" s="47"/>
      <c r="AB11" s="47"/>
      <c r="AF11" s="47"/>
      <c r="AJ11" s="47"/>
      <c r="AN11" s="47"/>
      <c r="AR11" s="47"/>
      <c r="AV11" s="47"/>
    </row>
    <row r="12" spans="2:48" ht="22.9" hidden="1" customHeight="1" thickBot="1" x14ac:dyDescent="0.3"/>
    <row r="13" spans="2:48" s="48" customFormat="1" ht="21.75" thickBot="1" x14ac:dyDescent="0.4">
      <c r="B13" s="49" t="s">
        <v>121</v>
      </c>
      <c r="C13" s="52"/>
      <c r="D13" s="50"/>
      <c r="F13" s="49" t="s">
        <v>122</v>
      </c>
      <c r="G13" s="52"/>
      <c r="H13" s="50"/>
      <c r="J13" s="49" t="s">
        <v>123</v>
      </c>
      <c r="K13" s="52"/>
      <c r="L13" s="50"/>
      <c r="N13" s="49" t="s">
        <v>124</v>
      </c>
      <c r="O13" s="52"/>
      <c r="P13" s="50"/>
      <c r="R13" s="49" t="s">
        <v>8</v>
      </c>
      <c r="S13" s="52"/>
      <c r="T13" s="50"/>
      <c r="V13" s="49" t="s">
        <v>125</v>
      </c>
      <c r="W13" s="52"/>
      <c r="X13" s="50"/>
      <c r="Z13" s="49" t="s">
        <v>126</v>
      </c>
      <c r="AA13" s="52"/>
      <c r="AB13" s="50"/>
      <c r="AD13" s="49" t="s">
        <v>127</v>
      </c>
      <c r="AE13" s="52"/>
      <c r="AF13" s="50"/>
      <c r="AH13" s="49" t="s">
        <v>128</v>
      </c>
      <c r="AI13" s="52"/>
      <c r="AJ13" s="50"/>
      <c r="AL13" s="49" t="s">
        <v>129</v>
      </c>
      <c r="AM13" s="52"/>
      <c r="AN13" s="50"/>
      <c r="AP13" s="49" t="s">
        <v>130</v>
      </c>
      <c r="AQ13" s="52"/>
      <c r="AR13" s="50"/>
      <c r="AT13" s="49" t="s">
        <v>131</v>
      </c>
      <c r="AU13" s="52"/>
      <c r="AV13" s="50"/>
    </row>
    <row r="14" spans="2:48" ht="8.25" customHeight="1" x14ac:dyDescent="0.25">
      <c r="B14" s="83" t="str">
        <f>CHOOSE(WEEKDAY(C14,2),"Lundi","Mardi","Mercredi","Jeudi","Vendredi","Samedi","Dimanche")</f>
        <v>Dimanche</v>
      </c>
      <c r="C14" s="84">
        <f>DATE(V1,1,1)</f>
        <v>44927</v>
      </c>
      <c r="D14" s="101"/>
      <c r="F14" s="73" t="str">
        <f>CHOOSE(WEEKDAY(G14,2),"Lundi","Mardi","Mercredi","Jeudi","Vendredi","Samedi","Dimanche")</f>
        <v>Mercredi</v>
      </c>
      <c r="G14" s="75">
        <f>C74+1</f>
        <v>44958</v>
      </c>
      <c r="H14" s="101"/>
      <c r="J14" s="73" t="str">
        <f>CHOOSE(WEEKDAY(K14,2),"Lundi","Mardi","Mercredi","Jeudi","Vendredi","Samedi","Dimanche")</f>
        <v>Mercredi</v>
      </c>
      <c r="K14" s="75">
        <f>IF(G70="",G68+1,G70+1)</f>
        <v>44986</v>
      </c>
      <c r="L14" s="101"/>
      <c r="N14" s="83" t="str">
        <f>CHOOSE(WEEKDAY(O14,2),"Lundi","Mardi","Mercredi","Jeudi","Vendredi","Samedi","Dimanche")</f>
        <v>Samedi</v>
      </c>
      <c r="O14" s="84">
        <f>K74+1</f>
        <v>45017</v>
      </c>
      <c r="P14" s="101"/>
      <c r="R14" s="73" t="str">
        <f>CHOOSE(WEEKDAY(S14,2),"Lundi","Mardi","Mercredi","Jeudi","Vendredi","Samedi","Dimanche")</f>
        <v>Lundi</v>
      </c>
      <c r="S14" s="75">
        <f>O72+1</f>
        <v>45047</v>
      </c>
      <c r="T14" s="101"/>
      <c r="V14" s="73" t="str">
        <f>CHOOSE(WEEKDAY(W14,2),"Lundi","Mardi","Mercredi","Jeudi","Vendredi","Samedi","Dimanche")</f>
        <v>Jeudi</v>
      </c>
      <c r="W14" s="75">
        <f>S74+1</f>
        <v>45078</v>
      </c>
      <c r="X14" s="101"/>
      <c r="Z14" s="83" t="str">
        <f>CHOOSE(WEEKDAY(AA14,2),"Lundi","Mardi","Mercredi","Jeudi","Vendredi","Samedi","Dimanche")</f>
        <v>Samedi</v>
      </c>
      <c r="AA14" s="84">
        <f>W72+1</f>
        <v>45108</v>
      </c>
      <c r="AB14" s="101"/>
      <c r="AD14" s="73" t="str">
        <f>CHOOSE(WEEKDAY(AE14,2),"Lundi","Mardi","Mercredi","Jeudi","Vendredi","Samedi","Dimanche")</f>
        <v>Mardi</v>
      </c>
      <c r="AE14" s="75">
        <f>AA74+1</f>
        <v>45139</v>
      </c>
      <c r="AF14" s="63"/>
      <c r="AH14" s="73" t="str">
        <f>CHOOSE(WEEKDAY(AI14,2),"Lundi","Mardi","Mercredi","Jeudi","Vendredi","Samedi","Dimanche")</f>
        <v>Vendredi</v>
      </c>
      <c r="AI14" s="75">
        <f>AE74+1</f>
        <v>45170</v>
      </c>
      <c r="AJ14" s="101"/>
      <c r="AL14" s="83" t="str">
        <f>CHOOSE(WEEKDAY(AM14,2),"Lundi","Mardi","Mercredi","Jeudi","Vendredi","Samedi","Dimanche")</f>
        <v>Dimanche</v>
      </c>
      <c r="AM14" s="84">
        <f>AI72+1</f>
        <v>45200</v>
      </c>
      <c r="AN14" s="101"/>
      <c r="AP14" s="73" t="str">
        <f>CHOOSE(WEEKDAY(AQ14,2),"Lundi","Mardi","Mercredi","Jeudi","Vendredi","Samedi","Dimanche")</f>
        <v>Mercredi</v>
      </c>
      <c r="AQ14" s="75">
        <f>AM74+1</f>
        <v>45231</v>
      </c>
      <c r="AR14" s="101"/>
      <c r="AT14" s="73" t="str">
        <f>CHOOSE(WEEKDAY(AU14,2),"Lundi","Mardi","Mercredi","Jeudi","Vendredi","Samedi","Dimanche")</f>
        <v>Vendredi</v>
      </c>
      <c r="AU14" s="75">
        <f>AQ72+1</f>
        <v>45261</v>
      </c>
      <c r="AV14" s="101"/>
    </row>
    <row r="15" spans="2:48" ht="8.25" customHeight="1" x14ac:dyDescent="0.25">
      <c r="B15" s="80"/>
      <c r="C15" s="82"/>
      <c r="D15" s="102"/>
      <c r="F15" s="74"/>
      <c r="G15" s="76"/>
      <c r="H15" s="102"/>
      <c r="J15" s="74"/>
      <c r="K15" s="76"/>
      <c r="L15" s="102"/>
      <c r="N15" s="80"/>
      <c r="O15" s="82"/>
      <c r="P15" s="102"/>
      <c r="R15" s="74"/>
      <c r="S15" s="76"/>
      <c r="T15" s="102"/>
      <c r="V15" s="74"/>
      <c r="W15" s="76"/>
      <c r="X15" s="102"/>
      <c r="Z15" s="80"/>
      <c r="AA15" s="82"/>
      <c r="AB15" s="56" t="s">
        <v>91</v>
      </c>
      <c r="AD15" s="74"/>
      <c r="AE15" s="76"/>
      <c r="AF15" s="102"/>
      <c r="AH15" s="74"/>
      <c r="AI15" s="76"/>
      <c r="AJ15" s="102"/>
      <c r="AL15" s="80"/>
      <c r="AM15" s="82"/>
      <c r="AN15" s="102"/>
      <c r="AP15" s="77"/>
      <c r="AQ15" s="78"/>
      <c r="AR15" s="103"/>
      <c r="AT15" s="74"/>
      <c r="AU15" s="76"/>
      <c r="AV15" s="102"/>
    </row>
    <row r="16" spans="2:48" ht="8.25" customHeight="1" x14ac:dyDescent="0.25">
      <c r="B16" s="77" t="str">
        <f t="shared" ref="B16" si="0">CHOOSE(WEEKDAY(C16,2),"Lundi","Mardi","Mercredi","Jeudi","Vendredi","Samedi","Dimanche")</f>
        <v>Lundi</v>
      </c>
      <c r="C16" s="78">
        <f>C14+1</f>
        <v>44928</v>
      </c>
      <c r="D16" s="103"/>
      <c r="F16" s="77" t="str">
        <f t="shared" ref="F16" si="1">CHOOSE(WEEKDAY(G16,2),"Lundi","Mardi","Mercredi","Jeudi","Vendredi","Samedi","Dimanche")</f>
        <v>Jeudi</v>
      </c>
      <c r="G16" s="78">
        <f>G14+1</f>
        <v>44959</v>
      </c>
      <c r="H16" s="103"/>
      <c r="J16" s="77" t="str">
        <f t="shared" ref="J16" si="2">CHOOSE(WEEKDAY(K16,2),"Lundi","Mardi","Mercredi","Jeudi","Vendredi","Samedi","Dimanche")</f>
        <v>Jeudi</v>
      </c>
      <c r="K16" s="78">
        <f>K14+1</f>
        <v>44987</v>
      </c>
      <c r="L16" s="103"/>
      <c r="N16" s="79" t="str">
        <f t="shared" ref="N16" si="3">CHOOSE(WEEKDAY(O16,2),"Lundi","Mardi","Mercredi","Jeudi","Vendredi","Samedi","Dimanche")</f>
        <v>Dimanche</v>
      </c>
      <c r="O16" s="81">
        <f>O14+1</f>
        <v>45018</v>
      </c>
      <c r="P16" s="103"/>
      <c r="R16" s="77" t="str">
        <f t="shared" ref="R16" si="4">CHOOSE(WEEKDAY(S16,2),"Lundi","Mardi","Mercredi","Jeudi","Vendredi","Samedi","Dimanche")</f>
        <v>Mardi</v>
      </c>
      <c r="S16" s="78">
        <f>S14+1</f>
        <v>45048</v>
      </c>
      <c r="T16" s="103"/>
      <c r="V16" s="77" t="str">
        <f t="shared" ref="V16" si="5">CHOOSE(WEEKDAY(W16,2),"Lundi","Mardi","Mercredi","Jeudi","Vendredi","Samedi","Dimanche")</f>
        <v>Vendredi</v>
      </c>
      <c r="W16" s="78">
        <f>W14+1</f>
        <v>45079</v>
      </c>
      <c r="X16" s="103"/>
      <c r="Z16" s="79" t="str">
        <f t="shared" ref="Z16" si="6">CHOOSE(WEEKDAY(AA16,2),"Lundi","Mardi","Mercredi","Jeudi","Vendredi","Samedi","Dimanche")</f>
        <v>Dimanche</v>
      </c>
      <c r="AA16" s="81">
        <f>AA14+1</f>
        <v>45109</v>
      </c>
      <c r="AB16" s="57"/>
      <c r="AD16" s="77" t="str">
        <f t="shared" ref="AD16" si="7">CHOOSE(WEEKDAY(AE16,2),"Lundi","Mardi","Mercredi","Jeudi","Vendredi","Samedi","Dimanche")</f>
        <v>Mercredi</v>
      </c>
      <c r="AE16" s="78">
        <f>AE14+1</f>
        <v>45140</v>
      </c>
      <c r="AF16" s="103"/>
      <c r="AH16" s="79" t="str">
        <f t="shared" ref="AH16" si="8">CHOOSE(WEEKDAY(AI16,2),"Lundi","Mardi","Mercredi","Jeudi","Vendredi","Samedi","Dimanche")</f>
        <v>Samedi</v>
      </c>
      <c r="AI16" s="81">
        <f>AI14+1</f>
        <v>45171</v>
      </c>
      <c r="AJ16" s="103"/>
      <c r="AL16" s="77" t="str">
        <f t="shared" ref="AL16" si="9">CHOOSE(WEEKDAY(AM16,2),"Lundi","Mardi","Mercredi","Jeudi","Vendredi","Samedi","Dimanche")</f>
        <v>Lundi</v>
      </c>
      <c r="AM16" s="78">
        <f>AM14+1</f>
        <v>45201</v>
      </c>
      <c r="AN16" s="103"/>
      <c r="AP16" s="77" t="str">
        <f t="shared" ref="AP16" si="10">CHOOSE(WEEKDAY(AQ16,2),"Lundi","Mardi","Mercredi","Jeudi","Vendredi","Samedi","Dimanche")</f>
        <v>Jeudi</v>
      </c>
      <c r="AQ16" s="78">
        <f>AQ14+1</f>
        <v>45232</v>
      </c>
      <c r="AR16" s="103"/>
      <c r="AT16" s="79" t="str">
        <f t="shared" ref="AT16" si="11">CHOOSE(WEEKDAY(AU16,2),"Lundi","Mardi","Mercredi","Jeudi","Vendredi","Samedi","Dimanche")</f>
        <v>Samedi</v>
      </c>
      <c r="AU16" s="81">
        <f>AU14+1</f>
        <v>45262</v>
      </c>
      <c r="AV16" s="103"/>
    </row>
    <row r="17" spans="2:48" ht="8.25" customHeight="1" x14ac:dyDescent="0.25">
      <c r="B17" s="74"/>
      <c r="C17" s="76"/>
      <c r="D17" s="102"/>
      <c r="F17" s="74"/>
      <c r="G17" s="76"/>
      <c r="H17" s="102"/>
      <c r="J17" s="74"/>
      <c r="K17" s="76"/>
      <c r="L17" s="102"/>
      <c r="N17" s="80"/>
      <c r="O17" s="82"/>
      <c r="P17" s="102"/>
      <c r="R17" s="74"/>
      <c r="S17" s="76"/>
      <c r="T17" s="102"/>
      <c r="V17" s="74"/>
      <c r="W17" s="76"/>
      <c r="X17" s="102"/>
      <c r="Z17" s="80"/>
      <c r="AA17" s="82"/>
      <c r="AB17" s="56"/>
      <c r="AD17" s="74"/>
      <c r="AE17" s="76"/>
      <c r="AF17" s="102"/>
      <c r="AH17" s="80"/>
      <c r="AI17" s="82"/>
      <c r="AJ17" s="102"/>
      <c r="AL17" s="74"/>
      <c r="AM17" s="76"/>
      <c r="AN17" s="102"/>
      <c r="AP17" s="77"/>
      <c r="AQ17" s="78"/>
      <c r="AR17" s="103"/>
      <c r="AT17" s="80"/>
      <c r="AU17" s="82"/>
      <c r="AV17" s="102"/>
    </row>
    <row r="18" spans="2:48" ht="8.25" customHeight="1" x14ac:dyDescent="0.25">
      <c r="B18" s="77" t="str">
        <f t="shared" ref="B18" si="12">CHOOSE(WEEKDAY(C18,2),"Lundi","Mardi","Mercredi","Jeudi","Vendredi","Samedi","Dimanche")</f>
        <v>Mardi</v>
      </c>
      <c r="C18" s="78">
        <f t="shared" ref="C18" si="13">C16+1</f>
        <v>44929</v>
      </c>
      <c r="D18" s="103"/>
      <c r="F18" s="77" t="str">
        <f t="shared" ref="F18" si="14">CHOOSE(WEEKDAY(G18,2),"Lundi","Mardi","Mercredi","Jeudi","Vendredi","Samedi","Dimanche")</f>
        <v>Vendredi</v>
      </c>
      <c r="G18" s="78">
        <f t="shared" ref="G18" si="15">G16+1</f>
        <v>44960</v>
      </c>
      <c r="H18" s="103"/>
      <c r="J18" s="77" t="str">
        <f t="shared" ref="J18" si="16">CHOOSE(WEEKDAY(K18,2),"Lundi","Mardi","Mercredi","Jeudi","Vendredi","Samedi","Dimanche")</f>
        <v>Vendredi</v>
      </c>
      <c r="K18" s="78">
        <f t="shared" ref="K18" si="17">K16+1</f>
        <v>44988</v>
      </c>
      <c r="L18" s="103"/>
      <c r="N18" s="77" t="str">
        <f t="shared" ref="N18" si="18">CHOOSE(WEEKDAY(O18,2),"Lundi","Mardi","Mercredi","Jeudi","Vendredi","Samedi","Dimanche")</f>
        <v>Lundi</v>
      </c>
      <c r="O18" s="78">
        <f t="shared" ref="O18" si="19">O16+1</f>
        <v>45019</v>
      </c>
      <c r="P18" s="103"/>
      <c r="R18" s="77" t="str">
        <f t="shared" ref="R18" si="20">CHOOSE(WEEKDAY(S18,2),"Lundi","Mardi","Mercredi","Jeudi","Vendredi","Samedi","Dimanche")</f>
        <v>Mercredi</v>
      </c>
      <c r="S18" s="78">
        <f t="shared" ref="S18" si="21">S16+1</f>
        <v>45049</v>
      </c>
      <c r="T18" s="103"/>
      <c r="V18" s="79" t="str">
        <f t="shared" ref="V18" si="22">CHOOSE(WEEKDAY(W18,2),"Lundi","Mardi","Mercredi","Jeudi","Vendredi","Samedi","Dimanche")</f>
        <v>Samedi</v>
      </c>
      <c r="W18" s="81">
        <f t="shared" ref="W18" si="23">W16+1</f>
        <v>45080</v>
      </c>
      <c r="X18" s="103"/>
      <c r="Z18" s="77" t="str">
        <f t="shared" ref="Z18" si="24">CHOOSE(WEEKDAY(AA18,2),"Lundi","Mardi","Mercredi","Jeudi","Vendredi","Samedi","Dimanche")</f>
        <v>Lundi</v>
      </c>
      <c r="AA18" s="78">
        <f t="shared" ref="AA18" si="25">AA16+1</f>
        <v>45110</v>
      </c>
      <c r="AB18" s="57"/>
      <c r="AD18" s="77" t="str">
        <f t="shared" ref="AD18" si="26">CHOOSE(WEEKDAY(AE18,2),"Lundi","Mardi","Mercredi","Jeudi","Vendredi","Samedi","Dimanche")</f>
        <v>Jeudi</v>
      </c>
      <c r="AE18" s="78">
        <f t="shared" ref="AE18" si="27">AE16+1</f>
        <v>45141</v>
      </c>
      <c r="AF18" s="103"/>
      <c r="AH18" s="79" t="str">
        <f t="shared" ref="AH18" si="28">CHOOSE(WEEKDAY(AI18,2),"Lundi","Mardi","Mercredi","Jeudi","Vendredi","Samedi","Dimanche")</f>
        <v>Dimanche</v>
      </c>
      <c r="AI18" s="81">
        <f t="shared" ref="AI18" si="29">AI16+1</f>
        <v>45172</v>
      </c>
      <c r="AJ18" s="103"/>
      <c r="AL18" s="77" t="str">
        <f t="shared" ref="AL18" si="30">CHOOSE(WEEKDAY(AM18,2),"Lundi","Mardi","Mercredi","Jeudi","Vendredi","Samedi","Dimanche")</f>
        <v>Mardi</v>
      </c>
      <c r="AM18" s="78">
        <f t="shared" ref="AM18" si="31">AM16+1</f>
        <v>45202</v>
      </c>
      <c r="AN18" s="103"/>
      <c r="AP18" s="77" t="str">
        <f t="shared" ref="AP18" si="32">CHOOSE(WEEKDAY(AQ18,2),"Lundi","Mardi","Mercredi","Jeudi","Vendredi","Samedi","Dimanche")</f>
        <v>Vendredi</v>
      </c>
      <c r="AQ18" s="78">
        <f t="shared" ref="AQ18" si="33">AQ16+1</f>
        <v>45233</v>
      </c>
      <c r="AR18" s="103"/>
      <c r="AT18" s="79" t="str">
        <f t="shared" ref="AT18" si="34">CHOOSE(WEEKDAY(AU18,2),"Lundi","Mardi","Mercredi","Jeudi","Vendredi","Samedi","Dimanche")</f>
        <v>Dimanche</v>
      </c>
      <c r="AU18" s="81">
        <f t="shared" ref="AU18" si="35">AU16+1</f>
        <v>45263</v>
      </c>
      <c r="AV18" s="103"/>
    </row>
    <row r="19" spans="2:48" ht="8.25" customHeight="1" x14ac:dyDescent="0.25">
      <c r="B19" s="74"/>
      <c r="C19" s="76"/>
      <c r="D19" s="102"/>
      <c r="F19" s="74"/>
      <c r="G19" s="76"/>
      <c r="H19" s="102"/>
      <c r="J19" s="74"/>
      <c r="K19" s="76"/>
      <c r="L19" s="102"/>
      <c r="N19" s="74"/>
      <c r="O19" s="76"/>
      <c r="P19" s="102"/>
      <c r="R19" s="74"/>
      <c r="S19" s="76"/>
      <c r="T19" s="102"/>
      <c r="V19" s="80"/>
      <c r="W19" s="82"/>
      <c r="X19" s="102"/>
      <c r="Z19" s="74"/>
      <c r="AA19" s="76"/>
      <c r="AB19" s="56"/>
      <c r="AD19" s="74"/>
      <c r="AE19" s="76"/>
      <c r="AF19" s="102"/>
      <c r="AH19" s="80"/>
      <c r="AI19" s="82"/>
      <c r="AJ19" s="102"/>
      <c r="AL19" s="74"/>
      <c r="AM19" s="76"/>
      <c r="AN19" s="102"/>
      <c r="AP19" s="77"/>
      <c r="AQ19" s="78"/>
      <c r="AR19" s="103"/>
      <c r="AT19" s="80"/>
      <c r="AU19" s="82"/>
      <c r="AV19" s="102"/>
    </row>
    <row r="20" spans="2:48" ht="8.25" customHeight="1" x14ac:dyDescent="0.25">
      <c r="B20" s="77" t="str">
        <f t="shared" ref="B20" si="36">CHOOSE(WEEKDAY(C20,2),"Lundi","Mardi","Mercredi","Jeudi","Vendredi","Samedi","Dimanche")</f>
        <v>Mercredi</v>
      </c>
      <c r="C20" s="78">
        <f t="shared" ref="C20" si="37">C18+1</f>
        <v>44930</v>
      </c>
      <c r="D20" s="103"/>
      <c r="F20" s="79" t="str">
        <f t="shared" ref="F20" si="38">CHOOSE(WEEKDAY(G20,2),"Lundi","Mardi","Mercredi","Jeudi","Vendredi","Samedi","Dimanche")</f>
        <v>Samedi</v>
      </c>
      <c r="G20" s="81">
        <f t="shared" ref="G20" si="39">G18+1</f>
        <v>44961</v>
      </c>
      <c r="H20" s="103"/>
      <c r="J20" s="79" t="str">
        <f t="shared" ref="J20" si="40">CHOOSE(WEEKDAY(K20,2),"Lundi","Mardi","Mercredi","Jeudi","Vendredi","Samedi","Dimanche")</f>
        <v>Samedi</v>
      </c>
      <c r="K20" s="81">
        <f t="shared" ref="K20" si="41">K18+1</f>
        <v>44989</v>
      </c>
      <c r="L20" s="103"/>
      <c r="N20" s="77" t="str">
        <f t="shared" ref="N20" si="42">CHOOSE(WEEKDAY(O20,2),"Lundi","Mardi","Mercredi","Jeudi","Vendredi","Samedi","Dimanche")</f>
        <v>Mardi</v>
      </c>
      <c r="O20" s="78">
        <f t="shared" ref="O20" si="43">O18+1</f>
        <v>45020</v>
      </c>
      <c r="P20" s="103"/>
      <c r="R20" s="77" t="str">
        <f t="shared" ref="R20" si="44">CHOOSE(WEEKDAY(S20,2),"Lundi","Mardi","Mercredi","Jeudi","Vendredi","Samedi","Dimanche")</f>
        <v>Jeudi</v>
      </c>
      <c r="S20" s="78">
        <f t="shared" ref="S20" si="45">S18+1</f>
        <v>45050</v>
      </c>
      <c r="T20" s="103"/>
      <c r="V20" s="79" t="str">
        <f t="shared" ref="V20" si="46">CHOOSE(WEEKDAY(W20,2),"Lundi","Mardi","Mercredi","Jeudi","Vendredi","Samedi","Dimanche")</f>
        <v>Dimanche</v>
      </c>
      <c r="W20" s="81">
        <f t="shared" ref="W20" si="47">W18+1</f>
        <v>45081</v>
      </c>
      <c r="X20" s="103"/>
      <c r="Z20" s="77" t="str">
        <f t="shared" ref="Z20" si="48">CHOOSE(WEEKDAY(AA20,2),"Lundi","Mardi","Mercredi","Jeudi","Vendredi","Samedi","Dimanche")</f>
        <v>Mardi</v>
      </c>
      <c r="AA20" s="78">
        <f t="shared" ref="AA20" si="49">AA18+1</f>
        <v>45111</v>
      </c>
      <c r="AB20" s="57"/>
      <c r="AD20" s="77" t="str">
        <f t="shared" ref="AD20" si="50">CHOOSE(WEEKDAY(AE20,2),"Lundi","Mardi","Mercredi","Jeudi","Vendredi","Samedi","Dimanche")</f>
        <v>Vendredi</v>
      </c>
      <c r="AE20" s="78">
        <f t="shared" ref="AE20" si="51">AE18+1</f>
        <v>45142</v>
      </c>
      <c r="AF20" s="103"/>
      <c r="AH20" s="77" t="str">
        <f t="shared" ref="AH20" si="52">CHOOSE(WEEKDAY(AI20,2),"Lundi","Mardi","Mercredi","Jeudi","Vendredi","Samedi","Dimanche")</f>
        <v>Lundi</v>
      </c>
      <c r="AI20" s="78">
        <f t="shared" ref="AI20" si="53">AI18+1</f>
        <v>45173</v>
      </c>
      <c r="AJ20" s="103"/>
      <c r="AL20" s="77" t="str">
        <f t="shared" ref="AL20" si="54">CHOOSE(WEEKDAY(AM20,2),"Lundi","Mardi","Mercredi","Jeudi","Vendredi","Samedi","Dimanche")</f>
        <v>Mercredi</v>
      </c>
      <c r="AM20" s="78">
        <f t="shared" ref="AM20" si="55">AM18+1</f>
        <v>45203</v>
      </c>
      <c r="AN20" s="103"/>
      <c r="AP20" s="79" t="str">
        <f t="shared" ref="AP20" si="56">CHOOSE(WEEKDAY(AQ20,2),"Lundi","Mardi","Mercredi","Jeudi","Vendredi","Samedi","Dimanche")</f>
        <v>Samedi</v>
      </c>
      <c r="AQ20" s="81">
        <f t="shared" ref="AQ20" si="57">AQ18+1</f>
        <v>45234</v>
      </c>
      <c r="AR20" s="103"/>
      <c r="AT20" s="77" t="str">
        <f t="shared" ref="AT20" si="58">CHOOSE(WEEKDAY(AU20,2),"Lundi","Mardi","Mercredi","Jeudi","Vendredi","Samedi","Dimanche")</f>
        <v>Lundi</v>
      </c>
      <c r="AU20" s="78">
        <f t="shared" ref="AU20" si="59">AU18+1</f>
        <v>45264</v>
      </c>
      <c r="AV20" s="103"/>
    </row>
    <row r="21" spans="2:48" ht="8.25" customHeight="1" x14ac:dyDescent="0.25">
      <c r="B21" s="74"/>
      <c r="C21" s="76"/>
      <c r="D21" s="102"/>
      <c r="F21" s="80"/>
      <c r="G21" s="82"/>
      <c r="H21" s="102"/>
      <c r="J21" s="80"/>
      <c r="K21" s="82"/>
      <c r="L21" s="102"/>
      <c r="N21" s="74"/>
      <c r="O21" s="76"/>
      <c r="P21" s="102"/>
      <c r="R21" s="74"/>
      <c r="S21" s="76"/>
      <c r="T21" s="102"/>
      <c r="V21" s="80"/>
      <c r="W21" s="82"/>
      <c r="X21" s="102"/>
      <c r="Z21" s="74"/>
      <c r="AA21" s="76"/>
      <c r="AB21" s="56"/>
      <c r="AD21" s="74"/>
      <c r="AE21" s="76"/>
      <c r="AF21" s="102"/>
      <c r="AH21" s="74"/>
      <c r="AI21" s="76"/>
      <c r="AJ21" s="102"/>
      <c r="AL21" s="74"/>
      <c r="AM21" s="76"/>
      <c r="AN21" s="102"/>
      <c r="AP21" s="79"/>
      <c r="AQ21" s="81"/>
      <c r="AR21" s="103"/>
      <c r="AT21" s="74"/>
      <c r="AU21" s="76"/>
      <c r="AV21" s="102"/>
    </row>
    <row r="22" spans="2:48" ht="8.25" customHeight="1" x14ac:dyDescent="0.25">
      <c r="B22" s="77" t="str">
        <f t="shared" ref="B22" si="60">CHOOSE(WEEKDAY(C22,2),"Lundi","Mardi","Mercredi","Jeudi","Vendredi","Samedi","Dimanche")</f>
        <v>Jeudi</v>
      </c>
      <c r="C22" s="78">
        <f t="shared" ref="C22" si="61">C20+1</f>
        <v>44931</v>
      </c>
      <c r="D22" s="103"/>
      <c r="F22" s="79" t="str">
        <f t="shared" ref="F22" si="62">CHOOSE(WEEKDAY(G22,2),"Lundi","Mardi","Mercredi","Jeudi","Vendredi","Samedi","Dimanche")</f>
        <v>Dimanche</v>
      </c>
      <c r="G22" s="81">
        <f t="shared" ref="G22" si="63">G20+1</f>
        <v>44962</v>
      </c>
      <c r="H22" s="103"/>
      <c r="J22" s="79" t="str">
        <f t="shared" ref="J22" si="64">CHOOSE(WEEKDAY(K22,2),"Lundi","Mardi","Mercredi","Jeudi","Vendredi","Samedi","Dimanche")</f>
        <v>Dimanche</v>
      </c>
      <c r="K22" s="81">
        <f t="shared" ref="K22" si="65">K20+1</f>
        <v>44990</v>
      </c>
      <c r="L22" s="103"/>
      <c r="N22" s="77" t="str">
        <f t="shared" ref="N22" si="66">CHOOSE(WEEKDAY(O22,2),"Lundi","Mardi","Mercredi","Jeudi","Vendredi","Samedi","Dimanche")</f>
        <v>Mercredi</v>
      </c>
      <c r="O22" s="78">
        <f t="shared" ref="O22" si="67">O20+1</f>
        <v>45021</v>
      </c>
      <c r="P22" s="103"/>
      <c r="R22" s="77" t="str">
        <f t="shared" ref="R22" si="68">CHOOSE(WEEKDAY(S22,2),"Lundi","Mardi","Mercredi","Jeudi","Vendredi","Samedi","Dimanche")</f>
        <v>Vendredi</v>
      </c>
      <c r="S22" s="78">
        <f t="shared" ref="S22" si="69">S20+1</f>
        <v>45051</v>
      </c>
      <c r="T22" s="103"/>
      <c r="V22" s="77" t="str">
        <f t="shared" ref="V22" si="70">CHOOSE(WEEKDAY(W22,2),"Lundi","Mardi","Mercredi","Jeudi","Vendredi","Samedi","Dimanche")</f>
        <v>Lundi</v>
      </c>
      <c r="W22" s="78">
        <f t="shared" ref="W22" si="71">W20+1</f>
        <v>45082</v>
      </c>
      <c r="X22" s="103"/>
      <c r="Z22" s="77" t="str">
        <f t="shared" ref="Z22" si="72">CHOOSE(WEEKDAY(AA22,2),"Lundi","Mardi","Mercredi","Jeudi","Vendredi","Samedi","Dimanche")</f>
        <v>Mercredi</v>
      </c>
      <c r="AA22" s="78">
        <f t="shared" ref="AA22" si="73">AA20+1</f>
        <v>45112</v>
      </c>
      <c r="AB22" s="57"/>
      <c r="AD22" s="79" t="str">
        <f t="shared" ref="AD22" si="74">CHOOSE(WEEKDAY(AE22,2),"Lundi","Mardi","Mercredi","Jeudi","Vendredi","Samedi","Dimanche")</f>
        <v>Samedi</v>
      </c>
      <c r="AE22" s="81">
        <f t="shared" ref="AE22" si="75">AE20+1</f>
        <v>45143</v>
      </c>
      <c r="AF22" s="103"/>
      <c r="AH22" s="77" t="str">
        <f t="shared" ref="AH22" si="76">CHOOSE(WEEKDAY(AI22,2),"Lundi","Mardi","Mercredi","Jeudi","Vendredi","Samedi","Dimanche")</f>
        <v>Mardi</v>
      </c>
      <c r="AI22" s="78">
        <f t="shared" ref="AI22" si="77">AI20+1</f>
        <v>45174</v>
      </c>
      <c r="AJ22" s="103"/>
      <c r="AL22" s="77" t="str">
        <f t="shared" ref="AL22" si="78">CHOOSE(WEEKDAY(AM22,2),"Lundi","Mardi","Mercredi","Jeudi","Vendredi","Samedi","Dimanche")</f>
        <v>Jeudi</v>
      </c>
      <c r="AM22" s="78">
        <f t="shared" ref="AM22" si="79">AM20+1</f>
        <v>45204</v>
      </c>
      <c r="AN22" s="103"/>
      <c r="AP22" s="79" t="str">
        <f t="shared" ref="AP22" si="80">CHOOSE(WEEKDAY(AQ22,2),"Lundi","Mardi","Mercredi","Jeudi","Vendredi","Samedi","Dimanche")</f>
        <v>Dimanche</v>
      </c>
      <c r="AQ22" s="81">
        <f t="shared" ref="AQ22" si="81">AQ20+1</f>
        <v>45235</v>
      </c>
      <c r="AR22" s="103"/>
      <c r="AT22" s="77" t="str">
        <f t="shared" ref="AT22" si="82">CHOOSE(WEEKDAY(AU22,2),"Lundi","Mardi","Mercredi","Jeudi","Vendredi","Samedi","Dimanche")</f>
        <v>Mardi</v>
      </c>
      <c r="AU22" s="78">
        <f t="shared" ref="AU22" si="83">AU20+1</f>
        <v>45265</v>
      </c>
      <c r="AV22" s="103"/>
    </row>
    <row r="23" spans="2:48" ht="8.25" customHeight="1" x14ac:dyDescent="0.25">
      <c r="B23" s="74"/>
      <c r="C23" s="76"/>
      <c r="D23" s="102"/>
      <c r="F23" s="80"/>
      <c r="G23" s="82"/>
      <c r="H23" s="102"/>
      <c r="J23" s="80"/>
      <c r="K23" s="82"/>
      <c r="L23" s="102"/>
      <c r="N23" s="74"/>
      <c r="O23" s="76"/>
      <c r="P23" s="102"/>
      <c r="R23" s="74"/>
      <c r="S23" s="76"/>
      <c r="T23" s="102"/>
      <c r="V23" s="74"/>
      <c r="W23" s="76"/>
      <c r="X23" s="102"/>
      <c r="Z23" s="74"/>
      <c r="AA23" s="76"/>
      <c r="AB23" s="56"/>
      <c r="AD23" s="80"/>
      <c r="AE23" s="82"/>
      <c r="AF23" s="102"/>
      <c r="AH23" s="74"/>
      <c r="AI23" s="76"/>
      <c r="AJ23" s="64" t="s">
        <v>93</v>
      </c>
      <c r="AL23" s="74"/>
      <c r="AM23" s="76"/>
      <c r="AN23" s="102"/>
      <c r="AP23" s="79"/>
      <c r="AQ23" s="81"/>
      <c r="AR23" s="103"/>
      <c r="AT23" s="74"/>
      <c r="AU23" s="76"/>
      <c r="AV23" s="102"/>
    </row>
    <row r="24" spans="2:48" ht="8.25" customHeight="1" x14ac:dyDescent="0.25">
      <c r="B24" s="77" t="str">
        <f t="shared" ref="B24" si="84">CHOOSE(WEEKDAY(C24,2),"Lundi","Mardi","Mercredi","Jeudi","Vendredi","Samedi","Dimanche")</f>
        <v>Vendredi</v>
      </c>
      <c r="C24" s="78">
        <f t="shared" ref="C24" si="85">C22+1</f>
        <v>44932</v>
      </c>
      <c r="D24" s="103"/>
      <c r="F24" s="77" t="str">
        <f t="shared" ref="F24" si="86">CHOOSE(WEEKDAY(G24,2),"Lundi","Mardi","Mercredi","Jeudi","Vendredi","Samedi","Dimanche")</f>
        <v>Lundi</v>
      </c>
      <c r="G24" s="78">
        <f t="shared" ref="G24" si="87">G22+1</f>
        <v>44963</v>
      </c>
      <c r="H24" s="103"/>
      <c r="J24" s="77" t="str">
        <f t="shared" ref="J24" si="88">CHOOSE(WEEKDAY(K24,2),"Lundi","Mardi","Mercredi","Jeudi","Vendredi","Samedi","Dimanche")</f>
        <v>Lundi</v>
      </c>
      <c r="K24" s="78">
        <f t="shared" ref="K24" si="89">K22+1</f>
        <v>44991</v>
      </c>
      <c r="L24" s="103"/>
      <c r="N24" s="77" t="str">
        <f t="shared" ref="N24" si="90">CHOOSE(WEEKDAY(O24,2),"Lundi","Mardi","Mercredi","Jeudi","Vendredi","Samedi","Dimanche")</f>
        <v>Jeudi</v>
      </c>
      <c r="O24" s="78">
        <f t="shared" ref="O24" si="91">O22+1</f>
        <v>45022</v>
      </c>
      <c r="P24" s="103"/>
      <c r="R24" s="79" t="str">
        <f t="shared" ref="R24" si="92">CHOOSE(WEEKDAY(S24,2),"Lundi","Mardi","Mercredi","Jeudi","Vendredi","Samedi","Dimanche")</f>
        <v>Samedi</v>
      </c>
      <c r="S24" s="81">
        <f t="shared" ref="S24" si="93">S22+1</f>
        <v>45052</v>
      </c>
      <c r="T24" s="103"/>
      <c r="V24" s="77" t="str">
        <f t="shared" ref="V24" si="94">CHOOSE(WEEKDAY(W24,2),"Lundi","Mardi","Mercredi","Jeudi","Vendredi","Samedi","Dimanche")</f>
        <v>Mardi</v>
      </c>
      <c r="W24" s="78">
        <f t="shared" ref="W24" si="95">W22+1</f>
        <v>45083</v>
      </c>
      <c r="X24" s="103"/>
      <c r="Z24" s="77" t="str">
        <f t="shared" ref="Z24" si="96">CHOOSE(WEEKDAY(AA24,2),"Lundi","Mardi","Mercredi","Jeudi","Vendredi","Samedi","Dimanche")</f>
        <v>Jeudi</v>
      </c>
      <c r="AA24" s="78">
        <f t="shared" ref="AA24" si="97">AA22+1</f>
        <v>45113</v>
      </c>
      <c r="AB24" s="57"/>
      <c r="AD24" s="79" t="str">
        <f t="shared" ref="AD24" si="98">CHOOSE(WEEKDAY(AE24,2),"Lundi","Mardi","Mercredi","Jeudi","Vendredi","Samedi","Dimanche")</f>
        <v>Dimanche</v>
      </c>
      <c r="AE24" s="81">
        <f t="shared" ref="AE24" si="99">AE22+1</f>
        <v>45144</v>
      </c>
      <c r="AF24" s="103"/>
      <c r="AH24" s="77" t="str">
        <f t="shared" ref="AH24" si="100">CHOOSE(WEEKDAY(AI24,2),"Lundi","Mardi","Mercredi","Jeudi","Vendredi","Samedi","Dimanche")</f>
        <v>Mercredi</v>
      </c>
      <c r="AI24" s="78">
        <f t="shared" ref="AI24" si="101">AI22+1</f>
        <v>45175</v>
      </c>
      <c r="AJ24" s="65"/>
      <c r="AL24" s="77" t="str">
        <f t="shared" ref="AL24" si="102">CHOOSE(WEEKDAY(AM24,2),"Lundi","Mardi","Mercredi","Jeudi","Vendredi","Samedi","Dimanche")</f>
        <v>Vendredi</v>
      </c>
      <c r="AM24" s="78">
        <f t="shared" ref="AM24" si="103">AM22+1</f>
        <v>45205</v>
      </c>
      <c r="AN24" s="103"/>
      <c r="AP24" s="77" t="str">
        <f t="shared" ref="AP24" si="104">CHOOSE(WEEKDAY(AQ24,2),"Lundi","Mardi","Mercredi","Jeudi","Vendredi","Samedi","Dimanche")</f>
        <v>Lundi</v>
      </c>
      <c r="AQ24" s="78">
        <f t="shared" ref="AQ24" si="105">AQ22+1</f>
        <v>45236</v>
      </c>
      <c r="AR24" s="103"/>
      <c r="AT24" s="77" t="str">
        <f t="shared" ref="AT24" si="106">CHOOSE(WEEKDAY(AU24,2),"Lundi","Mardi","Mercredi","Jeudi","Vendredi","Samedi","Dimanche")</f>
        <v>Mercredi</v>
      </c>
      <c r="AU24" s="78">
        <f t="shared" ref="AU24" si="107">AU22+1</f>
        <v>45266</v>
      </c>
      <c r="AV24" s="103"/>
    </row>
    <row r="25" spans="2:48" ht="8.25" customHeight="1" x14ac:dyDescent="0.25">
      <c r="B25" s="74"/>
      <c r="C25" s="76"/>
      <c r="D25" s="102"/>
      <c r="F25" s="74"/>
      <c r="G25" s="76"/>
      <c r="H25" s="102"/>
      <c r="J25" s="74"/>
      <c r="K25" s="76"/>
      <c r="L25" s="102"/>
      <c r="N25" s="74"/>
      <c r="O25" s="76"/>
      <c r="P25" s="102"/>
      <c r="R25" s="80"/>
      <c r="S25" s="82"/>
      <c r="T25" s="102"/>
      <c r="V25" s="74"/>
      <c r="W25" s="76"/>
      <c r="X25" s="102"/>
      <c r="Z25" s="74"/>
      <c r="AA25" s="76"/>
      <c r="AB25" s="56"/>
      <c r="AD25" s="80"/>
      <c r="AE25" s="82"/>
      <c r="AF25" s="102"/>
      <c r="AH25" s="74"/>
      <c r="AI25" s="76"/>
      <c r="AJ25" s="102"/>
      <c r="AL25" s="74"/>
      <c r="AM25" s="76"/>
      <c r="AN25" s="102"/>
      <c r="AP25" s="77"/>
      <c r="AQ25" s="78"/>
      <c r="AR25" s="103"/>
      <c r="AT25" s="74"/>
      <c r="AU25" s="76"/>
      <c r="AV25" s="102"/>
    </row>
    <row r="26" spans="2:48" ht="8.25" customHeight="1" x14ac:dyDescent="0.25">
      <c r="B26" s="79" t="str">
        <f t="shared" ref="B26" si="108">CHOOSE(WEEKDAY(C26,2),"Lundi","Mardi","Mercredi","Jeudi","Vendredi","Samedi","Dimanche")</f>
        <v>Samedi</v>
      </c>
      <c r="C26" s="81">
        <f t="shared" ref="C26" si="109">C24+1</f>
        <v>44933</v>
      </c>
      <c r="D26" s="103"/>
      <c r="F26" s="77" t="str">
        <f t="shared" ref="F26" si="110">CHOOSE(WEEKDAY(G26,2),"Lundi","Mardi","Mercredi","Jeudi","Vendredi","Samedi","Dimanche")</f>
        <v>Mardi</v>
      </c>
      <c r="G26" s="78">
        <f t="shared" ref="G26" si="111">G24+1</f>
        <v>44964</v>
      </c>
      <c r="H26" s="103"/>
      <c r="J26" s="77" t="str">
        <f t="shared" ref="J26" si="112">CHOOSE(WEEKDAY(K26,2),"Lundi","Mardi","Mercredi","Jeudi","Vendredi","Samedi","Dimanche")</f>
        <v>Mardi</v>
      </c>
      <c r="K26" s="78">
        <f t="shared" ref="K26" si="113">K24+1</f>
        <v>44992</v>
      </c>
      <c r="L26" s="103"/>
      <c r="N26" s="77" t="str">
        <f t="shared" ref="N26" si="114">CHOOSE(WEEKDAY(O26,2),"Lundi","Mardi","Mercredi","Jeudi","Vendredi","Samedi","Dimanche")</f>
        <v>Vendredi</v>
      </c>
      <c r="O26" s="78">
        <f t="shared" ref="O26" si="115">O24+1</f>
        <v>45023</v>
      </c>
      <c r="P26" s="103"/>
      <c r="R26" s="79" t="str">
        <f t="shared" ref="R26" si="116">CHOOSE(WEEKDAY(S26,2),"Lundi","Mardi","Mercredi","Jeudi","Vendredi","Samedi","Dimanche")</f>
        <v>Dimanche</v>
      </c>
      <c r="S26" s="81">
        <f t="shared" ref="S26" si="117">S24+1</f>
        <v>45053</v>
      </c>
      <c r="T26" s="103"/>
      <c r="V26" s="77" t="str">
        <f t="shared" ref="V26" si="118">CHOOSE(WEEKDAY(W26,2),"Lundi","Mardi","Mercredi","Jeudi","Vendredi","Samedi","Dimanche")</f>
        <v>Mercredi</v>
      </c>
      <c r="W26" s="78">
        <f t="shared" ref="W26" si="119">W24+1</f>
        <v>45084</v>
      </c>
      <c r="X26" s="103"/>
      <c r="Z26" s="77" t="str">
        <f t="shared" ref="Z26" si="120">CHOOSE(WEEKDAY(AA26,2),"Lundi","Mardi","Mercredi","Jeudi","Vendredi","Samedi","Dimanche")</f>
        <v>Vendredi</v>
      </c>
      <c r="AA26" s="78">
        <f t="shared" ref="AA26" si="121">AA24+1</f>
        <v>45114</v>
      </c>
      <c r="AB26" s="57"/>
      <c r="AD26" s="77" t="str">
        <f t="shared" ref="AD26" si="122">CHOOSE(WEEKDAY(AE26,2),"Lundi","Mardi","Mercredi","Jeudi","Vendredi","Samedi","Dimanche")</f>
        <v>Lundi</v>
      </c>
      <c r="AE26" s="78">
        <f t="shared" ref="AE26" si="123">AE24+1</f>
        <v>45145</v>
      </c>
      <c r="AF26" s="103"/>
      <c r="AH26" s="77" t="str">
        <f t="shared" ref="AH26" si="124">CHOOSE(WEEKDAY(AI26,2),"Lundi","Mardi","Mercredi","Jeudi","Vendredi","Samedi","Dimanche")</f>
        <v>Jeudi</v>
      </c>
      <c r="AI26" s="78">
        <f t="shared" ref="AI26" si="125">AI24+1</f>
        <v>45176</v>
      </c>
      <c r="AJ26" s="103"/>
      <c r="AL26" s="79" t="str">
        <f t="shared" ref="AL26" si="126">CHOOSE(WEEKDAY(AM26,2),"Lundi","Mardi","Mercredi","Jeudi","Vendredi","Samedi","Dimanche")</f>
        <v>Samedi</v>
      </c>
      <c r="AM26" s="81">
        <f t="shared" ref="AM26" si="127">AM24+1</f>
        <v>45206</v>
      </c>
      <c r="AN26" s="103"/>
      <c r="AP26" s="77" t="str">
        <f t="shared" ref="AP26" si="128">CHOOSE(WEEKDAY(AQ26,2),"Lundi","Mardi","Mercredi","Jeudi","Vendredi","Samedi","Dimanche")</f>
        <v>Mardi</v>
      </c>
      <c r="AQ26" s="78">
        <f t="shared" ref="AQ26" si="129">AQ24+1</f>
        <v>45237</v>
      </c>
      <c r="AR26" s="103"/>
      <c r="AT26" s="77" t="str">
        <f t="shared" ref="AT26" si="130">CHOOSE(WEEKDAY(AU26,2),"Lundi","Mardi","Mercredi","Jeudi","Vendredi","Samedi","Dimanche")</f>
        <v>Jeudi</v>
      </c>
      <c r="AU26" s="78">
        <f t="shared" ref="AU26" si="131">AU24+1</f>
        <v>45267</v>
      </c>
      <c r="AV26" s="103"/>
    </row>
    <row r="27" spans="2:48" ht="8.25" customHeight="1" x14ac:dyDescent="0.25">
      <c r="B27" s="80"/>
      <c r="C27" s="82"/>
      <c r="D27" s="102"/>
      <c r="F27" s="74"/>
      <c r="G27" s="76"/>
      <c r="H27" s="102"/>
      <c r="J27" s="74"/>
      <c r="K27" s="76"/>
      <c r="L27" s="102"/>
      <c r="N27" s="74"/>
      <c r="O27" s="76"/>
      <c r="P27" s="102"/>
      <c r="R27" s="80"/>
      <c r="S27" s="82"/>
      <c r="T27" s="102"/>
      <c r="V27" s="74"/>
      <c r="W27" s="76"/>
      <c r="X27" s="102"/>
      <c r="Z27" s="74"/>
      <c r="AA27" s="76"/>
      <c r="AB27" s="56"/>
      <c r="AD27" s="74"/>
      <c r="AE27" s="76"/>
      <c r="AF27" s="102"/>
      <c r="AH27" s="74"/>
      <c r="AI27" s="76"/>
      <c r="AJ27" s="102"/>
      <c r="AL27" s="80"/>
      <c r="AM27" s="82"/>
      <c r="AN27" s="102"/>
      <c r="AP27" s="77"/>
      <c r="AQ27" s="78"/>
      <c r="AR27" s="103"/>
      <c r="AT27" s="74"/>
      <c r="AU27" s="76"/>
      <c r="AV27" s="102"/>
    </row>
    <row r="28" spans="2:48" ht="8.25" customHeight="1" x14ac:dyDescent="0.25">
      <c r="B28" s="79" t="str">
        <f t="shared" ref="B28" si="132">CHOOSE(WEEKDAY(C28,2),"Lundi","Mardi","Mercredi","Jeudi","Vendredi","Samedi","Dimanche")</f>
        <v>Dimanche</v>
      </c>
      <c r="C28" s="81">
        <f t="shared" ref="C28" si="133">C26+1</f>
        <v>44934</v>
      </c>
      <c r="D28" s="103"/>
      <c r="F28" s="77" t="str">
        <f t="shared" ref="F28" si="134">CHOOSE(WEEKDAY(G28,2),"Lundi","Mardi","Mercredi","Jeudi","Vendredi","Samedi","Dimanche")</f>
        <v>Mercredi</v>
      </c>
      <c r="G28" s="78">
        <f t="shared" ref="G28" si="135">G26+1</f>
        <v>44965</v>
      </c>
      <c r="H28" s="103"/>
      <c r="J28" s="77" t="str">
        <f t="shared" ref="J28" si="136">CHOOSE(WEEKDAY(K28,2),"Lundi","Mardi","Mercredi","Jeudi","Vendredi","Samedi","Dimanche")</f>
        <v>Mercredi</v>
      </c>
      <c r="K28" s="78">
        <f t="shared" ref="K28" si="137">K26+1</f>
        <v>44993</v>
      </c>
      <c r="L28" s="103"/>
      <c r="N28" s="79" t="str">
        <f t="shared" ref="N28" si="138">CHOOSE(WEEKDAY(O28,2),"Lundi","Mardi","Mercredi","Jeudi","Vendredi","Samedi","Dimanche")</f>
        <v>Samedi</v>
      </c>
      <c r="O28" s="81">
        <f t="shared" ref="O28" si="139">O26+1</f>
        <v>45024</v>
      </c>
      <c r="P28" s="103"/>
      <c r="R28" s="77" t="str">
        <f t="shared" ref="R28" si="140">CHOOSE(WEEKDAY(S28,2),"Lundi","Mardi","Mercredi","Jeudi","Vendredi","Samedi","Dimanche")</f>
        <v>Lundi</v>
      </c>
      <c r="S28" s="78">
        <f t="shared" ref="S28" si="141">S26+1</f>
        <v>45054</v>
      </c>
      <c r="T28" s="103"/>
      <c r="V28" s="77" t="str">
        <f t="shared" ref="V28" si="142">CHOOSE(WEEKDAY(W28,2),"Lundi","Mardi","Mercredi","Jeudi","Vendredi","Samedi","Dimanche")</f>
        <v>Jeudi</v>
      </c>
      <c r="W28" s="78">
        <f t="shared" ref="W28" si="143">W26+1</f>
        <v>45085</v>
      </c>
      <c r="X28" s="103"/>
      <c r="Z28" s="79" t="str">
        <f t="shared" ref="Z28" si="144">CHOOSE(WEEKDAY(AA28,2),"Lundi","Mardi","Mercredi","Jeudi","Vendredi","Samedi","Dimanche")</f>
        <v>Samedi</v>
      </c>
      <c r="AA28" s="81">
        <f t="shared" ref="AA28" si="145">AA26+1</f>
        <v>45115</v>
      </c>
      <c r="AB28" s="57"/>
      <c r="AD28" s="77" t="str">
        <f t="shared" ref="AD28" si="146">CHOOSE(WEEKDAY(AE28,2),"Lundi","Mardi","Mercredi","Jeudi","Vendredi","Samedi","Dimanche")</f>
        <v>Mardi</v>
      </c>
      <c r="AE28" s="78">
        <f t="shared" ref="AE28" si="147">AE26+1</f>
        <v>45146</v>
      </c>
      <c r="AF28" s="103"/>
      <c r="AH28" s="77" t="str">
        <f t="shared" ref="AH28" si="148">CHOOSE(WEEKDAY(AI28,2),"Lundi","Mardi","Mercredi","Jeudi","Vendredi","Samedi","Dimanche")</f>
        <v>Vendredi</v>
      </c>
      <c r="AI28" s="78">
        <f t="shared" ref="AI28" si="149">AI26+1</f>
        <v>45177</v>
      </c>
      <c r="AJ28" s="103"/>
      <c r="AL28" s="79" t="str">
        <f t="shared" ref="AL28" si="150">CHOOSE(WEEKDAY(AM28,2),"Lundi","Mardi","Mercredi","Jeudi","Vendredi","Samedi","Dimanche")</f>
        <v>Dimanche</v>
      </c>
      <c r="AM28" s="81">
        <f t="shared" ref="AM28" si="151">AM26+1</f>
        <v>45207</v>
      </c>
      <c r="AN28" s="103"/>
      <c r="AP28" s="77" t="str">
        <f t="shared" ref="AP28" si="152">CHOOSE(WEEKDAY(AQ28,2),"Lundi","Mardi","Mercredi","Jeudi","Vendredi","Samedi","Dimanche")</f>
        <v>Mercredi</v>
      </c>
      <c r="AQ28" s="78">
        <f t="shared" ref="AQ28" si="153">AQ26+1</f>
        <v>45238</v>
      </c>
      <c r="AR28" s="103"/>
      <c r="AT28" s="77" t="str">
        <f t="shared" ref="AT28" si="154">CHOOSE(WEEKDAY(AU28,2),"Lundi","Mardi","Mercredi","Jeudi","Vendredi","Samedi","Dimanche")</f>
        <v>Vendredi</v>
      </c>
      <c r="AU28" s="78">
        <f t="shared" ref="AU28" si="155">AU26+1</f>
        <v>45268</v>
      </c>
      <c r="AV28" s="103"/>
    </row>
    <row r="29" spans="2:48" ht="8.25" customHeight="1" x14ac:dyDescent="0.25">
      <c r="B29" s="80"/>
      <c r="C29" s="82"/>
      <c r="D29" s="102"/>
      <c r="F29" s="74"/>
      <c r="G29" s="76"/>
      <c r="H29" s="102"/>
      <c r="J29" s="74"/>
      <c r="K29" s="76"/>
      <c r="L29" s="102"/>
      <c r="N29" s="80"/>
      <c r="O29" s="82"/>
      <c r="P29" s="102"/>
      <c r="R29" s="74"/>
      <c r="S29" s="76"/>
      <c r="T29" s="102"/>
      <c r="V29" s="74"/>
      <c r="W29" s="76"/>
      <c r="X29" s="102"/>
      <c r="Z29" s="80"/>
      <c r="AA29" s="82"/>
      <c r="AB29" s="56"/>
      <c r="AD29" s="74"/>
      <c r="AE29" s="76"/>
      <c r="AF29" s="102"/>
      <c r="AH29" s="74"/>
      <c r="AI29" s="76"/>
      <c r="AJ29" s="102"/>
      <c r="AL29" s="80"/>
      <c r="AM29" s="82"/>
      <c r="AN29" s="102"/>
      <c r="AP29" s="77"/>
      <c r="AQ29" s="78"/>
      <c r="AR29" s="103"/>
      <c r="AT29" s="74"/>
      <c r="AU29" s="76"/>
      <c r="AV29" s="102"/>
    </row>
    <row r="30" spans="2:48" ht="8.25" customHeight="1" x14ac:dyDescent="0.25">
      <c r="B30" s="77" t="str">
        <f t="shared" ref="B30" si="156">CHOOSE(WEEKDAY(C30,2),"Lundi","Mardi","Mercredi","Jeudi","Vendredi","Samedi","Dimanche")</f>
        <v>Lundi</v>
      </c>
      <c r="C30" s="78">
        <f t="shared" ref="C30" si="157">C28+1</f>
        <v>44935</v>
      </c>
      <c r="D30" s="103"/>
      <c r="F30" s="77" t="str">
        <f t="shared" ref="F30" si="158">CHOOSE(WEEKDAY(G30,2),"Lundi","Mardi","Mercredi","Jeudi","Vendredi","Samedi","Dimanche")</f>
        <v>Jeudi</v>
      </c>
      <c r="G30" s="78">
        <f t="shared" ref="G30" si="159">G28+1</f>
        <v>44966</v>
      </c>
      <c r="H30" s="103"/>
      <c r="J30" s="77" t="str">
        <f t="shared" ref="J30" si="160">CHOOSE(WEEKDAY(K30,2),"Lundi","Mardi","Mercredi","Jeudi","Vendredi","Samedi","Dimanche")</f>
        <v>Jeudi</v>
      </c>
      <c r="K30" s="78">
        <f t="shared" ref="K30" si="161">K28+1</f>
        <v>44994</v>
      </c>
      <c r="L30" s="103"/>
      <c r="N30" s="79" t="str">
        <f t="shared" ref="N30" si="162">CHOOSE(WEEKDAY(O30,2),"Lundi","Mardi","Mercredi","Jeudi","Vendredi","Samedi","Dimanche")</f>
        <v>Dimanche</v>
      </c>
      <c r="O30" s="81">
        <f t="shared" ref="O30" si="163">O28+1</f>
        <v>45025</v>
      </c>
      <c r="P30" s="103"/>
      <c r="R30" s="77" t="str">
        <f t="shared" ref="R30" si="164">CHOOSE(WEEKDAY(S30,2),"Lundi","Mardi","Mercredi","Jeudi","Vendredi","Samedi","Dimanche")</f>
        <v>Mardi</v>
      </c>
      <c r="S30" s="78">
        <f t="shared" ref="S30" si="165">S28+1</f>
        <v>45055</v>
      </c>
      <c r="T30" s="103"/>
      <c r="V30" s="77" t="str">
        <f t="shared" ref="V30" si="166">CHOOSE(WEEKDAY(W30,2),"Lundi","Mardi","Mercredi","Jeudi","Vendredi","Samedi","Dimanche")</f>
        <v>Vendredi</v>
      </c>
      <c r="W30" s="78">
        <f t="shared" ref="W30" si="167">W28+1</f>
        <v>45086</v>
      </c>
      <c r="X30" s="103"/>
      <c r="Z30" s="79" t="str">
        <f t="shared" ref="Z30" si="168">CHOOSE(WEEKDAY(AA30,2),"Lundi","Mardi","Mercredi","Jeudi","Vendredi","Samedi","Dimanche")</f>
        <v>Dimanche</v>
      </c>
      <c r="AA30" s="81">
        <f t="shared" ref="AA30" si="169">AA28+1</f>
        <v>45116</v>
      </c>
      <c r="AB30" s="57"/>
      <c r="AD30" s="77" t="str">
        <f t="shared" ref="AD30" si="170">CHOOSE(WEEKDAY(AE30,2),"Lundi","Mardi","Mercredi","Jeudi","Vendredi","Samedi","Dimanche")</f>
        <v>Mercredi</v>
      </c>
      <c r="AE30" s="78">
        <f t="shared" ref="AE30" si="171">AE28+1</f>
        <v>45147</v>
      </c>
      <c r="AF30" s="103"/>
      <c r="AH30" s="79" t="str">
        <f t="shared" ref="AH30" si="172">CHOOSE(WEEKDAY(AI30,2),"Lundi","Mardi","Mercredi","Jeudi","Vendredi","Samedi","Dimanche")</f>
        <v>Samedi</v>
      </c>
      <c r="AI30" s="81">
        <f t="shared" ref="AI30" si="173">AI28+1</f>
        <v>45178</v>
      </c>
      <c r="AJ30" s="103"/>
      <c r="AL30" s="77" t="str">
        <f t="shared" ref="AL30" si="174">CHOOSE(WEEKDAY(AM30,2),"Lundi","Mardi","Mercredi","Jeudi","Vendredi","Samedi","Dimanche")</f>
        <v>Lundi</v>
      </c>
      <c r="AM30" s="78">
        <f t="shared" ref="AM30" si="175">AM28+1</f>
        <v>45208</v>
      </c>
      <c r="AN30" s="103"/>
      <c r="AP30" s="77" t="str">
        <f t="shared" ref="AP30" si="176">CHOOSE(WEEKDAY(AQ30,2),"Lundi","Mardi","Mercredi","Jeudi","Vendredi","Samedi","Dimanche")</f>
        <v>Jeudi</v>
      </c>
      <c r="AQ30" s="78">
        <f t="shared" ref="AQ30" si="177">AQ28+1</f>
        <v>45239</v>
      </c>
      <c r="AR30" s="103"/>
      <c r="AT30" s="79" t="str">
        <f t="shared" ref="AT30" si="178">CHOOSE(WEEKDAY(AU30,2),"Lundi","Mardi","Mercredi","Jeudi","Vendredi","Samedi","Dimanche")</f>
        <v>Samedi</v>
      </c>
      <c r="AU30" s="81">
        <f t="shared" ref="AU30" si="179">AU28+1</f>
        <v>45269</v>
      </c>
      <c r="AV30" s="103"/>
    </row>
    <row r="31" spans="2:48" ht="8.25" customHeight="1" x14ac:dyDescent="0.25">
      <c r="B31" s="74"/>
      <c r="C31" s="76"/>
      <c r="D31" s="102"/>
      <c r="F31" s="74"/>
      <c r="G31" s="76"/>
      <c r="H31" s="102"/>
      <c r="J31" s="74"/>
      <c r="K31" s="76"/>
      <c r="L31" s="102"/>
      <c r="N31" s="80"/>
      <c r="O31" s="82"/>
      <c r="P31" s="102"/>
      <c r="R31" s="74"/>
      <c r="S31" s="76"/>
      <c r="T31" s="102"/>
      <c r="V31" s="74"/>
      <c r="W31" s="76"/>
      <c r="X31" s="102"/>
      <c r="Z31" s="80"/>
      <c r="AA31" s="82"/>
      <c r="AB31" s="56"/>
      <c r="AD31" s="74"/>
      <c r="AE31" s="76"/>
      <c r="AF31" s="102"/>
      <c r="AH31" s="80"/>
      <c r="AI31" s="82"/>
      <c r="AJ31" s="102"/>
      <c r="AL31" s="74"/>
      <c r="AM31" s="76"/>
      <c r="AN31" s="102"/>
      <c r="AP31" s="77"/>
      <c r="AQ31" s="78"/>
      <c r="AR31" s="103"/>
      <c r="AT31" s="80"/>
      <c r="AU31" s="82"/>
      <c r="AV31" s="102"/>
    </row>
    <row r="32" spans="2:48" ht="8.25" customHeight="1" x14ac:dyDescent="0.25">
      <c r="B32" s="77" t="str">
        <f t="shared" ref="B32" si="180">CHOOSE(WEEKDAY(C32,2),"Lundi","Mardi","Mercredi","Jeudi","Vendredi","Samedi","Dimanche")</f>
        <v>Mardi</v>
      </c>
      <c r="C32" s="78">
        <f t="shared" ref="C32" si="181">C30+1</f>
        <v>44936</v>
      </c>
      <c r="D32" s="103"/>
      <c r="F32" s="77" t="str">
        <f t="shared" ref="F32" si="182">CHOOSE(WEEKDAY(G32,2),"Lundi","Mardi","Mercredi","Jeudi","Vendredi","Samedi","Dimanche")</f>
        <v>Vendredi</v>
      </c>
      <c r="G32" s="78">
        <f t="shared" ref="G32" si="183">G30+1</f>
        <v>44967</v>
      </c>
      <c r="H32" s="103"/>
      <c r="J32" s="77" t="str">
        <f t="shared" ref="J32" si="184">CHOOSE(WEEKDAY(K32,2),"Lundi","Mardi","Mercredi","Jeudi","Vendredi","Samedi","Dimanche")</f>
        <v>Vendredi</v>
      </c>
      <c r="K32" s="78">
        <f t="shared" ref="K32" si="185">K30+1</f>
        <v>44995</v>
      </c>
      <c r="L32" s="103"/>
      <c r="N32" s="77" t="str">
        <f t="shared" ref="N32" si="186">CHOOSE(WEEKDAY(O32,2),"Lundi","Mardi","Mercredi","Jeudi","Vendredi","Samedi","Dimanche")</f>
        <v>Lundi</v>
      </c>
      <c r="O32" s="78">
        <f t="shared" ref="O32" si="187">O30+1</f>
        <v>45026</v>
      </c>
      <c r="P32" s="103"/>
      <c r="R32" s="77" t="str">
        <f t="shared" ref="R32" si="188">CHOOSE(WEEKDAY(S32,2),"Lundi","Mardi","Mercredi","Jeudi","Vendredi","Samedi","Dimanche")</f>
        <v>Mercredi</v>
      </c>
      <c r="S32" s="78">
        <f t="shared" ref="S32" si="189">S30+1</f>
        <v>45056</v>
      </c>
      <c r="T32" s="103"/>
      <c r="V32" s="79" t="str">
        <f t="shared" ref="V32" si="190">CHOOSE(WEEKDAY(W32,2),"Lundi","Mardi","Mercredi","Jeudi","Vendredi","Samedi","Dimanche")</f>
        <v>Samedi</v>
      </c>
      <c r="W32" s="81">
        <f t="shared" ref="W32" si="191">W30+1</f>
        <v>45087</v>
      </c>
      <c r="X32" s="103"/>
      <c r="Z32" s="77" t="str">
        <f t="shared" ref="Z32" si="192">CHOOSE(WEEKDAY(AA32,2),"Lundi","Mardi","Mercredi","Jeudi","Vendredi","Samedi","Dimanche")</f>
        <v>Lundi</v>
      </c>
      <c r="AA32" s="78">
        <f t="shared" ref="AA32" si="193">AA30+1</f>
        <v>45117</v>
      </c>
      <c r="AB32" s="57"/>
      <c r="AD32" s="77" t="str">
        <f t="shared" ref="AD32" si="194">CHOOSE(WEEKDAY(AE32,2),"Lundi","Mardi","Mercredi","Jeudi","Vendredi","Samedi","Dimanche")</f>
        <v>Jeudi</v>
      </c>
      <c r="AE32" s="78">
        <f t="shared" ref="AE32" si="195">AE30+1</f>
        <v>45148</v>
      </c>
      <c r="AF32" s="103"/>
      <c r="AH32" s="79" t="str">
        <f t="shared" ref="AH32" si="196">CHOOSE(WEEKDAY(AI32,2),"Lundi","Mardi","Mercredi","Jeudi","Vendredi","Samedi","Dimanche")</f>
        <v>Dimanche</v>
      </c>
      <c r="AI32" s="81">
        <f t="shared" ref="AI32" si="197">AI30+1</f>
        <v>45179</v>
      </c>
      <c r="AJ32" s="103"/>
      <c r="AL32" s="77" t="str">
        <f t="shared" ref="AL32" si="198">CHOOSE(WEEKDAY(AM32,2),"Lundi","Mardi","Mercredi","Jeudi","Vendredi","Samedi","Dimanche")</f>
        <v>Mardi</v>
      </c>
      <c r="AM32" s="78">
        <f t="shared" ref="AM32" si="199">AM30+1</f>
        <v>45209</v>
      </c>
      <c r="AN32" s="103"/>
      <c r="AP32" s="77" t="str">
        <f t="shared" ref="AP32" si="200">CHOOSE(WEEKDAY(AQ32,2),"Lundi","Mardi","Mercredi","Jeudi","Vendredi","Samedi","Dimanche")</f>
        <v>Vendredi</v>
      </c>
      <c r="AQ32" s="78">
        <f t="shared" ref="AQ32" si="201">AQ30+1</f>
        <v>45240</v>
      </c>
      <c r="AR32" s="103"/>
      <c r="AT32" s="79" t="str">
        <f t="shared" ref="AT32" si="202">CHOOSE(WEEKDAY(AU32,2),"Lundi","Mardi","Mercredi","Jeudi","Vendredi","Samedi","Dimanche")</f>
        <v>Dimanche</v>
      </c>
      <c r="AU32" s="81">
        <f t="shared" ref="AU32" si="203">AU30+1</f>
        <v>45270</v>
      </c>
      <c r="AV32" s="103"/>
    </row>
    <row r="33" spans="2:48" ht="8.25" customHeight="1" x14ac:dyDescent="0.25">
      <c r="B33" s="74"/>
      <c r="C33" s="76"/>
      <c r="D33" s="102"/>
      <c r="F33" s="74"/>
      <c r="G33" s="76"/>
      <c r="H33" s="102"/>
      <c r="J33" s="74"/>
      <c r="K33" s="76"/>
      <c r="L33" s="102"/>
      <c r="N33" s="74"/>
      <c r="O33" s="76"/>
      <c r="P33" s="102"/>
      <c r="R33" s="74"/>
      <c r="S33" s="76"/>
      <c r="T33" s="102"/>
      <c r="V33" s="80"/>
      <c r="W33" s="82"/>
      <c r="X33" s="102"/>
      <c r="Z33" s="74"/>
      <c r="AA33" s="76"/>
      <c r="AB33" s="56"/>
      <c r="AD33" s="74"/>
      <c r="AE33" s="76"/>
      <c r="AF33" s="102"/>
      <c r="AH33" s="80"/>
      <c r="AI33" s="82"/>
      <c r="AJ33" s="102"/>
      <c r="AL33" s="74"/>
      <c r="AM33" s="76"/>
      <c r="AN33" s="102"/>
      <c r="AP33" s="77"/>
      <c r="AQ33" s="78"/>
      <c r="AR33" s="103"/>
      <c r="AT33" s="80"/>
      <c r="AU33" s="82"/>
      <c r="AV33" s="102"/>
    </row>
    <row r="34" spans="2:48" ht="8.25" customHeight="1" x14ac:dyDescent="0.25">
      <c r="B34" s="77" t="str">
        <f t="shared" ref="B34" si="204">CHOOSE(WEEKDAY(C34,2),"Lundi","Mardi","Mercredi","Jeudi","Vendredi","Samedi","Dimanche")</f>
        <v>Mercredi</v>
      </c>
      <c r="C34" s="78">
        <f t="shared" ref="C34" si="205">C32+1</f>
        <v>44937</v>
      </c>
      <c r="D34" s="103"/>
      <c r="F34" s="79" t="str">
        <f t="shared" ref="F34" si="206">CHOOSE(WEEKDAY(G34,2),"Lundi","Mardi","Mercredi","Jeudi","Vendredi","Samedi","Dimanche")</f>
        <v>Samedi</v>
      </c>
      <c r="G34" s="81">
        <f t="shared" ref="G34" si="207">G32+1</f>
        <v>44968</v>
      </c>
      <c r="H34" s="103"/>
      <c r="J34" s="79" t="str">
        <f t="shared" ref="J34" si="208">CHOOSE(WEEKDAY(K34,2),"Lundi","Mardi","Mercredi","Jeudi","Vendredi","Samedi","Dimanche")</f>
        <v>Samedi</v>
      </c>
      <c r="K34" s="81">
        <f t="shared" ref="K34" si="209">K32+1</f>
        <v>44996</v>
      </c>
      <c r="L34" s="103"/>
      <c r="N34" s="77" t="str">
        <f t="shared" ref="N34" si="210">CHOOSE(WEEKDAY(O34,2),"Lundi","Mardi","Mercredi","Jeudi","Vendredi","Samedi","Dimanche")</f>
        <v>Mardi</v>
      </c>
      <c r="O34" s="78">
        <f t="shared" ref="O34" si="211">O32+1</f>
        <v>45027</v>
      </c>
      <c r="P34" s="103"/>
      <c r="R34" s="77" t="str">
        <f t="shared" ref="R34" si="212">CHOOSE(WEEKDAY(S34,2),"Lundi","Mardi","Mercredi","Jeudi","Vendredi","Samedi","Dimanche")</f>
        <v>Jeudi</v>
      </c>
      <c r="S34" s="78">
        <f t="shared" ref="S34" si="213">S32+1</f>
        <v>45057</v>
      </c>
      <c r="T34" s="103"/>
      <c r="V34" s="79" t="str">
        <f t="shared" ref="V34" si="214">CHOOSE(WEEKDAY(W34,2),"Lundi","Mardi","Mercredi","Jeudi","Vendredi","Samedi","Dimanche")</f>
        <v>Dimanche</v>
      </c>
      <c r="W34" s="81">
        <f t="shared" ref="W34" si="215">W32+1</f>
        <v>45088</v>
      </c>
      <c r="X34" s="103"/>
      <c r="Z34" s="77" t="str">
        <f t="shared" ref="Z34" si="216">CHOOSE(WEEKDAY(AA34,2),"Lundi","Mardi","Mercredi","Jeudi","Vendredi","Samedi","Dimanche")</f>
        <v>Mardi</v>
      </c>
      <c r="AA34" s="78">
        <f t="shared" ref="AA34" si="217">AA32+1</f>
        <v>45118</v>
      </c>
      <c r="AB34" s="57"/>
      <c r="AD34" s="77" t="str">
        <f t="shared" ref="AD34" si="218">CHOOSE(WEEKDAY(AE34,2),"Lundi","Mardi","Mercredi","Jeudi","Vendredi","Samedi","Dimanche")</f>
        <v>Vendredi</v>
      </c>
      <c r="AE34" s="78">
        <f t="shared" ref="AE34" si="219">AE32+1</f>
        <v>45149</v>
      </c>
      <c r="AF34" s="103"/>
      <c r="AH34" s="77" t="str">
        <f t="shared" ref="AH34" si="220">CHOOSE(WEEKDAY(AI34,2),"Lundi","Mardi","Mercredi","Jeudi","Vendredi","Samedi","Dimanche")</f>
        <v>Lundi</v>
      </c>
      <c r="AI34" s="78">
        <f t="shared" ref="AI34" si="221">AI32+1</f>
        <v>45180</v>
      </c>
      <c r="AJ34" s="103"/>
      <c r="AL34" s="77" t="str">
        <f t="shared" ref="AL34" si="222">CHOOSE(WEEKDAY(AM34,2),"Lundi","Mardi","Mercredi","Jeudi","Vendredi","Samedi","Dimanche")</f>
        <v>Mercredi</v>
      </c>
      <c r="AM34" s="78">
        <f t="shared" ref="AM34" si="223">AM32+1</f>
        <v>45210</v>
      </c>
      <c r="AN34" s="103"/>
      <c r="AP34" s="79" t="str">
        <f t="shared" ref="AP34" si="224">CHOOSE(WEEKDAY(AQ34,2),"Lundi","Mardi","Mercredi","Jeudi","Vendredi","Samedi","Dimanche")</f>
        <v>Samedi</v>
      </c>
      <c r="AQ34" s="81">
        <f t="shared" ref="AQ34" si="225">AQ32+1</f>
        <v>45241</v>
      </c>
      <c r="AR34" s="103"/>
      <c r="AT34" s="77" t="str">
        <f t="shared" ref="AT34" si="226">CHOOSE(WEEKDAY(AU34,2),"Lundi","Mardi","Mercredi","Jeudi","Vendredi","Samedi","Dimanche")</f>
        <v>Lundi</v>
      </c>
      <c r="AU34" s="78">
        <f t="shared" ref="AU34" si="227">AU32+1</f>
        <v>45271</v>
      </c>
      <c r="AV34" s="103"/>
    </row>
    <row r="35" spans="2:48" ht="8.25" customHeight="1" x14ac:dyDescent="0.25">
      <c r="B35" s="74"/>
      <c r="C35" s="76"/>
      <c r="D35" s="102"/>
      <c r="F35" s="80"/>
      <c r="G35" s="82"/>
      <c r="H35" s="102"/>
      <c r="J35" s="80"/>
      <c r="K35" s="82"/>
      <c r="L35" s="102"/>
      <c r="N35" s="74"/>
      <c r="O35" s="76"/>
      <c r="P35" s="102"/>
      <c r="R35" s="74"/>
      <c r="S35" s="76"/>
      <c r="T35" s="102"/>
      <c r="V35" s="80"/>
      <c r="W35" s="82"/>
      <c r="X35" s="102"/>
      <c r="Z35" s="74"/>
      <c r="AA35" s="76"/>
      <c r="AB35" s="56"/>
      <c r="AD35" s="74"/>
      <c r="AE35" s="76"/>
      <c r="AF35" s="102"/>
      <c r="AH35" s="74"/>
      <c r="AI35" s="76"/>
      <c r="AJ35" s="102"/>
      <c r="AL35" s="74"/>
      <c r="AM35" s="76"/>
      <c r="AN35" s="102"/>
      <c r="AP35" s="79"/>
      <c r="AQ35" s="81"/>
      <c r="AR35" s="103"/>
      <c r="AT35" s="74"/>
      <c r="AU35" s="76"/>
      <c r="AV35" s="102"/>
    </row>
    <row r="36" spans="2:48" ht="8.25" customHeight="1" x14ac:dyDescent="0.25">
      <c r="B36" s="77" t="str">
        <f t="shared" ref="B36" si="228">CHOOSE(WEEKDAY(C36,2),"Lundi","Mardi","Mercredi","Jeudi","Vendredi","Samedi","Dimanche")</f>
        <v>Jeudi</v>
      </c>
      <c r="C36" s="78">
        <f t="shared" ref="C36" si="229">C34+1</f>
        <v>44938</v>
      </c>
      <c r="D36" s="103"/>
      <c r="F36" s="79" t="str">
        <f t="shared" ref="F36" si="230">CHOOSE(WEEKDAY(G36,2),"Lundi","Mardi","Mercredi","Jeudi","Vendredi","Samedi","Dimanche")</f>
        <v>Dimanche</v>
      </c>
      <c r="G36" s="81">
        <f t="shared" ref="G36" si="231">G34+1</f>
        <v>44969</v>
      </c>
      <c r="H36" s="103"/>
      <c r="J36" s="79" t="str">
        <f t="shared" ref="J36" si="232">CHOOSE(WEEKDAY(K36,2),"Lundi","Mardi","Mercredi","Jeudi","Vendredi","Samedi","Dimanche")</f>
        <v>Dimanche</v>
      </c>
      <c r="K36" s="81">
        <f t="shared" ref="K36" si="233">K34+1</f>
        <v>44997</v>
      </c>
      <c r="L36" s="103"/>
      <c r="N36" s="77" t="str">
        <f t="shared" ref="N36" si="234">CHOOSE(WEEKDAY(O36,2),"Lundi","Mardi","Mercredi","Jeudi","Vendredi","Samedi","Dimanche")</f>
        <v>Mercredi</v>
      </c>
      <c r="O36" s="78">
        <f t="shared" ref="O36" si="235">O34+1</f>
        <v>45028</v>
      </c>
      <c r="P36" s="103"/>
      <c r="R36" s="77" t="str">
        <f t="shared" ref="R36" si="236">CHOOSE(WEEKDAY(S36,2),"Lundi","Mardi","Mercredi","Jeudi","Vendredi","Samedi","Dimanche")</f>
        <v>Vendredi</v>
      </c>
      <c r="S36" s="78">
        <f t="shared" ref="S36" si="237">S34+1</f>
        <v>45058</v>
      </c>
      <c r="T36" s="103"/>
      <c r="V36" s="77" t="str">
        <f t="shared" ref="V36" si="238">CHOOSE(WEEKDAY(W36,2),"Lundi","Mardi","Mercredi","Jeudi","Vendredi","Samedi","Dimanche")</f>
        <v>Lundi</v>
      </c>
      <c r="W36" s="78">
        <f t="shared" ref="W36" si="239">W34+1</f>
        <v>45089</v>
      </c>
      <c r="X36" s="103"/>
      <c r="Z36" s="77" t="str">
        <f t="shared" ref="Z36" si="240">CHOOSE(WEEKDAY(AA36,2),"Lundi","Mardi","Mercredi","Jeudi","Vendredi","Samedi","Dimanche")</f>
        <v>Mercredi</v>
      </c>
      <c r="AA36" s="78">
        <f t="shared" ref="AA36" si="241">AA34+1</f>
        <v>45119</v>
      </c>
      <c r="AB36" s="57"/>
      <c r="AD36" s="79" t="str">
        <f t="shared" ref="AD36" si="242">CHOOSE(WEEKDAY(AE36,2),"Lundi","Mardi","Mercredi","Jeudi","Vendredi","Samedi","Dimanche")</f>
        <v>Samedi</v>
      </c>
      <c r="AE36" s="81">
        <f t="shared" ref="AE36" si="243">AE34+1</f>
        <v>45150</v>
      </c>
      <c r="AF36" s="103"/>
      <c r="AH36" s="77" t="str">
        <f t="shared" ref="AH36" si="244">CHOOSE(WEEKDAY(AI36,2),"Lundi","Mardi","Mercredi","Jeudi","Vendredi","Samedi","Dimanche")</f>
        <v>Mardi</v>
      </c>
      <c r="AI36" s="78">
        <f t="shared" ref="AI36" si="245">AI34+1</f>
        <v>45181</v>
      </c>
      <c r="AJ36" s="103"/>
      <c r="AL36" s="77" t="str">
        <f t="shared" ref="AL36" si="246">CHOOSE(WEEKDAY(AM36,2),"Lundi","Mardi","Mercredi","Jeudi","Vendredi","Samedi","Dimanche")</f>
        <v>Jeudi</v>
      </c>
      <c r="AM36" s="78">
        <f t="shared" ref="AM36" si="247">AM34+1</f>
        <v>45211</v>
      </c>
      <c r="AN36" s="103"/>
      <c r="AP36" s="79" t="str">
        <f t="shared" ref="AP36" si="248">CHOOSE(WEEKDAY(AQ36,2),"Lundi","Mardi","Mercredi","Jeudi","Vendredi","Samedi","Dimanche")</f>
        <v>Dimanche</v>
      </c>
      <c r="AQ36" s="81">
        <f t="shared" ref="AQ36" si="249">AQ34+1</f>
        <v>45242</v>
      </c>
      <c r="AR36" s="103"/>
      <c r="AT36" s="77" t="str">
        <f t="shared" ref="AT36" si="250">CHOOSE(WEEKDAY(AU36,2),"Lundi","Mardi","Mercredi","Jeudi","Vendredi","Samedi","Dimanche")</f>
        <v>Mardi</v>
      </c>
      <c r="AU36" s="78">
        <f t="shared" ref="AU36" si="251">AU34+1</f>
        <v>45272</v>
      </c>
      <c r="AV36" s="103"/>
    </row>
    <row r="37" spans="2:48" ht="8.25" customHeight="1" x14ac:dyDescent="0.25">
      <c r="B37" s="74"/>
      <c r="C37" s="76"/>
      <c r="D37" s="102"/>
      <c r="F37" s="80"/>
      <c r="G37" s="82"/>
      <c r="H37" s="102"/>
      <c r="J37" s="80"/>
      <c r="K37" s="82"/>
      <c r="L37" s="102"/>
      <c r="N37" s="74"/>
      <c r="O37" s="76"/>
      <c r="P37" s="102"/>
      <c r="R37" s="74"/>
      <c r="S37" s="76"/>
      <c r="T37" s="102"/>
      <c r="V37" s="74"/>
      <c r="W37" s="76"/>
      <c r="X37" s="102"/>
      <c r="Z37" s="74"/>
      <c r="AA37" s="76"/>
      <c r="AB37" s="56"/>
      <c r="AD37" s="80"/>
      <c r="AE37" s="82"/>
      <c r="AF37" s="102"/>
      <c r="AH37" s="74"/>
      <c r="AI37" s="76"/>
      <c r="AJ37" s="102"/>
      <c r="AL37" s="74"/>
      <c r="AM37" s="76"/>
      <c r="AN37" s="102"/>
      <c r="AP37" s="79"/>
      <c r="AQ37" s="81"/>
      <c r="AR37" s="103"/>
      <c r="AT37" s="74"/>
      <c r="AU37" s="76"/>
      <c r="AV37" s="102"/>
    </row>
    <row r="38" spans="2:48" ht="8.25" customHeight="1" x14ac:dyDescent="0.25">
      <c r="B38" s="77" t="str">
        <f t="shared" ref="B38" si="252">CHOOSE(WEEKDAY(C38,2),"Lundi","Mardi","Mercredi","Jeudi","Vendredi","Samedi","Dimanche")</f>
        <v>Vendredi</v>
      </c>
      <c r="C38" s="78">
        <f t="shared" ref="C38" si="253">C36+1</f>
        <v>44939</v>
      </c>
      <c r="D38" s="103"/>
      <c r="F38" s="77" t="str">
        <f t="shared" ref="F38" si="254">CHOOSE(WEEKDAY(G38,2),"Lundi","Mardi","Mercredi","Jeudi","Vendredi","Samedi","Dimanche")</f>
        <v>Lundi</v>
      </c>
      <c r="G38" s="78">
        <f t="shared" ref="G38" si="255">G36+1</f>
        <v>44970</v>
      </c>
      <c r="H38" s="103"/>
      <c r="J38" s="77" t="str">
        <f t="shared" ref="J38" si="256">CHOOSE(WEEKDAY(K38,2),"Lundi","Mardi","Mercredi","Jeudi","Vendredi","Samedi","Dimanche")</f>
        <v>Lundi</v>
      </c>
      <c r="K38" s="78">
        <f t="shared" ref="K38" si="257">K36+1</f>
        <v>44998</v>
      </c>
      <c r="L38" s="103"/>
      <c r="N38" s="77" t="str">
        <f t="shared" ref="N38" si="258">CHOOSE(WEEKDAY(O38,2),"Lundi","Mardi","Mercredi","Jeudi","Vendredi","Samedi","Dimanche")</f>
        <v>Jeudi</v>
      </c>
      <c r="O38" s="78">
        <f t="shared" ref="O38" si="259">O36+1</f>
        <v>45029</v>
      </c>
      <c r="P38" s="103"/>
      <c r="R38" s="79" t="str">
        <f t="shared" ref="R38" si="260">CHOOSE(WEEKDAY(S38,2),"Lundi","Mardi","Mercredi","Jeudi","Vendredi","Samedi","Dimanche")</f>
        <v>Samedi</v>
      </c>
      <c r="S38" s="81">
        <f t="shared" ref="S38" si="261">S36+1</f>
        <v>45059</v>
      </c>
      <c r="T38" s="103"/>
      <c r="V38" s="77" t="str">
        <f t="shared" ref="V38" si="262">CHOOSE(WEEKDAY(W38,2),"Lundi","Mardi","Mercredi","Jeudi","Vendredi","Samedi","Dimanche")</f>
        <v>Mardi</v>
      </c>
      <c r="W38" s="78">
        <f t="shared" ref="W38" si="263">W36+1</f>
        <v>45090</v>
      </c>
      <c r="X38" s="103"/>
      <c r="Z38" s="77" t="str">
        <f t="shared" ref="Z38" si="264">CHOOSE(WEEKDAY(AA38,2),"Lundi","Mardi","Mercredi","Jeudi","Vendredi","Samedi","Dimanche")</f>
        <v>Jeudi</v>
      </c>
      <c r="AA38" s="78">
        <f t="shared" ref="AA38" si="265">AA36+1</f>
        <v>45120</v>
      </c>
      <c r="AB38" s="57"/>
      <c r="AD38" s="79" t="str">
        <f t="shared" ref="AD38" si="266">CHOOSE(WEEKDAY(AE38,2),"Lundi","Mardi","Mercredi","Jeudi","Vendredi","Samedi","Dimanche")</f>
        <v>Dimanche</v>
      </c>
      <c r="AE38" s="81">
        <f t="shared" ref="AE38" si="267">AE36+1</f>
        <v>45151</v>
      </c>
      <c r="AF38" s="103"/>
      <c r="AH38" s="77" t="str">
        <f t="shared" ref="AH38" si="268">CHOOSE(WEEKDAY(AI38,2),"Lundi","Mardi","Mercredi","Jeudi","Vendredi","Samedi","Dimanche")</f>
        <v>Mercredi</v>
      </c>
      <c r="AI38" s="78">
        <f t="shared" ref="AI38" si="269">AI36+1</f>
        <v>45182</v>
      </c>
      <c r="AJ38" s="103"/>
      <c r="AL38" s="77" t="str">
        <f t="shared" ref="AL38" si="270">CHOOSE(WEEKDAY(AM38,2),"Lundi","Mardi","Mercredi","Jeudi","Vendredi","Samedi","Dimanche")</f>
        <v>Vendredi</v>
      </c>
      <c r="AM38" s="78">
        <f t="shared" ref="AM38" si="271">AM36+1</f>
        <v>45212</v>
      </c>
      <c r="AN38" s="103"/>
      <c r="AP38" s="77" t="str">
        <f t="shared" ref="AP38" si="272">CHOOSE(WEEKDAY(AQ38,2),"Lundi","Mardi","Mercredi","Jeudi","Vendredi","Samedi","Dimanche")</f>
        <v>Lundi</v>
      </c>
      <c r="AQ38" s="78">
        <f t="shared" ref="AQ38" si="273">AQ36+1</f>
        <v>45243</v>
      </c>
      <c r="AR38" s="103"/>
      <c r="AT38" s="77" t="str">
        <f t="shared" ref="AT38" si="274">CHOOSE(WEEKDAY(AU38,2),"Lundi","Mardi","Mercredi","Jeudi","Vendredi","Samedi","Dimanche")</f>
        <v>Mercredi</v>
      </c>
      <c r="AU38" s="78">
        <f t="shared" ref="AU38" si="275">AU36+1</f>
        <v>45273</v>
      </c>
      <c r="AV38" s="103"/>
    </row>
    <row r="39" spans="2:48" ht="8.25" customHeight="1" x14ac:dyDescent="0.25">
      <c r="B39" s="74"/>
      <c r="C39" s="76"/>
      <c r="D39" s="102"/>
      <c r="F39" s="74"/>
      <c r="G39" s="76"/>
      <c r="H39" s="102"/>
      <c r="J39" s="74"/>
      <c r="K39" s="76"/>
      <c r="L39" s="102"/>
      <c r="N39" s="74"/>
      <c r="O39" s="76"/>
      <c r="P39" s="102"/>
      <c r="R39" s="80"/>
      <c r="S39" s="82"/>
      <c r="T39" s="102"/>
      <c r="V39" s="74"/>
      <c r="W39" s="76"/>
      <c r="X39" s="102"/>
      <c r="Z39" s="74"/>
      <c r="AA39" s="76"/>
      <c r="AB39" s="56"/>
      <c r="AD39" s="80"/>
      <c r="AE39" s="82"/>
      <c r="AF39" s="102"/>
      <c r="AH39" s="74"/>
      <c r="AI39" s="76"/>
      <c r="AJ39" s="102"/>
      <c r="AL39" s="74"/>
      <c r="AM39" s="76"/>
      <c r="AN39" s="102"/>
      <c r="AP39" s="77"/>
      <c r="AQ39" s="78"/>
      <c r="AR39" s="103"/>
      <c r="AT39" s="74"/>
      <c r="AU39" s="76"/>
      <c r="AV39" s="102"/>
    </row>
    <row r="40" spans="2:48" ht="8.25" customHeight="1" x14ac:dyDescent="0.25">
      <c r="B40" s="79" t="str">
        <f t="shared" ref="B40" si="276">CHOOSE(WEEKDAY(C40,2),"Lundi","Mardi","Mercredi","Jeudi","Vendredi","Samedi","Dimanche")</f>
        <v>Samedi</v>
      </c>
      <c r="C40" s="81">
        <f t="shared" ref="C40" si="277">C38+1</f>
        <v>44940</v>
      </c>
      <c r="D40" s="103"/>
      <c r="F40" s="77" t="str">
        <f t="shared" ref="F40" si="278">CHOOSE(WEEKDAY(G40,2),"Lundi","Mardi","Mercredi","Jeudi","Vendredi","Samedi","Dimanche")</f>
        <v>Mardi</v>
      </c>
      <c r="G40" s="78">
        <f t="shared" ref="G40" si="279">G38+1</f>
        <v>44971</v>
      </c>
      <c r="H40" s="103"/>
      <c r="J40" s="77" t="str">
        <f t="shared" ref="J40" si="280">CHOOSE(WEEKDAY(K40,2),"Lundi","Mardi","Mercredi","Jeudi","Vendredi","Samedi","Dimanche")</f>
        <v>Mardi</v>
      </c>
      <c r="K40" s="78">
        <f t="shared" ref="K40" si="281">K38+1</f>
        <v>44999</v>
      </c>
      <c r="L40" s="103"/>
      <c r="N40" s="77" t="str">
        <f t="shared" ref="N40" si="282">CHOOSE(WEEKDAY(O40,2),"Lundi","Mardi","Mercredi","Jeudi","Vendredi","Samedi","Dimanche")</f>
        <v>Vendredi</v>
      </c>
      <c r="O40" s="78">
        <f t="shared" ref="O40" si="283">O38+1</f>
        <v>45030</v>
      </c>
      <c r="P40" s="103"/>
      <c r="R40" s="79" t="str">
        <f t="shared" ref="R40" si="284">CHOOSE(WEEKDAY(S40,2),"Lundi","Mardi","Mercredi","Jeudi","Vendredi","Samedi","Dimanche")</f>
        <v>Dimanche</v>
      </c>
      <c r="S40" s="81">
        <f t="shared" ref="S40" si="285">S38+1</f>
        <v>45060</v>
      </c>
      <c r="T40" s="103"/>
      <c r="V40" s="77" t="str">
        <f t="shared" ref="V40" si="286">CHOOSE(WEEKDAY(W40,2),"Lundi","Mardi","Mercredi","Jeudi","Vendredi","Samedi","Dimanche")</f>
        <v>Mercredi</v>
      </c>
      <c r="W40" s="78">
        <f t="shared" ref="W40" si="287">W38+1</f>
        <v>45091</v>
      </c>
      <c r="X40" s="103"/>
      <c r="Z40" s="77" t="str">
        <f t="shared" ref="Z40" si="288">CHOOSE(WEEKDAY(AA40,2),"Lundi","Mardi","Mercredi","Jeudi","Vendredi","Samedi","Dimanche")</f>
        <v>Vendredi</v>
      </c>
      <c r="AA40" s="78">
        <f t="shared" ref="AA40" si="289">AA38+1</f>
        <v>45121</v>
      </c>
      <c r="AB40" s="57"/>
      <c r="AD40" s="77" t="str">
        <f t="shared" ref="AD40" si="290">CHOOSE(WEEKDAY(AE40,2),"Lundi","Mardi","Mercredi","Jeudi","Vendredi","Samedi","Dimanche")</f>
        <v>Lundi</v>
      </c>
      <c r="AE40" s="78">
        <f t="shared" ref="AE40" si="291">AE38+1</f>
        <v>45152</v>
      </c>
      <c r="AF40" s="103"/>
      <c r="AH40" s="77" t="str">
        <f t="shared" ref="AH40" si="292">CHOOSE(WEEKDAY(AI40,2),"Lundi","Mardi","Mercredi","Jeudi","Vendredi","Samedi","Dimanche")</f>
        <v>Jeudi</v>
      </c>
      <c r="AI40" s="78">
        <f t="shared" ref="AI40" si="293">AI38+1</f>
        <v>45183</v>
      </c>
      <c r="AJ40" s="103"/>
      <c r="AL40" s="79" t="str">
        <f t="shared" ref="AL40" si="294">CHOOSE(WEEKDAY(AM40,2),"Lundi","Mardi","Mercredi","Jeudi","Vendredi","Samedi","Dimanche")</f>
        <v>Samedi</v>
      </c>
      <c r="AM40" s="81">
        <f t="shared" ref="AM40" si="295">AM38+1</f>
        <v>45213</v>
      </c>
      <c r="AN40" s="103"/>
      <c r="AP40" s="77" t="str">
        <f t="shared" ref="AP40" si="296">CHOOSE(WEEKDAY(AQ40,2),"Lundi","Mardi","Mercredi","Jeudi","Vendredi","Samedi","Dimanche")</f>
        <v>Mardi</v>
      </c>
      <c r="AQ40" s="78">
        <f t="shared" ref="AQ40" si="297">AQ38+1</f>
        <v>45244</v>
      </c>
      <c r="AR40" s="103"/>
      <c r="AT40" s="77" t="str">
        <f t="shared" ref="AT40" si="298">CHOOSE(WEEKDAY(AU40,2),"Lundi","Mardi","Mercredi","Jeudi","Vendredi","Samedi","Dimanche")</f>
        <v>Jeudi</v>
      </c>
      <c r="AU40" s="78">
        <f t="shared" ref="AU40" si="299">AU38+1</f>
        <v>45274</v>
      </c>
      <c r="AV40" s="103"/>
    </row>
    <row r="41" spans="2:48" ht="8.25" customHeight="1" x14ac:dyDescent="0.25">
      <c r="B41" s="80"/>
      <c r="C41" s="82"/>
      <c r="D41" s="102"/>
      <c r="F41" s="74"/>
      <c r="G41" s="76"/>
      <c r="H41" s="102"/>
      <c r="J41" s="74"/>
      <c r="K41" s="76"/>
      <c r="L41" s="102"/>
      <c r="N41" s="74"/>
      <c r="O41" s="76"/>
      <c r="P41" s="102"/>
      <c r="R41" s="80"/>
      <c r="S41" s="82"/>
      <c r="T41" s="102"/>
      <c r="V41" s="74"/>
      <c r="W41" s="76"/>
      <c r="X41" s="102"/>
      <c r="Z41" s="74"/>
      <c r="AA41" s="76"/>
      <c r="AB41" s="56"/>
      <c r="AD41" s="74"/>
      <c r="AE41" s="76"/>
      <c r="AF41" s="102"/>
      <c r="AH41" s="74"/>
      <c r="AI41" s="76"/>
      <c r="AJ41" s="102"/>
      <c r="AL41" s="80"/>
      <c r="AM41" s="82"/>
      <c r="AN41" s="102"/>
      <c r="AP41" s="77"/>
      <c r="AQ41" s="78"/>
      <c r="AR41" s="103"/>
      <c r="AT41" s="74"/>
      <c r="AU41" s="76"/>
      <c r="AV41" s="102"/>
    </row>
    <row r="42" spans="2:48" ht="8.25" customHeight="1" x14ac:dyDescent="0.25">
      <c r="B42" s="79" t="str">
        <f t="shared" ref="B42" si="300">CHOOSE(WEEKDAY(C42,2),"Lundi","Mardi","Mercredi","Jeudi","Vendredi","Samedi","Dimanche")</f>
        <v>Dimanche</v>
      </c>
      <c r="C42" s="81">
        <f t="shared" ref="C42" si="301">C40+1</f>
        <v>44941</v>
      </c>
      <c r="D42" s="103"/>
      <c r="F42" s="77" t="str">
        <f t="shared" ref="F42" si="302">CHOOSE(WEEKDAY(G42,2),"Lundi","Mardi","Mercredi","Jeudi","Vendredi","Samedi","Dimanche")</f>
        <v>Mercredi</v>
      </c>
      <c r="G42" s="78">
        <f t="shared" ref="G42" si="303">G40+1</f>
        <v>44972</v>
      </c>
      <c r="H42" s="103"/>
      <c r="J42" s="77" t="str">
        <f t="shared" ref="J42" si="304">CHOOSE(WEEKDAY(K42,2),"Lundi","Mardi","Mercredi","Jeudi","Vendredi","Samedi","Dimanche")</f>
        <v>Mercredi</v>
      </c>
      <c r="K42" s="78">
        <f t="shared" ref="K42" si="305">K40+1</f>
        <v>45000</v>
      </c>
      <c r="L42" s="103"/>
      <c r="N42" s="79" t="str">
        <f t="shared" ref="N42" si="306">CHOOSE(WEEKDAY(O42,2),"Lundi","Mardi","Mercredi","Jeudi","Vendredi","Samedi","Dimanche")</f>
        <v>Samedi</v>
      </c>
      <c r="O42" s="81">
        <f t="shared" ref="O42" si="307">O40+1</f>
        <v>45031</v>
      </c>
      <c r="P42" s="103"/>
      <c r="R42" s="77" t="str">
        <f t="shared" ref="R42" si="308">CHOOSE(WEEKDAY(S42,2),"Lundi","Mardi","Mercredi","Jeudi","Vendredi","Samedi","Dimanche")</f>
        <v>Lundi</v>
      </c>
      <c r="S42" s="78">
        <f t="shared" ref="S42" si="309">S40+1</f>
        <v>45061</v>
      </c>
      <c r="T42" s="103"/>
      <c r="V42" s="77" t="str">
        <f t="shared" ref="V42" si="310">CHOOSE(WEEKDAY(W42,2),"Lundi","Mardi","Mercredi","Jeudi","Vendredi","Samedi","Dimanche")</f>
        <v>Jeudi</v>
      </c>
      <c r="W42" s="78">
        <f t="shared" ref="W42" si="311">W40+1</f>
        <v>45092</v>
      </c>
      <c r="X42" s="103"/>
      <c r="Z42" s="79" t="str">
        <f t="shared" ref="Z42" si="312">CHOOSE(WEEKDAY(AA42,2),"Lundi","Mardi","Mercredi","Jeudi","Vendredi","Samedi","Dimanche")</f>
        <v>Samedi</v>
      </c>
      <c r="AA42" s="81">
        <f t="shared" ref="AA42" si="313">AA40+1</f>
        <v>45122</v>
      </c>
      <c r="AB42" s="57"/>
      <c r="AD42" s="77" t="str">
        <f t="shared" ref="AD42" si="314">CHOOSE(WEEKDAY(AE42,2),"Lundi","Mardi","Mercredi","Jeudi","Vendredi","Samedi","Dimanche")</f>
        <v>Mardi</v>
      </c>
      <c r="AE42" s="78">
        <f t="shared" ref="AE42" si="315">AE40+1</f>
        <v>45153</v>
      </c>
      <c r="AF42" s="103"/>
      <c r="AH42" s="77" t="str">
        <f t="shared" ref="AH42" si="316">CHOOSE(WEEKDAY(AI42,2),"Lundi","Mardi","Mercredi","Jeudi","Vendredi","Samedi","Dimanche")</f>
        <v>Vendredi</v>
      </c>
      <c r="AI42" s="78">
        <f t="shared" ref="AI42" si="317">AI40+1</f>
        <v>45184</v>
      </c>
      <c r="AJ42" s="103"/>
      <c r="AL42" s="79" t="str">
        <f t="shared" ref="AL42" si="318">CHOOSE(WEEKDAY(AM42,2),"Lundi","Mardi","Mercredi","Jeudi","Vendredi","Samedi","Dimanche")</f>
        <v>Dimanche</v>
      </c>
      <c r="AM42" s="81">
        <f t="shared" ref="AM42" si="319">AM40+1</f>
        <v>45214</v>
      </c>
      <c r="AN42" s="103"/>
      <c r="AP42" s="77" t="str">
        <f t="shared" ref="AP42" si="320">CHOOSE(WEEKDAY(AQ42,2),"Lundi","Mardi","Mercredi","Jeudi","Vendredi","Samedi","Dimanche")</f>
        <v>Mercredi</v>
      </c>
      <c r="AQ42" s="78">
        <f t="shared" ref="AQ42" si="321">AQ40+1</f>
        <v>45245</v>
      </c>
      <c r="AR42" s="103"/>
      <c r="AT42" s="77" t="str">
        <f t="shared" ref="AT42" si="322">CHOOSE(WEEKDAY(AU42,2),"Lundi","Mardi","Mercredi","Jeudi","Vendredi","Samedi","Dimanche")</f>
        <v>Vendredi</v>
      </c>
      <c r="AU42" s="78">
        <f t="shared" ref="AU42" si="323">AU40+1</f>
        <v>45275</v>
      </c>
      <c r="AV42" s="103"/>
    </row>
    <row r="43" spans="2:48" ht="8.25" customHeight="1" x14ac:dyDescent="0.25">
      <c r="B43" s="80"/>
      <c r="C43" s="82"/>
      <c r="D43" s="102"/>
      <c r="F43" s="74"/>
      <c r="G43" s="76"/>
      <c r="H43" s="102"/>
      <c r="J43" s="74"/>
      <c r="K43" s="76"/>
      <c r="L43" s="102"/>
      <c r="N43" s="80"/>
      <c r="O43" s="82"/>
      <c r="P43" s="102"/>
      <c r="R43" s="74"/>
      <c r="S43" s="76"/>
      <c r="T43" s="102"/>
      <c r="V43" s="74"/>
      <c r="W43" s="76"/>
      <c r="X43" s="102"/>
      <c r="Z43" s="80"/>
      <c r="AA43" s="82"/>
      <c r="AB43" s="56"/>
      <c r="AD43" s="74"/>
      <c r="AE43" s="76"/>
      <c r="AF43" s="102"/>
      <c r="AH43" s="74"/>
      <c r="AI43" s="76"/>
      <c r="AJ43" s="102"/>
      <c r="AL43" s="80"/>
      <c r="AM43" s="82"/>
      <c r="AN43" s="102"/>
      <c r="AP43" s="77"/>
      <c r="AQ43" s="78"/>
      <c r="AR43" s="103"/>
      <c r="AT43" s="74"/>
      <c r="AU43" s="76"/>
      <c r="AV43" s="102"/>
    </row>
    <row r="44" spans="2:48" ht="8.25" customHeight="1" x14ac:dyDescent="0.25">
      <c r="B44" s="77" t="str">
        <f t="shared" ref="B44" si="324">CHOOSE(WEEKDAY(C44,2),"Lundi","Mardi","Mercredi","Jeudi","Vendredi","Samedi","Dimanche")</f>
        <v>Lundi</v>
      </c>
      <c r="C44" s="78">
        <f t="shared" ref="C44" si="325">C42+1</f>
        <v>44942</v>
      </c>
      <c r="D44" s="103"/>
      <c r="F44" s="77" t="str">
        <f t="shared" ref="F44" si="326">CHOOSE(WEEKDAY(G44,2),"Lundi","Mardi","Mercredi","Jeudi","Vendredi","Samedi","Dimanche")</f>
        <v>Jeudi</v>
      </c>
      <c r="G44" s="78">
        <f t="shared" ref="G44" si="327">G42+1</f>
        <v>44973</v>
      </c>
      <c r="H44" s="103"/>
      <c r="J44" s="77" t="str">
        <f t="shared" ref="J44" si="328">CHOOSE(WEEKDAY(K44,2),"Lundi","Mardi","Mercredi","Jeudi","Vendredi","Samedi","Dimanche")</f>
        <v>Jeudi</v>
      </c>
      <c r="K44" s="78">
        <f t="shared" ref="K44" si="329">K42+1</f>
        <v>45001</v>
      </c>
      <c r="L44" s="103"/>
      <c r="N44" s="79" t="str">
        <f t="shared" ref="N44" si="330">CHOOSE(WEEKDAY(O44,2),"Lundi","Mardi","Mercredi","Jeudi","Vendredi","Samedi","Dimanche")</f>
        <v>Dimanche</v>
      </c>
      <c r="O44" s="81">
        <f t="shared" ref="O44" si="331">O42+1</f>
        <v>45032</v>
      </c>
      <c r="P44" s="103"/>
      <c r="R44" s="77" t="str">
        <f t="shared" ref="R44" si="332">CHOOSE(WEEKDAY(S44,2),"Lundi","Mardi","Mercredi","Jeudi","Vendredi","Samedi","Dimanche")</f>
        <v>Mardi</v>
      </c>
      <c r="S44" s="78">
        <f t="shared" ref="S44" si="333">S42+1</f>
        <v>45062</v>
      </c>
      <c r="T44" s="103"/>
      <c r="V44" s="77" t="str">
        <f t="shared" ref="V44" si="334">CHOOSE(WEEKDAY(W44,2),"Lundi","Mardi","Mercredi","Jeudi","Vendredi","Samedi","Dimanche")</f>
        <v>Vendredi</v>
      </c>
      <c r="W44" s="78">
        <f t="shared" ref="W44" si="335">W42+1</f>
        <v>45093</v>
      </c>
      <c r="X44" s="103"/>
      <c r="Z44" s="79" t="str">
        <f t="shared" ref="Z44" si="336">CHOOSE(WEEKDAY(AA44,2),"Lundi","Mardi","Mercredi","Jeudi","Vendredi","Samedi","Dimanche")</f>
        <v>Dimanche</v>
      </c>
      <c r="AA44" s="81">
        <f t="shared" ref="AA44" si="337">AA42+1</f>
        <v>45123</v>
      </c>
      <c r="AB44" s="57"/>
      <c r="AD44" s="77" t="str">
        <f t="shared" ref="AD44" si="338">CHOOSE(WEEKDAY(AE44,2),"Lundi","Mardi","Mercredi","Jeudi","Vendredi","Samedi","Dimanche")</f>
        <v>Mercredi</v>
      </c>
      <c r="AE44" s="78">
        <f t="shared" ref="AE44" si="339">AE42+1</f>
        <v>45154</v>
      </c>
      <c r="AF44" s="103"/>
      <c r="AH44" s="79" t="str">
        <f t="shared" ref="AH44" si="340">CHOOSE(WEEKDAY(AI44,2),"Lundi","Mardi","Mercredi","Jeudi","Vendredi","Samedi","Dimanche")</f>
        <v>Samedi</v>
      </c>
      <c r="AI44" s="81">
        <f t="shared" ref="AI44" si="341">AI42+1</f>
        <v>45185</v>
      </c>
      <c r="AJ44" s="103"/>
      <c r="AL44" s="77" t="str">
        <f t="shared" ref="AL44" si="342">CHOOSE(WEEKDAY(AM44,2),"Lundi","Mardi","Mercredi","Jeudi","Vendredi","Samedi","Dimanche")</f>
        <v>Lundi</v>
      </c>
      <c r="AM44" s="78">
        <f t="shared" ref="AM44" si="343">AM42+1</f>
        <v>45215</v>
      </c>
      <c r="AN44" s="103"/>
      <c r="AP44" s="77" t="str">
        <f t="shared" ref="AP44" si="344">CHOOSE(WEEKDAY(AQ44,2),"Lundi","Mardi","Mercredi","Jeudi","Vendredi","Samedi","Dimanche")</f>
        <v>Jeudi</v>
      </c>
      <c r="AQ44" s="78">
        <f t="shared" ref="AQ44" si="345">AQ42+1</f>
        <v>45246</v>
      </c>
      <c r="AR44" s="103"/>
      <c r="AT44" s="79" t="str">
        <f t="shared" ref="AT44" si="346">CHOOSE(WEEKDAY(AU44,2),"Lundi","Mardi","Mercredi","Jeudi","Vendredi","Samedi","Dimanche")</f>
        <v>Samedi</v>
      </c>
      <c r="AU44" s="81">
        <f t="shared" ref="AU44" si="347">AU42+1</f>
        <v>45276</v>
      </c>
      <c r="AV44" s="103"/>
    </row>
    <row r="45" spans="2:48" ht="8.25" customHeight="1" x14ac:dyDescent="0.25">
      <c r="B45" s="74"/>
      <c r="C45" s="76"/>
      <c r="D45" s="102"/>
      <c r="F45" s="74"/>
      <c r="G45" s="76"/>
      <c r="H45" s="102"/>
      <c r="J45" s="74"/>
      <c r="K45" s="76"/>
      <c r="L45" s="102"/>
      <c r="N45" s="80"/>
      <c r="O45" s="82"/>
      <c r="P45" s="102"/>
      <c r="R45" s="74"/>
      <c r="S45" s="76"/>
      <c r="T45" s="102"/>
      <c r="V45" s="74"/>
      <c r="W45" s="76"/>
      <c r="X45" s="102"/>
      <c r="Z45" s="80"/>
      <c r="AA45" s="82"/>
      <c r="AB45" s="56"/>
      <c r="AD45" s="74"/>
      <c r="AE45" s="76"/>
      <c r="AF45" s="102"/>
      <c r="AH45" s="80"/>
      <c r="AI45" s="82"/>
      <c r="AJ45" s="102"/>
      <c r="AL45" s="74"/>
      <c r="AM45" s="76"/>
      <c r="AN45" s="102"/>
      <c r="AP45" s="77"/>
      <c r="AQ45" s="78"/>
      <c r="AR45" s="103"/>
      <c r="AT45" s="80"/>
      <c r="AU45" s="82"/>
      <c r="AV45" s="102"/>
    </row>
    <row r="46" spans="2:48" ht="8.25" customHeight="1" x14ac:dyDescent="0.25">
      <c r="B46" s="77" t="str">
        <f t="shared" ref="B46" si="348">CHOOSE(WEEKDAY(C46,2),"Lundi","Mardi","Mercredi","Jeudi","Vendredi","Samedi","Dimanche")</f>
        <v>Mardi</v>
      </c>
      <c r="C46" s="78">
        <f t="shared" ref="C46" si="349">C44+1</f>
        <v>44943</v>
      </c>
      <c r="D46" s="103"/>
      <c r="F46" s="77" t="str">
        <f t="shared" ref="F46" si="350">CHOOSE(WEEKDAY(G46,2),"Lundi","Mardi","Mercredi","Jeudi","Vendredi","Samedi","Dimanche")</f>
        <v>Vendredi</v>
      </c>
      <c r="G46" s="78">
        <f t="shared" ref="G46" si="351">G44+1</f>
        <v>44974</v>
      </c>
      <c r="H46" s="103"/>
      <c r="J46" s="77" t="str">
        <f t="shared" ref="J46" si="352">CHOOSE(WEEKDAY(K46,2),"Lundi","Mardi","Mercredi","Jeudi","Vendredi","Samedi","Dimanche")</f>
        <v>Vendredi</v>
      </c>
      <c r="K46" s="78">
        <f t="shared" ref="K46" si="353">K44+1</f>
        <v>45002</v>
      </c>
      <c r="L46" s="103"/>
      <c r="N46" s="77" t="str">
        <f t="shared" ref="N46" si="354">CHOOSE(WEEKDAY(O46,2),"Lundi","Mardi","Mercredi","Jeudi","Vendredi","Samedi","Dimanche")</f>
        <v>Lundi</v>
      </c>
      <c r="O46" s="78">
        <f t="shared" ref="O46" si="355">O44+1</f>
        <v>45033</v>
      </c>
      <c r="P46" s="103"/>
      <c r="R46" s="77" t="str">
        <f t="shared" ref="R46" si="356">CHOOSE(WEEKDAY(S46,2),"Lundi","Mardi","Mercredi","Jeudi","Vendredi","Samedi","Dimanche")</f>
        <v>Mercredi</v>
      </c>
      <c r="S46" s="78">
        <f t="shared" ref="S46" si="357">S44+1</f>
        <v>45063</v>
      </c>
      <c r="T46" s="103"/>
      <c r="V46" s="79" t="str">
        <f t="shared" ref="V46" si="358">CHOOSE(WEEKDAY(W46,2),"Lundi","Mardi","Mercredi","Jeudi","Vendredi","Samedi","Dimanche")</f>
        <v>Samedi</v>
      </c>
      <c r="W46" s="81">
        <f t="shared" ref="W46" si="359">W44+1</f>
        <v>45094</v>
      </c>
      <c r="X46" s="103"/>
      <c r="Z46" s="77" t="str">
        <f t="shared" ref="Z46" si="360">CHOOSE(WEEKDAY(AA46,2),"Lundi","Mardi","Mercredi","Jeudi","Vendredi","Samedi","Dimanche")</f>
        <v>Lundi</v>
      </c>
      <c r="AA46" s="78">
        <f t="shared" ref="AA46" si="361">AA44+1</f>
        <v>45124</v>
      </c>
      <c r="AB46" s="57"/>
      <c r="AD46" s="77" t="str">
        <f t="shared" ref="AD46" si="362">CHOOSE(WEEKDAY(AE46,2),"Lundi","Mardi","Mercredi","Jeudi","Vendredi","Samedi","Dimanche")</f>
        <v>Jeudi</v>
      </c>
      <c r="AE46" s="78">
        <f t="shared" ref="AE46" si="363">AE44+1</f>
        <v>45155</v>
      </c>
      <c r="AF46" s="103"/>
      <c r="AH46" s="79" t="str">
        <f t="shared" ref="AH46" si="364">CHOOSE(WEEKDAY(AI46,2),"Lundi","Mardi","Mercredi","Jeudi","Vendredi","Samedi","Dimanche")</f>
        <v>Dimanche</v>
      </c>
      <c r="AI46" s="81">
        <f t="shared" ref="AI46" si="365">AI44+1</f>
        <v>45186</v>
      </c>
      <c r="AJ46" s="103"/>
      <c r="AL46" s="77" t="str">
        <f t="shared" ref="AL46" si="366">CHOOSE(WEEKDAY(AM46,2),"Lundi","Mardi","Mercredi","Jeudi","Vendredi","Samedi","Dimanche")</f>
        <v>Mardi</v>
      </c>
      <c r="AM46" s="78">
        <f t="shared" ref="AM46" si="367">AM44+1</f>
        <v>45216</v>
      </c>
      <c r="AN46" s="103"/>
      <c r="AP46" s="77" t="str">
        <f t="shared" ref="AP46" si="368">CHOOSE(WEEKDAY(AQ46,2),"Lundi","Mardi","Mercredi","Jeudi","Vendredi","Samedi","Dimanche")</f>
        <v>Vendredi</v>
      </c>
      <c r="AQ46" s="78">
        <f t="shared" ref="AQ46" si="369">AQ44+1</f>
        <v>45247</v>
      </c>
      <c r="AR46" s="103"/>
      <c r="AT46" s="79" t="str">
        <f t="shared" ref="AT46" si="370">CHOOSE(WEEKDAY(AU46,2),"Lundi","Mardi","Mercredi","Jeudi","Vendredi","Samedi","Dimanche")</f>
        <v>Dimanche</v>
      </c>
      <c r="AU46" s="81">
        <f t="shared" ref="AU46" si="371">AU44+1</f>
        <v>45277</v>
      </c>
      <c r="AV46" s="103"/>
    </row>
    <row r="47" spans="2:48" ht="8.25" customHeight="1" x14ac:dyDescent="0.25">
      <c r="B47" s="74"/>
      <c r="C47" s="76"/>
      <c r="D47" s="102"/>
      <c r="F47" s="74"/>
      <c r="G47" s="76"/>
      <c r="H47" s="102"/>
      <c r="J47" s="74"/>
      <c r="K47" s="76"/>
      <c r="L47" s="102"/>
      <c r="N47" s="74"/>
      <c r="O47" s="76"/>
      <c r="P47" s="102"/>
      <c r="R47" s="74"/>
      <c r="S47" s="76"/>
      <c r="T47" s="102"/>
      <c r="V47" s="80"/>
      <c r="W47" s="82"/>
      <c r="X47" s="102"/>
      <c r="Z47" s="74"/>
      <c r="AA47" s="76"/>
      <c r="AB47" s="56"/>
      <c r="AD47" s="74"/>
      <c r="AE47" s="76"/>
      <c r="AF47" s="102"/>
      <c r="AH47" s="80"/>
      <c r="AI47" s="82"/>
      <c r="AJ47" s="102"/>
      <c r="AL47" s="74"/>
      <c r="AM47" s="76"/>
      <c r="AN47" s="102"/>
      <c r="AP47" s="77"/>
      <c r="AQ47" s="78"/>
      <c r="AR47" s="103"/>
      <c r="AT47" s="80"/>
      <c r="AU47" s="82"/>
      <c r="AV47" s="102"/>
    </row>
    <row r="48" spans="2:48" ht="8.25" customHeight="1" x14ac:dyDescent="0.25">
      <c r="B48" s="77" t="str">
        <f t="shared" ref="B48" si="372">CHOOSE(WEEKDAY(C48,2),"Lundi","Mardi","Mercredi","Jeudi","Vendredi","Samedi","Dimanche")</f>
        <v>Mercredi</v>
      </c>
      <c r="C48" s="78">
        <f t="shared" ref="C48" si="373">C46+1</f>
        <v>44944</v>
      </c>
      <c r="D48" s="103"/>
      <c r="F48" s="79" t="str">
        <f t="shared" ref="F48" si="374">CHOOSE(WEEKDAY(G48,2),"Lundi","Mardi","Mercredi","Jeudi","Vendredi","Samedi","Dimanche")</f>
        <v>Samedi</v>
      </c>
      <c r="G48" s="81">
        <f t="shared" ref="G48" si="375">G46+1</f>
        <v>44975</v>
      </c>
      <c r="H48" s="103"/>
      <c r="J48" s="79" t="str">
        <f t="shared" ref="J48" si="376">CHOOSE(WEEKDAY(K48,2),"Lundi","Mardi","Mercredi","Jeudi","Vendredi","Samedi","Dimanche")</f>
        <v>Samedi</v>
      </c>
      <c r="K48" s="81">
        <f t="shared" ref="K48" si="377">K46+1</f>
        <v>45003</v>
      </c>
      <c r="L48" s="103"/>
      <c r="N48" s="77" t="str">
        <f t="shared" ref="N48" si="378">CHOOSE(WEEKDAY(O48,2),"Lundi","Mardi","Mercredi","Jeudi","Vendredi","Samedi","Dimanche")</f>
        <v>Mardi</v>
      </c>
      <c r="O48" s="78">
        <f t="shared" ref="O48" si="379">O46+1</f>
        <v>45034</v>
      </c>
      <c r="P48" s="103"/>
      <c r="R48" s="77" t="str">
        <f t="shared" ref="R48" si="380">CHOOSE(WEEKDAY(S48,2),"Lundi","Mardi","Mercredi","Jeudi","Vendredi","Samedi","Dimanche")</f>
        <v>Jeudi</v>
      </c>
      <c r="S48" s="78">
        <f t="shared" ref="S48" si="381">S46+1</f>
        <v>45064</v>
      </c>
      <c r="T48" s="103"/>
      <c r="V48" s="79" t="str">
        <f t="shared" ref="V48" si="382">CHOOSE(WEEKDAY(W48,2),"Lundi","Mardi","Mercredi","Jeudi","Vendredi","Samedi","Dimanche")</f>
        <v>Dimanche</v>
      </c>
      <c r="W48" s="81">
        <f t="shared" ref="W48" si="383">W46+1</f>
        <v>45095</v>
      </c>
      <c r="X48" s="103"/>
      <c r="Z48" s="77" t="str">
        <f t="shared" ref="Z48" si="384">CHOOSE(WEEKDAY(AA48,2),"Lundi","Mardi","Mercredi","Jeudi","Vendredi","Samedi","Dimanche")</f>
        <v>Mardi</v>
      </c>
      <c r="AA48" s="78">
        <f t="shared" ref="AA48" si="385">AA46+1</f>
        <v>45125</v>
      </c>
      <c r="AB48" s="57"/>
      <c r="AD48" s="77" t="str">
        <f t="shared" ref="AD48" si="386">CHOOSE(WEEKDAY(AE48,2),"Lundi","Mardi","Mercredi","Jeudi","Vendredi","Samedi","Dimanche")</f>
        <v>Vendredi</v>
      </c>
      <c r="AE48" s="78">
        <f t="shared" ref="AE48" si="387">AE46+1</f>
        <v>45156</v>
      </c>
      <c r="AF48" s="103"/>
      <c r="AH48" s="77" t="str">
        <f t="shared" ref="AH48" si="388">CHOOSE(WEEKDAY(AI48,2),"Lundi","Mardi","Mercredi","Jeudi","Vendredi","Samedi","Dimanche")</f>
        <v>Lundi</v>
      </c>
      <c r="AI48" s="78">
        <f t="shared" ref="AI48" si="389">AI46+1</f>
        <v>45187</v>
      </c>
      <c r="AJ48" s="103"/>
      <c r="AL48" s="77" t="str">
        <f t="shared" ref="AL48" si="390">CHOOSE(WEEKDAY(AM48,2),"Lundi","Mardi","Mercredi","Jeudi","Vendredi","Samedi","Dimanche")</f>
        <v>Mercredi</v>
      </c>
      <c r="AM48" s="78">
        <f t="shared" ref="AM48" si="391">AM46+1</f>
        <v>45217</v>
      </c>
      <c r="AN48" s="103"/>
      <c r="AP48" s="79" t="str">
        <f t="shared" ref="AP48" si="392">CHOOSE(WEEKDAY(AQ48,2),"Lundi","Mardi","Mercredi","Jeudi","Vendredi","Samedi","Dimanche")</f>
        <v>Samedi</v>
      </c>
      <c r="AQ48" s="81">
        <f t="shared" ref="AQ48" si="393">AQ46+1</f>
        <v>45248</v>
      </c>
      <c r="AR48" s="103"/>
      <c r="AT48" s="77" t="str">
        <f t="shared" ref="AT48" si="394">CHOOSE(WEEKDAY(AU48,2),"Lundi","Mardi","Mercredi","Jeudi","Vendredi","Samedi","Dimanche")</f>
        <v>Lundi</v>
      </c>
      <c r="AU48" s="78">
        <f t="shared" ref="AU48" si="395">AU46+1</f>
        <v>45278</v>
      </c>
      <c r="AV48" s="103"/>
    </row>
    <row r="49" spans="2:48" ht="8.25" customHeight="1" x14ac:dyDescent="0.25">
      <c r="B49" s="74"/>
      <c r="C49" s="76"/>
      <c r="D49" s="102"/>
      <c r="F49" s="80"/>
      <c r="G49" s="82"/>
      <c r="H49" s="102"/>
      <c r="J49" s="80"/>
      <c r="K49" s="82"/>
      <c r="L49" s="102"/>
      <c r="N49" s="74"/>
      <c r="O49" s="76"/>
      <c r="P49" s="102"/>
      <c r="R49" s="74"/>
      <c r="S49" s="76"/>
      <c r="T49" s="102"/>
      <c r="V49" s="80"/>
      <c r="W49" s="82"/>
      <c r="X49" s="102"/>
      <c r="Z49" s="74"/>
      <c r="AA49" s="76"/>
      <c r="AB49" s="56"/>
      <c r="AD49" s="74"/>
      <c r="AE49" s="76"/>
      <c r="AF49" s="102"/>
      <c r="AH49" s="74"/>
      <c r="AI49" s="76"/>
      <c r="AJ49" s="102"/>
      <c r="AL49" s="74"/>
      <c r="AM49" s="76"/>
      <c r="AN49" s="102"/>
      <c r="AP49" s="79"/>
      <c r="AQ49" s="81"/>
      <c r="AR49" s="103"/>
      <c r="AT49" s="74"/>
      <c r="AU49" s="76"/>
      <c r="AV49" s="102"/>
    </row>
    <row r="50" spans="2:48" ht="8.25" customHeight="1" x14ac:dyDescent="0.25">
      <c r="B50" s="77" t="str">
        <f t="shared" ref="B50" si="396">CHOOSE(WEEKDAY(C50,2),"Lundi","Mardi","Mercredi","Jeudi","Vendredi","Samedi","Dimanche")</f>
        <v>Jeudi</v>
      </c>
      <c r="C50" s="78">
        <f t="shared" ref="C50" si="397">C48+1</f>
        <v>44945</v>
      </c>
      <c r="D50" s="103"/>
      <c r="F50" s="79" t="str">
        <f t="shared" ref="F50" si="398">CHOOSE(WEEKDAY(G50,2),"Lundi","Mardi","Mercredi","Jeudi","Vendredi","Samedi","Dimanche")</f>
        <v>Dimanche</v>
      </c>
      <c r="G50" s="81">
        <f t="shared" ref="G50" si="399">G48+1</f>
        <v>44976</v>
      </c>
      <c r="H50" s="103"/>
      <c r="J50" s="79" t="str">
        <f t="shared" ref="J50" si="400">CHOOSE(WEEKDAY(K50,2),"Lundi","Mardi","Mercredi","Jeudi","Vendredi","Samedi","Dimanche")</f>
        <v>Dimanche</v>
      </c>
      <c r="K50" s="81">
        <f t="shared" ref="K50" si="401">K48+1</f>
        <v>45004</v>
      </c>
      <c r="L50" s="103"/>
      <c r="N50" s="77" t="str">
        <f t="shared" ref="N50" si="402">CHOOSE(WEEKDAY(O50,2),"Lundi","Mardi","Mercredi","Jeudi","Vendredi","Samedi","Dimanche")</f>
        <v>Mercredi</v>
      </c>
      <c r="O50" s="78">
        <f t="shared" ref="O50" si="403">O48+1</f>
        <v>45035</v>
      </c>
      <c r="P50" s="103"/>
      <c r="R50" s="77" t="str">
        <f t="shared" ref="R50" si="404">CHOOSE(WEEKDAY(S50,2),"Lundi","Mardi","Mercredi","Jeudi","Vendredi","Samedi","Dimanche")</f>
        <v>Vendredi</v>
      </c>
      <c r="S50" s="78">
        <f t="shared" ref="S50" si="405">S48+1</f>
        <v>45065</v>
      </c>
      <c r="T50" s="103"/>
      <c r="V50" s="77" t="str">
        <f t="shared" ref="V50" si="406">CHOOSE(WEEKDAY(W50,2),"Lundi","Mardi","Mercredi","Jeudi","Vendredi","Samedi","Dimanche")</f>
        <v>Lundi</v>
      </c>
      <c r="W50" s="78">
        <f t="shared" ref="W50" si="407">W48+1</f>
        <v>45096</v>
      </c>
      <c r="X50" s="103"/>
      <c r="Z50" s="77" t="str">
        <f t="shared" ref="Z50" si="408">CHOOSE(WEEKDAY(AA50,2),"Lundi","Mardi","Mercredi","Jeudi","Vendredi","Samedi","Dimanche")</f>
        <v>Mercredi</v>
      </c>
      <c r="AA50" s="78">
        <f t="shared" ref="AA50" si="409">AA48+1</f>
        <v>45126</v>
      </c>
      <c r="AB50" s="57"/>
      <c r="AD50" s="79" t="str">
        <f t="shared" ref="AD50" si="410">CHOOSE(WEEKDAY(AE50,2),"Lundi","Mardi","Mercredi","Jeudi","Vendredi","Samedi","Dimanche")</f>
        <v>Samedi</v>
      </c>
      <c r="AE50" s="81">
        <f t="shared" ref="AE50" si="411">AE48+1</f>
        <v>45157</v>
      </c>
      <c r="AF50" s="103"/>
      <c r="AH50" s="77" t="str">
        <f t="shared" ref="AH50" si="412">CHOOSE(WEEKDAY(AI50,2),"Lundi","Mardi","Mercredi","Jeudi","Vendredi","Samedi","Dimanche")</f>
        <v>Mardi</v>
      </c>
      <c r="AI50" s="78">
        <f t="shared" ref="AI50" si="413">AI48+1</f>
        <v>45188</v>
      </c>
      <c r="AJ50" s="103"/>
      <c r="AL50" s="77" t="str">
        <f t="shared" ref="AL50" si="414">CHOOSE(WEEKDAY(AM50,2),"Lundi","Mardi","Mercredi","Jeudi","Vendredi","Samedi","Dimanche")</f>
        <v>Jeudi</v>
      </c>
      <c r="AM50" s="78">
        <f t="shared" ref="AM50" si="415">AM48+1</f>
        <v>45218</v>
      </c>
      <c r="AN50" s="103"/>
      <c r="AP50" s="79" t="str">
        <f t="shared" ref="AP50" si="416">CHOOSE(WEEKDAY(AQ50,2),"Lundi","Mardi","Mercredi","Jeudi","Vendredi","Samedi","Dimanche")</f>
        <v>Dimanche</v>
      </c>
      <c r="AQ50" s="81">
        <f t="shared" ref="AQ50" si="417">AQ48+1</f>
        <v>45249</v>
      </c>
      <c r="AR50" s="103"/>
      <c r="AT50" s="77" t="str">
        <f t="shared" ref="AT50" si="418">CHOOSE(WEEKDAY(AU50,2),"Lundi","Mardi","Mercredi","Jeudi","Vendredi","Samedi","Dimanche")</f>
        <v>Mardi</v>
      </c>
      <c r="AU50" s="78">
        <f t="shared" ref="AU50" si="419">AU48+1</f>
        <v>45279</v>
      </c>
      <c r="AV50" s="103"/>
    </row>
    <row r="51" spans="2:48" ht="8.25" customHeight="1" x14ac:dyDescent="0.25">
      <c r="B51" s="74"/>
      <c r="C51" s="76"/>
      <c r="D51" s="102"/>
      <c r="F51" s="80"/>
      <c r="G51" s="82"/>
      <c r="H51" s="102"/>
      <c r="J51" s="80"/>
      <c r="K51" s="82"/>
      <c r="L51" s="102"/>
      <c r="N51" s="74"/>
      <c r="O51" s="76"/>
      <c r="P51" s="102"/>
      <c r="R51" s="74"/>
      <c r="S51" s="76"/>
      <c r="T51" s="102"/>
      <c r="V51" s="74"/>
      <c r="W51" s="76"/>
      <c r="X51" s="102"/>
      <c r="Z51" s="74"/>
      <c r="AA51" s="76"/>
      <c r="AB51" s="56"/>
      <c r="AD51" s="80"/>
      <c r="AE51" s="82"/>
      <c r="AF51" s="102"/>
      <c r="AH51" s="74"/>
      <c r="AI51" s="76"/>
      <c r="AJ51" s="102"/>
      <c r="AL51" s="74"/>
      <c r="AM51" s="76"/>
      <c r="AN51" s="102"/>
      <c r="AP51" s="79"/>
      <c r="AQ51" s="81"/>
      <c r="AR51" s="103"/>
      <c r="AT51" s="74"/>
      <c r="AU51" s="76"/>
      <c r="AV51" s="102"/>
    </row>
    <row r="52" spans="2:48" ht="8.25" customHeight="1" x14ac:dyDescent="0.25">
      <c r="B52" s="77" t="str">
        <f t="shared" ref="B52" si="420">CHOOSE(WEEKDAY(C52,2),"Lundi","Mardi","Mercredi","Jeudi","Vendredi","Samedi","Dimanche")</f>
        <v>Vendredi</v>
      </c>
      <c r="C52" s="78">
        <f t="shared" ref="C52" si="421">C50+1</f>
        <v>44946</v>
      </c>
      <c r="D52" s="103"/>
      <c r="F52" s="77" t="str">
        <f t="shared" ref="F52" si="422">CHOOSE(WEEKDAY(G52,2),"Lundi","Mardi","Mercredi","Jeudi","Vendredi","Samedi","Dimanche")</f>
        <v>Lundi</v>
      </c>
      <c r="G52" s="78">
        <f t="shared" ref="G52" si="423">G50+1</f>
        <v>44977</v>
      </c>
      <c r="H52" s="103"/>
      <c r="J52" s="77" t="str">
        <f t="shared" ref="J52" si="424">CHOOSE(WEEKDAY(K52,2),"Lundi","Mardi","Mercredi","Jeudi","Vendredi","Samedi","Dimanche")</f>
        <v>Lundi</v>
      </c>
      <c r="K52" s="78">
        <f t="shared" ref="K52" si="425">K50+1</f>
        <v>45005</v>
      </c>
      <c r="L52" s="103"/>
      <c r="N52" s="77" t="str">
        <f t="shared" ref="N52" si="426">CHOOSE(WEEKDAY(O52,2),"Lundi","Mardi","Mercredi","Jeudi","Vendredi","Samedi","Dimanche")</f>
        <v>Jeudi</v>
      </c>
      <c r="O52" s="78">
        <f t="shared" ref="O52" si="427">O50+1</f>
        <v>45036</v>
      </c>
      <c r="P52" s="103"/>
      <c r="R52" s="79" t="str">
        <f t="shared" ref="R52" si="428">CHOOSE(WEEKDAY(S52,2),"Lundi","Mardi","Mercredi","Jeudi","Vendredi","Samedi","Dimanche")</f>
        <v>Samedi</v>
      </c>
      <c r="S52" s="81">
        <f t="shared" ref="S52" si="429">S50+1</f>
        <v>45066</v>
      </c>
      <c r="T52" s="103"/>
      <c r="V52" s="77" t="str">
        <f t="shared" ref="V52" si="430">CHOOSE(WEEKDAY(W52,2),"Lundi","Mardi","Mercredi","Jeudi","Vendredi","Samedi","Dimanche")</f>
        <v>Mardi</v>
      </c>
      <c r="W52" s="78">
        <f t="shared" ref="W52" si="431">W50+1</f>
        <v>45097</v>
      </c>
      <c r="X52" s="103"/>
      <c r="Z52" s="77" t="str">
        <f t="shared" ref="Z52" si="432">CHOOSE(WEEKDAY(AA52,2),"Lundi","Mardi","Mercredi","Jeudi","Vendredi","Samedi","Dimanche")</f>
        <v>Jeudi</v>
      </c>
      <c r="AA52" s="78">
        <f t="shared" ref="AA52" si="433">AA50+1</f>
        <v>45127</v>
      </c>
      <c r="AB52" s="57"/>
      <c r="AD52" s="79" t="str">
        <f t="shared" ref="AD52" si="434">CHOOSE(WEEKDAY(AE52,2),"Lundi","Mardi","Mercredi","Jeudi","Vendredi","Samedi","Dimanche")</f>
        <v>Dimanche</v>
      </c>
      <c r="AE52" s="81">
        <f t="shared" ref="AE52" si="435">AE50+1</f>
        <v>45158</v>
      </c>
      <c r="AF52" s="103"/>
      <c r="AH52" s="77" t="str">
        <f t="shared" ref="AH52" si="436">CHOOSE(WEEKDAY(AI52,2),"Lundi","Mardi","Mercredi","Jeudi","Vendredi","Samedi","Dimanche")</f>
        <v>Mercredi</v>
      </c>
      <c r="AI52" s="78">
        <f t="shared" ref="AI52" si="437">AI50+1</f>
        <v>45189</v>
      </c>
      <c r="AJ52" s="103"/>
      <c r="AL52" s="77" t="str">
        <f t="shared" ref="AL52" si="438">CHOOSE(WEEKDAY(AM52,2),"Lundi","Mardi","Mercredi","Jeudi","Vendredi","Samedi","Dimanche")</f>
        <v>Vendredi</v>
      </c>
      <c r="AM52" s="78">
        <f t="shared" ref="AM52" si="439">AM50+1</f>
        <v>45219</v>
      </c>
      <c r="AN52" s="103"/>
      <c r="AP52" s="77" t="str">
        <f t="shared" ref="AP52" si="440">CHOOSE(WEEKDAY(AQ52,2),"Lundi","Mardi","Mercredi","Jeudi","Vendredi","Samedi","Dimanche")</f>
        <v>Lundi</v>
      </c>
      <c r="AQ52" s="78">
        <f t="shared" ref="AQ52" si="441">AQ50+1</f>
        <v>45250</v>
      </c>
      <c r="AR52" s="103"/>
      <c r="AT52" s="77" t="str">
        <f t="shared" ref="AT52" si="442">CHOOSE(WEEKDAY(AU52,2),"Lundi","Mardi","Mercredi","Jeudi","Vendredi","Samedi","Dimanche")</f>
        <v>Mercredi</v>
      </c>
      <c r="AU52" s="78">
        <f t="shared" ref="AU52" si="443">AU50+1</f>
        <v>45280</v>
      </c>
      <c r="AV52" s="103"/>
    </row>
    <row r="53" spans="2:48" ht="8.25" customHeight="1" x14ac:dyDescent="0.25">
      <c r="B53" s="74"/>
      <c r="C53" s="76"/>
      <c r="D53" s="102"/>
      <c r="F53" s="74"/>
      <c r="G53" s="76"/>
      <c r="H53" s="102"/>
      <c r="J53" s="74"/>
      <c r="K53" s="76"/>
      <c r="L53" s="102"/>
      <c r="N53" s="74"/>
      <c r="O53" s="76"/>
      <c r="P53" s="102"/>
      <c r="R53" s="80"/>
      <c r="S53" s="82"/>
      <c r="T53" s="102"/>
      <c r="V53" s="74"/>
      <c r="W53" s="76"/>
      <c r="X53" s="102"/>
      <c r="Z53" s="74"/>
      <c r="AA53" s="76"/>
      <c r="AB53" s="56"/>
      <c r="AD53" s="80"/>
      <c r="AE53" s="82"/>
      <c r="AF53" s="102"/>
      <c r="AH53" s="74"/>
      <c r="AI53" s="76"/>
      <c r="AJ53" s="102"/>
      <c r="AL53" s="74"/>
      <c r="AM53" s="76"/>
      <c r="AN53" s="102"/>
      <c r="AP53" s="77"/>
      <c r="AQ53" s="78"/>
      <c r="AR53" s="103"/>
      <c r="AT53" s="74"/>
      <c r="AU53" s="76"/>
      <c r="AV53" s="102"/>
    </row>
    <row r="54" spans="2:48" ht="8.25" customHeight="1" x14ac:dyDescent="0.25">
      <c r="B54" s="79" t="str">
        <f t="shared" ref="B54" si="444">CHOOSE(WEEKDAY(C54,2),"Lundi","Mardi","Mercredi","Jeudi","Vendredi","Samedi","Dimanche")</f>
        <v>Samedi</v>
      </c>
      <c r="C54" s="81">
        <f t="shared" ref="C54" si="445">C52+1</f>
        <v>44947</v>
      </c>
      <c r="D54" s="103"/>
      <c r="F54" s="77" t="str">
        <f t="shared" ref="F54" si="446">CHOOSE(WEEKDAY(G54,2),"Lundi","Mardi","Mercredi","Jeudi","Vendredi","Samedi","Dimanche")</f>
        <v>Mardi</v>
      </c>
      <c r="G54" s="78">
        <f t="shared" ref="G54" si="447">G52+1</f>
        <v>44978</v>
      </c>
      <c r="H54" s="103"/>
      <c r="J54" s="77" t="str">
        <f t="shared" ref="J54" si="448">CHOOSE(WEEKDAY(K54,2),"Lundi","Mardi","Mercredi","Jeudi","Vendredi","Samedi","Dimanche")</f>
        <v>Mardi</v>
      </c>
      <c r="K54" s="78">
        <f t="shared" ref="K54" si="449">K52+1</f>
        <v>45006</v>
      </c>
      <c r="L54" s="103"/>
      <c r="N54" s="77" t="str">
        <f t="shared" ref="N54" si="450">CHOOSE(WEEKDAY(O54,2),"Lundi","Mardi","Mercredi","Jeudi","Vendredi","Samedi","Dimanche")</f>
        <v>Vendredi</v>
      </c>
      <c r="O54" s="78">
        <f t="shared" ref="O54" si="451">O52+1</f>
        <v>45037</v>
      </c>
      <c r="P54" s="103"/>
      <c r="R54" s="79" t="str">
        <f t="shared" ref="R54" si="452">CHOOSE(WEEKDAY(S54,2),"Lundi","Mardi","Mercredi","Jeudi","Vendredi","Samedi","Dimanche")</f>
        <v>Dimanche</v>
      </c>
      <c r="S54" s="81">
        <f t="shared" ref="S54" si="453">S52+1</f>
        <v>45067</v>
      </c>
      <c r="T54" s="103"/>
      <c r="V54" s="77" t="str">
        <f t="shared" ref="V54" si="454">CHOOSE(WEEKDAY(W54,2),"Lundi","Mardi","Mercredi","Jeudi","Vendredi","Samedi","Dimanche")</f>
        <v>Mercredi</v>
      </c>
      <c r="W54" s="78">
        <f t="shared" ref="W54" si="455">W52+1</f>
        <v>45098</v>
      </c>
      <c r="X54" s="103"/>
      <c r="Z54" s="77" t="str">
        <f t="shared" ref="Z54" si="456">CHOOSE(WEEKDAY(AA54,2),"Lundi","Mardi","Mercredi","Jeudi","Vendredi","Samedi","Dimanche")</f>
        <v>Vendredi</v>
      </c>
      <c r="AA54" s="78">
        <f t="shared" ref="AA54" si="457">AA52+1</f>
        <v>45128</v>
      </c>
      <c r="AB54" s="57"/>
      <c r="AD54" s="77" t="str">
        <f t="shared" ref="AD54" si="458">CHOOSE(WEEKDAY(AE54,2),"Lundi","Mardi","Mercredi","Jeudi","Vendredi","Samedi","Dimanche")</f>
        <v>Lundi</v>
      </c>
      <c r="AE54" s="78">
        <f t="shared" ref="AE54" si="459">AE52+1</f>
        <v>45159</v>
      </c>
      <c r="AF54" s="103"/>
      <c r="AH54" s="77" t="str">
        <f t="shared" ref="AH54" si="460">CHOOSE(WEEKDAY(AI54,2),"Lundi","Mardi","Mercredi","Jeudi","Vendredi","Samedi","Dimanche")</f>
        <v>Jeudi</v>
      </c>
      <c r="AI54" s="78">
        <f t="shared" ref="AI54" si="461">AI52+1</f>
        <v>45190</v>
      </c>
      <c r="AJ54" s="103"/>
      <c r="AL54" s="79" t="str">
        <f t="shared" ref="AL54" si="462">CHOOSE(WEEKDAY(AM54,2),"Lundi","Mardi","Mercredi","Jeudi","Vendredi","Samedi","Dimanche")</f>
        <v>Samedi</v>
      </c>
      <c r="AM54" s="81">
        <f t="shared" ref="AM54" si="463">AM52+1</f>
        <v>45220</v>
      </c>
      <c r="AN54" s="103"/>
      <c r="AP54" s="77" t="str">
        <f t="shared" ref="AP54" si="464">CHOOSE(WEEKDAY(AQ54,2),"Lundi","Mardi","Mercredi","Jeudi","Vendredi","Samedi","Dimanche")</f>
        <v>Mardi</v>
      </c>
      <c r="AQ54" s="78">
        <f t="shared" ref="AQ54" si="465">AQ52+1</f>
        <v>45251</v>
      </c>
      <c r="AR54" s="103"/>
      <c r="AT54" s="77" t="str">
        <f t="shared" ref="AT54" si="466">CHOOSE(WEEKDAY(AU54,2),"Lundi","Mardi","Mercredi","Jeudi","Vendredi","Samedi","Dimanche")</f>
        <v>Jeudi</v>
      </c>
      <c r="AU54" s="78">
        <f t="shared" ref="AU54" si="467">AU52+1</f>
        <v>45281</v>
      </c>
      <c r="AV54" s="103"/>
    </row>
    <row r="55" spans="2:48" ht="8.25" customHeight="1" x14ac:dyDescent="0.25">
      <c r="B55" s="80"/>
      <c r="C55" s="82"/>
      <c r="D55" s="102"/>
      <c r="F55" s="74"/>
      <c r="G55" s="76"/>
      <c r="H55" s="102"/>
      <c r="J55" s="74"/>
      <c r="K55" s="76"/>
      <c r="L55" s="102"/>
      <c r="N55" s="74"/>
      <c r="O55" s="76"/>
      <c r="P55" s="102"/>
      <c r="R55" s="80"/>
      <c r="S55" s="82"/>
      <c r="T55" s="102"/>
      <c r="V55" s="74"/>
      <c r="W55" s="76"/>
      <c r="X55" s="102"/>
      <c r="Z55" s="74"/>
      <c r="AA55" s="76"/>
      <c r="AB55" s="56"/>
      <c r="AD55" s="74"/>
      <c r="AE55" s="76"/>
      <c r="AF55" s="102"/>
      <c r="AH55" s="74"/>
      <c r="AI55" s="76"/>
      <c r="AJ55" s="102"/>
      <c r="AL55" s="80"/>
      <c r="AM55" s="82"/>
      <c r="AN55" s="102"/>
      <c r="AP55" s="77"/>
      <c r="AQ55" s="78"/>
      <c r="AR55" s="103"/>
      <c r="AT55" s="74"/>
      <c r="AU55" s="76"/>
      <c r="AV55" s="102"/>
    </row>
    <row r="56" spans="2:48" ht="8.25" customHeight="1" x14ac:dyDescent="0.25">
      <c r="B56" s="79" t="str">
        <f t="shared" ref="B56" si="468">CHOOSE(WEEKDAY(C56,2),"Lundi","Mardi","Mercredi","Jeudi","Vendredi","Samedi","Dimanche")</f>
        <v>Dimanche</v>
      </c>
      <c r="C56" s="81">
        <f t="shared" ref="C56" si="469">C54+1</f>
        <v>44948</v>
      </c>
      <c r="D56" s="103"/>
      <c r="F56" s="77" t="str">
        <f t="shared" ref="F56" si="470">CHOOSE(WEEKDAY(G56,2),"Lundi","Mardi","Mercredi","Jeudi","Vendredi","Samedi","Dimanche")</f>
        <v>Mercredi</v>
      </c>
      <c r="G56" s="78">
        <f t="shared" ref="G56" si="471">G54+1</f>
        <v>44979</v>
      </c>
      <c r="H56" s="103"/>
      <c r="J56" s="77" t="str">
        <f t="shared" ref="J56" si="472">CHOOSE(WEEKDAY(K56,2),"Lundi","Mardi","Mercredi","Jeudi","Vendredi","Samedi","Dimanche")</f>
        <v>Mercredi</v>
      </c>
      <c r="K56" s="78">
        <f t="shared" ref="K56" si="473">K54+1</f>
        <v>45007</v>
      </c>
      <c r="L56" s="103"/>
      <c r="N56" s="79" t="str">
        <f t="shared" ref="N56" si="474">CHOOSE(WEEKDAY(O56,2),"Lundi","Mardi","Mercredi","Jeudi","Vendredi","Samedi","Dimanche")</f>
        <v>Samedi</v>
      </c>
      <c r="O56" s="81">
        <f t="shared" ref="O56" si="475">O54+1</f>
        <v>45038</v>
      </c>
      <c r="P56" s="103"/>
      <c r="R56" s="77" t="str">
        <f t="shared" ref="R56" si="476">CHOOSE(WEEKDAY(S56,2),"Lundi","Mardi","Mercredi","Jeudi","Vendredi","Samedi","Dimanche")</f>
        <v>Lundi</v>
      </c>
      <c r="S56" s="78">
        <f t="shared" ref="S56" si="477">S54+1</f>
        <v>45068</v>
      </c>
      <c r="T56" s="103"/>
      <c r="V56" s="77" t="str">
        <f t="shared" ref="V56" si="478">CHOOSE(WEEKDAY(W56,2),"Lundi","Mardi","Mercredi","Jeudi","Vendredi","Samedi","Dimanche")</f>
        <v>Jeudi</v>
      </c>
      <c r="W56" s="78">
        <f t="shared" ref="W56" si="479">W54+1</f>
        <v>45099</v>
      </c>
      <c r="X56" s="103"/>
      <c r="Z56" s="79" t="str">
        <f t="shared" ref="Z56" si="480">CHOOSE(WEEKDAY(AA56,2),"Lundi","Mardi","Mercredi","Jeudi","Vendredi","Samedi","Dimanche")</f>
        <v>Samedi</v>
      </c>
      <c r="AA56" s="81">
        <f t="shared" ref="AA56" si="481">AA54+1</f>
        <v>45129</v>
      </c>
      <c r="AB56" s="57"/>
      <c r="AD56" s="77" t="str">
        <f t="shared" ref="AD56" si="482">CHOOSE(WEEKDAY(AE56,2),"Lundi","Mardi","Mercredi","Jeudi","Vendredi","Samedi","Dimanche")</f>
        <v>Mardi</v>
      </c>
      <c r="AE56" s="78">
        <f t="shared" ref="AE56" si="483">AE54+1</f>
        <v>45160</v>
      </c>
      <c r="AF56" s="103"/>
      <c r="AH56" s="77" t="str">
        <f t="shared" ref="AH56" si="484">CHOOSE(WEEKDAY(AI56,2),"Lundi","Mardi","Mercredi","Jeudi","Vendredi","Samedi","Dimanche")</f>
        <v>Vendredi</v>
      </c>
      <c r="AI56" s="78">
        <f t="shared" ref="AI56" si="485">AI54+1</f>
        <v>45191</v>
      </c>
      <c r="AJ56" s="103"/>
      <c r="AL56" s="79" t="str">
        <f t="shared" ref="AL56" si="486">CHOOSE(WEEKDAY(AM56,2),"Lundi","Mardi","Mercredi","Jeudi","Vendredi","Samedi","Dimanche")</f>
        <v>Dimanche</v>
      </c>
      <c r="AM56" s="81">
        <f t="shared" ref="AM56" si="487">AM54+1</f>
        <v>45221</v>
      </c>
      <c r="AN56" s="103"/>
      <c r="AP56" s="77" t="str">
        <f t="shared" ref="AP56" si="488">CHOOSE(WEEKDAY(AQ56,2),"Lundi","Mardi","Mercredi","Jeudi","Vendredi","Samedi","Dimanche")</f>
        <v>Mercredi</v>
      </c>
      <c r="AQ56" s="78">
        <f t="shared" ref="AQ56" si="489">AQ54+1</f>
        <v>45252</v>
      </c>
      <c r="AR56" s="103"/>
      <c r="AT56" s="77" t="str">
        <f t="shared" ref="AT56" si="490">CHOOSE(WEEKDAY(AU56,2),"Lundi","Mardi","Mercredi","Jeudi","Vendredi","Samedi","Dimanche")</f>
        <v>Vendredi</v>
      </c>
      <c r="AU56" s="78">
        <f t="shared" ref="AU56" si="491">AU54+1</f>
        <v>45282</v>
      </c>
      <c r="AV56" s="103"/>
    </row>
    <row r="57" spans="2:48" ht="8.25" customHeight="1" x14ac:dyDescent="0.25">
      <c r="B57" s="80"/>
      <c r="C57" s="82"/>
      <c r="D57" s="102"/>
      <c r="F57" s="74"/>
      <c r="G57" s="76"/>
      <c r="H57" s="102"/>
      <c r="J57" s="74"/>
      <c r="K57" s="76"/>
      <c r="L57" s="102"/>
      <c r="N57" s="80"/>
      <c r="O57" s="82"/>
      <c r="P57" s="102"/>
      <c r="R57" s="74"/>
      <c r="S57" s="76"/>
      <c r="T57" s="102"/>
      <c r="V57" s="74"/>
      <c r="W57" s="76"/>
      <c r="X57" s="102"/>
      <c r="Z57" s="80"/>
      <c r="AA57" s="82"/>
      <c r="AB57" s="56"/>
      <c r="AD57" s="74"/>
      <c r="AE57" s="76"/>
      <c r="AF57" s="102"/>
      <c r="AH57" s="74"/>
      <c r="AI57" s="76"/>
      <c r="AJ57" s="102"/>
      <c r="AL57" s="80"/>
      <c r="AM57" s="82"/>
      <c r="AN57" s="102"/>
      <c r="AP57" s="77"/>
      <c r="AQ57" s="78"/>
      <c r="AR57" s="103"/>
      <c r="AT57" s="74"/>
      <c r="AU57" s="76"/>
      <c r="AV57" s="102"/>
    </row>
    <row r="58" spans="2:48" ht="8.25" customHeight="1" x14ac:dyDescent="0.25">
      <c r="B58" s="77" t="str">
        <f t="shared" ref="B58" si="492">CHOOSE(WEEKDAY(C58,2),"Lundi","Mardi","Mercredi","Jeudi","Vendredi","Samedi","Dimanche")</f>
        <v>Lundi</v>
      </c>
      <c r="C58" s="78">
        <f t="shared" ref="C58" si="493">C56+1</f>
        <v>44949</v>
      </c>
      <c r="D58" s="103"/>
      <c r="F58" s="77" t="str">
        <f t="shared" ref="F58" si="494">CHOOSE(WEEKDAY(G58,2),"Lundi","Mardi","Mercredi","Jeudi","Vendredi","Samedi","Dimanche")</f>
        <v>Jeudi</v>
      </c>
      <c r="G58" s="78">
        <f t="shared" ref="G58" si="495">G56+1</f>
        <v>44980</v>
      </c>
      <c r="H58" s="103"/>
      <c r="J58" s="77" t="str">
        <f t="shared" ref="J58" si="496">CHOOSE(WEEKDAY(K58,2),"Lundi","Mardi","Mercredi","Jeudi","Vendredi","Samedi","Dimanche")</f>
        <v>Jeudi</v>
      </c>
      <c r="K58" s="78">
        <f t="shared" ref="K58" si="497">K56+1</f>
        <v>45008</v>
      </c>
      <c r="L58" s="103"/>
      <c r="N58" s="79" t="str">
        <f t="shared" ref="N58" si="498">CHOOSE(WEEKDAY(O58,2),"Lundi","Mardi","Mercredi","Jeudi","Vendredi","Samedi","Dimanche")</f>
        <v>Dimanche</v>
      </c>
      <c r="O58" s="81">
        <f t="shared" ref="O58" si="499">O56+1</f>
        <v>45039</v>
      </c>
      <c r="P58" s="103"/>
      <c r="R58" s="77" t="str">
        <f t="shared" ref="R58" si="500">CHOOSE(WEEKDAY(S58,2),"Lundi","Mardi","Mercredi","Jeudi","Vendredi","Samedi","Dimanche")</f>
        <v>Mardi</v>
      </c>
      <c r="S58" s="78">
        <f t="shared" ref="S58" si="501">S56+1</f>
        <v>45069</v>
      </c>
      <c r="T58" s="103"/>
      <c r="V58" s="77" t="str">
        <f t="shared" ref="V58" si="502">CHOOSE(WEEKDAY(W58,2),"Lundi","Mardi","Mercredi","Jeudi","Vendredi","Samedi","Dimanche")</f>
        <v>Vendredi</v>
      </c>
      <c r="W58" s="78">
        <f t="shared" ref="W58" si="503">W56+1</f>
        <v>45100</v>
      </c>
      <c r="X58" s="103"/>
      <c r="Z58" s="79" t="str">
        <f t="shared" ref="Z58" si="504">CHOOSE(WEEKDAY(AA58,2),"Lundi","Mardi","Mercredi","Jeudi","Vendredi","Samedi","Dimanche")</f>
        <v>Dimanche</v>
      </c>
      <c r="AA58" s="81">
        <f t="shared" ref="AA58" si="505">AA56+1</f>
        <v>45130</v>
      </c>
      <c r="AB58" s="57"/>
      <c r="AD58" s="77" t="str">
        <f t="shared" ref="AD58" si="506">CHOOSE(WEEKDAY(AE58,2),"Lundi","Mardi","Mercredi","Jeudi","Vendredi","Samedi","Dimanche")</f>
        <v>Mercredi</v>
      </c>
      <c r="AE58" s="78">
        <f t="shared" ref="AE58" si="507">AE56+1</f>
        <v>45161</v>
      </c>
      <c r="AF58" s="103"/>
      <c r="AH58" s="79" t="str">
        <f t="shared" ref="AH58" si="508">CHOOSE(WEEKDAY(AI58,2),"Lundi","Mardi","Mercredi","Jeudi","Vendredi","Samedi","Dimanche")</f>
        <v>Samedi</v>
      </c>
      <c r="AI58" s="81">
        <f t="shared" ref="AI58" si="509">AI56+1</f>
        <v>45192</v>
      </c>
      <c r="AJ58" s="103"/>
      <c r="AL58" s="77" t="str">
        <f t="shared" ref="AL58" si="510">CHOOSE(WEEKDAY(AM58,2),"Lundi","Mardi","Mercredi","Jeudi","Vendredi","Samedi","Dimanche")</f>
        <v>Lundi</v>
      </c>
      <c r="AM58" s="78">
        <f t="shared" ref="AM58" si="511">AM56+1</f>
        <v>45222</v>
      </c>
      <c r="AN58" s="103"/>
      <c r="AP58" s="77" t="str">
        <f t="shared" ref="AP58" si="512">CHOOSE(WEEKDAY(AQ58,2),"Lundi","Mardi","Mercredi","Jeudi","Vendredi","Samedi","Dimanche")</f>
        <v>Jeudi</v>
      </c>
      <c r="AQ58" s="78">
        <f t="shared" ref="AQ58" si="513">AQ56+1</f>
        <v>45253</v>
      </c>
      <c r="AR58" s="103"/>
      <c r="AT58" s="79" t="str">
        <f t="shared" ref="AT58" si="514">CHOOSE(WEEKDAY(AU58,2),"Lundi","Mardi","Mercredi","Jeudi","Vendredi","Samedi","Dimanche")</f>
        <v>Samedi</v>
      </c>
      <c r="AU58" s="81">
        <f t="shared" ref="AU58" si="515">AU56+1</f>
        <v>45283</v>
      </c>
      <c r="AV58" s="103"/>
    </row>
    <row r="59" spans="2:48" ht="8.25" customHeight="1" x14ac:dyDescent="0.25">
      <c r="B59" s="74"/>
      <c r="C59" s="76"/>
      <c r="D59" s="102"/>
      <c r="F59" s="74"/>
      <c r="G59" s="76"/>
      <c r="H59" s="102"/>
      <c r="J59" s="74"/>
      <c r="K59" s="76"/>
      <c r="L59" s="102"/>
      <c r="N59" s="80"/>
      <c r="O59" s="82"/>
      <c r="P59" s="102"/>
      <c r="R59" s="74"/>
      <c r="S59" s="76"/>
      <c r="T59" s="102"/>
      <c r="V59" s="74"/>
      <c r="W59" s="76"/>
      <c r="X59" s="102"/>
      <c r="Z59" s="80"/>
      <c r="AA59" s="82"/>
      <c r="AB59" s="56"/>
      <c r="AD59" s="74"/>
      <c r="AE59" s="76"/>
      <c r="AF59" s="102"/>
      <c r="AH59" s="80"/>
      <c r="AI59" s="82"/>
      <c r="AJ59" s="102"/>
      <c r="AL59" s="74"/>
      <c r="AM59" s="76"/>
      <c r="AN59" s="102"/>
      <c r="AP59" s="77"/>
      <c r="AQ59" s="78"/>
      <c r="AR59" s="103"/>
      <c r="AT59" s="80"/>
      <c r="AU59" s="82"/>
      <c r="AV59" s="102"/>
    </row>
    <row r="60" spans="2:48" ht="8.25" customHeight="1" x14ac:dyDescent="0.25">
      <c r="B60" s="77" t="str">
        <f t="shared" ref="B60" si="516">CHOOSE(WEEKDAY(C60,2),"Lundi","Mardi","Mercredi","Jeudi","Vendredi","Samedi","Dimanche")</f>
        <v>Mardi</v>
      </c>
      <c r="C60" s="78">
        <f t="shared" ref="C60" si="517">C58+1</f>
        <v>44950</v>
      </c>
      <c r="D60" s="103"/>
      <c r="F60" s="77" t="str">
        <f t="shared" ref="F60" si="518">CHOOSE(WEEKDAY(G60,2),"Lundi","Mardi","Mercredi","Jeudi","Vendredi","Samedi","Dimanche")</f>
        <v>Vendredi</v>
      </c>
      <c r="G60" s="78">
        <f t="shared" ref="G60" si="519">G58+1</f>
        <v>44981</v>
      </c>
      <c r="H60" s="103"/>
      <c r="J60" s="77" t="str">
        <f t="shared" ref="J60" si="520">CHOOSE(WEEKDAY(K60,2),"Lundi","Mardi","Mercredi","Jeudi","Vendredi","Samedi","Dimanche")</f>
        <v>Vendredi</v>
      </c>
      <c r="K60" s="78">
        <f t="shared" ref="K60" si="521">K58+1</f>
        <v>45009</v>
      </c>
      <c r="L60" s="103"/>
      <c r="N60" s="77" t="str">
        <f t="shared" ref="N60" si="522">CHOOSE(WEEKDAY(O60,2),"Lundi","Mardi","Mercredi","Jeudi","Vendredi","Samedi","Dimanche")</f>
        <v>Lundi</v>
      </c>
      <c r="O60" s="78">
        <f t="shared" ref="O60" si="523">O58+1</f>
        <v>45040</v>
      </c>
      <c r="P60" s="103"/>
      <c r="R60" s="77" t="str">
        <f t="shared" ref="R60" si="524">CHOOSE(WEEKDAY(S60,2),"Lundi","Mardi","Mercredi","Jeudi","Vendredi","Samedi","Dimanche")</f>
        <v>Mercredi</v>
      </c>
      <c r="S60" s="78">
        <f t="shared" ref="S60" si="525">S58+1</f>
        <v>45070</v>
      </c>
      <c r="T60" s="103"/>
      <c r="V60" s="79" t="str">
        <f t="shared" ref="V60" si="526">CHOOSE(WEEKDAY(W60,2),"Lundi","Mardi","Mercredi","Jeudi","Vendredi","Samedi","Dimanche")</f>
        <v>Samedi</v>
      </c>
      <c r="W60" s="81">
        <f t="shared" ref="W60" si="527">W58+1</f>
        <v>45101</v>
      </c>
      <c r="X60" s="103"/>
      <c r="Z60" s="77" t="str">
        <f t="shared" ref="Z60" si="528">CHOOSE(WEEKDAY(AA60,2),"Lundi","Mardi","Mercredi","Jeudi","Vendredi","Samedi","Dimanche")</f>
        <v>Lundi</v>
      </c>
      <c r="AA60" s="78">
        <f t="shared" ref="AA60" si="529">AA58+1</f>
        <v>45131</v>
      </c>
      <c r="AB60" s="57"/>
      <c r="AD60" s="77" t="str">
        <f t="shared" ref="AD60" si="530">CHOOSE(WEEKDAY(AE60,2),"Lundi","Mardi","Mercredi","Jeudi","Vendredi","Samedi","Dimanche")</f>
        <v>Jeudi</v>
      </c>
      <c r="AE60" s="78">
        <f t="shared" ref="AE60" si="531">AE58+1</f>
        <v>45162</v>
      </c>
      <c r="AF60" s="103"/>
      <c r="AH60" s="79" t="str">
        <f t="shared" ref="AH60" si="532">CHOOSE(WEEKDAY(AI60,2),"Lundi","Mardi","Mercredi","Jeudi","Vendredi","Samedi","Dimanche")</f>
        <v>Dimanche</v>
      </c>
      <c r="AI60" s="81">
        <f t="shared" ref="AI60" si="533">AI58+1</f>
        <v>45193</v>
      </c>
      <c r="AJ60" s="103"/>
      <c r="AL60" s="77" t="str">
        <f t="shared" ref="AL60" si="534">CHOOSE(WEEKDAY(AM60,2),"Lundi","Mardi","Mercredi","Jeudi","Vendredi","Samedi","Dimanche")</f>
        <v>Mardi</v>
      </c>
      <c r="AM60" s="78">
        <f t="shared" ref="AM60" si="535">AM58+1</f>
        <v>45223</v>
      </c>
      <c r="AN60" s="103"/>
      <c r="AP60" s="77" t="str">
        <f t="shared" ref="AP60" si="536">CHOOSE(WEEKDAY(AQ60,2),"Lundi","Mardi","Mercredi","Jeudi","Vendredi","Samedi","Dimanche")</f>
        <v>Vendredi</v>
      </c>
      <c r="AQ60" s="78">
        <f t="shared" ref="AQ60" si="537">AQ58+1</f>
        <v>45254</v>
      </c>
      <c r="AR60" s="103"/>
      <c r="AT60" s="79" t="str">
        <f t="shared" ref="AT60" si="538">CHOOSE(WEEKDAY(AU60,2),"Lundi","Mardi","Mercredi","Jeudi","Vendredi","Samedi","Dimanche")</f>
        <v>Dimanche</v>
      </c>
      <c r="AU60" s="81">
        <f t="shared" ref="AU60" si="539">AU58+1</f>
        <v>45284</v>
      </c>
      <c r="AV60" s="103"/>
    </row>
    <row r="61" spans="2:48" ht="8.25" customHeight="1" x14ac:dyDescent="0.25">
      <c r="B61" s="74"/>
      <c r="C61" s="76"/>
      <c r="D61" s="102"/>
      <c r="F61" s="74"/>
      <c r="G61" s="76"/>
      <c r="H61" s="102"/>
      <c r="J61" s="74"/>
      <c r="K61" s="76"/>
      <c r="L61" s="102"/>
      <c r="N61" s="74"/>
      <c r="O61" s="76"/>
      <c r="P61" s="102"/>
      <c r="R61" s="74"/>
      <c r="S61" s="76"/>
      <c r="T61" s="102"/>
      <c r="V61" s="80"/>
      <c r="W61" s="82"/>
      <c r="X61" s="102"/>
      <c r="Z61" s="74"/>
      <c r="AA61" s="76"/>
      <c r="AB61" s="56"/>
      <c r="AD61" s="74"/>
      <c r="AE61" s="76"/>
      <c r="AF61" s="102"/>
      <c r="AH61" s="80"/>
      <c r="AI61" s="82"/>
      <c r="AJ61" s="102"/>
      <c r="AL61" s="74"/>
      <c r="AM61" s="76"/>
      <c r="AN61" s="102"/>
      <c r="AP61" s="77"/>
      <c r="AQ61" s="78"/>
      <c r="AR61" s="103"/>
      <c r="AT61" s="80"/>
      <c r="AU61" s="82"/>
      <c r="AV61" s="102"/>
    </row>
    <row r="62" spans="2:48" ht="8.25" customHeight="1" x14ac:dyDescent="0.25">
      <c r="B62" s="77" t="str">
        <f t="shared" ref="B62" si="540">CHOOSE(WEEKDAY(C62,2),"Lundi","Mardi","Mercredi","Jeudi","Vendredi","Samedi","Dimanche")</f>
        <v>Mercredi</v>
      </c>
      <c r="C62" s="78">
        <f t="shared" ref="C62" si="541">C60+1</f>
        <v>44951</v>
      </c>
      <c r="D62" s="103"/>
      <c r="F62" s="79" t="str">
        <f t="shared" ref="F62" si="542">CHOOSE(WEEKDAY(G62,2),"Lundi","Mardi","Mercredi","Jeudi","Vendredi","Samedi","Dimanche")</f>
        <v>Samedi</v>
      </c>
      <c r="G62" s="81">
        <f t="shared" ref="G62" si="543">G60+1</f>
        <v>44982</v>
      </c>
      <c r="H62" s="103"/>
      <c r="J62" s="79" t="str">
        <f t="shared" ref="J62" si="544">CHOOSE(WEEKDAY(K62,2),"Lundi","Mardi","Mercredi","Jeudi","Vendredi","Samedi","Dimanche")</f>
        <v>Samedi</v>
      </c>
      <c r="K62" s="81">
        <f t="shared" ref="K62" si="545">K60+1</f>
        <v>45010</v>
      </c>
      <c r="L62" s="103"/>
      <c r="N62" s="77" t="str">
        <f t="shared" ref="N62" si="546">CHOOSE(WEEKDAY(O62,2),"Lundi","Mardi","Mercredi","Jeudi","Vendredi","Samedi","Dimanche")</f>
        <v>Mardi</v>
      </c>
      <c r="O62" s="78">
        <f t="shared" ref="O62" si="547">O60+1</f>
        <v>45041</v>
      </c>
      <c r="P62" s="103"/>
      <c r="R62" s="77" t="str">
        <f t="shared" ref="R62" si="548">CHOOSE(WEEKDAY(S62,2),"Lundi","Mardi","Mercredi","Jeudi","Vendredi","Samedi","Dimanche")</f>
        <v>Jeudi</v>
      </c>
      <c r="S62" s="78">
        <f t="shared" ref="S62" si="549">S60+1</f>
        <v>45071</v>
      </c>
      <c r="T62" s="103"/>
      <c r="V62" s="79" t="str">
        <f t="shared" ref="V62" si="550">CHOOSE(WEEKDAY(W62,2),"Lundi","Mardi","Mercredi","Jeudi","Vendredi","Samedi","Dimanche")</f>
        <v>Dimanche</v>
      </c>
      <c r="W62" s="81">
        <f t="shared" ref="W62" si="551">W60+1</f>
        <v>45102</v>
      </c>
      <c r="X62" s="103"/>
      <c r="Z62" s="77" t="str">
        <f t="shared" ref="Z62" si="552">CHOOSE(WEEKDAY(AA62,2),"Lundi","Mardi","Mercredi","Jeudi","Vendredi","Samedi","Dimanche")</f>
        <v>Mardi</v>
      </c>
      <c r="AA62" s="78">
        <f t="shared" ref="AA62" si="553">AA60+1</f>
        <v>45132</v>
      </c>
      <c r="AB62" s="57"/>
      <c r="AD62" s="77" t="str">
        <f t="shared" ref="AD62" si="554">CHOOSE(WEEKDAY(AE62,2),"Lundi","Mardi","Mercredi","Jeudi","Vendredi","Samedi","Dimanche")</f>
        <v>Vendredi</v>
      </c>
      <c r="AE62" s="78">
        <f t="shared" ref="AE62" si="555">AE60+1</f>
        <v>45163</v>
      </c>
      <c r="AF62" s="103"/>
      <c r="AH62" s="77" t="str">
        <f t="shared" ref="AH62" si="556">CHOOSE(WEEKDAY(AI62,2),"Lundi","Mardi","Mercredi","Jeudi","Vendredi","Samedi","Dimanche")</f>
        <v>Lundi</v>
      </c>
      <c r="AI62" s="78">
        <f t="shared" ref="AI62" si="557">AI60+1</f>
        <v>45194</v>
      </c>
      <c r="AJ62" s="103"/>
      <c r="AL62" s="77" t="str">
        <f t="shared" ref="AL62" si="558">CHOOSE(WEEKDAY(AM62,2),"Lundi","Mardi","Mercredi","Jeudi","Vendredi","Samedi","Dimanche")</f>
        <v>Mercredi</v>
      </c>
      <c r="AM62" s="78">
        <f t="shared" ref="AM62" si="559">AM60+1</f>
        <v>45224</v>
      </c>
      <c r="AN62" s="103"/>
      <c r="AP62" s="79" t="str">
        <f t="shared" ref="AP62" si="560">CHOOSE(WEEKDAY(AQ62,2),"Lundi","Mardi","Mercredi","Jeudi","Vendredi","Samedi","Dimanche")</f>
        <v>Samedi</v>
      </c>
      <c r="AQ62" s="81">
        <f t="shared" ref="AQ62" si="561">AQ60+1</f>
        <v>45255</v>
      </c>
      <c r="AR62" s="103"/>
      <c r="AT62" s="77" t="str">
        <f t="shared" ref="AT62" si="562">CHOOSE(WEEKDAY(AU62,2),"Lundi","Mardi","Mercredi","Jeudi","Vendredi","Samedi","Dimanche")</f>
        <v>Lundi</v>
      </c>
      <c r="AU62" s="78">
        <f t="shared" ref="AU62" si="563">AU60+1</f>
        <v>45285</v>
      </c>
      <c r="AV62" s="103"/>
    </row>
    <row r="63" spans="2:48" ht="8.25" customHeight="1" x14ac:dyDescent="0.25">
      <c r="B63" s="74"/>
      <c r="C63" s="76"/>
      <c r="D63" s="102"/>
      <c r="F63" s="80"/>
      <c r="G63" s="82"/>
      <c r="H63" s="102"/>
      <c r="J63" s="80"/>
      <c r="K63" s="82"/>
      <c r="L63" s="102"/>
      <c r="N63" s="74"/>
      <c r="O63" s="76"/>
      <c r="P63" s="102"/>
      <c r="R63" s="74"/>
      <c r="S63" s="76"/>
      <c r="T63" s="102"/>
      <c r="V63" s="80"/>
      <c r="W63" s="82"/>
      <c r="X63" s="102"/>
      <c r="Z63" s="74"/>
      <c r="AA63" s="76"/>
      <c r="AB63" s="56"/>
      <c r="AD63" s="74"/>
      <c r="AE63" s="76"/>
      <c r="AF63" s="102"/>
      <c r="AH63" s="74"/>
      <c r="AI63" s="76"/>
      <c r="AJ63" s="102"/>
      <c r="AL63" s="74"/>
      <c r="AM63" s="76"/>
      <c r="AN63" s="102"/>
      <c r="AP63" s="79"/>
      <c r="AQ63" s="81"/>
      <c r="AR63" s="103"/>
      <c r="AT63" s="74"/>
      <c r="AU63" s="76"/>
      <c r="AV63" s="102"/>
    </row>
    <row r="64" spans="2:48" ht="8.25" customHeight="1" x14ac:dyDescent="0.25">
      <c r="B64" s="77" t="str">
        <f t="shared" ref="B64" si="564">CHOOSE(WEEKDAY(C64,2),"Lundi","Mardi","Mercredi","Jeudi","Vendredi","Samedi","Dimanche")</f>
        <v>Jeudi</v>
      </c>
      <c r="C64" s="78">
        <f t="shared" ref="C64" si="565">C62+1</f>
        <v>44952</v>
      </c>
      <c r="D64" s="103"/>
      <c r="F64" s="79" t="str">
        <f t="shared" ref="F64" si="566">CHOOSE(WEEKDAY(G64,2),"Lundi","Mardi","Mercredi","Jeudi","Vendredi","Samedi","Dimanche")</f>
        <v>Dimanche</v>
      </c>
      <c r="G64" s="81">
        <f t="shared" ref="G64" si="567">G62+1</f>
        <v>44983</v>
      </c>
      <c r="H64" s="103"/>
      <c r="J64" s="79" t="str">
        <f t="shared" ref="J64" si="568">CHOOSE(WEEKDAY(K64,2),"Lundi","Mardi","Mercredi","Jeudi","Vendredi","Samedi","Dimanche")</f>
        <v>Dimanche</v>
      </c>
      <c r="K64" s="81">
        <f t="shared" ref="K64" si="569">K62+1</f>
        <v>45011</v>
      </c>
      <c r="L64" s="103"/>
      <c r="N64" s="77" t="str">
        <f t="shared" ref="N64" si="570">CHOOSE(WEEKDAY(O64,2),"Lundi","Mardi","Mercredi","Jeudi","Vendredi","Samedi","Dimanche")</f>
        <v>Mercredi</v>
      </c>
      <c r="O64" s="78">
        <f t="shared" ref="O64" si="571">O62+1</f>
        <v>45042</v>
      </c>
      <c r="P64" s="103"/>
      <c r="R64" s="77" t="str">
        <f t="shared" ref="R64" si="572">CHOOSE(WEEKDAY(S64,2),"Lundi","Mardi","Mercredi","Jeudi","Vendredi","Samedi","Dimanche")</f>
        <v>Vendredi</v>
      </c>
      <c r="S64" s="78">
        <f t="shared" ref="S64" si="573">S62+1</f>
        <v>45072</v>
      </c>
      <c r="T64" s="103"/>
      <c r="V64" s="77" t="str">
        <f t="shared" ref="V64" si="574">CHOOSE(WEEKDAY(W64,2),"Lundi","Mardi","Mercredi","Jeudi","Vendredi","Samedi","Dimanche")</f>
        <v>Lundi</v>
      </c>
      <c r="W64" s="78">
        <f t="shared" ref="W64" si="575">W62+1</f>
        <v>45103</v>
      </c>
      <c r="X64" s="103"/>
      <c r="Z64" s="77" t="str">
        <f t="shared" ref="Z64" si="576">CHOOSE(WEEKDAY(AA64,2),"Lundi","Mardi","Mercredi","Jeudi","Vendredi","Samedi","Dimanche")</f>
        <v>Mercredi</v>
      </c>
      <c r="AA64" s="78">
        <f t="shared" ref="AA64" si="577">AA62+1</f>
        <v>45133</v>
      </c>
      <c r="AB64" s="57"/>
      <c r="AD64" s="79" t="str">
        <f t="shared" ref="AD64" si="578">CHOOSE(WEEKDAY(AE64,2),"Lundi","Mardi","Mercredi","Jeudi","Vendredi","Samedi","Dimanche")</f>
        <v>Samedi</v>
      </c>
      <c r="AE64" s="81">
        <f t="shared" ref="AE64" si="579">AE62+1</f>
        <v>45164</v>
      </c>
      <c r="AF64" s="103"/>
      <c r="AH64" s="77" t="str">
        <f t="shared" ref="AH64" si="580">CHOOSE(WEEKDAY(AI64,2),"Lundi","Mardi","Mercredi","Jeudi","Vendredi","Samedi","Dimanche")</f>
        <v>Mardi</v>
      </c>
      <c r="AI64" s="78">
        <f t="shared" ref="AI64" si="581">AI62+1</f>
        <v>45195</v>
      </c>
      <c r="AJ64" s="103"/>
      <c r="AL64" s="77" t="str">
        <f t="shared" ref="AL64" si="582">CHOOSE(WEEKDAY(AM64,2),"Lundi","Mardi","Mercredi","Jeudi","Vendredi","Samedi","Dimanche")</f>
        <v>Jeudi</v>
      </c>
      <c r="AM64" s="78">
        <f t="shared" ref="AM64" si="583">AM62+1</f>
        <v>45225</v>
      </c>
      <c r="AN64" s="103"/>
      <c r="AP64" s="79" t="str">
        <f t="shared" ref="AP64" si="584">CHOOSE(WEEKDAY(AQ64,2),"Lundi","Mardi","Mercredi","Jeudi","Vendredi","Samedi","Dimanche")</f>
        <v>Dimanche</v>
      </c>
      <c r="AQ64" s="81">
        <f t="shared" ref="AQ64" si="585">AQ62+1</f>
        <v>45256</v>
      </c>
      <c r="AR64" s="103"/>
      <c r="AT64" s="77" t="str">
        <f t="shared" ref="AT64" si="586">CHOOSE(WEEKDAY(AU64,2),"Lundi","Mardi","Mercredi","Jeudi","Vendredi","Samedi","Dimanche")</f>
        <v>Mardi</v>
      </c>
      <c r="AU64" s="78">
        <f t="shared" ref="AU64" si="587">AU62+1</f>
        <v>45286</v>
      </c>
      <c r="AV64" s="103"/>
    </row>
    <row r="65" spans="2:48" ht="8.25" customHeight="1" x14ac:dyDescent="0.25">
      <c r="B65" s="74"/>
      <c r="C65" s="76"/>
      <c r="D65" s="102"/>
      <c r="F65" s="80"/>
      <c r="G65" s="82"/>
      <c r="H65" s="102"/>
      <c r="J65" s="80"/>
      <c r="K65" s="82"/>
      <c r="L65" s="102"/>
      <c r="N65" s="74"/>
      <c r="O65" s="76"/>
      <c r="P65" s="102"/>
      <c r="R65" s="74"/>
      <c r="S65" s="76"/>
      <c r="T65" s="102"/>
      <c r="V65" s="74"/>
      <c r="W65" s="76"/>
      <c r="X65" s="102"/>
      <c r="Z65" s="74"/>
      <c r="AA65" s="76"/>
      <c r="AB65" s="56"/>
      <c r="AD65" s="80"/>
      <c r="AE65" s="82"/>
      <c r="AF65" s="102"/>
      <c r="AH65" s="74"/>
      <c r="AI65" s="76"/>
      <c r="AJ65" s="102"/>
      <c r="AL65" s="74"/>
      <c r="AM65" s="76"/>
      <c r="AN65" s="102"/>
      <c r="AP65" s="79"/>
      <c r="AQ65" s="81"/>
      <c r="AR65" s="103"/>
      <c r="AT65" s="74"/>
      <c r="AU65" s="76"/>
      <c r="AV65" s="102"/>
    </row>
    <row r="66" spans="2:48" ht="8.25" customHeight="1" x14ac:dyDescent="0.25">
      <c r="B66" s="77" t="str">
        <f t="shared" ref="B66" si="588">CHOOSE(WEEKDAY(C66,2),"Lundi","Mardi","Mercredi","Jeudi","Vendredi","Samedi","Dimanche")</f>
        <v>Vendredi</v>
      </c>
      <c r="C66" s="78">
        <f t="shared" ref="C66" si="589">C64+1</f>
        <v>44953</v>
      </c>
      <c r="D66" s="103"/>
      <c r="F66" s="92" t="str">
        <f t="shared" ref="F66" si="590">CHOOSE(WEEKDAY(G66,2),"Lundi","Mardi","Mercredi","Jeudi","Vendredi","Samedi","Dimanche")</f>
        <v>Lundi</v>
      </c>
      <c r="G66" s="93">
        <f t="shared" ref="G66" si="591">G64+1</f>
        <v>44984</v>
      </c>
      <c r="H66" s="104"/>
      <c r="J66" s="77" t="str">
        <f t="shared" ref="J66" si="592">CHOOSE(WEEKDAY(K66,2),"Lundi","Mardi","Mercredi","Jeudi","Vendredi","Samedi","Dimanche")</f>
        <v>Lundi</v>
      </c>
      <c r="K66" s="78">
        <f t="shared" ref="K66" si="593">K64+1</f>
        <v>45012</v>
      </c>
      <c r="L66" s="103"/>
      <c r="N66" s="77" t="str">
        <f t="shared" ref="N66" si="594">CHOOSE(WEEKDAY(O66,2),"Lundi","Mardi","Mercredi","Jeudi","Vendredi","Samedi","Dimanche")</f>
        <v>Jeudi</v>
      </c>
      <c r="O66" s="78">
        <f t="shared" ref="O66" si="595">O64+1</f>
        <v>45043</v>
      </c>
      <c r="P66" s="103"/>
      <c r="R66" s="79" t="str">
        <f t="shared" ref="R66" si="596">CHOOSE(WEEKDAY(S66,2),"Lundi","Mardi","Mercredi","Jeudi","Vendredi","Samedi","Dimanche")</f>
        <v>Samedi</v>
      </c>
      <c r="S66" s="81">
        <f t="shared" ref="S66" si="597">S64+1</f>
        <v>45073</v>
      </c>
      <c r="T66" s="103"/>
      <c r="V66" s="77" t="str">
        <f t="shared" ref="V66" si="598">CHOOSE(WEEKDAY(W66,2),"Lundi","Mardi","Mercredi","Jeudi","Vendredi","Samedi","Dimanche")</f>
        <v>Mardi</v>
      </c>
      <c r="W66" s="78">
        <f t="shared" ref="W66" si="599">W64+1</f>
        <v>45104</v>
      </c>
      <c r="X66" s="103"/>
      <c r="Z66" s="77" t="str">
        <f t="shared" ref="Z66" si="600">CHOOSE(WEEKDAY(AA66,2),"Lundi","Mardi","Mercredi","Jeudi","Vendredi","Samedi","Dimanche")</f>
        <v>Jeudi</v>
      </c>
      <c r="AA66" s="78">
        <f t="shared" ref="AA66" si="601">AA64+1</f>
        <v>45134</v>
      </c>
      <c r="AB66" s="57"/>
      <c r="AD66" s="79" t="str">
        <f t="shared" ref="AD66" si="602">CHOOSE(WEEKDAY(AE66,2),"Lundi","Mardi","Mercredi","Jeudi","Vendredi","Samedi","Dimanche")</f>
        <v>Dimanche</v>
      </c>
      <c r="AE66" s="81">
        <f t="shared" ref="AE66" si="603">AE64+1</f>
        <v>45165</v>
      </c>
      <c r="AF66" s="103"/>
      <c r="AH66" s="77" t="str">
        <f t="shared" ref="AH66" si="604">CHOOSE(WEEKDAY(AI66,2),"Lundi","Mardi","Mercredi","Jeudi","Vendredi","Samedi","Dimanche")</f>
        <v>Mercredi</v>
      </c>
      <c r="AI66" s="78">
        <f t="shared" ref="AI66" si="605">AI64+1</f>
        <v>45196</v>
      </c>
      <c r="AJ66" s="103"/>
      <c r="AL66" s="77" t="str">
        <f t="shared" ref="AL66" si="606">CHOOSE(WEEKDAY(AM66,2),"Lundi","Mardi","Mercredi","Jeudi","Vendredi","Samedi","Dimanche")</f>
        <v>Vendredi</v>
      </c>
      <c r="AM66" s="78">
        <f t="shared" ref="AM66" si="607">AM64+1</f>
        <v>45226</v>
      </c>
      <c r="AN66" s="103"/>
      <c r="AP66" s="77" t="str">
        <f t="shared" ref="AP66" si="608">CHOOSE(WEEKDAY(AQ66,2),"Lundi","Mardi","Mercredi","Jeudi","Vendredi","Samedi","Dimanche")</f>
        <v>Lundi</v>
      </c>
      <c r="AQ66" s="78">
        <f t="shared" ref="AQ66" si="609">AQ64+1</f>
        <v>45257</v>
      </c>
      <c r="AR66" s="103"/>
      <c r="AT66" s="77" t="str">
        <f t="shared" ref="AT66" si="610">CHOOSE(WEEKDAY(AU66,2),"Lundi","Mardi","Mercredi","Jeudi","Vendredi","Samedi","Dimanche")</f>
        <v>Mercredi</v>
      </c>
      <c r="AU66" s="78">
        <f t="shared" ref="AU66" si="611">AU64+1</f>
        <v>45287</v>
      </c>
      <c r="AV66" s="103"/>
    </row>
    <row r="67" spans="2:48" ht="8.25" customHeight="1" x14ac:dyDescent="0.25">
      <c r="B67" s="74"/>
      <c r="C67" s="76"/>
      <c r="D67" s="102"/>
      <c r="F67" s="74"/>
      <c r="G67" s="76"/>
      <c r="H67" s="102"/>
      <c r="J67" s="74"/>
      <c r="K67" s="76"/>
      <c r="L67" s="102"/>
      <c r="N67" s="74"/>
      <c r="O67" s="76"/>
      <c r="P67" s="102"/>
      <c r="R67" s="80"/>
      <c r="S67" s="82"/>
      <c r="T67" s="102"/>
      <c r="V67" s="74"/>
      <c r="W67" s="76"/>
      <c r="X67" s="102"/>
      <c r="Z67" s="74"/>
      <c r="AA67" s="76"/>
      <c r="AB67" s="56"/>
      <c r="AD67" s="80"/>
      <c r="AE67" s="82"/>
      <c r="AF67" s="102"/>
      <c r="AH67" s="74"/>
      <c r="AI67" s="76"/>
      <c r="AJ67" s="102"/>
      <c r="AL67" s="74"/>
      <c r="AM67" s="76"/>
      <c r="AN67" s="102"/>
      <c r="AP67" s="77"/>
      <c r="AQ67" s="78"/>
      <c r="AR67" s="103"/>
      <c r="AT67" s="74"/>
      <c r="AU67" s="76"/>
      <c r="AV67" s="102"/>
    </row>
    <row r="68" spans="2:48" ht="8.25" customHeight="1" x14ac:dyDescent="0.25">
      <c r="B68" s="79" t="str">
        <f t="shared" ref="B68" si="612">CHOOSE(WEEKDAY(C68,2),"Lundi","Mardi","Mercredi","Jeudi","Vendredi","Samedi","Dimanche")</f>
        <v>Samedi</v>
      </c>
      <c r="C68" s="81">
        <f t="shared" ref="C68" si="613">C66+1</f>
        <v>44954</v>
      </c>
      <c r="D68" s="103"/>
      <c r="F68" s="77" t="str">
        <f>CHOOSE(WEEKDAY(G68,2),"Lundi","Mardi","Mercredi","Jeudi","Vendredi","Samedi","Dimanche")</f>
        <v>Mardi</v>
      </c>
      <c r="G68" s="86">
        <f t="shared" ref="G68" si="614">G66+1</f>
        <v>44985</v>
      </c>
      <c r="H68" s="103"/>
      <c r="J68" s="77" t="str">
        <f t="shared" ref="J68" si="615">CHOOSE(WEEKDAY(K68,2),"Lundi","Mardi","Mercredi","Jeudi","Vendredi","Samedi","Dimanche")</f>
        <v>Mardi</v>
      </c>
      <c r="K68" s="78">
        <f t="shared" ref="K68" si="616">K66+1</f>
        <v>45013</v>
      </c>
      <c r="L68" s="103"/>
      <c r="N68" s="77" t="str">
        <f t="shared" ref="N68" si="617">CHOOSE(WEEKDAY(O68,2),"Lundi","Mardi","Mercredi","Jeudi","Vendredi","Samedi","Dimanche")</f>
        <v>Vendredi</v>
      </c>
      <c r="O68" s="78">
        <f t="shared" ref="O68" si="618">O66+1</f>
        <v>45044</v>
      </c>
      <c r="P68" s="103"/>
      <c r="R68" s="79" t="str">
        <f t="shared" ref="R68" si="619">CHOOSE(WEEKDAY(S68,2),"Lundi","Mardi","Mercredi","Jeudi","Vendredi","Samedi","Dimanche")</f>
        <v>Dimanche</v>
      </c>
      <c r="S68" s="81">
        <f t="shared" ref="S68" si="620">S66+1</f>
        <v>45074</v>
      </c>
      <c r="T68" s="103"/>
      <c r="V68" s="77" t="str">
        <f t="shared" ref="V68" si="621">CHOOSE(WEEKDAY(W68,2),"Lundi","Mardi","Mercredi","Jeudi","Vendredi","Samedi","Dimanche")</f>
        <v>Mercredi</v>
      </c>
      <c r="W68" s="78">
        <f t="shared" ref="W68" si="622">W66+1</f>
        <v>45105</v>
      </c>
      <c r="X68" s="103"/>
      <c r="Z68" s="77" t="str">
        <f t="shared" ref="Z68" si="623">CHOOSE(WEEKDAY(AA68,2),"Lundi","Mardi","Mercredi","Jeudi","Vendredi","Samedi","Dimanche")</f>
        <v>Vendredi</v>
      </c>
      <c r="AA68" s="78">
        <f t="shared" ref="AA68" si="624">AA66+1</f>
        <v>45135</v>
      </c>
      <c r="AB68" s="57"/>
      <c r="AD68" s="77" t="str">
        <f t="shared" ref="AD68" si="625">CHOOSE(WEEKDAY(AE68,2),"Lundi","Mardi","Mercredi","Jeudi","Vendredi","Samedi","Dimanche")</f>
        <v>Lundi</v>
      </c>
      <c r="AE68" s="78">
        <f t="shared" ref="AE68" si="626">AE66+1</f>
        <v>45166</v>
      </c>
      <c r="AF68" s="103"/>
      <c r="AH68" s="77" t="str">
        <f t="shared" ref="AH68" si="627">CHOOSE(WEEKDAY(AI68,2),"Lundi","Mardi","Mercredi","Jeudi","Vendredi","Samedi","Dimanche")</f>
        <v>Jeudi</v>
      </c>
      <c r="AI68" s="78">
        <f t="shared" ref="AI68" si="628">AI66+1</f>
        <v>45197</v>
      </c>
      <c r="AJ68" s="103"/>
      <c r="AL68" s="79" t="str">
        <f t="shared" ref="AL68" si="629">CHOOSE(WEEKDAY(AM68,2),"Lundi","Mardi","Mercredi","Jeudi","Vendredi","Samedi","Dimanche")</f>
        <v>Samedi</v>
      </c>
      <c r="AM68" s="81">
        <f t="shared" ref="AM68" si="630">AM66+1</f>
        <v>45227</v>
      </c>
      <c r="AN68" s="103"/>
      <c r="AP68" s="77" t="str">
        <f t="shared" ref="AP68" si="631">CHOOSE(WEEKDAY(AQ68,2),"Lundi","Mardi","Mercredi","Jeudi","Vendredi","Samedi","Dimanche")</f>
        <v>Mardi</v>
      </c>
      <c r="AQ68" s="78">
        <f t="shared" ref="AQ68" si="632">AQ66+1</f>
        <v>45258</v>
      </c>
      <c r="AR68" s="103"/>
      <c r="AT68" s="77" t="str">
        <f t="shared" ref="AT68" si="633">CHOOSE(WEEKDAY(AU68,2),"Lundi","Mardi","Mercredi","Jeudi","Vendredi","Samedi","Dimanche")</f>
        <v>Jeudi</v>
      </c>
      <c r="AU68" s="78">
        <f t="shared" ref="AU68" si="634">AU66+1</f>
        <v>45288</v>
      </c>
      <c r="AV68" s="103"/>
    </row>
    <row r="69" spans="2:48" ht="8.25" customHeight="1" thickBot="1" x14ac:dyDescent="0.3">
      <c r="B69" s="80"/>
      <c r="C69" s="82"/>
      <c r="D69" s="102"/>
      <c r="F69" s="85"/>
      <c r="G69" s="87"/>
      <c r="H69" s="105"/>
      <c r="J69" s="74"/>
      <c r="K69" s="76"/>
      <c r="L69" s="102"/>
      <c r="N69" s="74"/>
      <c r="O69" s="76"/>
      <c r="P69" s="102"/>
      <c r="R69" s="80"/>
      <c r="S69" s="82"/>
      <c r="T69" s="102"/>
      <c r="V69" s="74"/>
      <c r="W69" s="76"/>
      <c r="X69" s="102"/>
      <c r="Z69" s="74"/>
      <c r="AA69" s="76"/>
      <c r="AB69" s="56"/>
      <c r="AD69" s="74"/>
      <c r="AE69" s="76"/>
      <c r="AF69" s="102"/>
      <c r="AH69" s="74"/>
      <c r="AI69" s="76"/>
      <c r="AJ69" s="102"/>
      <c r="AL69" s="80"/>
      <c r="AM69" s="82"/>
      <c r="AN69" s="102"/>
      <c r="AP69" s="77"/>
      <c r="AQ69" s="78"/>
      <c r="AR69" s="103"/>
      <c r="AT69" s="74"/>
      <c r="AU69" s="76"/>
      <c r="AV69" s="102"/>
    </row>
    <row r="70" spans="2:48" ht="8.25" customHeight="1" x14ac:dyDescent="0.25">
      <c r="B70" s="79" t="str">
        <f t="shared" ref="B70" si="635">CHOOSE(WEEKDAY(C70,2),"Lundi","Mardi","Mercredi","Jeudi","Vendredi","Samedi","Dimanche")</f>
        <v>Dimanche</v>
      </c>
      <c r="C70" s="81">
        <f t="shared" ref="C70" si="636">C68+1</f>
        <v>44955</v>
      </c>
      <c r="D70" s="103"/>
      <c r="F70" s="89" t="str">
        <f>IF(G70="","",CHOOSE(WEEKDAY(G70,2),"Lundi","Mardi","Mercredi","Jeudi","Vendredi","Samedi","Dimanche"))</f>
        <v/>
      </c>
      <c r="G70" s="91" t="str">
        <f>IF(DAY(G68+1)=1,"",G68 + 1)</f>
        <v/>
      </c>
      <c r="H70" s="106"/>
      <c r="J70" s="77" t="str">
        <f t="shared" ref="J70" si="637">CHOOSE(WEEKDAY(K70,2),"Lundi","Mardi","Mercredi","Jeudi","Vendredi","Samedi","Dimanche")</f>
        <v>Mercredi</v>
      </c>
      <c r="K70" s="78">
        <f t="shared" ref="K70" si="638">K68+1</f>
        <v>45014</v>
      </c>
      <c r="L70" s="103"/>
      <c r="N70" s="79" t="str">
        <f t="shared" ref="N70" si="639">CHOOSE(WEEKDAY(O70,2),"Lundi","Mardi","Mercredi","Jeudi","Vendredi","Samedi","Dimanche")</f>
        <v>Samedi</v>
      </c>
      <c r="O70" s="81">
        <f t="shared" ref="O70" si="640">O68+1</f>
        <v>45045</v>
      </c>
      <c r="P70" s="103"/>
      <c r="R70" s="77" t="str">
        <f t="shared" ref="R70" si="641">CHOOSE(WEEKDAY(S70,2),"Lundi","Mardi","Mercredi","Jeudi","Vendredi","Samedi","Dimanche")</f>
        <v>Lundi</v>
      </c>
      <c r="S70" s="78">
        <f t="shared" ref="S70" si="642">S68+1</f>
        <v>45075</v>
      </c>
      <c r="T70" s="103"/>
      <c r="V70" s="77" t="str">
        <f t="shared" ref="V70" si="643">CHOOSE(WEEKDAY(W70,2),"Lundi","Mardi","Mercredi","Jeudi","Vendredi","Samedi","Dimanche")</f>
        <v>Jeudi</v>
      </c>
      <c r="W70" s="78">
        <f t="shared" ref="W70" si="644">W68+1</f>
        <v>45106</v>
      </c>
      <c r="X70" s="103"/>
      <c r="Z70" s="79" t="str">
        <f t="shared" ref="Z70" si="645">CHOOSE(WEEKDAY(AA70,2),"Lundi","Mardi","Mercredi","Jeudi","Vendredi","Samedi","Dimanche")</f>
        <v>Samedi</v>
      </c>
      <c r="AA70" s="81">
        <f t="shared" ref="AA70" si="646">AA68+1</f>
        <v>45136</v>
      </c>
      <c r="AB70" s="57"/>
      <c r="AD70" s="77" t="str">
        <f t="shared" ref="AD70" si="647">CHOOSE(WEEKDAY(AE70,2),"Lundi","Mardi","Mercredi","Jeudi","Vendredi","Samedi","Dimanche")</f>
        <v>Mardi</v>
      </c>
      <c r="AE70" s="78">
        <f t="shared" ref="AE70" si="648">AE68+1</f>
        <v>45167</v>
      </c>
      <c r="AF70" s="103"/>
      <c r="AH70" s="77" t="str">
        <f t="shared" ref="AH70" si="649">CHOOSE(WEEKDAY(AI70,2),"Lundi","Mardi","Mercredi","Jeudi","Vendredi","Samedi","Dimanche")</f>
        <v>Vendredi</v>
      </c>
      <c r="AI70" s="78">
        <f t="shared" ref="AI70" si="650">AI68+1</f>
        <v>45198</v>
      </c>
      <c r="AJ70" s="103"/>
      <c r="AL70" s="79" t="str">
        <f t="shared" ref="AL70" si="651">CHOOSE(WEEKDAY(AM70,2),"Lundi","Mardi","Mercredi","Jeudi","Vendredi","Samedi","Dimanche")</f>
        <v>Dimanche</v>
      </c>
      <c r="AM70" s="81">
        <f t="shared" ref="AM70" si="652">AM68+1</f>
        <v>45228</v>
      </c>
      <c r="AN70" s="103"/>
      <c r="AP70" s="77" t="str">
        <f t="shared" ref="AP70" si="653">CHOOSE(WEEKDAY(AQ70,2),"Lundi","Mardi","Mercredi","Jeudi","Vendredi","Samedi","Dimanche")</f>
        <v>Mercredi</v>
      </c>
      <c r="AQ70" s="78">
        <f t="shared" ref="AQ70" si="654">AQ68+1</f>
        <v>45259</v>
      </c>
      <c r="AR70" s="103"/>
      <c r="AT70" s="77" t="str">
        <f t="shared" ref="AT70" si="655">CHOOSE(WEEKDAY(AU70,2),"Lundi","Mardi","Mercredi","Jeudi","Vendredi","Samedi","Dimanche")</f>
        <v>Vendredi</v>
      </c>
      <c r="AU70" s="78">
        <f t="shared" ref="AU70" si="656">AU68+1</f>
        <v>45289</v>
      </c>
      <c r="AV70" s="103"/>
    </row>
    <row r="71" spans="2:48" ht="8.25" customHeight="1" x14ac:dyDescent="0.25">
      <c r="B71" s="80"/>
      <c r="C71" s="82"/>
      <c r="D71" s="102"/>
      <c r="F71" s="89"/>
      <c r="G71" s="91"/>
      <c r="H71" s="106"/>
      <c r="J71" s="74"/>
      <c r="K71" s="76"/>
      <c r="L71" s="102"/>
      <c r="N71" s="80"/>
      <c r="O71" s="82"/>
      <c r="P71" s="102"/>
      <c r="R71" s="74"/>
      <c r="S71" s="76"/>
      <c r="T71" s="102"/>
      <c r="V71" s="74"/>
      <c r="W71" s="76"/>
      <c r="X71" s="102"/>
      <c r="Z71" s="80"/>
      <c r="AA71" s="82"/>
      <c r="AB71" s="56"/>
      <c r="AD71" s="74"/>
      <c r="AE71" s="76"/>
      <c r="AF71" s="102"/>
      <c r="AH71" s="74"/>
      <c r="AI71" s="76"/>
      <c r="AJ71" s="102"/>
      <c r="AL71" s="80"/>
      <c r="AM71" s="82"/>
      <c r="AN71" s="102"/>
      <c r="AP71" s="77"/>
      <c r="AQ71" s="78"/>
      <c r="AR71" s="103"/>
      <c r="AT71" s="74"/>
      <c r="AU71" s="76"/>
      <c r="AV71" s="102"/>
    </row>
    <row r="72" spans="2:48" ht="8.25" customHeight="1" x14ac:dyDescent="0.25">
      <c r="B72" s="92" t="str">
        <f t="shared" ref="B72" si="657">CHOOSE(WEEKDAY(C72,2),"Lundi","Mardi","Mercredi","Jeudi","Vendredi","Samedi","Dimanche")</f>
        <v>Lundi</v>
      </c>
      <c r="C72" s="93">
        <f t="shared" ref="C72" si="658">C70+1</f>
        <v>44956</v>
      </c>
      <c r="D72" s="104"/>
      <c r="F72" s="89"/>
      <c r="G72" s="91"/>
      <c r="J72" s="92" t="str">
        <f t="shared" ref="J72" si="659">CHOOSE(WEEKDAY(K72,2),"Lundi","Mardi","Mercredi","Jeudi","Vendredi","Samedi","Dimanche")</f>
        <v>Jeudi</v>
      </c>
      <c r="K72" s="93">
        <f t="shared" ref="K72" si="660">K70+1</f>
        <v>45015</v>
      </c>
      <c r="L72" s="104"/>
      <c r="N72" s="79" t="str">
        <f t="shared" ref="N72" si="661">CHOOSE(WEEKDAY(O72,2),"Lundi","Mardi","Mercredi","Jeudi","Vendredi","Samedi","Dimanche")</f>
        <v>Dimanche</v>
      </c>
      <c r="O72" s="81">
        <f t="shared" ref="O72" si="662">O70+1</f>
        <v>45046</v>
      </c>
      <c r="P72" s="103"/>
      <c r="R72" s="92" t="str">
        <f t="shared" ref="R72" si="663">CHOOSE(WEEKDAY(S72,2),"Lundi","Mardi","Mercredi","Jeudi","Vendredi","Samedi","Dimanche")</f>
        <v>Mardi</v>
      </c>
      <c r="S72" s="93">
        <f t="shared" ref="S72" si="664">S70+1</f>
        <v>45076</v>
      </c>
      <c r="T72" s="104"/>
      <c r="V72" s="77" t="str">
        <f t="shared" ref="V72" si="665">CHOOSE(WEEKDAY(W72,2),"Lundi","Mardi","Mercredi","Jeudi","Vendredi","Samedi","Dimanche")</f>
        <v>Vendredi</v>
      </c>
      <c r="W72" s="78">
        <f t="shared" ref="W72" si="666">W70+1</f>
        <v>45107</v>
      </c>
      <c r="X72" s="103"/>
      <c r="Z72" s="95" t="str">
        <f t="shared" ref="Z72" si="667">CHOOSE(WEEKDAY(AA72,2),"Lundi","Mardi","Mercredi","Jeudi","Vendredi","Samedi","Dimanche")</f>
        <v>Dimanche</v>
      </c>
      <c r="AA72" s="96">
        <f t="shared" ref="AA72" si="668">AA70+1</f>
        <v>45137</v>
      </c>
      <c r="AB72" s="58"/>
      <c r="AD72" s="92" t="str">
        <f t="shared" ref="AD72" si="669">CHOOSE(WEEKDAY(AE72,2),"Lundi","Mardi","Mercredi","Jeudi","Vendredi","Samedi","Dimanche")</f>
        <v>Mercredi</v>
      </c>
      <c r="AE72" s="93">
        <f t="shared" ref="AE72" si="670">AE70+1</f>
        <v>45168</v>
      </c>
      <c r="AF72" s="104"/>
      <c r="AH72" s="79" t="str">
        <f t="shared" ref="AH72" si="671">CHOOSE(WEEKDAY(AI72,2),"Lundi","Mardi","Mercredi","Jeudi","Vendredi","Samedi","Dimanche")</f>
        <v>Samedi</v>
      </c>
      <c r="AI72" s="81">
        <f t="shared" ref="AI72" si="672">AI70+1</f>
        <v>45199</v>
      </c>
      <c r="AJ72" s="103"/>
      <c r="AL72" s="92" t="str">
        <f t="shared" ref="AL72" si="673">CHOOSE(WEEKDAY(AM72,2),"Lundi","Mardi","Mercredi","Jeudi","Vendredi","Samedi","Dimanche")</f>
        <v>Lundi</v>
      </c>
      <c r="AM72" s="93">
        <f t="shared" ref="AM72:AM74" si="674">AM70+1</f>
        <v>45229</v>
      </c>
      <c r="AN72" s="104"/>
      <c r="AP72" s="77" t="str">
        <f t="shared" ref="AP72" si="675">CHOOSE(WEEKDAY(AQ72,2),"Lundi","Mardi","Mercredi","Jeudi","Vendredi","Samedi","Dimanche")</f>
        <v>Jeudi</v>
      </c>
      <c r="AQ72" s="78">
        <f t="shared" ref="AQ72" si="676">AQ70+1</f>
        <v>45260</v>
      </c>
      <c r="AR72" s="103"/>
      <c r="AT72" s="95" t="str">
        <f t="shared" ref="AT72" si="677">CHOOSE(WEEKDAY(AU72,2),"Lundi","Mardi","Mercredi","Jeudi","Vendredi","Samedi","Dimanche")</f>
        <v>Samedi</v>
      </c>
      <c r="AU72" s="96">
        <f t="shared" ref="AU72" si="678">AU70+1</f>
        <v>45290</v>
      </c>
      <c r="AV72" s="104"/>
    </row>
    <row r="73" spans="2:48" ht="8.25" customHeight="1" thickBot="1" x14ac:dyDescent="0.3">
      <c r="B73" s="74"/>
      <c r="C73" s="76"/>
      <c r="D73" s="102"/>
      <c r="F73" s="89"/>
      <c r="G73" s="91"/>
      <c r="J73" s="74"/>
      <c r="K73" s="76"/>
      <c r="L73" s="102"/>
      <c r="N73" s="97"/>
      <c r="O73" s="98"/>
      <c r="P73" s="105"/>
      <c r="R73" s="74"/>
      <c r="S73" s="76"/>
      <c r="T73" s="102"/>
      <c r="V73" s="85"/>
      <c r="W73" s="94"/>
      <c r="X73" s="105"/>
      <c r="Z73" s="80"/>
      <c r="AA73" s="82"/>
      <c r="AB73" s="56"/>
      <c r="AD73" s="74"/>
      <c r="AE73" s="76"/>
      <c r="AF73" s="102"/>
      <c r="AH73" s="97"/>
      <c r="AI73" s="98"/>
      <c r="AJ73" s="105"/>
      <c r="AL73" s="74"/>
      <c r="AM73" s="76"/>
      <c r="AN73" s="102"/>
      <c r="AP73" s="85"/>
      <c r="AQ73" s="94"/>
      <c r="AR73" s="105"/>
      <c r="AT73" s="80"/>
      <c r="AU73" s="82"/>
      <c r="AV73" s="102"/>
    </row>
    <row r="74" spans="2:48" ht="8.25" customHeight="1" x14ac:dyDescent="0.25">
      <c r="B74" s="77" t="str">
        <f t="shared" ref="B74" si="679">CHOOSE(WEEKDAY(C74,2),"Lundi","Mardi","Mercredi","Jeudi","Vendredi","Samedi","Dimanche")</f>
        <v>Mardi</v>
      </c>
      <c r="C74" s="86">
        <f t="shared" ref="C74" si="680">C72+1</f>
        <v>44957</v>
      </c>
      <c r="D74" s="103"/>
      <c r="F74" s="89"/>
      <c r="G74" s="91"/>
      <c r="J74" s="77" t="str">
        <f t="shared" ref="J74" si="681">CHOOSE(WEEKDAY(K74,2),"Lundi","Mardi","Mercredi","Jeudi","Vendredi","Samedi","Dimanche")</f>
        <v>Vendredi</v>
      </c>
      <c r="K74" s="86">
        <f t="shared" ref="K74" si="682">K72+1</f>
        <v>45016</v>
      </c>
      <c r="L74" s="103"/>
      <c r="N74" s="88"/>
      <c r="O74" s="90"/>
      <c r="P74" s="30"/>
      <c r="R74" s="77" t="str">
        <f t="shared" ref="R74" si="683">CHOOSE(WEEKDAY(S74,2),"Lundi","Mardi","Mercredi","Jeudi","Vendredi","Samedi","Dimanche")</f>
        <v>Mercredi</v>
      </c>
      <c r="S74" s="86">
        <f t="shared" ref="S74" si="684">S72+1</f>
        <v>45077</v>
      </c>
      <c r="T74" s="103"/>
      <c r="V74" s="88"/>
      <c r="W74" s="90"/>
      <c r="X74" s="30"/>
      <c r="Z74" s="77" t="str">
        <f t="shared" ref="Z74" si="685">CHOOSE(WEEKDAY(AA74,2),"Lundi","Mardi","Mercredi","Jeudi","Vendredi","Samedi","Dimanche")</f>
        <v>Lundi</v>
      </c>
      <c r="AA74" s="86">
        <f t="shared" ref="AA74" si="686">AA72+1</f>
        <v>45138</v>
      </c>
      <c r="AB74" s="57"/>
      <c r="AD74" s="77" t="str">
        <f t="shared" ref="AD74" si="687">CHOOSE(WEEKDAY(AE74,2),"Lundi","Mardi","Mercredi","Jeudi","Vendredi","Samedi","Dimanche")</f>
        <v>Jeudi</v>
      </c>
      <c r="AE74" s="86">
        <f t="shared" ref="AE74" si="688">AE72+1</f>
        <v>45169</v>
      </c>
      <c r="AF74" s="103"/>
      <c r="AH74" s="88"/>
      <c r="AI74" s="90"/>
      <c r="AJ74" s="30"/>
      <c r="AL74" s="77" t="str">
        <f t="shared" ref="AL74" si="689">CHOOSE(WEEKDAY(AM74,2),"Lundi","Mardi","Mercredi","Jeudi","Vendredi","Samedi","Dimanche")</f>
        <v>Mardi</v>
      </c>
      <c r="AM74" s="86">
        <f t="shared" si="674"/>
        <v>45230</v>
      </c>
      <c r="AN74" s="103"/>
      <c r="AP74" s="88"/>
      <c r="AQ74" s="90"/>
      <c r="AR74" s="30"/>
      <c r="AT74" s="79" t="str">
        <f t="shared" ref="AT74" si="690">CHOOSE(WEEKDAY(AU74,2),"Lundi","Mardi","Mercredi","Jeudi","Vendredi","Samedi","Dimanche")</f>
        <v>Dimanche</v>
      </c>
      <c r="AU74" s="99">
        <f t="shared" ref="AU74" si="691">AU72+1</f>
        <v>45291</v>
      </c>
      <c r="AV74" s="103"/>
    </row>
    <row r="75" spans="2:48" ht="8.25" customHeight="1" thickBot="1" x14ac:dyDescent="0.3">
      <c r="B75" s="85"/>
      <c r="C75" s="87"/>
      <c r="D75" s="105"/>
      <c r="F75" s="89"/>
      <c r="G75" s="91"/>
      <c r="J75" s="85"/>
      <c r="K75" s="87"/>
      <c r="L75" s="105"/>
      <c r="N75" s="89"/>
      <c r="O75" s="91"/>
      <c r="R75" s="85"/>
      <c r="S75" s="87"/>
      <c r="T75" s="105"/>
      <c r="V75" s="89"/>
      <c r="W75" s="91"/>
      <c r="Z75" s="85"/>
      <c r="AA75" s="87"/>
      <c r="AB75" s="62"/>
      <c r="AD75" s="85"/>
      <c r="AE75" s="87"/>
      <c r="AF75" s="105"/>
      <c r="AH75" s="89"/>
      <c r="AI75" s="91"/>
      <c r="AL75" s="85"/>
      <c r="AM75" s="87"/>
      <c r="AN75" s="105"/>
      <c r="AP75" s="89"/>
      <c r="AQ75" s="91"/>
      <c r="AT75" s="97"/>
      <c r="AU75" s="100"/>
      <c r="AV75" s="105"/>
    </row>
  </sheetData>
  <mergeCells count="744">
    <mergeCell ref="AI74:AI75"/>
    <mergeCell ref="AL74:AL75"/>
    <mergeCell ref="AM74:AM75"/>
    <mergeCell ref="AP74:AP75"/>
    <mergeCell ref="AQ74:AQ75"/>
    <mergeCell ref="AT74:AT75"/>
    <mergeCell ref="AU74:AU75"/>
    <mergeCell ref="AI70:AI71"/>
    <mergeCell ref="AL70:AL71"/>
    <mergeCell ref="AM70:AM71"/>
    <mergeCell ref="AP70:AP71"/>
    <mergeCell ref="AQ70:AQ71"/>
    <mergeCell ref="AT70:AT71"/>
    <mergeCell ref="AU70:AU71"/>
    <mergeCell ref="AH72:AH73"/>
    <mergeCell ref="AI72:AI73"/>
    <mergeCell ref="AL72:AL73"/>
    <mergeCell ref="AM72:AM73"/>
    <mergeCell ref="AP72:AP73"/>
    <mergeCell ref="AQ72:AQ73"/>
    <mergeCell ref="AT72:AT73"/>
    <mergeCell ref="AU72:AU73"/>
    <mergeCell ref="AI66:AI67"/>
    <mergeCell ref="AL66:AL67"/>
    <mergeCell ref="AM66:AM67"/>
    <mergeCell ref="AP66:AP67"/>
    <mergeCell ref="AQ66:AQ67"/>
    <mergeCell ref="AT66:AT67"/>
    <mergeCell ref="AU66:AU67"/>
    <mergeCell ref="AH68:AH69"/>
    <mergeCell ref="AI68:AI69"/>
    <mergeCell ref="AL68:AL69"/>
    <mergeCell ref="AM68:AM69"/>
    <mergeCell ref="AP68:AP69"/>
    <mergeCell ref="AQ68:AQ69"/>
    <mergeCell ref="AT68:AT69"/>
    <mergeCell ref="AU68:AU69"/>
    <mergeCell ref="AI62:AI63"/>
    <mergeCell ref="AL62:AL63"/>
    <mergeCell ref="AM62:AM63"/>
    <mergeCell ref="AP62:AP63"/>
    <mergeCell ref="AQ62:AQ63"/>
    <mergeCell ref="AT62:AT63"/>
    <mergeCell ref="AU62:AU63"/>
    <mergeCell ref="AH64:AH65"/>
    <mergeCell ref="AI64:AI65"/>
    <mergeCell ref="AL64:AL65"/>
    <mergeCell ref="AM64:AM65"/>
    <mergeCell ref="AP64:AP65"/>
    <mergeCell ref="AQ64:AQ65"/>
    <mergeCell ref="AT64:AT65"/>
    <mergeCell ref="AU64:AU65"/>
    <mergeCell ref="AI58:AI59"/>
    <mergeCell ref="AL58:AL59"/>
    <mergeCell ref="AM58:AM59"/>
    <mergeCell ref="AP58:AP59"/>
    <mergeCell ref="AQ58:AQ59"/>
    <mergeCell ref="AT58:AT59"/>
    <mergeCell ref="AU58:AU59"/>
    <mergeCell ref="AH60:AH61"/>
    <mergeCell ref="AI60:AI61"/>
    <mergeCell ref="AL60:AL61"/>
    <mergeCell ref="AM60:AM61"/>
    <mergeCell ref="AP60:AP61"/>
    <mergeCell ref="AQ60:AQ61"/>
    <mergeCell ref="AT60:AT61"/>
    <mergeCell ref="AU60:AU61"/>
    <mergeCell ref="AI54:AI55"/>
    <mergeCell ref="AL54:AL55"/>
    <mergeCell ref="AM54:AM55"/>
    <mergeCell ref="AP54:AP55"/>
    <mergeCell ref="AQ54:AQ55"/>
    <mergeCell ref="AT54:AT55"/>
    <mergeCell ref="AU54:AU55"/>
    <mergeCell ref="AH56:AH57"/>
    <mergeCell ref="AI56:AI57"/>
    <mergeCell ref="AL56:AL57"/>
    <mergeCell ref="AM56:AM57"/>
    <mergeCell ref="AP56:AP57"/>
    <mergeCell ref="AQ56:AQ57"/>
    <mergeCell ref="AT56:AT57"/>
    <mergeCell ref="AU56:AU57"/>
    <mergeCell ref="AI50:AI51"/>
    <mergeCell ref="AL50:AL51"/>
    <mergeCell ref="AM50:AM51"/>
    <mergeCell ref="AP50:AP51"/>
    <mergeCell ref="AQ50:AQ51"/>
    <mergeCell ref="AT50:AT51"/>
    <mergeCell ref="AU50:AU51"/>
    <mergeCell ref="AH52:AH53"/>
    <mergeCell ref="AI52:AI53"/>
    <mergeCell ref="AL52:AL53"/>
    <mergeCell ref="AM52:AM53"/>
    <mergeCell ref="AP52:AP53"/>
    <mergeCell ref="AQ52:AQ53"/>
    <mergeCell ref="AT52:AT53"/>
    <mergeCell ref="AU52:AU53"/>
    <mergeCell ref="AI46:AI47"/>
    <mergeCell ref="AL46:AL47"/>
    <mergeCell ref="AM46:AM47"/>
    <mergeCell ref="AP46:AP47"/>
    <mergeCell ref="AQ46:AQ47"/>
    <mergeCell ref="AT46:AT47"/>
    <mergeCell ref="AU46:AU47"/>
    <mergeCell ref="AH48:AH49"/>
    <mergeCell ref="AI48:AI49"/>
    <mergeCell ref="AL48:AL49"/>
    <mergeCell ref="AM48:AM49"/>
    <mergeCell ref="AP48:AP49"/>
    <mergeCell ref="AQ48:AQ49"/>
    <mergeCell ref="AT48:AT49"/>
    <mergeCell ref="AU48:AU49"/>
    <mergeCell ref="AI42:AI43"/>
    <mergeCell ref="AL42:AL43"/>
    <mergeCell ref="AM42:AM43"/>
    <mergeCell ref="AP42:AP43"/>
    <mergeCell ref="AQ42:AQ43"/>
    <mergeCell ref="AT42:AT43"/>
    <mergeCell ref="AU42:AU43"/>
    <mergeCell ref="AH44:AH45"/>
    <mergeCell ref="AI44:AI45"/>
    <mergeCell ref="AL44:AL45"/>
    <mergeCell ref="AM44:AM45"/>
    <mergeCell ref="AP44:AP45"/>
    <mergeCell ref="AQ44:AQ45"/>
    <mergeCell ref="AT44:AT45"/>
    <mergeCell ref="AU44:AU45"/>
    <mergeCell ref="AI38:AI39"/>
    <mergeCell ref="AL38:AL39"/>
    <mergeCell ref="AM38:AM39"/>
    <mergeCell ref="AP38:AP39"/>
    <mergeCell ref="AQ38:AQ39"/>
    <mergeCell ref="AT38:AT39"/>
    <mergeCell ref="AU38:AU39"/>
    <mergeCell ref="AH40:AH41"/>
    <mergeCell ref="AI40:AI41"/>
    <mergeCell ref="AL40:AL41"/>
    <mergeCell ref="AM40:AM41"/>
    <mergeCell ref="AP40:AP41"/>
    <mergeCell ref="AQ40:AQ41"/>
    <mergeCell ref="AT40:AT41"/>
    <mergeCell ref="AU40:AU41"/>
    <mergeCell ref="AI34:AI35"/>
    <mergeCell ref="AL34:AL35"/>
    <mergeCell ref="AM34:AM35"/>
    <mergeCell ref="AP34:AP35"/>
    <mergeCell ref="AQ34:AQ35"/>
    <mergeCell ref="AT34:AT35"/>
    <mergeCell ref="AU34:AU35"/>
    <mergeCell ref="AH36:AH37"/>
    <mergeCell ref="AI36:AI37"/>
    <mergeCell ref="AL36:AL37"/>
    <mergeCell ref="AM36:AM37"/>
    <mergeCell ref="AP36:AP37"/>
    <mergeCell ref="AQ36:AQ37"/>
    <mergeCell ref="AT36:AT37"/>
    <mergeCell ref="AU36:AU37"/>
    <mergeCell ref="AI30:AI31"/>
    <mergeCell ref="AL30:AL31"/>
    <mergeCell ref="AM30:AM31"/>
    <mergeCell ref="AP30:AP31"/>
    <mergeCell ref="AQ30:AQ31"/>
    <mergeCell ref="AT30:AT31"/>
    <mergeCell ref="AU30:AU31"/>
    <mergeCell ref="AH32:AH33"/>
    <mergeCell ref="AI32:AI33"/>
    <mergeCell ref="AL32:AL33"/>
    <mergeCell ref="AM32:AM33"/>
    <mergeCell ref="AP32:AP33"/>
    <mergeCell ref="AQ32:AQ33"/>
    <mergeCell ref="AT32:AT33"/>
    <mergeCell ref="AU32:AU33"/>
    <mergeCell ref="AI26:AI27"/>
    <mergeCell ref="AL26:AL27"/>
    <mergeCell ref="AM26:AM27"/>
    <mergeCell ref="AP26:AP27"/>
    <mergeCell ref="AQ26:AQ27"/>
    <mergeCell ref="AT26:AT27"/>
    <mergeCell ref="AU26:AU27"/>
    <mergeCell ref="AH28:AH29"/>
    <mergeCell ref="AI28:AI29"/>
    <mergeCell ref="AL28:AL29"/>
    <mergeCell ref="AM28:AM29"/>
    <mergeCell ref="AP28:AP29"/>
    <mergeCell ref="AQ28:AQ29"/>
    <mergeCell ref="AT28:AT29"/>
    <mergeCell ref="AU28:AU29"/>
    <mergeCell ref="AI22:AI23"/>
    <mergeCell ref="AL22:AL23"/>
    <mergeCell ref="AM22:AM23"/>
    <mergeCell ref="AP22:AP23"/>
    <mergeCell ref="AQ22:AQ23"/>
    <mergeCell ref="AT22:AT23"/>
    <mergeCell ref="AU22:AU23"/>
    <mergeCell ref="AH24:AH25"/>
    <mergeCell ref="AI24:AI25"/>
    <mergeCell ref="AL24:AL25"/>
    <mergeCell ref="AM24:AM25"/>
    <mergeCell ref="AP24:AP25"/>
    <mergeCell ref="AQ24:AQ25"/>
    <mergeCell ref="AT24:AT25"/>
    <mergeCell ref="AU24:AU25"/>
    <mergeCell ref="AI18:AI19"/>
    <mergeCell ref="AL18:AL19"/>
    <mergeCell ref="AM18:AM19"/>
    <mergeCell ref="AP18:AP19"/>
    <mergeCell ref="AQ18:AQ19"/>
    <mergeCell ref="AT18:AT19"/>
    <mergeCell ref="AU18:AU19"/>
    <mergeCell ref="AH20:AH21"/>
    <mergeCell ref="AI20:AI21"/>
    <mergeCell ref="AL20:AL21"/>
    <mergeCell ref="AM20:AM21"/>
    <mergeCell ref="AP20:AP21"/>
    <mergeCell ref="AQ20:AQ21"/>
    <mergeCell ref="AT20:AT21"/>
    <mergeCell ref="AU20:AU21"/>
    <mergeCell ref="AI14:AI15"/>
    <mergeCell ref="AL14:AL15"/>
    <mergeCell ref="AM14:AM15"/>
    <mergeCell ref="AP14:AP15"/>
    <mergeCell ref="AQ14:AQ15"/>
    <mergeCell ref="AT14:AT15"/>
    <mergeCell ref="AU14:AU15"/>
    <mergeCell ref="AH16:AH17"/>
    <mergeCell ref="AI16:AI17"/>
    <mergeCell ref="AL16:AL17"/>
    <mergeCell ref="AM16:AM17"/>
    <mergeCell ref="AP16:AP17"/>
    <mergeCell ref="AQ16:AQ17"/>
    <mergeCell ref="AT16:AT17"/>
    <mergeCell ref="AU16:AU17"/>
    <mergeCell ref="B74:B75"/>
    <mergeCell ref="C74:C75"/>
    <mergeCell ref="F74:F75"/>
    <mergeCell ref="G74:G75"/>
    <mergeCell ref="J74:J75"/>
    <mergeCell ref="K74:K75"/>
    <mergeCell ref="N74:N75"/>
    <mergeCell ref="O74:O75"/>
    <mergeCell ref="AH14:AH15"/>
    <mergeCell ref="AH18:AH19"/>
    <mergeCell ref="AH22:AH23"/>
    <mergeCell ref="AH26:AH27"/>
    <mergeCell ref="AH30:AH31"/>
    <mergeCell ref="AH34:AH35"/>
    <mergeCell ref="AH38:AH39"/>
    <mergeCell ref="AH42:AH43"/>
    <mergeCell ref="AH46:AH47"/>
    <mergeCell ref="AH50:AH51"/>
    <mergeCell ref="AH54:AH55"/>
    <mergeCell ref="AH58:AH59"/>
    <mergeCell ref="AH62:AH63"/>
    <mergeCell ref="AH66:AH67"/>
    <mergeCell ref="AH70:AH71"/>
    <mergeCell ref="AH74:AH75"/>
    <mergeCell ref="B70:B71"/>
    <mergeCell ref="C70:C71"/>
    <mergeCell ref="F70:F71"/>
    <mergeCell ref="G70:G71"/>
    <mergeCell ref="J70:J71"/>
    <mergeCell ref="K70:K71"/>
    <mergeCell ref="N70:N71"/>
    <mergeCell ref="O70:O71"/>
    <mergeCell ref="B72:B73"/>
    <mergeCell ref="C72:C73"/>
    <mergeCell ref="F72:F73"/>
    <mergeCell ref="G72:G73"/>
    <mergeCell ref="J72:J73"/>
    <mergeCell ref="K72:K73"/>
    <mergeCell ref="N72:N73"/>
    <mergeCell ref="O72:O73"/>
    <mergeCell ref="B66:B67"/>
    <mergeCell ref="C66:C67"/>
    <mergeCell ref="F66:F67"/>
    <mergeCell ref="G66:G67"/>
    <mergeCell ref="J66:J67"/>
    <mergeCell ref="K66:K67"/>
    <mergeCell ref="N66:N67"/>
    <mergeCell ref="O66:O67"/>
    <mergeCell ref="B68:B69"/>
    <mergeCell ref="C68:C69"/>
    <mergeCell ref="F68:F69"/>
    <mergeCell ref="G68:G69"/>
    <mergeCell ref="J68:J69"/>
    <mergeCell ref="K68:K69"/>
    <mergeCell ref="N68:N69"/>
    <mergeCell ref="O68:O69"/>
    <mergeCell ref="B62:B63"/>
    <mergeCell ref="C62:C63"/>
    <mergeCell ref="F62:F63"/>
    <mergeCell ref="G62:G63"/>
    <mergeCell ref="J62:J63"/>
    <mergeCell ref="K62:K63"/>
    <mergeCell ref="N62:N63"/>
    <mergeCell ref="O62:O63"/>
    <mergeCell ref="B64:B65"/>
    <mergeCell ref="C64:C65"/>
    <mergeCell ref="F64:F65"/>
    <mergeCell ref="G64:G65"/>
    <mergeCell ref="J64:J65"/>
    <mergeCell ref="K64:K65"/>
    <mergeCell ref="N64:N65"/>
    <mergeCell ref="O64:O65"/>
    <mergeCell ref="B58:B59"/>
    <mergeCell ref="C58:C59"/>
    <mergeCell ref="F58:F59"/>
    <mergeCell ref="G58:G59"/>
    <mergeCell ref="J58:J59"/>
    <mergeCell ref="K58:K59"/>
    <mergeCell ref="N58:N59"/>
    <mergeCell ref="O58:O59"/>
    <mergeCell ref="B60:B61"/>
    <mergeCell ref="C60:C61"/>
    <mergeCell ref="F60:F61"/>
    <mergeCell ref="G60:G61"/>
    <mergeCell ref="J60:J61"/>
    <mergeCell ref="K60:K61"/>
    <mergeCell ref="N60:N61"/>
    <mergeCell ref="O60:O61"/>
    <mergeCell ref="B54:B55"/>
    <mergeCell ref="C54:C55"/>
    <mergeCell ref="F54:F55"/>
    <mergeCell ref="G54:G55"/>
    <mergeCell ref="J54:J55"/>
    <mergeCell ref="K54:K55"/>
    <mergeCell ref="N54:N55"/>
    <mergeCell ref="O54:O55"/>
    <mergeCell ref="B56:B57"/>
    <mergeCell ref="C56:C57"/>
    <mergeCell ref="F56:F57"/>
    <mergeCell ref="G56:G57"/>
    <mergeCell ref="J56:J57"/>
    <mergeCell ref="K56:K57"/>
    <mergeCell ref="N56:N57"/>
    <mergeCell ref="O56:O57"/>
    <mergeCell ref="B50:B51"/>
    <mergeCell ref="C50:C51"/>
    <mergeCell ref="F50:F51"/>
    <mergeCell ref="G50:G51"/>
    <mergeCell ref="J50:J51"/>
    <mergeCell ref="K50:K51"/>
    <mergeCell ref="N50:N51"/>
    <mergeCell ref="O50:O51"/>
    <mergeCell ref="B52:B53"/>
    <mergeCell ref="C52:C53"/>
    <mergeCell ref="F52:F53"/>
    <mergeCell ref="G52:G53"/>
    <mergeCell ref="J52:J53"/>
    <mergeCell ref="K52:K53"/>
    <mergeCell ref="N52:N53"/>
    <mergeCell ref="O52:O53"/>
    <mergeCell ref="B46:B47"/>
    <mergeCell ref="C46:C47"/>
    <mergeCell ref="F46:F47"/>
    <mergeCell ref="G46:G47"/>
    <mergeCell ref="J46:J47"/>
    <mergeCell ref="K46:K47"/>
    <mergeCell ref="N46:N47"/>
    <mergeCell ref="O46:O47"/>
    <mergeCell ref="B48:B49"/>
    <mergeCell ref="C48:C49"/>
    <mergeCell ref="F48:F49"/>
    <mergeCell ref="G48:G49"/>
    <mergeCell ref="J48:J49"/>
    <mergeCell ref="K48:K49"/>
    <mergeCell ref="N48:N49"/>
    <mergeCell ref="O48:O49"/>
    <mergeCell ref="B42:B43"/>
    <mergeCell ref="C42:C43"/>
    <mergeCell ref="F42:F43"/>
    <mergeCell ref="G42:G43"/>
    <mergeCell ref="J42:J43"/>
    <mergeCell ref="K42:K43"/>
    <mergeCell ref="N42:N43"/>
    <mergeCell ref="O42:O43"/>
    <mergeCell ref="B44:B45"/>
    <mergeCell ref="C44:C45"/>
    <mergeCell ref="F44:F45"/>
    <mergeCell ref="G44:G45"/>
    <mergeCell ref="J44:J45"/>
    <mergeCell ref="K44:K45"/>
    <mergeCell ref="N44:N45"/>
    <mergeCell ref="O44:O45"/>
    <mergeCell ref="B38:B39"/>
    <mergeCell ref="C38:C39"/>
    <mergeCell ref="F38:F39"/>
    <mergeCell ref="G38:G39"/>
    <mergeCell ref="J38:J39"/>
    <mergeCell ref="K38:K39"/>
    <mergeCell ref="N38:N39"/>
    <mergeCell ref="O38:O39"/>
    <mergeCell ref="B40:B41"/>
    <mergeCell ref="C40:C41"/>
    <mergeCell ref="F40:F41"/>
    <mergeCell ref="G40:G41"/>
    <mergeCell ref="J40:J41"/>
    <mergeCell ref="K40:K41"/>
    <mergeCell ref="N40:N41"/>
    <mergeCell ref="O40:O41"/>
    <mergeCell ref="B34:B35"/>
    <mergeCell ref="C34:C35"/>
    <mergeCell ref="F34:F35"/>
    <mergeCell ref="G34:G35"/>
    <mergeCell ref="J34:J35"/>
    <mergeCell ref="K34:K35"/>
    <mergeCell ref="N34:N35"/>
    <mergeCell ref="O34:O35"/>
    <mergeCell ref="B36:B37"/>
    <mergeCell ref="C36:C37"/>
    <mergeCell ref="F36:F37"/>
    <mergeCell ref="G36:G37"/>
    <mergeCell ref="J36:J37"/>
    <mergeCell ref="K36:K37"/>
    <mergeCell ref="N36:N37"/>
    <mergeCell ref="O36:O37"/>
    <mergeCell ref="B30:B31"/>
    <mergeCell ref="C30:C31"/>
    <mergeCell ref="F30:F31"/>
    <mergeCell ref="G30:G31"/>
    <mergeCell ref="J30:J31"/>
    <mergeCell ref="K30:K31"/>
    <mergeCell ref="N30:N31"/>
    <mergeCell ref="O30:O31"/>
    <mergeCell ref="B32:B33"/>
    <mergeCell ref="C32:C33"/>
    <mergeCell ref="F32:F33"/>
    <mergeCell ref="G32:G33"/>
    <mergeCell ref="J32:J33"/>
    <mergeCell ref="K32:K33"/>
    <mergeCell ref="N32:N33"/>
    <mergeCell ref="O32:O33"/>
    <mergeCell ref="B26:B27"/>
    <mergeCell ref="C26:C27"/>
    <mergeCell ref="F26:F27"/>
    <mergeCell ref="G26:G27"/>
    <mergeCell ref="J26:J27"/>
    <mergeCell ref="K26:K27"/>
    <mergeCell ref="N26:N27"/>
    <mergeCell ref="O26:O27"/>
    <mergeCell ref="B28:B29"/>
    <mergeCell ref="C28:C29"/>
    <mergeCell ref="F28:F29"/>
    <mergeCell ref="G28:G29"/>
    <mergeCell ref="J28:J29"/>
    <mergeCell ref="K28:K29"/>
    <mergeCell ref="N28:N29"/>
    <mergeCell ref="O28:O29"/>
    <mergeCell ref="B22:B23"/>
    <mergeCell ref="C22:C23"/>
    <mergeCell ref="F22:F23"/>
    <mergeCell ref="G22:G23"/>
    <mergeCell ref="J22:J23"/>
    <mergeCell ref="K22:K23"/>
    <mergeCell ref="N22:N23"/>
    <mergeCell ref="O22:O23"/>
    <mergeCell ref="B24:B25"/>
    <mergeCell ref="C24:C25"/>
    <mergeCell ref="F24:F25"/>
    <mergeCell ref="G24:G25"/>
    <mergeCell ref="J24:J25"/>
    <mergeCell ref="K24:K25"/>
    <mergeCell ref="N24:N25"/>
    <mergeCell ref="O24:O25"/>
    <mergeCell ref="B18:B19"/>
    <mergeCell ref="C18:C19"/>
    <mergeCell ref="F18:F19"/>
    <mergeCell ref="G18:G19"/>
    <mergeCell ref="J18:J19"/>
    <mergeCell ref="K18:K19"/>
    <mergeCell ref="N18:N19"/>
    <mergeCell ref="O18:O19"/>
    <mergeCell ref="B20:B21"/>
    <mergeCell ref="C20:C21"/>
    <mergeCell ref="F20:F21"/>
    <mergeCell ref="G20:G21"/>
    <mergeCell ref="J20:J21"/>
    <mergeCell ref="K20:K21"/>
    <mergeCell ref="N20:N21"/>
    <mergeCell ref="O20:O21"/>
    <mergeCell ref="B14:B15"/>
    <mergeCell ref="C14:C15"/>
    <mergeCell ref="F14:F15"/>
    <mergeCell ref="G14:G15"/>
    <mergeCell ref="J14:J15"/>
    <mergeCell ref="K14:K15"/>
    <mergeCell ref="N14:N15"/>
    <mergeCell ref="O14:O15"/>
    <mergeCell ref="B16:B17"/>
    <mergeCell ref="C16:C17"/>
    <mergeCell ref="F16:F17"/>
    <mergeCell ref="G16:G17"/>
    <mergeCell ref="J16:J17"/>
    <mergeCell ref="K16:K17"/>
    <mergeCell ref="N16:N17"/>
    <mergeCell ref="O16:O17"/>
    <mergeCell ref="R74:R75"/>
    <mergeCell ref="S74:S75"/>
    <mergeCell ref="V74:V75"/>
    <mergeCell ref="W74:W75"/>
    <mergeCell ref="Z74:Z75"/>
    <mergeCell ref="AA74:AA75"/>
    <mergeCell ref="AD74:AD75"/>
    <mergeCell ref="AE74:AE75"/>
    <mergeCell ref="AD70:AD71"/>
    <mergeCell ref="AE70:AE71"/>
    <mergeCell ref="R72:R73"/>
    <mergeCell ref="S72:S73"/>
    <mergeCell ref="V72:V73"/>
    <mergeCell ref="W72:W73"/>
    <mergeCell ref="Z72:Z73"/>
    <mergeCell ref="AA72:AA73"/>
    <mergeCell ref="AD72:AD73"/>
    <mergeCell ref="R70:R71"/>
    <mergeCell ref="S70:S71"/>
    <mergeCell ref="V70:V71"/>
    <mergeCell ref="W70:W71"/>
    <mergeCell ref="Z70:Z71"/>
    <mergeCell ref="AA70:AA71"/>
    <mergeCell ref="AE72:AE73"/>
    <mergeCell ref="AD66:AD67"/>
    <mergeCell ref="AE66:AE67"/>
    <mergeCell ref="R68:R69"/>
    <mergeCell ref="S68:S69"/>
    <mergeCell ref="V68:V69"/>
    <mergeCell ref="W68:W69"/>
    <mergeCell ref="Z68:Z69"/>
    <mergeCell ref="AA68:AA69"/>
    <mergeCell ref="AD68:AD69"/>
    <mergeCell ref="AE68:AE69"/>
    <mergeCell ref="R66:R67"/>
    <mergeCell ref="S66:S67"/>
    <mergeCell ref="V66:V67"/>
    <mergeCell ref="W66:W67"/>
    <mergeCell ref="Z66:Z67"/>
    <mergeCell ref="AA66:AA67"/>
    <mergeCell ref="AD62:AD63"/>
    <mergeCell ref="AE62:AE63"/>
    <mergeCell ref="R64:R65"/>
    <mergeCell ref="S64:S65"/>
    <mergeCell ref="V64:V65"/>
    <mergeCell ref="W64:W65"/>
    <mergeCell ref="Z64:Z65"/>
    <mergeCell ref="AA64:AA65"/>
    <mergeCell ref="AD64:AD65"/>
    <mergeCell ref="AE64:AE65"/>
    <mergeCell ref="R62:R63"/>
    <mergeCell ref="S62:S63"/>
    <mergeCell ref="V62:V63"/>
    <mergeCell ref="W62:W63"/>
    <mergeCell ref="Z62:Z63"/>
    <mergeCell ref="AA62:AA63"/>
    <mergeCell ref="R60:R61"/>
    <mergeCell ref="S60:S61"/>
    <mergeCell ref="V60:V61"/>
    <mergeCell ref="W60:W61"/>
    <mergeCell ref="Z60:Z61"/>
    <mergeCell ref="AA60:AA61"/>
    <mergeCell ref="AD60:AD61"/>
    <mergeCell ref="AE60:AE61"/>
    <mergeCell ref="S58:S59"/>
    <mergeCell ref="V58:V59"/>
    <mergeCell ref="W58:W59"/>
    <mergeCell ref="Z58:Z59"/>
    <mergeCell ref="AA58:AA59"/>
    <mergeCell ref="AD58:AD59"/>
    <mergeCell ref="R56:R57"/>
    <mergeCell ref="S56:S57"/>
    <mergeCell ref="V56:V57"/>
    <mergeCell ref="W56:W57"/>
    <mergeCell ref="Z56:Z57"/>
    <mergeCell ref="AA56:AA57"/>
    <mergeCell ref="AD56:AD57"/>
    <mergeCell ref="AE56:AE57"/>
    <mergeCell ref="R58:R59"/>
    <mergeCell ref="AE58:AE59"/>
    <mergeCell ref="AD52:AD53"/>
    <mergeCell ref="AE52:AE53"/>
    <mergeCell ref="R54:R55"/>
    <mergeCell ref="S54:S55"/>
    <mergeCell ref="V54:V55"/>
    <mergeCell ref="W54:W55"/>
    <mergeCell ref="Z54:Z55"/>
    <mergeCell ref="AA54:AA55"/>
    <mergeCell ref="AD54:AD55"/>
    <mergeCell ref="AE54:AE55"/>
    <mergeCell ref="R52:R53"/>
    <mergeCell ref="S52:S53"/>
    <mergeCell ref="V52:V53"/>
    <mergeCell ref="W52:W53"/>
    <mergeCell ref="Z52:Z53"/>
    <mergeCell ref="AA52:AA53"/>
    <mergeCell ref="AD48:AD49"/>
    <mergeCell ref="AE48:AE49"/>
    <mergeCell ref="R50:R51"/>
    <mergeCell ref="S50:S51"/>
    <mergeCell ref="V50:V51"/>
    <mergeCell ref="W50:W51"/>
    <mergeCell ref="Z50:Z51"/>
    <mergeCell ref="AA50:AA51"/>
    <mergeCell ref="AD50:AD51"/>
    <mergeCell ref="AE50:AE51"/>
    <mergeCell ref="R48:R49"/>
    <mergeCell ref="S48:S49"/>
    <mergeCell ref="V48:V49"/>
    <mergeCell ref="W48:W49"/>
    <mergeCell ref="Z48:Z49"/>
    <mergeCell ref="AA48:AA49"/>
    <mergeCell ref="AD44:AD45"/>
    <mergeCell ref="AE44:AE45"/>
    <mergeCell ref="R46:R47"/>
    <mergeCell ref="S46:S47"/>
    <mergeCell ref="V46:V47"/>
    <mergeCell ref="W46:W47"/>
    <mergeCell ref="Z46:Z47"/>
    <mergeCell ref="AA46:AA47"/>
    <mergeCell ref="AD46:AD47"/>
    <mergeCell ref="AE46:AE47"/>
    <mergeCell ref="R44:R45"/>
    <mergeCell ref="S44:S45"/>
    <mergeCell ref="V44:V45"/>
    <mergeCell ref="W44:W45"/>
    <mergeCell ref="Z44:Z45"/>
    <mergeCell ref="AA44:AA45"/>
    <mergeCell ref="R42:R43"/>
    <mergeCell ref="S42:S43"/>
    <mergeCell ref="V42:V43"/>
    <mergeCell ref="W42:W43"/>
    <mergeCell ref="Z42:Z43"/>
    <mergeCell ref="AA42:AA43"/>
    <mergeCell ref="AD42:AD43"/>
    <mergeCell ref="AE42:AE43"/>
    <mergeCell ref="S40:S41"/>
    <mergeCell ref="V40:V41"/>
    <mergeCell ref="W40:W41"/>
    <mergeCell ref="Z40:Z41"/>
    <mergeCell ref="AA40:AA41"/>
    <mergeCell ref="AD40:AD41"/>
    <mergeCell ref="R38:R39"/>
    <mergeCell ref="S38:S39"/>
    <mergeCell ref="V38:V39"/>
    <mergeCell ref="W38:W39"/>
    <mergeCell ref="Z38:Z39"/>
    <mergeCell ref="AA38:AA39"/>
    <mergeCell ref="AD38:AD39"/>
    <mergeCell ref="AE38:AE39"/>
    <mergeCell ref="R40:R41"/>
    <mergeCell ref="AE40:AE41"/>
    <mergeCell ref="R36:R37"/>
    <mergeCell ref="S36:S37"/>
    <mergeCell ref="V36:V37"/>
    <mergeCell ref="W36:W37"/>
    <mergeCell ref="Z36:Z37"/>
    <mergeCell ref="AA36:AA37"/>
    <mergeCell ref="AD36:AD37"/>
    <mergeCell ref="AE36:AE37"/>
    <mergeCell ref="R34:R35"/>
    <mergeCell ref="S34:S35"/>
    <mergeCell ref="V34:V35"/>
    <mergeCell ref="W34:W35"/>
    <mergeCell ref="Z34:Z35"/>
    <mergeCell ref="AA34:AA35"/>
    <mergeCell ref="R32:R33"/>
    <mergeCell ref="S32:S33"/>
    <mergeCell ref="V32:V33"/>
    <mergeCell ref="W32:W33"/>
    <mergeCell ref="Z32:Z33"/>
    <mergeCell ref="AA32:AA33"/>
    <mergeCell ref="AD32:AD33"/>
    <mergeCell ref="AE32:AE33"/>
    <mergeCell ref="AD34:AD35"/>
    <mergeCell ref="AE34:AE35"/>
    <mergeCell ref="AD28:AD29"/>
    <mergeCell ref="AE28:AE29"/>
    <mergeCell ref="R30:R31"/>
    <mergeCell ref="S30:S31"/>
    <mergeCell ref="V30:V31"/>
    <mergeCell ref="W30:W31"/>
    <mergeCell ref="Z30:Z31"/>
    <mergeCell ref="AA30:AA31"/>
    <mergeCell ref="AD30:AD31"/>
    <mergeCell ref="R28:R29"/>
    <mergeCell ref="S28:S29"/>
    <mergeCell ref="V28:V29"/>
    <mergeCell ref="W28:W29"/>
    <mergeCell ref="Z28:Z29"/>
    <mergeCell ref="AA28:AA29"/>
    <mergeCell ref="AE30:AE31"/>
    <mergeCell ref="AD24:AD25"/>
    <mergeCell ref="AE24:AE25"/>
    <mergeCell ref="R26:R27"/>
    <mergeCell ref="S26:S27"/>
    <mergeCell ref="V26:V27"/>
    <mergeCell ref="W26:W27"/>
    <mergeCell ref="Z26:Z27"/>
    <mergeCell ref="AA26:AA27"/>
    <mergeCell ref="AD26:AD27"/>
    <mergeCell ref="AE26:AE27"/>
    <mergeCell ref="R24:R25"/>
    <mergeCell ref="S24:S25"/>
    <mergeCell ref="V24:V25"/>
    <mergeCell ref="W24:W25"/>
    <mergeCell ref="Z24:Z25"/>
    <mergeCell ref="AA24:AA25"/>
    <mergeCell ref="R22:R23"/>
    <mergeCell ref="S22:S23"/>
    <mergeCell ref="V22:V23"/>
    <mergeCell ref="W22:W23"/>
    <mergeCell ref="Z22:Z23"/>
    <mergeCell ref="AA22:AA23"/>
    <mergeCell ref="AD22:AD23"/>
    <mergeCell ref="AE22:AE23"/>
    <mergeCell ref="R20:R21"/>
    <mergeCell ref="S20:S21"/>
    <mergeCell ref="V20:V21"/>
    <mergeCell ref="W20:W21"/>
    <mergeCell ref="Z20:Z21"/>
    <mergeCell ref="AA20:AA21"/>
    <mergeCell ref="R18:R19"/>
    <mergeCell ref="S18:S19"/>
    <mergeCell ref="V18:V19"/>
    <mergeCell ref="W18:W19"/>
    <mergeCell ref="Z18:Z19"/>
    <mergeCell ref="AA18:AA19"/>
    <mergeCell ref="AD18:AD19"/>
    <mergeCell ref="AE18:AE19"/>
    <mergeCell ref="AD20:AD21"/>
    <mergeCell ref="AE20:AE21"/>
    <mergeCell ref="AD14:AD15"/>
    <mergeCell ref="AE14:AE15"/>
    <mergeCell ref="R16:R17"/>
    <mergeCell ref="S16:S17"/>
    <mergeCell ref="V16:V17"/>
    <mergeCell ref="W16:W17"/>
    <mergeCell ref="Z16:Z17"/>
    <mergeCell ref="AA16:AA17"/>
    <mergeCell ref="R14:R15"/>
    <mergeCell ref="S14:S15"/>
    <mergeCell ref="V14:V15"/>
    <mergeCell ref="W14:W15"/>
    <mergeCell ref="Z14:Z15"/>
    <mergeCell ref="AA14:AA15"/>
    <mergeCell ref="AD16:AD17"/>
    <mergeCell ref="AE16:AE17"/>
  </mergeCells>
  <phoneticPr fontId="5" type="noConversion"/>
  <dataValidations count="1">
    <dataValidation type="whole" allowBlank="1" showInputMessage="1" showErrorMessage="1" error="Il faut saisir une année comprise entre 1900 et 2999 !" sqref="V1" xr:uid="{0BB71A80-E09C-4B85-A663-747591055E75}">
      <formula1>1900</formula1>
      <formula2>2999</formula2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2654A9-6B54-4301-8101-56B47294890A}">
  <sheetPr codeName="Feuil1"/>
  <dimension ref="A1:AW12"/>
  <sheetViews>
    <sheetView workbookViewId="0"/>
  </sheetViews>
  <sheetFormatPr baseColWidth="10" defaultRowHeight="15" x14ac:dyDescent="0.25"/>
  <cols>
    <col min="1" max="1" width="22.85546875" customWidth="1"/>
    <col min="2" max="2" width="16.7109375" bestFit="1" customWidth="1"/>
    <col min="5" max="5" width="12.140625" bestFit="1" customWidth="1"/>
    <col min="6" max="6" width="11.42578125" customWidth="1"/>
    <col min="7" max="16" width="5.7109375" hidden="1" customWidth="1"/>
    <col min="20" max="20" width="15.7109375" bestFit="1" customWidth="1"/>
    <col min="21" max="23" width="14" customWidth="1"/>
    <col min="25" max="25" width="11.42578125" customWidth="1"/>
    <col min="26" max="35" width="5.7109375" hidden="1" customWidth="1"/>
    <col min="38" max="38" width="11.42578125" customWidth="1"/>
    <col min="39" max="48" width="5.7109375" hidden="1" customWidth="1"/>
  </cols>
  <sheetData>
    <row r="1" spans="1:49" s="39" customFormat="1" ht="19.5" thickBot="1" x14ac:dyDescent="0.35">
      <c r="A1" s="36" t="s">
        <v>138</v>
      </c>
      <c r="B1" s="35"/>
      <c r="C1" s="35"/>
      <c r="D1" s="35"/>
      <c r="E1" s="35"/>
      <c r="F1" s="37"/>
      <c r="G1" s="35"/>
      <c r="H1" s="35"/>
      <c r="I1" s="35"/>
      <c r="J1" s="35"/>
      <c r="K1" s="35"/>
      <c r="L1" s="35"/>
      <c r="M1" s="35"/>
      <c r="N1" s="35"/>
      <c r="O1" s="35"/>
      <c r="P1" s="37"/>
      <c r="Q1" s="36" t="s">
        <v>35</v>
      </c>
      <c r="R1" s="35"/>
      <c r="S1" s="35"/>
      <c r="T1" s="35"/>
      <c r="U1" s="35"/>
      <c r="V1" s="35"/>
      <c r="W1" s="35"/>
      <c r="X1" s="35"/>
      <c r="Y1" s="37"/>
      <c r="Z1" s="35"/>
      <c r="AA1" s="35"/>
      <c r="AB1" s="35"/>
      <c r="AC1" s="35"/>
      <c r="AD1" s="35"/>
      <c r="AE1" s="35"/>
      <c r="AF1" s="35"/>
      <c r="AG1" s="35"/>
      <c r="AH1" s="35"/>
      <c r="AI1" s="37"/>
      <c r="AJ1" s="36" t="s">
        <v>13</v>
      </c>
      <c r="AK1" s="35"/>
      <c r="AL1" s="37"/>
      <c r="AM1" s="35"/>
      <c r="AN1" s="35"/>
      <c r="AO1" s="35"/>
      <c r="AP1" s="35"/>
      <c r="AQ1" s="35"/>
      <c r="AR1" s="35"/>
      <c r="AS1" s="35"/>
      <c r="AT1" s="35"/>
      <c r="AU1" s="35"/>
      <c r="AV1" s="37"/>
      <c r="AW1" s="38"/>
    </row>
    <row r="2" spans="1:49" s="31" customFormat="1" ht="75.75" customHeight="1" x14ac:dyDescent="0.25">
      <c r="A2" s="40" t="s">
        <v>18</v>
      </c>
      <c r="B2" s="31" t="s">
        <v>19</v>
      </c>
      <c r="C2" s="31" t="s">
        <v>20</v>
      </c>
      <c r="D2" s="31" t="s">
        <v>21</v>
      </c>
      <c r="E2" s="31" t="s">
        <v>22</v>
      </c>
      <c r="F2" s="41" t="s">
        <v>23</v>
      </c>
      <c r="G2" s="32" t="s">
        <v>24</v>
      </c>
      <c r="H2" s="32" t="s">
        <v>25</v>
      </c>
      <c r="I2" s="32" t="s">
        <v>26</v>
      </c>
      <c r="J2" s="32" t="s">
        <v>27</v>
      </c>
      <c r="K2" s="32" t="s">
        <v>28</v>
      </c>
      <c r="L2" s="32" t="s">
        <v>29</v>
      </c>
      <c r="M2" s="32" t="s">
        <v>30</v>
      </c>
      <c r="N2" s="32" t="s">
        <v>31</v>
      </c>
      <c r="O2" s="32" t="s">
        <v>32</v>
      </c>
      <c r="P2" s="32" t="s">
        <v>33</v>
      </c>
      <c r="Q2" s="40" t="s">
        <v>0</v>
      </c>
      <c r="R2" s="31" t="s">
        <v>36</v>
      </c>
      <c r="S2" s="31" t="s">
        <v>37</v>
      </c>
      <c r="T2" s="31" t="s">
        <v>38</v>
      </c>
      <c r="U2" s="31" t="s">
        <v>39</v>
      </c>
      <c r="V2" s="31" t="s">
        <v>40</v>
      </c>
      <c r="W2" s="31" t="s">
        <v>41</v>
      </c>
      <c r="X2" s="31" t="s">
        <v>4</v>
      </c>
      <c r="Y2" s="41" t="s">
        <v>5</v>
      </c>
      <c r="Z2" s="32" t="s">
        <v>42</v>
      </c>
      <c r="AA2" s="32" t="s">
        <v>43</v>
      </c>
      <c r="AB2" s="32" t="s">
        <v>44</v>
      </c>
      <c r="AC2" s="32" t="s">
        <v>45</v>
      </c>
      <c r="AD2" s="32" t="s">
        <v>46</v>
      </c>
      <c r="AE2" s="32" t="s">
        <v>47</v>
      </c>
      <c r="AF2" s="32" t="s">
        <v>48</v>
      </c>
      <c r="AG2" s="32" t="s">
        <v>49</v>
      </c>
      <c r="AH2" s="32" t="s">
        <v>50</v>
      </c>
      <c r="AI2" s="32" t="s">
        <v>51</v>
      </c>
      <c r="AJ2" s="40" t="s">
        <v>52</v>
      </c>
      <c r="AK2" s="31" t="s">
        <v>10</v>
      </c>
      <c r="AL2" s="41" t="s">
        <v>11</v>
      </c>
      <c r="AM2" s="32" t="s">
        <v>53</v>
      </c>
      <c r="AN2" s="32" t="s">
        <v>54</v>
      </c>
      <c r="AO2" s="32" t="s">
        <v>55</v>
      </c>
      <c r="AP2" s="32" t="s">
        <v>56</v>
      </c>
      <c r="AQ2" s="32" t="s">
        <v>57</v>
      </c>
      <c r="AR2" s="32" t="s">
        <v>58</v>
      </c>
      <c r="AS2" s="32" t="s">
        <v>59</v>
      </c>
      <c r="AT2" s="32" t="s">
        <v>60</v>
      </c>
      <c r="AU2" s="32" t="s">
        <v>61</v>
      </c>
      <c r="AV2" s="32" t="s">
        <v>62</v>
      </c>
    </row>
    <row r="3" spans="1:49" x14ac:dyDescent="0.25">
      <c r="A3" s="1" t="s">
        <v>63</v>
      </c>
      <c r="B3" t="s">
        <v>66</v>
      </c>
      <c r="D3">
        <v>83990</v>
      </c>
      <c r="E3" t="s">
        <v>72</v>
      </c>
      <c r="F3" s="42" t="s">
        <v>117</v>
      </c>
      <c r="Q3" s="1"/>
      <c r="R3" t="s">
        <v>75</v>
      </c>
      <c r="S3" t="s">
        <v>84</v>
      </c>
      <c r="T3" t="s">
        <v>76</v>
      </c>
      <c r="V3">
        <v>75001</v>
      </c>
      <c r="W3" t="s">
        <v>87</v>
      </c>
      <c r="Y3" s="42"/>
      <c r="AJ3" s="1">
        <v>10</v>
      </c>
      <c r="AK3">
        <v>11</v>
      </c>
      <c r="AL3" s="42">
        <v>12</v>
      </c>
    </row>
    <row r="4" spans="1:49" x14ac:dyDescent="0.25">
      <c r="A4" s="1" t="s">
        <v>64</v>
      </c>
      <c r="B4" t="s">
        <v>67</v>
      </c>
      <c r="D4">
        <v>3961</v>
      </c>
      <c r="E4" t="s">
        <v>70</v>
      </c>
      <c r="F4" s="42" t="s">
        <v>120</v>
      </c>
      <c r="Q4" s="1"/>
      <c r="R4" t="s">
        <v>81</v>
      </c>
      <c r="S4" t="s">
        <v>80</v>
      </c>
      <c r="T4" t="s">
        <v>77</v>
      </c>
      <c r="V4">
        <v>75002</v>
      </c>
      <c r="W4" t="s">
        <v>88</v>
      </c>
      <c r="Y4" s="42"/>
      <c r="AJ4" s="1">
        <f>AJ3+10</f>
        <v>20</v>
      </c>
      <c r="AK4">
        <f t="shared" ref="AK4:AL4" si="0">AK3+10</f>
        <v>21</v>
      </c>
      <c r="AL4" s="42">
        <f t="shared" si="0"/>
        <v>22</v>
      </c>
    </row>
    <row r="5" spans="1:49" x14ac:dyDescent="0.25">
      <c r="A5" s="1" t="s">
        <v>74</v>
      </c>
      <c r="B5" t="s">
        <v>68</v>
      </c>
      <c r="D5">
        <v>93460</v>
      </c>
      <c r="E5" t="s">
        <v>71</v>
      </c>
      <c r="F5" s="42" t="s">
        <v>118</v>
      </c>
      <c r="Q5" s="1"/>
      <c r="R5" t="s">
        <v>82</v>
      </c>
      <c r="S5" t="s">
        <v>83</v>
      </c>
      <c r="T5" t="s">
        <v>78</v>
      </c>
      <c r="V5">
        <v>75003</v>
      </c>
      <c r="W5" t="s">
        <v>89</v>
      </c>
      <c r="Y5" s="42"/>
      <c r="AJ5" s="1">
        <f t="shared" ref="AJ5:AJ6" si="1">AJ4+10</f>
        <v>30</v>
      </c>
      <c r="AK5">
        <f t="shared" ref="AK5:AK6" si="2">AK4+10</f>
        <v>31</v>
      </c>
      <c r="AL5" s="42">
        <f t="shared" ref="AL5:AL6" si="3">AL4+10</f>
        <v>32</v>
      </c>
    </row>
    <row r="6" spans="1:49" x14ac:dyDescent="0.25">
      <c r="A6" s="1" t="s">
        <v>65</v>
      </c>
      <c r="B6" t="s">
        <v>69</v>
      </c>
      <c r="D6">
        <v>41700</v>
      </c>
      <c r="E6" t="s">
        <v>73</v>
      </c>
      <c r="F6" s="42" t="s">
        <v>119</v>
      </c>
      <c r="Q6" s="1"/>
      <c r="R6" t="s">
        <v>86</v>
      </c>
      <c r="S6" t="s">
        <v>85</v>
      </c>
      <c r="T6" t="s">
        <v>79</v>
      </c>
      <c r="V6">
        <v>75004</v>
      </c>
      <c r="W6" t="s">
        <v>90</v>
      </c>
      <c r="Y6" s="42"/>
      <c r="AJ6" s="1">
        <f t="shared" si="1"/>
        <v>40</v>
      </c>
      <c r="AK6">
        <f t="shared" si="2"/>
        <v>41</v>
      </c>
      <c r="AL6" s="42">
        <f t="shared" si="3"/>
        <v>42</v>
      </c>
    </row>
    <row r="7" spans="1:49" x14ac:dyDescent="0.25">
      <c r="A7" s="1"/>
      <c r="F7" s="42"/>
      <c r="Q7" s="1"/>
      <c r="Y7" s="42"/>
      <c r="AJ7" s="1"/>
      <c r="AL7" s="42"/>
    </row>
    <row r="8" spans="1:49" x14ac:dyDescent="0.25">
      <c r="A8" s="1"/>
      <c r="F8" s="42"/>
      <c r="Q8" s="1"/>
      <c r="Y8" s="42"/>
      <c r="AJ8" s="1"/>
      <c r="AL8" s="42"/>
    </row>
    <row r="9" spans="1:49" x14ac:dyDescent="0.25">
      <c r="A9" s="1"/>
      <c r="F9" s="42"/>
      <c r="Q9" s="1"/>
      <c r="Y9" s="42"/>
      <c r="AJ9" s="1"/>
      <c r="AL9" s="42"/>
    </row>
    <row r="10" spans="1:49" x14ac:dyDescent="0.25">
      <c r="A10" s="1"/>
      <c r="F10" s="42"/>
      <c r="Q10" s="1"/>
      <c r="Y10" s="42"/>
      <c r="AJ10" s="1"/>
      <c r="AL10" s="42"/>
    </row>
    <row r="11" spans="1:49" x14ac:dyDescent="0.25">
      <c r="A11" s="1"/>
      <c r="F11" s="42"/>
      <c r="Q11" s="1"/>
      <c r="Y11" s="42"/>
      <c r="AJ11" s="1"/>
      <c r="AL11" s="42"/>
    </row>
    <row r="12" spans="1:49" x14ac:dyDescent="0.25">
      <c r="A12" s="1"/>
      <c r="F12" s="42"/>
      <c r="Q12" s="1"/>
      <c r="Y12" s="42"/>
      <c r="AJ12" s="1"/>
      <c r="AL12" s="42"/>
    </row>
  </sheetData>
  <phoneticPr fontId="5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9BD60D-113A-41B1-9A8D-80C408515E82}">
  <sheetPr codeName="Feuil3"/>
  <dimension ref="A1:AA26"/>
  <sheetViews>
    <sheetView workbookViewId="0">
      <selection activeCell="E26" sqref="E26"/>
    </sheetView>
  </sheetViews>
  <sheetFormatPr baseColWidth="10" defaultRowHeight="15" x14ac:dyDescent="0.25"/>
  <cols>
    <col min="3" max="3" width="16.7109375" bestFit="1" customWidth="1"/>
    <col min="4" max="5" width="14.42578125" customWidth="1"/>
    <col min="6" max="6" width="14.85546875" bestFit="1" customWidth="1"/>
    <col min="8" max="8" width="11.42578125" customWidth="1"/>
    <col min="9" max="18" width="5.7109375" hidden="1" customWidth="1"/>
    <col min="25" max="26" width="0" hidden="1" customWidth="1"/>
    <col min="27" max="27" width="13.7109375" style="67" bestFit="1" customWidth="1"/>
  </cols>
  <sheetData>
    <row r="1" spans="1:27" s="39" customFormat="1" ht="19.5" thickBot="1" x14ac:dyDescent="0.35">
      <c r="A1" s="35" t="s">
        <v>137</v>
      </c>
      <c r="B1" s="35"/>
      <c r="C1" s="35"/>
      <c r="D1" s="35"/>
      <c r="E1" s="35"/>
      <c r="F1" s="35"/>
      <c r="G1" s="35"/>
      <c r="H1" s="37"/>
      <c r="I1" s="35"/>
      <c r="J1" s="35"/>
      <c r="K1" s="35"/>
      <c r="L1" s="35"/>
      <c r="M1" s="35"/>
      <c r="N1" s="35"/>
      <c r="O1" s="35"/>
      <c r="P1" s="35"/>
      <c r="Q1" s="35"/>
      <c r="R1" s="35"/>
      <c r="S1" s="36" t="s">
        <v>111</v>
      </c>
      <c r="T1" s="35"/>
      <c r="U1" s="37"/>
      <c r="V1" s="36" t="s">
        <v>13</v>
      </c>
      <c r="W1" s="35"/>
      <c r="X1" s="37"/>
      <c r="AA1" s="66" t="s">
        <v>116</v>
      </c>
    </row>
    <row r="2" spans="1:27" s="31" customFormat="1" ht="75.75" customHeight="1" x14ac:dyDescent="0.25">
      <c r="A2" s="31" t="s">
        <v>36</v>
      </c>
      <c r="B2" s="31" t="s">
        <v>37</v>
      </c>
      <c r="C2" s="31" t="s">
        <v>38</v>
      </c>
      <c r="D2" s="31" t="s">
        <v>39</v>
      </c>
      <c r="E2" s="31" t="s">
        <v>40</v>
      </c>
      <c r="F2" s="31" t="s">
        <v>41</v>
      </c>
      <c r="G2" s="31" t="s">
        <v>4</v>
      </c>
      <c r="H2" s="41" t="s">
        <v>5</v>
      </c>
      <c r="I2" s="32" t="s">
        <v>42</v>
      </c>
      <c r="J2" s="32" t="s">
        <v>43</v>
      </c>
      <c r="K2" s="32" t="s">
        <v>44</v>
      </c>
      <c r="L2" s="32" t="s">
        <v>45</v>
      </c>
      <c r="M2" s="32" t="s">
        <v>46</v>
      </c>
      <c r="N2" s="32" t="s">
        <v>47</v>
      </c>
      <c r="O2" s="32" t="s">
        <v>48</v>
      </c>
      <c r="P2" s="32" t="s">
        <v>49</v>
      </c>
      <c r="Q2" s="32" t="s">
        <v>50</v>
      </c>
      <c r="R2" s="32" t="s">
        <v>51</v>
      </c>
      <c r="S2" s="40" t="s">
        <v>34</v>
      </c>
      <c r="T2" s="31" t="s">
        <v>112</v>
      </c>
      <c r="U2" s="41" t="s">
        <v>113</v>
      </c>
      <c r="V2" s="40" t="s">
        <v>114</v>
      </c>
      <c r="W2" s="31" t="s">
        <v>10</v>
      </c>
      <c r="X2" s="41" t="s">
        <v>115</v>
      </c>
    </row>
    <row r="3" spans="1:27" x14ac:dyDescent="0.25">
      <c r="A3" t="s">
        <v>91</v>
      </c>
      <c r="B3" t="s">
        <v>95</v>
      </c>
      <c r="C3" t="s">
        <v>105</v>
      </c>
      <c r="E3">
        <v>25280</v>
      </c>
      <c r="F3" t="s">
        <v>101</v>
      </c>
      <c r="H3" s="42"/>
      <c r="S3" s="43" t="s">
        <v>74</v>
      </c>
      <c r="T3" s="44">
        <v>45108</v>
      </c>
      <c r="U3" s="45">
        <v>45139</v>
      </c>
      <c r="V3" s="68">
        <f>IF(S3="","",VLOOKUP(S3,'Liste des Logements'!$3:$1000,36,FALSE))</f>
        <v>30</v>
      </c>
      <c r="W3" s="69">
        <f>IF(S3="","",VLOOKUP(S3,'Liste des Logements'!$3:$1000,37,FALSE))</f>
        <v>31</v>
      </c>
      <c r="X3" s="70">
        <f>IF(S3="","",VLOOKUP(S3,'Liste des Logements'!$3:$1000,38,FALSE))</f>
        <v>32</v>
      </c>
      <c r="AA3" s="67" t="s">
        <v>155</v>
      </c>
    </row>
    <row r="4" spans="1:27" x14ac:dyDescent="0.25">
      <c r="A4" t="s">
        <v>92</v>
      </c>
      <c r="B4" t="s">
        <v>96</v>
      </c>
      <c r="C4" t="s">
        <v>106</v>
      </c>
      <c r="E4">
        <v>25470</v>
      </c>
      <c r="F4" t="s">
        <v>102</v>
      </c>
      <c r="H4" s="42"/>
      <c r="S4" s="43" t="s">
        <v>64</v>
      </c>
      <c r="T4" s="44">
        <v>45080</v>
      </c>
      <c r="U4" s="45">
        <v>45083</v>
      </c>
      <c r="V4" s="68">
        <f>IF(S4="","",VLOOKUP(S4,'Liste des Logements'!$3:$1000,36,FALSE))</f>
        <v>20</v>
      </c>
      <c r="W4" s="69">
        <f>IF(S4="","",VLOOKUP(S4,'Liste des Logements'!$3:$1000,37,FALSE))</f>
        <v>21</v>
      </c>
      <c r="X4" s="70">
        <f>IF(S4="","",VLOOKUP(S4,'Liste des Logements'!$3:$1000,38,FALSE))</f>
        <v>22</v>
      </c>
      <c r="AA4" s="67" t="s">
        <v>155</v>
      </c>
    </row>
    <row r="5" spans="1:27" x14ac:dyDescent="0.25">
      <c r="A5" t="s">
        <v>93</v>
      </c>
      <c r="B5" t="s">
        <v>97</v>
      </c>
      <c r="C5" t="s">
        <v>107</v>
      </c>
      <c r="E5">
        <v>25470</v>
      </c>
      <c r="F5" t="s">
        <v>103</v>
      </c>
      <c r="H5" s="42"/>
      <c r="S5" s="43" t="s">
        <v>74</v>
      </c>
      <c r="T5" s="44">
        <v>45174</v>
      </c>
      <c r="U5" s="45">
        <v>45175</v>
      </c>
      <c r="V5" s="68">
        <f>IF(S5="","",VLOOKUP(S5,'Liste des Logements'!$3:$1000,36,FALSE))</f>
        <v>30</v>
      </c>
      <c r="W5" s="69">
        <f>IF(S5="","",VLOOKUP(S5,'Liste des Logements'!$3:$1000,37,FALSE))</f>
        <v>31</v>
      </c>
      <c r="X5" s="70">
        <f>IF(S5="","",VLOOKUP(S5,'Liste des Logements'!$3:$1000,38,FALSE))</f>
        <v>32</v>
      </c>
      <c r="AA5" s="67" t="s">
        <v>154</v>
      </c>
    </row>
    <row r="6" spans="1:27" x14ac:dyDescent="0.25">
      <c r="A6" t="s">
        <v>94</v>
      </c>
      <c r="B6" t="s">
        <v>98</v>
      </c>
      <c r="C6" t="s">
        <v>108</v>
      </c>
      <c r="E6">
        <v>25470</v>
      </c>
      <c r="F6" t="s">
        <v>104</v>
      </c>
      <c r="H6" s="42"/>
      <c r="S6" s="43" t="s">
        <v>65</v>
      </c>
      <c r="T6" s="44">
        <v>45089</v>
      </c>
      <c r="U6" s="45">
        <v>45184</v>
      </c>
      <c r="V6" s="68">
        <f>IF(S6="","",VLOOKUP(S6,'Liste des Logements'!$3:$1000,36,FALSE))</f>
        <v>40</v>
      </c>
      <c r="W6" s="69">
        <f>IF(S6="","",VLOOKUP(S6,'Liste des Logements'!$3:$1000,37,FALSE))</f>
        <v>41</v>
      </c>
      <c r="X6" s="70">
        <f>IF(S6="","",VLOOKUP(S6,'Liste des Logements'!$3:$1000,38,FALSE))</f>
        <v>42</v>
      </c>
      <c r="AA6" s="67" t="s">
        <v>154</v>
      </c>
    </row>
    <row r="7" spans="1:27" x14ac:dyDescent="0.25">
      <c r="A7" t="s">
        <v>100</v>
      </c>
      <c r="B7" t="s">
        <v>99</v>
      </c>
      <c r="C7" t="s">
        <v>109</v>
      </c>
      <c r="E7">
        <v>25470</v>
      </c>
      <c r="F7" t="s">
        <v>110</v>
      </c>
      <c r="H7" s="42"/>
      <c r="S7" s="43" t="s">
        <v>63</v>
      </c>
      <c r="T7" s="44">
        <v>45108</v>
      </c>
      <c r="U7" s="45">
        <v>45118</v>
      </c>
      <c r="V7" s="68">
        <f>IF(S7="","",VLOOKUP(S7,'Liste des Logements'!$3:$1000,36,FALSE))</f>
        <v>10</v>
      </c>
      <c r="W7" s="69">
        <f>IF(S7="","",VLOOKUP(S7,'Liste des Logements'!$3:$1000,37,FALSE))</f>
        <v>11</v>
      </c>
      <c r="X7" s="70">
        <f>IF(S7="","",VLOOKUP(S7,'Liste des Logements'!$3:$1000,38,FALSE))</f>
        <v>12</v>
      </c>
      <c r="AA7" s="67" t="s">
        <v>155</v>
      </c>
    </row>
    <row r="8" spans="1:27" x14ac:dyDescent="0.25">
      <c r="A8" t="s">
        <v>133</v>
      </c>
      <c r="B8" t="s">
        <v>134</v>
      </c>
      <c r="C8" t="s">
        <v>135</v>
      </c>
      <c r="E8">
        <v>75000</v>
      </c>
      <c r="F8" t="s">
        <v>136</v>
      </c>
      <c r="H8" s="42"/>
      <c r="S8" s="43" t="s">
        <v>63</v>
      </c>
      <c r="T8" s="44">
        <v>45118</v>
      </c>
      <c r="U8" s="45">
        <v>45122</v>
      </c>
      <c r="V8" s="68">
        <f>IF(S8="","",VLOOKUP(S8,'Liste des Logements'!$3:$1000,36,FALSE))</f>
        <v>10</v>
      </c>
      <c r="W8" s="69">
        <f>IF(S8="","",VLOOKUP(S8,'Liste des Logements'!$3:$1000,37,FALSE))</f>
        <v>11</v>
      </c>
      <c r="X8" s="70">
        <f>IF(S8="","",VLOOKUP(S8,'Liste des Logements'!$3:$1000,38,FALSE))</f>
        <v>12</v>
      </c>
      <c r="AA8" s="67" t="s">
        <v>154</v>
      </c>
    </row>
    <row r="9" spans="1:27" x14ac:dyDescent="0.25">
      <c r="A9" t="s">
        <v>139</v>
      </c>
      <c r="B9" t="s">
        <v>140</v>
      </c>
      <c r="C9" t="s">
        <v>141</v>
      </c>
      <c r="E9">
        <v>75001</v>
      </c>
      <c r="F9" t="s">
        <v>136</v>
      </c>
      <c r="H9" s="42"/>
      <c r="S9" s="43" t="s">
        <v>63</v>
      </c>
      <c r="T9" s="44">
        <v>45139</v>
      </c>
      <c r="U9" s="45">
        <v>45153</v>
      </c>
      <c r="V9" s="68">
        <f>IF(S9="","",VLOOKUP(S9,'Liste des Logements'!$3:$1000,36,FALSE))</f>
        <v>10</v>
      </c>
      <c r="W9" s="69">
        <f>IF(S9="","",VLOOKUP(S9,'Liste des Logements'!$3:$1000,37,FALSE))</f>
        <v>11</v>
      </c>
      <c r="X9" s="70">
        <f>IF(S9="","",VLOOKUP(S9,'Liste des Logements'!$3:$1000,38,FALSE))</f>
        <v>12</v>
      </c>
      <c r="AA9" s="67" t="s">
        <v>154</v>
      </c>
    </row>
    <row r="10" spans="1:27" x14ac:dyDescent="0.25">
      <c r="A10" t="s">
        <v>142</v>
      </c>
      <c r="B10" t="s">
        <v>143</v>
      </c>
      <c r="C10" t="s">
        <v>144</v>
      </c>
      <c r="E10">
        <v>75002</v>
      </c>
      <c r="F10" t="s">
        <v>136</v>
      </c>
      <c r="H10" s="42"/>
      <c r="S10" s="43" t="s">
        <v>64</v>
      </c>
      <c r="T10" s="44">
        <v>45089</v>
      </c>
      <c r="U10" s="45">
        <v>45108</v>
      </c>
      <c r="V10" s="68">
        <f>IF(S10="","",VLOOKUP(S10,'Liste des Logements'!$3:$1000,36,FALSE))</f>
        <v>20</v>
      </c>
      <c r="W10" s="69">
        <f>IF(S10="","",VLOOKUP(S10,'Liste des Logements'!$3:$1000,37,FALSE))</f>
        <v>21</v>
      </c>
      <c r="X10" s="70">
        <f>IF(S10="","",VLOOKUP(S10,'Liste des Logements'!$3:$1000,38,FALSE))</f>
        <v>22</v>
      </c>
      <c r="AA10" s="67" t="s">
        <v>154</v>
      </c>
    </row>
    <row r="11" spans="1:27" x14ac:dyDescent="0.25">
      <c r="A11" t="s">
        <v>145</v>
      </c>
      <c r="B11" t="s">
        <v>146</v>
      </c>
      <c r="C11" t="s">
        <v>147</v>
      </c>
      <c r="E11">
        <v>75003</v>
      </c>
      <c r="F11" t="s">
        <v>136</v>
      </c>
      <c r="H11" s="42"/>
      <c r="S11" s="43" t="s">
        <v>64</v>
      </c>
      <c r="T11" s="44">
        <v>45108</v>
      </c>
      <c r="U11" s="45">
        <v>45127</v>
      </c>
      <c r="V11" s="68">
        <f>IF(S11="","",VLOOKUP(S11,'Liste des Logements'!$3:$1000,36,FALSE))</f>
        <v>20</v>
      </c>
      <c r="W11" s="69">
        <f>IF(S11="","",VLOOKUP(S11,'Liste des Logements'!$3:$1000,37,FALSE))</f>
        <v>21</v>
      </c>
      <c r="X11" s="70">
        <f>IF(S11="","",VLOOKUP(S11,'Liste des Logements'!$3:$1000,38,FALSE))</f>
        <v>22</v>
      </c>
      <c r="AA11" s="67" t="s">
        <v>154</v>
      </c>
    </row>
    <row r="12" spans="1:27" x14ac:dyDescent="0.25">
      <c r="A12" t="s">
        <v>148</v>
      </c>
      <c r="B12" t="s">
        <v>149</v>
      </c>
      <c r="C12" t="s">
        <v>150</v>
      </c>
      <c r="E12">
        <v>75004</v>
      </c>
      <c r="F12" t="s">
        <v>136</v>
      </c>
      <c r="H12" s="42"/>
      <c r="S12" s="43" t="s">
        <v>64</v>
      </c>
      <c r="T12" s="44">
        <v>45128</v>
      </c>
      <c r="U12" s="45">
        <v>45137</v>
      </c>
      <c r="V12" s="68">
        <f>IF(S12="","",VLOOKUP(S12,'Liste des Logements'!$3:$1000,36,FALSE))</f>
        <v>20</v>
      </c>
      <c r="W12" s="69">
        <f>IF(S12="","",VLOOKUP(S12,'Liste des Logements'!$3:$1000,37,FALSE))</f>
        <v>21</v>
      </c>
      <c r="X12" s="70">
        <f>IF(S12="","",VLOOKUP(S12,'Liste des Logements'!$3:$1000,38,FALSE))</f>
        <v>22</v>
      </c>
      <c r="AA12" s="67" t="s">
        <v>155</v>
      </c>
    </row>
    <row r="13" spans="1:27" x14ac:dyDescent="0.25">
      <c r="A13" t="s">
        <v>151</v>
      </c>
      <c r="B13" t="s">
        <v>152</v>
      </c>
      <c r="C13" t="s">
        <v>153</v>
      </c>
      <c r="E13">
        <v>75005</v>
      </c>
      <c r="F13" t="s">
        <v>136</v>
      </c>
      <c r="S13" s="43" t="s">
        <v>64</v>
      </c>
      <c r="T13" s="44">
        <v>45153</v>
      </c>
      <c r="U13" s="45">
        <v>45157</v>
      </c>
      <c r="V13" s="68">
        <f>IF(S13="","",VLOOKUP(S13,'Liste des Logements'!$3:$1000,36,FALSE))</f>
        <v>20</v>
      </c>
      <c r="W13" s="69">
        <f>IF(S13="","",VLOOKUP(S13,'Liste des Logements'!$3:$1000,37,FALSE))</f>
        <v>21</v>
      </c>
      <c r="X13" s="70">
        <f>IF(S13="","",VLOOKUP(S13,'Liste des Logements'!$3:$1000,38,FALSE))</f>
        <v>22</v>
      </c>
      <c r="AA13" s="67" t="s">
        <v>155</v>
      </c>
    </row>
    <row r="14" spans="1:27" x14ac:dyDescent="0.25">
      <c r="S14" s="43"/>
      <c r="U14" s="42"/>
      <c r="V14" s="68" t="str">
        <f>IF(S14="","",VLOOKUP(S14,'Liste des Logements'!$3:$1000,36,FALSE))</f>
        <v/>
      </c>
      <c r="W14" s="69" t="str">
        <f>IF(S14="","",VLOOKUP(S14,'Liste des Logements'!$3:$1000,37,FALSE))</f>
        <v/>
      </c>
      <c r="X14" s="70" t="str">
        <f>IF(S14="","",VLOOKUP(S14,'Liste des Logements'!$3:$1000,38,FALSE))</f>
        <v/>
      </c>
    </row>
    <row r="15" spans="1:27" x14ac:dyDescent="0.25">
      <c r="S15" s="43"/>
      <c r="U15" s="42"/>
      <c r="V15" s="68" t="str">
        <f>IF(S15="","",VLOOKUP(S15,'Liste des Logements'!$3:$1000,36,FALSE))</f>
        <v/>
      </c>
      <c r="W15" s="69" t="str">
        <f>IF(S15="","",VLOOKUP(S15,'Liste des Logements'!$3:$1000,37,FALSE))</f>
        <v/>
      </c>
      <c r="X15" s="70" t="str">
        <f>IF(S15="","",VLOOKUP(S15,'Liste des Logements'!$3:$1000,38,FALSE))</f>
        <v/>
      </c>
    </row>
    <row r="16" spans="1:27" x14ac:dyDescent="0.25">
      <c r="S16" s="43"/>
      <c r="U16" s="42"/>
      <c r="V16" s="68" t="str">
        <f>IF(S16="","",VLOOKUP(S16,'Liste des Logements'!$3:$1000,36,FALSE))</f>
        <v/>
      </c>
      <c r="W16" s="69" t="str">
        <f>IF(S16="","",VLOOKUP(S16,'Liste des Logements'!$3:$1000,37,FALSE))</f>
        <v/>
      </c>
      <c r="X16" s="70" t="str">
        <f>IF(S16="","",VLOOKUP(S16,'Liste des Logements'!$3:$1000,38,FALSE))</f>
        <v/>
      </c>
    </row>
    <row r="17" spans="19:24" x14ac:dyDescent="0.25">
      <c r="S17" s="43"/>
      <c r="U17" s="42"/>
      <c r="V17" s="68" t="str">
        <f>IF(S17="","",VLOOKUP(S17,'Liste des Logements'!$3:$1000,36,FALSE))</f>
        <v/>
      </c>
      <c r="W17" s="69" t="str">
        <f>IF(S17="","",VLOOKUP(S17,'Liste des Logements'!$3:$1000,37,FALSE))</f>
        <v/>
      </c>
      <c r="X17" s="70" t="str">
        <f>IF(S17="","",VLOOKUP(S17,'Liste des Logements'!$3:$1000,38,FALSE))</f>
        <v/>
      </c>
    </row>
    <row r="18" spans="19:24" x14ac:dyDescent="0.25">
      <c r="S18" s="43"/>
      <c r="U18" s="42"/>
      <c r="V18" s="68" t="str">
        <f>IF(S18="","",VLOOKUP(S18,'Liste des Logements'!$3:$1000,36,FALSE))</f>
        <v/>
      </c>
      <c r="W18" s="69" t="str">
        <f>IF(S18="","",VLOOKUP(S18,'Liste des Logements'!$3:$1000,37,FALSE))</f>
        <v/>
      </c>
      <c r="X18" s="70" t="str">
        <f>IF(S18="","",VLOOKUP(S18,'Liste des Logements'!$3:$1000,38,FALSE))</f>
        <v/>
      </c>
    </row>
    <row r="19" spans="19:24" x14ac:dyDescent="0.25">
      <c r="S19" s="43"/>
      <c r="U19" s="42"/>
      <c r="V19" s="68" t="str">
        <f>IF(S19="","",VLOOKUP(S19,'Liste des Logements'!$3:$1000,36,FALSE))</f>
        <v/>
      </c>
      <c r="W19" s="69" t="str">
        <f>IF(S19="","",VLOOKUP(S19,'Liste des Logements'!$3:$1000,37,FALSE))</f>
        <v/>
      </c>
      <c r="X19" s="70" t="str">
        <f>IF(S19="","",VLOOKUP(S19,'Liste des Logements'!$3:$1000,38,FALSE))</f>
        <v/>
      </c>
    </row>
    <row r="20" spans="19:24" x14ac:dyDescent="0.25">
      <c r="S20" s="43"/>
      <c r="U20" s="42"/>
      <c r="V20" s="68" t="str">
        <f>IF(S20="","",VLOOKUP(S20,'Liste des Logements'!$3:$1000,36,FALSE))</f>
        <v/>
      </c>
      <c r="W20" s="69" t="str">
        <f>IF(S20="","",VLOOKUP(S20,'Liste des Logements'!$3:$1000,37,FALSE))</f>
        <v/>
      </c>
      <c r="X20" s="70" t="str">
        <f>IF(S20="","",VLOOKUP(S20,'Liste des Logements'!$3:$1000,38,FALSE))</f>
        <v/>
      </c>
    </row>
    <row r="21" spans="19:24" x14ac:dyDescent="0.25">
      <c r="S21" s="43"/>
      <c r="U21" s="42"/>
      <c r="V21" s="68" t="str">
        <f>IF(S21="","",VLOOKUP(S21,'Liste des Logements'!$3:$1000,36,FALSE))</f>
        <v/>
      </c>
      <c r="W21" s="69" t="str">
        <f>IF(S21="","",VLOOKUP(S21,'Liste des Logements'!$3:$1000,37,FALSE))</f>
        <v/>
      </c>
      <c r="X21" s="70" t="str">
        <f>IF(S21="","",VLOOKUP(S21,'Liste des Logements'!$3:$1000,38,FALSE))</f>
        <v/>
      </c>
    </row>
    <row r="22" spans="19:24" x14ac:dyDescent="0.25">
      <c r="S22" s="43"/>
      <c r="U22" s="42"/>
      <c r="V22" s="68" t="str">
        <f>IF(S22="","",VLOOKUP(S22,'Liste des Logements'!$3:$1000,36,FALSE))</f>
        <v/>
      </c>
      <c r="W22" s="69" t="str">
        <f>IF(S22="","",VLOOKUP(S22,'Liste des Logements'!$3:$1000,37,FALSE))</f>
        <v/>
      </c>
      <c r="X22" s="70" t="str">
        <f>IF(S22="","",VLOOKUP(S22,'Liste des Logements'!$3:$1000,38,FALSE))</f>
        <v/>
      </c>
    </row>
    <row r="23" spans="19:24" x14ac:dyDescent="0.25">
      <c r="S23" s="43"/>
      <c r="U23" s="42"/>
      <c r="V23" s="68" t="str">
        <f>IF(S23="","",VLOOKUP(S23,'Liste des Logements'!$3:$1000,36,FALSE))</f>
        <v/>
      </c>
      <c r="W23" s="69" t="str">
        <f>IF(S23="","",VLOOKUP(S23,'Liste des Logements'!$3:$1000,37,FALSE))</f>
        <v/>
      </c>
      <c r="X23" s="70" t="str">
        <f>IF(S23="","",VLOOKUP(S23,'Liste des Logements'!$3:$1000,38,FALSE))</f>
        <v/>
      </c>
    </row>
    <row r="24" spans="19:24" x14ac:dyDescent="0.25">
      <c r="S24" s="43"/>
      <c r="U24" s="42"/>
      <c r="V24" s="68" t="str">
        <f>IF(S24="","",VLOOKUP(S24,'Liste des Logements'!$3:$1000,36,FALSE))</f>
        <v/>
      </c>
      <c r="W24" s="69" t="str">
        <f>IF(S24="","",VLOOKUP(S24,'Liste des Logements'!$3:$1000,37,FALSE))</f>
        <v/>
      </c>
      <c r="X24" s="70" t="str">
        <f>IF(S24="","",VLOOKUP(S24,'Liste des Logements'!$3:$1000,38,FALSE))</f>
        <v/>
      </c>
    </row>
    <row r="25" spans="19:24" x14ac:dyDescent="0.25">
      <c r="S25" s="43"/>
      <c r="U25" s="42"/>
      <c r="V25" s="68" t="str">
        <f>IF(S25="","",VLOOKUP(S25,'Liste des Logements'!$3:$1000,36,FALSE))</f>
        <v/>
      </c>
      <c r="W25" s="69" t="str">
        <f>IF(S25="","",VLOOKUP(S25,'Liste des Logements'!$3:$1000,37,FALSE))</f>
        <v/>
      </c>
      <c r="X25" s="70" t="str">
        <f>IF(S25="","",VLOOKUP(S25,'Liste des Logements'!$3:$1000,38,FALSE))</f>
        <v/>
      </c>
    </row>
    <row r="26" spans="19:24" x14ac:dyDescent="0.25">
      <c r="S26" s="43"/>
      <c r="U26" s="42"/>
      <c r="V26" s="68" t="str">
        <f>IF(S26="","",VLOOKUP(S26,'Liste des Logements'!$3:$1000,36,FALSE))</f>
        <v/>
      </c>
      <c r="W26" s="69" t="str">
        <f>IF(S26="","",VLOOKUP(S26,'Liste des Logements'!$3:$1000,37,FALSE))</f>
        <v/>
      </c>
      <c r="X26" s="70" t="str">
        <f>IF(S26="","",VLOOKUP(S26,'Liste des Logements'!$3:$1000,38,FALSE))</f>
        <v/>
      </c>
    </row>
  </sheetData>
  <phoneticPr fontId="5" type="noConversion"/>
  <conditionalFormatting sqref="AA3:AA26">
    <cfRule type="containsText" dxfId="1" priority="1" operator="containsText" text="non">
      <formula>NOT(ISERROR(SEARCH("non",AA3)))</formula>
    </cfRule>
    <cfRule type="containsText" dxfId="0" priority="2" operator="containsText" text="oui">
      <formula>NOT(ISERROR(SEARCH("oui",AA3)))</formula>
    </cfRule>
  </conditionalFormatting>
  <dataValidations count="2">
    <dataValidation type="list" allowBlank="1" showInputMessage="1" showErrorMessage="1" sqref="S3:S26" xr:uid="{F96F9DDB-63A7-4809-BB20-6EC20E2DBBA2}">
      <formula1>Liste_Logements</formula1>
    </dataValidation>
    <dataValidation type="list" allowBlank="1" showInputMessage="1" showErrorMessage="1" sqref="AA3:AA26" xr:uid="{90117444-8529-4A9C-BE83-F04C2C00EB23}">
      <formula1>"Oui,Non"</formula1>
    </dataValidation>
  </dataValidations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D417002976A342BEE48B5CE5933843" ma:contentTypeVersion="0" ma:contentTypeDescription="Crée un document." ma:contentTypeScope="" ma:versionID="40a498e070b4d1a38d8e070a4f267e2c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5825837400191c2fd925184b996203c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E18CBB31-30D6-4C97-896F-FB5D596A1D5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0E93D80-1862-4205-9C0A-8A6821F001C6}">
  <ds:schemaRefs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7DF75D79-0AD6-4979-A8AF-B9F9CD90F8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Base</vt:lpstr>
      <vt:lpstr>Planning</vt:lpstr>
      <vt:lpstr>Liste des Logements</vt:lpstr>
      <vt:lpstr>Liste des Locataires</vt:lpstr>
      <vt:lpstr>Liste_Logements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VALETTE</dc:creator>
  <cp:lastModifiedBy>Yves</cp:lastModifiedBy>
  <dcterms:created xsi:type="dcterms:W3CDTF">2023-05-22T10:55:09Z</dcterms:created>
  <dcterms:modified xsi:type="dcterms:W3CDTF">2023-06-11T19:14:31Z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0x010100E2D417002976A342BEE48B5CE5933843</vt:lpwstr>
  </property>
</Properties>
</file>