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5DBA0BE9-2F65-470B-A464-8CF69EBEDA5A}" xr6:coauthVersionLast="47" xr6:coauthVersionMax="47" xr10:uidLastSave="{00000000-0000-0000-0000-000000000000}"/>
  <bookViews>
    <workbookView xWindow="-120" yWindow="-120" windowWidth="29040" windowHeight="15840" xr2:uid="{67BD170A-3EED-40EC-A8FE-C7925F94F804}"/>
  </bookViews>
  <sheets>
    <sheet name="MODEL" sheetId="2" r:id="rId1"/>
    <sheet name="SANS X" sheetId="27" r:id="rId2"/>
    <sheet name="AVEC X" sheetId="26" r:id="rId3"/>
    <sheet name="TOTAL" sheetId="4" r:id="rId4"/>
  </sheets>
  <functionGroups builtInGroupCount="19"/>
  <externalReferences>
    <externalReference r:id="rId5"/>
    <externalReference r:id="rId6"/>
  </externalReferences>
  <definedNames>
    <definedName name="_xlnm._FilterDatabase" localSheetId="3" hidden="1">TOTAL!$A$1:$D$1</definedName>
    <definedName name="IMAGES" localSheetId="2">OFFSET(#REF!,MATCH('AVEC X'!$D$21,ORDONNATEUR,0),0)</definedName>
    <definedName name="IMAGES" localSheetId="1">OFFSET(#REF!,MATCH('SANS X'!$D$21,ORDONNATEUR,0),0)</definedName>
    <definedName name="IMAGES">OFFSET(#REF!,MATCH(MODEL!$D$21,ORDONNATEUR,0),0)</definedName>
    <definedName name="ORDONNATEUR">#REF!</definedName>
    <definedName name="RECHERCHE_SIGNATURE" localSheetId="2">_xlfn.XLOOKUP('AVEC X'!$D$21,#REF!,#REF!)</definedName>
    <definedName name="RECHERCHE_SIGNATURE" localSheetId="1">_xlfn.XLOOKUP('SANS X'!$D$21,#REF!,#REF!)</definedName>
    <definedName name="RECHERCHE_SIGNATURE">_xlfn.XLOOKUP(MODEL!$D$21,#REF!,#REF!)</definedName>
    <definedName name="_xlnm.Print_Area" localSheetId="2">'AVEC X'!$A$1:$R$43</definedName>
    <definedName name="_xlnm.Print_Area" localSheetId="0">MODEL!$A$1:$R$43</definedName>
    <definedName name="_xlnm.Print_Area" localSheetId="1">'SANS X'!$A$1:$R$43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1" i="2" l="1"/>
  <c r="D13" i="2"/>
  <c r="D14" i="2"/>
  <c r="D15" i="2"/>
  <c r="D16" i="2"/>
  <c r="D17" i="2"/>
  <c r="D18" i="2"/>
  <c r="D9" i="2"/>
  <c r="C23" i="27"/>
  <c r="P18" i="27"/>
  <c r="L18" i="27"/>
  <c r="K18" i="27"/>
  <c r="J18" i="27"/>
  <c r="I18" i="27"/>
  <c r="Q18" i="27" s="1"/>
  <c r="D18" i="27"/>
  <c r="P17" i="27"/>
  <c r="L17" i="27"/>
  <c r="K17" i="27"/>
  <c r="J17" i="27"/>
  <c r="I17" i="27"/>
  <c r="Q17" i="27" s="1"/>
  <c r="D17" i="27"/>
  <c r="Q16" i="27"/>
  <c r="P16" i="27"/>
  <c r="L16" i="27"/>
  <c r="K16" i="27"/>
  <c r="J16" i="27"/>
  <c r="I16" i="27"/>
  <c r="D16" i="27"/>
  <c r="Q15" i="27"/>
  <c r="P15" i="27"/>
  <c r="L15" i="27"/>
  <c r="K15" i="27"/>
  <c r="J15" i="27"/>
  <c r="I15" i="27"/>
  <c r="D15" i="27"/>
  <c r="Q14" i="27"/>
  <c r="P14" i="27"/>
  <c r="L14" i="27"/>
  <c r="K14" i="27"/>
  <c r="J14" i="27"/>
  <c r="I14" i="27"/>
  <c r="D14" i="27"/>
  <c r="Q13" i="27"/>
  <c r="P13" i="27"/>
  <c r="L13" i="27"/>
  <c r="K13" i="27"/>
  <c r="J13" i="27"/>
  <c r="I13" i="27"/>
  <c r="D13" i="27"/>
  <c r="Q12" i="27"/>
  <c r="P12" i="27"/>
  <c r="L12" i="27"/>
  <c r="K12" i="27"/>
  <c r="J12" i="27"/>
  <c r="I12" i="27"/>
  <c r="D12" i="27"/>
  <c r="P11" i="27"/>
  <c r="L11" i="27"/>
  <c r="K11" i="27"/>
  <c r="J11" i="27"/>
  <c r="I11" i="27"/>
  <c r="Q11" i="27" s="1"/>
  <c r="D11" i="27"/>
  <c r="P10" i="27"/>
  <c r="L10" i="27"/>
  <c r="K10" i="27"/>
  <c r="J10" i="27"/>
  <c r="I10" i="27"/>
  <c r="Q10" i="27" s="1"/>
  <c r="D10" i="27"/>
  <c r="P9" i="27"/>
  <c r="L9" i="27"/>
  <c r="K9" i="27"/>
  <c r="J9" i="27"/>
  <c r="I9" i="27"/>
  <c r="Q9" i="27" s="1"/>
  <c r="D9" i="27"/>
  <c r="D8" i="27"/>
  <c r="C23" i="26"/>
  <c r="P18" i="26"/>
  <c r="L18" i="26"/>
  <c r="K18" i="26"/>
  <c r="J18" i="26"/>
  <c r="I18" i="26"/>
  <c r="Q18" i="26" s="1"/>
  <c r="D18" i="26"/>
  <c r="P17" i="26"/>
  <c r="L17" i="26"/>
  <c r="K17" i="26"/>
  <c r="J17" i="26"/>
  <c r="I17" i="26"/>
  <c r="Q17" i="26" s="1"/>
  <c r="D17" i="26"/>
  <c r="P16" i="26"/>
  <c r="L16" i="26"/>
  <c r="K16" i="26"/>
  <c r="J16" i="26"/>
  <c r="I16" i="26"/>
  <c r="Q16" i="26" s="1"/>
  <c r="D16" i="26"/>
  <c r="Q15" i="26"/>
  <c r="P15" i="26"/>
  <c r="L15" i="26"/>
  <c r="K15" i="26"/>
  <c r="J15" i="26"/>
  <c r="I15" i="26"/>
  <c r="D15" i="26"/>
  <c r="Q14" i="26"/>
  <c r="P14" i="26"/>
  <c r="L14" i="26"/>
  <c r="K14" i="26"/>
  <c r="J14" i="26"/>
  <c r="I14" i="26"/>
  <c r="D14" i="26"/>
  <c r="Q13" i="26"/>
  <c r="P13" i="26"/>
  <c r="L13" i="26"/>
  <c r="K13" i="26"/>
  <c r="J13" i="26"/>
  <c r="I13" i="26"/>
  <c r="D13" i="26"/>
  <c r="Q12" i="26"/>
  <c r="P12" i="26"/>
  <c r="L12" i="26"/>
  <c r="K12" i="26"/>
  <c r="J12" i="26"/>
  <c r="I12" i="26"/>
  <c r="D12" i="26"/>
  <c r="P11" i="26"/>
  <c r="L11" i="26"/>
  <c r="K11" i="26"/>
  <c r="J11" i="26"/>
  <c r="I11" i="26"/>
  <c r="Q11" i="26" s="1"/>
  <c r="D11" i="26"/>
  <c r="P10" i="26"/>
  <c r="Q10" i="26" s="1"/>
  <c r="L10" i="26"/>
  <c r="K10" i="26"/>
  <c r="J10" i="26"/>
  <c r="I10" i="26"/>
  <c r="P9" i="26"/>
  <c r="Q9" i="26" s="1"/>
  <c r="L9" i="26"/>
  <c r="K9" i="26"/>
  <c r="J9" i="26"/>
  <c r="I9" i="26"/>
  <c r="D8" i="26"/>
  <c r="H30" i="27" l="1"/>
  <c r="H30" i="26"/>
  <c r="C23" i="2"/>
  <c r="I10" i="2" l="1"/>
  <c r="I11" i="2"/>
  <c r="I12" i="2"/>
  <c r="I13" i="2"/>
  <c r="I14" i="2"/>
  <c r="I15" i="2"/>
  <c r="Q15" i="2" s="1"/>
  <c r="I16" i="2"/>
  <c r="Q16" i="2" s="1"/>
  <c r="I17" i="2"/>
  <c r="Q17" i="2" s="1"/>
  <c r="I18" i="2"/>
  <c r="Q18" i="2" s="1"/>
  <c r="I9" i="2"/>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9" i="2" l="1"/>
  <c r="Q13" i="2"/>
  <c r="Q14" i="2"/>
  <c r="Q12" i="2"/>
  <c r="Q11" i="2"/>
  <c r="Q10" i="2"/>
  <c r="H30" i="2" l="1"/>
</calcChain>
</file>

<file path=xl/sharedStrings.xml><?xml version="1.0" encoding="utf-8"?>
<sst xmlns="http://schemas.openxmlformats.org/spreadsheetml/2006/main" count="111" uniqueCount="37">
  <si>
    <t>Tarifs</t>
  </si>
  <si>
    <t>Quantité</t>
  </si>
  <si>
    <t>Total</t>
  </si>
  <si>
    <t>Num</t>
  </si>
  <si>
    <t>Total à Payer</t>
  </si>
  <si>
    <t>Signature et cachet</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</si>
  <si>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</si>
  <si>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</si>
  <si>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</si>
  <si>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</si>
  <si>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</si>
  <si>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</si>
  <si>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</si>
  <si>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</si>
  <si>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</si>
  <si>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</si>
  <si>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</si>
  <si>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</si>
  <si>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</si>
  <si>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</si>
  <si>
    <t>Fait à :</t>
  </si>
  <si>
    <t>Le :</t>
  </si>
  <si>
    <t>ESSAI AVEC X ET Y</t>
  </si>
  <si>
    <t>ESSAI SANS X ET Y</t>
  </si>
  <si>
    <t>X</t>
  </si>
  <si>
    <t>ESSAI</t>
  </si>
  <si>
    <t>Y</t>
  </si>
  <si>
    <t>OM</t>
  </si>
  <si>
    <t>SANS X</t>
  </si>
  <si>
    <t>AVEC X</t>
  </si>
  <si>
    <t>PAPIER</t>
  </si>
  <si>
    <t>Facture à retourner signé par le requérant ou son représentant pour validation de la demande</t>
  </si>
  <si>
    <t>modif model avec x et y</t>
  </si>
  <si>
    <t>modif model sans x et y</t>
  </si>
  <si>
    <t>modif model AVEC x et y</t>
  </si>
  <si>
    <t>qqq</t>
  </si>
  <si>
    <t>rrr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</si>
</sst>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quot;€&quot;_-;\-* #,##0.00\ &quot;€&quot;_-;_-* &quot;-&quot;??\ &quot;€&quot;_-;_-@_-"/>
    <numFmt numFmtId="165" formatCode="_(&quot;€&quot;* #,##0.00_);_(&quot;€&quot;* \(#,##0.00\);_(&quot;€&quot;* &quot;-&quot;??_);_(@_)"/>
    <numFmt numFmtId="166" formatCode="[$-40C]mmmm\-yy;@"/>
  </numFmts>
  <fonts count="26">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1"/>
      <color theme="1"/>
      <name val="Calibri"/>
      <family val="2"/>
      <scheme val="minor"/>
    </font>
    <font>
      <b/>
      <sz val="13"/>
      <color rgb="FF222222"/>
      <name val="Segoe UI"/>
      <family val="2"/>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
      <sz val="18"/>
      <color theme="1"/>
      <name val="Calibri"/>
      <family val="2"/>
      <scheme val="minor"/>
    </font>
    <font>
      <b/>
      <sz val="18"/>
      <color theme="1"/>
      <name val="Calibri"/>
      <family val="2"/>
      <scheme val="minor"/>
    </font>
    <font>
      <sz val="18"/>
      <color theme="1"/>
      <name val="Perpetua Titling MT Light"/>
    </font>
    <font>
      <b/>
      <sz val="18"/>
      <color rgb="FF000118"/>
      <name val="Nunito Sans"/>
    </font>
    <font>
      <b/>
      <sz val="18"/>
      <color rgb="FF222222"/>
      <name val="Segoe UI"/>
      <family val="2"/>
    </font>
    <font>
      <sz val="12"/>
      <color theme="1"/>
      <name val="Calibri"/>
      <family val="2"/>
      <scheme val="minor"/>
    </font>
    <font>
      <b/>
      <sz val="12"/>
      <color rgb="FF000118"/>
      <name val="Nunito Sans"/>
    </font>
    <font>
      <b/>
      <sz val="13"/>
      <color theme="1"/>
      <name val="Calibri"/>
      <family val="2"/>
      <scheme val="minor"/>
    </font>
    <font>
      <sz val="13"/>
      <color theme="1"/>
      <name val="Calibri"/>
      <family val="2"/>
      <scheme val="minor"/>
    </font>
    <font>
      <b/>
      <u/>
      <sz val="13"/>
      <color theme="1"/>
      <name val="Calibri"/>
      <family val="2"/>
      <scheme val="minor"/>
    </font>
    <font>
      <b/>
      <u/>
      <sz val="18"/>
      <color theme="1"/>
      <name val="Calibri"/>
      <family val="2"/>
      <scheme val="minor"/>
    </font>
    <font>
      <b/>
      <sz val="14"/>
      <color theme="0"/>
      <name val="Perpetua Titling MT"/>
      <family val="1"/>
    </font>
    <font>
      <b/>
      <sz val="13"/>
      <color rgb="FF000118"/>
      <name val="Nunito Sans"/>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right/>
      <top style="medium">
        <color rgb="FFFF0000"/>
      </top>
      <bottom/>
      <diagonal/>
    </border>
    <border>
      <left/>
      <right style="medium">
        <color rgb="FFFF0000"/>
      </right>
      <top style="medium">
        <color rgb="FFFF0000"/>
      </top>
      <bottom/>
      <diagonal/>
    </border>
  </borders>
  <cellStyleXfs count="2">
    <xf numFmtId="0" fontId="0" fillId="0" borderId="0"/>
    <xf numFmtId="0" fontId="4" fillId="0" borderId="0" applyNumberFormat="0" applyFill="0" applyBorder="0" applyAlignment="0" applyProtection="0"/>
  </cellStyleXfs>
  <cellXfs count="111">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164" fontId="0" fillId="0" borderId="0" xfId="0" applyNumberFormat="1" applyAlignment="1">
      <alignment horizontal="center" vertical="center"/>
    </xf>
    <xf numFmtId="0" fontId="5" fillId="0" borderId="0" xfId="0" applyFont="1"/>
    <xf numFmtId="0" fontId="5" fillId="0" borderId="1" xfId="0" applyFont="1" applyBorder="1" applyAlignment="1">
      <alignment horizontal="center" vertical="center"/>
    </xf>
    <xf numFmtId="164" fontId="5"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6" fontId="5" fillId="0" borderId="1" xfId="0" applyNumberFormat="1" applyFont="1" applyBorder="1" applyAlignment="1">
      <alignment horizontal="center" vertical="center"/>
    </xf>
    <xf numFmtId="166" fontId="0" fillId="0" borderId="1" xfId="0" applyNumberFormat="1" applyBorder="1" applyAlignment="1">
      <alignment horizontal="center" vertical="center"/>
    </xf>
    <xf numFmtId="166" fontId="0" fillId="0" borderId="0" xfId="0" applyNumberFormat="1" applyAlignment="1">
      <alignment horizontal="center" vertical="center"/>
    </xf>
    <xf numFmtId="0" fontId="8" fillId="3" borderId="2" xfId="0" applyFont="1" applyFill="1" applyBorder="1" applyAlignment="1">
      <alignment horizontal="center" vertical="center"/>
    </xf>
    <xf numFmtId="0" fontId="10" fillId="0" borderId="16" xfId="0" applyFont="1" applyBorder="1" applyAlignment="1" applyProtection="1">
      <alignment horizontal="center" vertical="center"/>
      <protection locked="0"/>
    </xf>
    <xf numFmtId="165" fontId="10" fillId="0" borderId="16" xfId="0" applyNumberFormat="1" applyFont="1" applyBorder="1" applyAlignment="1">
      <alignment vertical="center"/>
    </xf>
    <xf numFmtId="0" fontId="10" fillId="0" borderId="1" xfId="0" applyFont="1" applyBorder="1" applyAlignment="1" applyProtection="1">
      <alignment horizontal="center" vertical="center"/>
      <protection locked="0"/>
    </xf>
    <xf numFmtId="165" fontId="10" fillId="0" borderId="1" xfId="0" applyNumberFormat="1" applyFont="1" applyBorder="1" applyAlignment="1">
      <alignment horizontal="center" vertical="center"/>
    </xf>
    <xf numFmtId="14" fontId="10" fillId="0" borderId="16" xfId="0" applyNumberFormat="1" applyFont="1" applyBorder="1" applyAlignment="1" applyProtection="1">
      <alignment horizontal="center" vertical="center"/>
      <protection locked="0"/>
    </xf>
    <xf numFmtId="14" fontId="10" fillId="0" borderId="1" xfId="0" applyNumberFormat="1" applyFont="1" applyBorder="1" applyAlignment="1" applyProtection="1">
      <alignment horizontal="center" vertical="center"/>
      <protection locked="0"/>
    </xf>
    <xf numFmtId="0" fontId="10"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8" fillId="3" borderId="3" xfId="0" applyFont="1" applyFill="1" applyBorder="1" applyAlignment="1">
      <alignment horizontal="center" vertical="center"/>
    </xf>
    <xf numFmtId="0" fontId="13" fillId="0" borderId="0" xfId="0" applyFont="1"/>
    <xf numFmtId="0" fontId="14" fillId="3" borderId="2" xfId="0" applyFont="1" applyFill="1" applyBorder="1" applyAlignment="1">
      <alignment horizontal="center" vertical="center"/>
    </xf>
    <xf numFmtId="0" fontId="14" fillId="3" borderId="3" xfId="0" applyFont="1" applyFill="1" applyBorder="1" applyAlignment="1">
      <alignment horizontal="center" vertical="center"/>
    </xf>
    <xf numFmtId="0" fontId="13" fillId="0" borderId="6" xfId="0" applyFont="1" applyBorder="1"/>
    <xf numFmtId="0" fontId="13" fillId="0" borderId="7" xfId="0" applyFont="1" applyBorder="1"/>
    <xf numFmtId="0" fontId="13" fillId="0" borderId="8" xfId="0" applyFont="1" applyBorder="1"/>
    <xf numFmtId="0" fontId="13" fillId="0" borderId="9" xfId="0" applyFont="1" applyBorder="1"/>
    <xf numFmtId="0" fontId="13" fillId="0" borderId="10" xfId="0" applyFont="1" applyBorder="1"/>
    <xf numFmtId="0" fontId="13" fillId="0" borderId="11" xfId="0" applyFont="1" applyBorder="1"/>
    <xf numFmtId="0" fontId="13" fillId="0" borderId="12" xfId="0" applyFont="1" applyBorder="1"/>
    <xf numFmtId="0" fontId="13" fillId="0" borderId="13" xfId="0" applyFont="1" applyBorder="1"/>
    <xf numFmtId="0" fontId="10" fillId="0" borderId="0" xfId="0" applyFont="1"/>
    <xf numFmtId="0" fontId="0" fillId="0" borderId="0" xfId="0" applyAlignment="1">
      <alignment vertical="center" wrapText="1"/>
    </xf>
    <xf numFmtId="0" fontId="18" fillId="0" borderId="0" xfId="0" applyFont="1" applyAlignment="1">
      <alignment horizontal="center" vertical="center"/>
    </xf>
    <xf numFmtId="0" fontId="19" fillId="0" borderId="0" xfId="0" applyFont="1" applyAlignment="1">
      <alignment horizontal="center" vertical="center"/>
    </xf>
    <xf numFmtId="0" fontId="18" fillId="0" borderId="0" xfId="0" applyFont="1"/>
    <xf numFmtId="0" fontId="0" fillId="0" borderId="0" xfId="0" applyAlignment="1" applyProtection="1">
      <alignment vertical="center"/>
      <protection locked="0"/>
    </xf>
    <xf numFmtId="0" fontId="6" fillId="0" borderId="0" xfId="0" applyFont="1" applyAlignment="1">
      <alignment horizontal="center" vertical="center"/>
    </xf>
    <xf numFmtId="0" fontId="0" fillId="0" borderId="0" xfId="0" applyAlignment="1">
      <alignment vertical="center"/>
    </xf>
    <xf numFmtId="0" fontId="21" fillId="0" borderId="0" xfId="0" applyFont="1" applyAlignment="1">
      <alignment horizontal="center" vertical="center"/>
    </xf>
    <xf numFmtId="0" fontId="22" fillId="0" borderId="0" xfId="0" applyFont="1" applyAlignment="1">
      <alignment horizontal="center" vertical="center"/>
    </xf>
    <xf numFmtId="0" fontId="22" fillId="0" borderId="9" xfId="0" applyFont="1" applyBorder="1" applyAlignment="1">
      <alignment horizontal="center" vertical="center"/>
    </xf>
    <xf numFmtId="0" fontId="13" fillId="0" borderId="0" xfId="0" applyFont="1" applyAlignment="1">
      <alignment vertical="center" wrapText="1"/>
    </xf>
    <xf numFmtId="0" fontId="23" fillId="0" borderId="9" xfId="0" applyFont="1" applyBorder="1" applyAlignment="1">
      <alignment horizontal="center" vertical="center"/>
    </xf>
    <xf numFmtId="0" fontId="13" fillId="0" borderId="0" xfId="0" applyFont="1" applyAlignment="1">
      <alignment horizontal="center" vertical="center"/>
    </xf>
    <xf numFmtId="0" fontId="16" fillId="0" borderId="0" xfId="0" applyFont="1" applyAlignment="1">
      <alignment horizontal="center" vertical="center"/>
    </xf>
    <xf numFmtId="0" fontId="23" fillId="0" borderId="0" xfId="0" applyFont="1" applyAlignment="1">
      <alignment horizontal="center" vertical="center"/>
    </xf>
    <xf numFmtId="0" fontId="13" fillId="0" borderId="0" xfId="0" applyFont="1" applyAlignment="1" applyProtection="1">
      <alignment vertical="center"/>
      <protection locked="0"/>
    </xf>
    <xf numFmtId="0" fontId="17" fillId="0" borderId="0" xfId="0" applyFont="1" applyAlignment="1">
      <alignment horizontal="center" vertical="center"/>
    </xf>
    <xf numFmtId="0" fontId="13" fillId="0" borderId="0" xfId="0" applyFont="1" applyAlignment="1">
      <alignment vertical="center"/>
    </xf>
    <xf numFmtId="0" fontId="13" fillId="0" borderId="16" xfId="0" applyFont="1" applyBorder="1" applyAlignment="1" applyProtection="1">
      <alignment horizontal="center" vertical="center"/>
      <protection locked="0"/>
    </xf>
    <xf numFmtId="0" fontId="13" fillId="0" borderId="14" xfId="0" applyFont="1" applyBorder="1" applyAlignment="1" applyProtection="1">
      <alignment horizontal="center" vertical="center"/>
      <protection locked="0"/>
    </xf>
    <xf numFmtId="165" fontId="13" fillId="0" borderId="16" xfId="0" applyNumberFormat="1" applyFont="1" applyBorder="1" applyAlignment="1">
      <alignment vertical="center"/>
    </xf>
    <xf numFmtId="14" fontId="13" fillId="0" borderId="1" xfId="0" applyNumberFormat="1" applyFont="1" applyBorder="1" applyAlignment="1" applyProtection="1">
      <alignment horizontal="center" vertical="center"/>
      <protection locked="0"/>
    </xf>
    <xf numFmtId="14" fontId="13" fillId="0" borderId="16" xfId="0" applyNumberFormat="1" applyFont="1" applyBorder="1" applyAlignment="1" applyProtection="1">
      <alignment horizontal="center" vertical="center"/>
      <protection locked="0"/>
    </xf>
    <xf numFmtId="165" fontId="13" fillId="0" borderId="1" xfId="0" applyNumberFormat="1" applyFont="1" applyBorder="1" applyAlignment="1">
      <alignment horizontal="center" vertical="center"/>
    </xf>
    <xf numFmtId="0" fontId="13" fillId="0" borderId="1" xfId="0" applyFont="1" applyBorder="1" applyAlignment="1" applyProtection="1">
      <alignment horizontal="center" vertical="center"/>
      <protection locked="0"/>
    </xf>
    <xf numFmtId="0" fontId="24" fillId="2" borderId="1" xfId="0" applyFont="1" applyFill="1" applyBorder="1" applyAlignment="1">
      <alignment horizontal="center" vertical="center"/>
    </xf>
    <xf numFmtId="0" fontId="24" fillId="2" borderId="1" xfId="0" applyFont="1" applyFill="1" applyBorder="1" applyAlignment="1">
      <alignment horizontal="center" vertical="center" wrapText="1"/>
    </xf>
    <xf numFmtId="0" fontId="7" fillId="0" borderId="0" xfId="0" applyFont="1"/>
    <xf numFmtId="0" fontId="25" fillId="0" borderId="0" xfId="0" applyFont="1" applyAlignment="1">
      <alignment horizontal="center" vertical="center"/>
    </xf>
    <xf numFmtId="0" fontId="21" fillId="0" borderId="0" xfId="0" applyFont="1"/>
    <xf numFmtId="0" fontId="21" fillId="0" borderId="10" xfId="0" applyFont="1" applyBorder="1"/>
    <xf numFmtId="0" fontId="8" fillId="3" borderId="3" xfId="0" applyFont="1" applyFill="1" applyBorder="1" applyAlignment="1">
      <alignment horizontal="center" vertical="center"/>
    </xf>
    <xf numFmtId="0" fontId="8" fillId="3" borderId="4" xfId="0" applyFont="1" applyFill="1" applyBorder="1" applyAlignment="1">
      <alignment horizontal="center" vertical="center"/>
    </xf>
    <xf numFmtId="0" fontId="8" fillId="3" borderId="5" xfId="0" applyFont="1" applyFill="1" applyBorder="1" applyAlignment="1">
      <alignment horizontal="center" vertical="center"/>
    </xf>
    <xf numFmtId="0" fontId="11" fillId="5" borderId="0" xfId="0" applyFont="1" applyFill="1" applyAlignment="1">
      <alignment horizontal="center" vertical="center" wrapText="1"/>
    </xf>
    <xf numFmtId="0" fontId="10" fillId="0" borderId="14" xfId="0" applyFont="1" applyBorder="1" applyAlignment="1">
      <alignment horizontal="center" vertical="center" wrapText="1"/>
    </xf>
    <xf numFmtId="0" fontId="10" fillId="0" borderId="0" xfId="0" applyFont="1" applyAlignment="1">
      <alignment horizontal="center" vertical="center" wrapText="1"/>
    </xf>
    <xf numFmtId="0" fontId="10" fillId="0" borderId="15" xfId="0" applyFont="1" applyBorder="1" applyAlignment="1">
      <alignment horizontal="center" vertical="center" wrapText="1"/>
    </xf>
    <xf numFmtId="0" fontId="2" fillId="4" borderId="0" xfId="0" applyFont="1" applyFill="1" applyAlignment="1">
      <alignment horizontal="center" vertical="center"/>
    </xf>
    <xf numFmtId="0" fontId="24" fillId="2" borderId="1" xfId="0" applyFont="1" applyFill="1" applyBorder="1" applyAlignment="1">
      <alignment horizontal="center" vertical="center"/>
    </xf>
    <xf numFmtId="14" fontId="8" fillId="3" borderId="3" xfId="0" applyNumberFormat="1" applyFont="1" applyFill="1" applyBorder="1" applyAlignment="1">
      <alignment horizontal="center" vertical="center"/>
    </xf>
    <xf numFmtId="14" fontId="8" fillId="3" borderId="4" xfId="0" applyNumberFormat="1" applyFont="1" applyFill="1" applyBorder="1" applyAlignment="1">
      <alignment horizontal="center" vertical="center"/>
    </xf>
    <xf numFmtId="14" fontId="8" fillId="3" borderId="5" xfId="0" applyNumberFormat="1" applyFont="1" applyFill="1" applyBorder="1" applyAlignment="1">
      <alignment horizontal="center" vertical="center"/>
    </xf>
    <xf numFmtId="165" fontId="9" fillId="3" borderId="4" xfId="0" applyNumberFormat="1" applyFont="1" applyFill="1" applyBorder="1" applyAlignment="1">
      <alignment horizontal="center" vertical="center"/>
    </xf>
    <xf numFmtId="165" fontId="9" fillId="3" borderId="5" xfId="0" applyNumberFormat="1" applyFont="1" applyFill="1" applyBorder="1" applyAlignment="1">
      <alignment horizontal="center" vertical="center"/>
    </xf>
    <xf numFmtId="0" fontId="20" fillId="0" borderId="0" xfId="0" applyFont="1" applyAlignment="1">
      <alignment horizontal="center" vertical="center" wrapText="1"/>
    </xf>
    <xf numFmtId="0" fontId="8" fillId="3" borderId="17" xfId="0" applyFont="1" applyFill="1" applyBorder="1" applyAlignment="1">
      <alignment horizontal="center" vertical="center"/>
    </xf>
    <xf numFmtId="0" fontId="8" fillId="3" borderId="18" xfId="0" applyFont="1" applyFill="1" applyBorder="1" applyAlignment="1">
      <alignment horizontal="center" vertical="center"/>
    </xf>
    <xf numFmtId="0" fontId="7" fillId="3" borderId="3" xfId="0" applyFont="1" applyFill="1" applyBorder="1" applyAlignment="1">
      <alignment horizontal="center" vertical="center"/>
    </xf>
    <xf numFmtId="0" fontId="7" fillId="3" borderId="5" xfId="0" applyFont="1" applyFill="1" applyBorder="1" applyAlignment="1">
      <alignment horizontal="center" vertical="center"/>
    </xf>
    <xf numFmtId="0" fontId="13" fillId="0" borderId="14" xfId="0" applyFont="1" applyBorder="1" applyAlignment="1">
      <alignment horizontal="center" vertical="center" wrapText="1"/>
    </xf>
    <xf numFmtId="0" fontId="13" fillId="0" borderId="0" xfId="0" applyFont="1" applyAlignment="1">
      <alignment horizontal="center" vertical="center" wrapText="1"/>
    </xf>
    <xf numFmtId="0" fontId="13" fillId="0" borderId="15" xfId="0" applyFont="1" applyBorder="1" applyAlignment="1">
      <alignment horizontal="center" vertical="center" wrapText="1"/>
    </xf>
    <xf numFmtId="0" fontId="3" fillId="2" borderId="1" xfId="0" applyFont="1" applyFill="1" applyBorder="1" applyAlignment="1">
      <alignment horizontal="center" vertical="center"/>
    </xf>
    <xf numFmtId="14" fontId="14" fillId="3" borderId="3" xfId="0" applyNumberFormat="1" applyFont="1" applyFill="1" applyBorder="1" applyAlignment="1">
      <alignment horizontal="center" vertical="center"/>
    </xf>
    <xf numFmtId="14" fontId="14" fillId="3" borderId="4" xfId="0" applyNumberFormat="1" applyFont="1" applyFill="1" applyBorder="1" applyAlignment="1">
      <alignment horizontal="center" vertical="center"/>
    </xf>
    <xf numFmtId="14" fontId="14" fillId="3" borderId="5" xfId="0" applyNumberFormat="1" applyFont="1" applyFill="1" applyBorder="1" applyAlignment="1">
      <alignment horizontal="center" vertical="center"/>
    </xf>
    <xf numFmtId="0" fontId="14" fillId="3" borderId="3" xfId="0" applyFont="1" applyFill="1" applyBorder="1" applyAlignment="1">
      <alignment horizontal="center" vertical="center"/>
    </xf>
    <xf numFmtId="0" fontId="14" fillId="3" borderId="4" xfId="0" applyFont="1" applyFill="1" applyBorder="1" applyAlignment="1">
      <alignment horizontal="center" vertical="center"/>
    </xf>
    <xf numFmtId="0" fontId="14" fillId="3" borderId="5" xfId="0" applyFont="1" applyFill="1" applyBorder="1" applyAlignment="1">
      <alignment horizontal="center" vertical="center"/>
    </xf>
    <xf numFmtId="0" fontId="13" fillId="3" borderId="3" xfId="0" applyFont="1" applyFill="1" applyBorder="1" applyAlignment="1">
      <alignment horizontal="center" vertical="center"/>
    </xf>
    <xf numFmtId="0" fontId="13" fillId="3" borderId="5" xfId="0" applyFont="1" applyFill="1" applyBorder="1" applyAlignment="1">
      <alignment horizontal="center" vertical="center"/>
    </xf>
    <xf numFmtId="165" fontId="15" fillId="3" borderId="4" xfId="0" applyNumberFormat="1" applyFont="1" applyFill="1" applyBorder="1" applyAlignment="1">
      <alignment horizontal="center" vertical="center"/>
    </xf>
    <xf numFmtId="165" fontId="15" fillId="3" borderId="5" xfId="0" applyNumberFormat="1" applyFont="1" applyFill="1" applyBorder="1" applyAlignment="1">
      <alignment horizontal="center" vertical="center"/>
    </xf>
    <xf numFmtId="0" fontId="14" fillId="0" borderId="0" xfId="0" applyFont="1" applyAlignment="1">
      <alignment horizontal="center" vertical="center" wrapText="1"/>
    </xf>
    <xf numFmtId="0" fontId="14" fillId="3" borderId="17" xfId="0" applyFont="1" applyFill="1" applyBorder="1" applyAlignment="1">
      <alignment horizontal="center" vertical="center"/>
    </xf>
    <xf numFmtId="0" fontId="14" fillId="3" borderId="18" xfId="0" applyFont="1" applyFill="1" applyBorder="1" applyAlignment="1">
      <alignment horizontal="center" vertical="center"/>
    </xf>
  </cellXfs>
  <cellStyles count="2">
    <cellStyle name="Lien hypertexte" xfId="1" builtinId="8"/>
    <cellStyle name="Normal" xfId="0" builtinId="0"/>
  </cellStyles>
  <dxfs count="6">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hyperlink" Target="https://testingftp.square7.ch/WikiCONTRATACION/index.php?title=Archivo:Icono_pdf.png" TargetMode="External"/><Relationship Id="rId2" Type="http://schemas.openxmlformats.org/officeDocument/2006/relationships/image" Target="../media/image2.png"/><Relationship Id="rId1" Type="http://schemas.openxmlformats.org/officeDocument/2006/relationships/image" Target="../media/image1.jpeg"/><Relationship Id="rId5" Type="http://schemas.openxmlformats.org/officeDocument/2006/relationships/hyperlink" Target="https://pixabay.com/fr/illustrations/messagerie-ic%C3%B4ne-2d-orange-m%C3%A9tal-1841501/" TargetMode="External"/><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fr/illustrations/messagerie-ic%C3%B4ne-2d-orange-m%C3%A9tal-1841501/" TargetMode="External"/><Relationship Id="rId2" Type="http://schemas.openxmlformats.org/officeDocument/2006/relationships/image" Target="../media/image3.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3" Type="http://schemas.openxmlformats.org/officeDocument/2006/relationships/hyperlink" Target="https://pixabay.com/fr/illustrations/messagerie-ic%C3%B4ne-2d-orange-m%C3%A9tal-1841501/" TargetMode="External"/><Relationship Id="rId2" Type="http://schemas.openxmlformats.org/officeDocument/2006/relationships/image" Target="../media/image3.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27527250" y="95250"/>
          <a:ext cx="2333627" cy="2796834"/>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18</xdr:col>
      <xdr:colOff>555305</xdr:colOff>
      <xdr:row>6</xdr:row>
      <xdr:rowOff>36076</xdr:rowOff>
    </xdr:from>
    <xdr:to>
      <xdr:col>19</xdr:col>
      <xdr:colOff>353038</xdr:colOff>
      <xdr:row>7</xdr:row>
      <xdr:rowOff>460243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27663455" y="1960126"/>
          <a:ext cx="559733" cy="614667"/>
        </a:xfrm>
        <a:prstGeom prst="rect">
          <a:avLst/>
        </a:prstGeom>
      </xdr:spPr>
    </xdr:pic>
    <xdr:clientData/>
  </xdr:twoCellAnchor>
  <xdr:twoCellAnchor>
    <xdr:from>
      <xdr:col>20</xdr:col>
      <xdr:colOff>513279</xdr:colOff>
      <xdr:row>5</xdr:row>
      <xdr:rowOff>164687</xdr:rowOff>
    </xdr:from>
    <xdr:to>
      <xdr:col>21</xdr:col>
      <xdr:colOff>374358</xdr:colOff>
      <xdr:row>7</xdr:row>
      <xdr:rowOff>468605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 uri="{837473B0-CC2E-450A-ABE3-18F120FF3D39}">
              <a1611:picAttrSrcUrl xmlns:a1611="http://schemas.microsoft.com/office/drawing/2016/11/main" r:id="rId5"/>
            </a:ext>
          </a:extLst>
        </a:blip>
        <a:stretch>
          <a:fillRect/>
        </a:stretch>
      </xdr:blipFill>
      <xdr:spPr>
        <a:xfrm>
          <a:off x="29145429" y="1898237"/>
          <a:ext cx="623079" cy="68491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EDITER TR</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2" name="Rectangle : coins arrondis 1">
          <a:extLst>
            <a:ext uri="{FF2B5EF4-FFF2-40B4-BE49-F238E27FC236}">
              <a16:creationId xmlns:a16="http://schemas.microsoft.com/office/drawing/2014/main" id="{00000000-0008-0000-0100-000002000000}"/>
            </a:ext>
          </a:extLst>
        </xdr:cNvPr>
        <xdr:cNvSpPr/>
      </xdr:nvSpPr>
      <xdr:spPr>
        <a:xfrm>
          <a:off x="31451550" y="95250"/>
          <a:ext cx="2333627" cy="2501559"/>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20</xdr:col>
      <xdr:colOff>513279</xdr:colOff>
      <xdr:row>5</xdr:row>
      <xdr:rowOff>164687</xdr:rowOff>
    </xdr:from>
    <xdr:to>
      <xdr:col>21</xdr:col>
      <xdr:colOff>374358</xdr:colOff>
      <xdr:row>7</xdr:row>
      <xdr:rowOff>468605</xdr:rowOff>
    </xdr:to>
    <xdr:pic macro="[0]!Mail.Mail">
      <xdr:nvPicPr>
        <xdr:cNvPr id="4" name="ENVOYER_MAIL">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33069729" y="1698212"/>
          <a:ext cx="623079" cy="5896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26625" name="EDITER_TR" hidden="1">
              <a:extLst>
                <a:ext uri="{63B3BB69-23CF-44E3-9099-C40C66FF867C}">
                  <a14:compatExt spid="_x0000_s26625"/>
                </a:ext>
                <a:ext uri="{FF2B5EF4-FFF2-40B4-BE49-F238E27FC236}">
                  <a16:creationId xmlns:a16="http://schemas.microsoft.com/office/drawing/2014/main" id="{00000000-0008-0000-0100-0000016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EDITER TR</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18</xdr:col>
      <xdr:colOff>419100</xdr:colOff>
      <xdr:row>0</xdr:row>
      <xdr:rowOff>95250</xdr:rowOff>
    </xdr:from>
    <xdr:to>
      <xdr:col>21</xdr:col>
      <xdr:colOff>466727</xdr:colOff>
      <xdr:row>7</xdr:row>
      <xdr:rowOff>777534</xdr:rowOff>
    </xdr:to>
    <xdr:sp macro="" textlink="">
      <xdr:nvSpPr>
        <xdr:cNvPr id="2" name="Rectangle : coins arrondis 1">
          <a:extLst>
            <a:ext uri="{FF2B5EF4-FFF2-40B4-BE49-F238E27FC236}">
              <a16:creationId xmlns:a16="http://schemas.microsoft.com/office/drawing/2014/main" id="{00000000-0008-0000-0200-000002000000}"/>
            </a:ext>
          </a:extLst>
        </xdr:cNvPr>
        <xdr:cNvSpPr/>
      </xdr:nvSpPr>
      <xdr:spPr>
        <a:xfrm>
          <a:off x="31451550" y="95250"/>
          <a:ext cx="2333627" cy="2501559"/>
        </a:xfrm>
        <a:prstGeom prst="roundRect">
          <a:avLst/>
        </a:prstGeom>
        <a:blipFill dpi="0" rotWithShape="1">
          <a:blip xmlns:r="http://schemas.openxmlformats.org/officeDocument/2006/relationships" r:embed="rId1"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20</xdr:col>
      <xdr:colOff>513279</xdr:colOff>
      <xdr:row>5</xdr:row>
      <xdr:rowOff>164687</xdr:rowOff>
    </xdr:from>
    <xdr:to>
      <xdr:col>21</xdr:col>
      <xdr:colOff>374358</xdr:colOff>
      <xdr:row>7</xdr:row>
      <xdr:rowOff>468605</xdr:rowOff>
    </xdr:to>
    <xdr:pic macro="[0]!Mail.Mail">
      <xdr:nvPicPr>
        <xdr:cNvPr id="4" name="ENVOYER_MAIL">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tretch>
          <a:fillRect/>
        </a:stretch>
      </xdr:blipFill>
      <xdr:spPr>
        <a:xfrm>
          <a:off x="33069729" y="1698212"/>
          <a:ext cx="623079" cy="5896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66675</xdr:colOff>
          <xdr:row>2</xdr:row>
          <xdr:rowOff>0</xdr:rowOff>
        </xdr:from>
        <xdr:to>
          <xdr:col>20</xdr:col>
          <xdr:colOff>704850</xdr:colOff>
          <xdr:row>3</xdr:row>
          <xdr:rowOff>390525</xdr:rowOff>
        </xdr:to>
        <xdr:sp macro="" textlink="">
          <xdr:nvSpPr>
            <xdr:cNvPr id="25601" name="EDITER_TR" hidden="1">
              <a:extLst>
                <a:ext uri="{63B3BB69-23CF-44E3-9099-C40C66FF867C}">
                  <a14:compatExt spid="_x0000_s25601"/>
                </a:ext>
                <a:ext uri="{FF2B5EF4-FFF2-40B4-BE49-F238E27FC236}">
                  <a16:creationId xmlns:a16="http://schemas.microsoft.com/office/drawing/2014/main" id="{00000000-0008-0000-0200-0000016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RECUEIL%20DES%20TARIFS%202023_V1.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N122164\Google%20Drive\TRAVAIL%20NCA\TITRE%20DE%20RECETTE\RECUEIL%20DES%20TARIFS%202023_V1.xlsx" TargetMode="External"/><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euil1"/>
      <sheetName val="RECUEIL DES TARIFS 2023_V1"/>
    </sheetNames>
    <sheetDataSet>
      <sheetData sheetId="0">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pageSetUpPr fitToPage="1"/>
  </sheetPr>
  <dimension ref="A1:R50"/>
  <sheetViews>
    <sheetView tabSelected="1" view="pageBreakPreview" zoomScaleNormal="100" zoomScaleSheetLayoutView="100" workbookViewId="0">
      <selection activeCell="C12" sqref="C12"/>
    </sheetView>
  </sheetViews>
  <sheetFormatPr baseColWidth="10" defaultRowHeight="15"/>
  <cols>
    <col min="2" max="2" width="30.7109375" customWidth="1"/>
    <col min="3" max="3" width="20.7109375" customWidth="1"/>
    <col min="4" max="4" width="133.85546875" customWidth="1"/>
    <col min="5" max="5" width="15.42578125" customWidth="1"/>
    <col min="6" max="6" width="16" customWidth="1"/>
    <col min="7" max="7" width="20" customWidth="1"/>
    <col min="9" max="9" width="20.7109375" customWidth="1"/>
    <col min="10" max="17" width="21.7109375" customWidth="1"/>
  </cols>
  <sheetData>
    <row r="1" spans="1:18" ht="9.9499999999999993" customHeight="1"/>
    <row r="2" spans="1:18" ht="24.95" customHeight="1">
      <c r="A2" s="82" t="s">
        <v>14</v>
      </c>
      <c r="B2" s="82"/>
      <c r="C2" s="82"/>
      <c r="D2" s="82"/>
      <c r="E2" s="82"/>
      <c r="F2" s="82"/>
      <c r="G2" s="82"/>
      <c r="H2" s="82"/>
      <c r="I2" s="82"/>
      <c r="J2" s="82"/>
      <c r="K2" s="82"/>
      <c r="L2" s="82"/>
      <c r="M2" s="82"/>
      <c r="N2" s="82"/>
      <c r="O2" s="82"/>
      <c r="P2" s="82"/>
      <c r="Q2" s="82"/>
      <c r="R2" s="82"/>
    </row>
    <row r="3" spans="1:18" ht="9.9499999999999993" customHeight="1"/>
    <row r="4" spans="1:18" ht="39.950000000000003" customHeight="1">
      <c r="A4" s="78"/>
      <c r="B4" s="78"/>
      <c r="C4" s="78"/>
      <c r="D4" s="78"/>
      <c r="E4" s="78"/>
      <c r="F4" s="78"/>
      <c r="G4" s="78"/>
      <c r="H4" s="78"/>
      <c r="I4" s="78"/>
      <c r="J4" s="78"/>
      <c r="K4" s="78"/>
      <c r="L4" s="78"/>
      <c r="M4" s="78"/>
      <c r="N4" s="78"/>
      <c r="O4" s="78"/>
      <c r="P4" s="78"/>
      <c r="Q4" s="78"/>
      <c r="R4" s="78"/>
    </row>
    <row r="5" spans="1:18" ht="39.950000000000003" customHeight="1">
      <c r="A5" s="78"/>
      <c r="B5" s="78"/>
      <c r="C5" s="78"/>
      <c r="D5" s="78"/>
      <c r="E5" s="78"/>
      <c r="F5" s="78"/>
      <c r="G5" s="78"/>
      <c r="H5" s="78"/>
      <c r="I5" s="78"/>
      <c r="J5" s="78"/>
      <c r="K5" s="78"/>
      <c r="L5" s="78"/>
      <c r="M5" s="78"/>
      <c r="N5" s="78"/>
      <c r="O5" s="78"/>
      <c r="P5" s="78"/>
      <c r="Q5" s="78"/>
      <c r="R5" s="78"/>
    </row>
    <row r="6" spans="1:18" ht="9.9499999999999993" customHeight="1">
      <c r="B6" s="2"/>
      <c r="C6" s="2"/>
      <c r="D6" s="5"/>
      <c r="E6" s="2"/>
      <c r="F6" s="2"/>
      <c r="G6" s="2"/>
    </row>
    <row r="7" spans="1:18" ht="9.9499999999999993" customHeight="1"/>
    <row r="8" spans="1:18" ht="198" customHeight="1">
      <c r="B8" s="69" t="s">
        <v>3</v>
      </c>
      <c r="C8" s="69" t="s">
        <v>13</v>
      </c>
      <c r="D8" s="83" t="str">
        <f>IF(OR(B9="X",B9="Y"),"Adresses de livraison et de retrait des bacs","PRESTATION")</f>
        <v>PRESTATION</v>
      </c>
      <c r="E8" s="83"/>
      <c r="F8" s="83"/>
      <c r="G8" s="83"/>
      <c r="H8" s="83"/>
      <c r="I8" s="69" t="s">
        <v>0</v>
      </c>
      <c r="J8" s="70" t="s">
        <v>16</v>
      </c>
      <c r="K8" s="70" t="s">
        <v>17</v>
      </c>
      <c r="L8" s="70" t="s">
        <v>18</v>
      </c>
      <c r="M8" s="69" t="s">
        <v>1</v>
      </c>
      <c r="N8" s="69" t="s">
        <v>10</v>
      </c>
      <c r="O8" s="69" t="s">
        <v>11</v>
      </c>
      <c r="P8" s="69" t="s">
        <v>12</v>
      </c>
      <c r="Q8" s="69" t="s">
        <v>2</v>
      </c>
    </row>
    <row r="9" spans="1:18" s="32" customFormat="1" ht="39.950000000000003" customHeight="1">
      <c r="B9" s="23"/>
      <c r="C9" s="29"/>
      <c r="D9" s="79" t="str">
        <f>IFERROR(VLOOKUP(B9,[1]Feuil1!$B:$H,2,FALSE),"")</f>
        <v/>
      </c>
      <c r="E9" s="80"/>
      <c r="F9" s="80"/>
      <c r="G9" s="80"/>
      <c r="H9" s="81"/>
      <c r="I9" s="24" t="str">
        <f>IFERROR(VLOOKUP(B9,[2]Feuil1!$B:$F,5,FALSE),"")</f>
        <v/>
      </c>
      <c r="J9" s="24" t="str">
        <f>IF(OR(B9="X",B9="Y"),VLOOKUP($B9,[2]Feuil1!$B:$H,5,FALSE),"")</f>
        <v/>
      </c>
      <c r="K9" s="24" t="str">
        <f>IF(OR(B9="X",B9="Y"),VLOOKUP($B9,[2]Feuil1!$B:$H,6,FALSE),"")</f>
        <v/>
      </c>
      <c r="L9" s="24" t="str">
        <f>IF(OR(B9="X",B9="Y"),VLOOKUP($B9,[2]Feuil1!$B:$H,7,FALSE),"")</f>
        <v/>
      </c>
      <c r="M9" s="23"/>
      <c r="N9" s="28"/>
      <c r="O9" s="27"/>
      <c r="P9" s="23" t="str">
        <f t="shared" ref="P9:P18" si="0">IFERROR(DATEDIF((N9+1),O9,"d"),"")</f>
        <v/>
      </c>
      <c r="Q9" s="26" t="str">
        <f>IFERROR(IF(OR(B9="X",B9="Y"),IF(AND(WEEKDAY(N9,1)=7,P9&gt;3),(K9*M9)+((L9*M9)*(P9-3)),IF(AND(WEEKDAY(N9,1)=7,P9&lt;=3),(K9*M9),IF((P9&gt;3),(J9*M9)+((L9*M9)*(P9-3)),(J9*M9)))),I9*M9),"")</f>
        <v/>
      </c>
      <c r="R9" s="43"/>
    </row>
    <row r="10" spans="1:18" s="32" customFormat="1" ht="39.950000000000003" customHeight="1">
      <c r="B10" s="25" t="s">
        <v>24</v>
      </c>
      <c r="C10" s="29"/>
      <c r="D10" s="79" t="s">
        <v>35</v>
      </c>
      <c r="E10" s="80"/>
      <c r="F10" s="80"/>
      <c r="G10" s="80"/>
      <c r="H10" s="81"/>
      <c r="I10" s="24">
        <f>IFERROR(VLOOKUP(B10,[2]Feuil1!$B:$F,5,FALSE),"")</f>
        <v>21.85</v>
      </c>
      <c r="J10" s="24">
        <f>IF(OR(B10="X",B10="Y"),VLOOKUP($B10,[2]Feuil1!$B:$H,5,FALSE),"")</f>
        <v>21.85</v>
      </c>
      <c r="K10" s="24">
        <f>IF(OR(B10="X",B10="Y"),VLOOKUP($B10,[2]Feuil1!$B:$H,6,FALSE),"")</f>
        <v>43.27</v>
      </c>
      <c r="L10" s="24">
        <f>IF(OR(B10="X",B10="Y"),VLOOKUP($B10,[2]Feuil1!$B:$H,7,FALSE),"")</f>
        <v>1.1200000000000001</v>
      </c>
      <c r="M10" s="25"/>
      <c r="N10" s="28"/>
      <c r="O10" s="27"/>
      <c r="P10" s="23" t="str">
        <f t="shared" si="0"/>
        <v/>
      </c>
      <c r="Q10" s="26" t="str">
        <f t="shared" ref="Q10:Q18" si="1">IFERROR(IF(OR(B10="X",B10="Y"),IF(AND(WEEKDAY(N10,1)=7,P10&gt;3),(K10*M10)+((L10*M10)*(P10-3)),IF(AND(WEEKDAY(N10,1)=7,P10&lt;=3),(K10*M10),IF((P10&gt;3),(J10*M10)+((L10*M10)*(P10-3)),(J10*M10)))),I10*M10),"")</f>
        <v/>
      </c>
      <c r="R10" s="43"/>
    </row>
    <row r="11" spans="1:18" s="32" customFormat="1" ht="39.950000000000003" customHeight="1">
      <c r="B11" s="25"/>
      <c r="C11" s="29"/>
      <c r="D11" s="79" t="str">
        <f>IFERROR(VLOOKUP(B11,[1]Feuil1!$B:$H,2,FALSE),"")</f>
        <v/>
      </c>
      <c r="E11" s="80"/>
      <c r="F11" s="80"/>
      <c r="G11" s="80"/>
      <c r="H11" s="81"/>
      <c r="I11" s="24" t="str">
        <f>IFERROR(VLOOKUP(B11,[2]Feuil1!$B:$F,5,FALSE),"")</f>
        <v/>
      </c>
      <c r="J11" s="24" t="str">
        <f>IF(OR(B11="X",B11="Y"),VLOOKUP($B11,[2]Feuil1!$B:$H,5,FALSE),"")</f>
        <v/>
      </c>
      <c r="K11" s="24" t="str">
        <f>IF(OR(B11="X",B11="Y"),VLOOKUP($B11,[2]Feuil1!$B:$H,6,FALSE),"")</f>
        <v/>
      </c>
      <c r="L11" s="24" t="str">
        <f>IF(OR(B11="X",B11="Y"),VLOOKUP($B11,[2]Feuil1!$B:$H,7,FALSE),"")</f>
        <v/>
      </c>
      <c r="M11" s="25"/>
      <c r="N11" s="28"/>
      <c r="O11" s="28"/>
      <c r="P11" s="23" t="str">
        <f t="shared" si="0"/>
        <v/>
      </c>
      <c r="Q11" s="26" t="str">
        <f t="shared" si="1"/>
        <v/>
      </c>
      <c r="R11" s="43"/>
    </row>
    <row r="12" spans="1:18" s="32" customFormat="1" ht="39.950000000000003" customHeight="1">
      <c r="B12" s="25" t="s">
        <v>26</v>
      </c>
      <c r="C12" s="29"/>
      <c r="D12" s="79" t="s">
        <v>36</v>
      </c>
      <c r="E12" s="80"/>
      <c r="F12" s="80"/>
      <c r="G12" s="80"/>
      <c r="H12" s="81"/>
      <c r="I12" s="24">
        <f>IFERROR(VLOOKUP(B12,[2]Feuil1!$B:$F,5,FALSE),"")</f>
        <v>36.31</v>
      </c>
      <c r="J12" s="24">
        <f>IF(OR(B12="X",B12="Y"),VLOOKUP($B12,[2]Feuil1!$B:$H,5,FALSE),"")</f>
        <v>36.31</v>
      </c>
      <c r="K12" s="24">
        <f>IF(OR(B12="X",B12="Y"),VLOOKUP($B12,[2]Feuil1!$B:$H,6,FALSE),"")</f>
        <v>72.61</v>
      </c>
      <c r="L12" s="24">
        <f>IF(OR(B12="X",B12="Y"),VLOOKUP($B12,[2]Feuil1!$B:$H,7,FALSE),"")</f>
        <v>1.66</v>
      </c>
      <c r="M12" s="25"/>
      <c r="N12" s="28"/>
      <c r="O12" s="28"/>
      <c r="P12" s="23" t="str">
        <f t="shared" si="0"/>
        <v/>
      </c>
      <c r="Q12" s="26" t="str">
        <f t="shared" si="1"/>
        <v/>
      </c>
      <c r="R12" s="43"/>
    </row>
    <row r="13" spans="1:18" s="32" customFormat="1" ht="39.950000000000003" customHeight="1">
      <c r="B13" s="25"/>
      <c r="C13" s="29"/>
      <c r="D13" s="79" t="str">
        <f>IFERROR(VLOOKUP(B13,[1]Feuil1!$B:$H,2,FALSE),"")</f>
        <v/>
      </c>
      <c r="E13" s="80"/>
      <c r="F13" s="80"/>
      <c r="G13" s="80"/>
      <c r="H13" s="81"/>
      <c r="I13" s="24" t="str">
        <f>IFERROR(VLOOKUP(B13,[2]Feuil1!$B:$F,5,FALSE),"")</f>
        <v/>
      </c>
      <c r="J13" s="24" t="str">
        <f>IF(OR(B13="X",B13="Y"),VLOOKUP($B13,[2]Feuil1!$B:$H,5,FALSE),"")</f>
        <v/>
      </c>
      <c r="K13" s="24" t="str">
        <f>IF(OR(B13="X",B13="Y"),VLOOKUP($B13,[2]Feuil1!$B:$H,6,FALSE),"")</f>
        <v/>
      </c>
      <c r="L13" s="24" t="str">
        <f>IF(OR(B13="X",B13="Y"),VLOOKUP($B13,[2]Feuil1!$B:$H,7,FALSE),"")</f>
        <v/>
      </c>
      <c r="M13" s="25"/>
      <c r="N13" s="28"/>
      <c r="O13" s="28"/>
      <c r="P13" s="23" t="str">
        <f t="shared" si="0"/>
        <v/>
      </c>
      <c r="Q13" s="26" t="str">
        <f t="shared" si="1"/>
        <v/>
      </c>
      <c r="R13" s="43"/>
    </row>
    <row r="14" spans="1:18" s="32" customFormat="1" ht="39.950000000000003" customHeight="1">
      <c r="B14" s="25"/>
      <c r="C14" s="29"/>
      <c r="D14" s="79" t="str">
        <f>IFERROR(VLOOKUP(B14,[1]Feuil1!$B:$H,2,FALSE),"")</f>
        <v/>
      </c>
      <c r="E14" s="80"/>
      <c r="F14" s="80"/>
      <c r="G14" s="80"/>
      <c r="H14" s="81"/>
      <c r="I14" s="24" t="str">
        <f>IFERROR(VLOOKUP(B14,[2]Feuil1!$B:$F,5,FALSE),"")</f>
        <v/>
      </c>
      <c r="J14" s="24" t="str">
        <f>IF(OR(B14="X",B14="Y"),VLOOKUP($B14,[2]Feuil1!$B:$H,5,FALSE),"")</f>
        <v/>
      </c>
      <c r="K14" s="24" t="str">
        <f>IF(OR(B14="X",B14="Y"),VLOOKUP($B14,[2]Feuil1!$B:$H,6,FALSE),"")</f>
        <v/>
      </c>
      <c r="L14" s="24" t="str">
        <f>IF(OR(B14="X",B14="Y"),VLOOKUP($B14,[2]Feuil1!$B:$H,7,FALSE),"")</f>
        <v/>
      </c>
      <c r="M14" s="25"/>
      <c r="N14" s="28"/>
      <c r="O14" s="28"/>
      <c r="P14" s="23" t="str">
        <f t="shared" si="0"/>
        <v/>
      </c>
      <c r="Q14" s="26" t="str">
        <f t="shared" si="1"/>
        <v/>
      </c>
      <c r="R14" s="43"/>
    </row>
    <row r="15" spans="1:18" s="32" customFormat="1" ht="39.950000000000003" customHeight="1">
      <c r="B15" s="25"/>
      <c r="C15" s="29"/>
      <c r="D15" s="79" t="str">
        <f>IFERROR(VLOOKUP(B15,[1]Feuil1!$B:$H,2,FALSE),"")</f>
        <v/>
      </c>
      <c r="E15" s="80"/>
      <c r="F15" s="80"/>
      <c r="G15" s="80"/>
      <c r="H15" s="81"/>
      <c r="I15" s="24" t="str">
        <f>IFERROR(VLOOKUP(B15,[2]Feuil1!$B:$F,5,FALSE),"")</f>
        <v/>
      </c>
      <c r="J15" s="24" t="str">
        <f>IF(OR(B15="X",B15="Y"),VLOOKUP($B15,[2]Feuil1!$B:$H,5,FALSE),"")</f>
        <v/>
      </c>
      <c r="K15" s="24" t="str">
        <f>IF(OR(B15="X",B15="Y"),VLOOKUP($B15,[2]Feuil1!$B:$H,6,FALSE),"")</f>
        <v/>
      </c>
      <c r="L15" s="24" t="str">
        <f>IF(OR(B15="X",B15="Y"),VLOOKUP($B15,[2]Feuil1!$B:$H,7,FALSE),"")</f>
        <v/>
      </c>
      <c r="M15" s="25"/>
      <c r="N15" s="28"/>
      <c r="O15" s="28"/>
      <c r="P15" s="23" t="str">
        <f t="shared" si="0"/>
        <v/>
      </c>
      <c r="Q15" s="26" t="str">
        <f t="shared" si="1"/>
        <v/>
      </c>
      <c r="R15" s="43"/>
    </row>
    <row r="16" spans="1:18" s="32" customFormat="1" ht="39.950000000000003" customHeight="1">
      <c r="B16" s="25"/>
      <c r="C16" s="29"/>
      <c r="D16" s="79" t="str">
        <f>IFERROR(VLOOKUP(B16,[1]Feuil1!$B:$H,2,FALSE),"")</f>
        <v/>
      </c>
      <c r="E16" s="80"/>
      <c r="F16" s="80"/>
      <c r="G16" s="80"/>
      <c r="H16" s="81"/>
      <c r="I16" s="24" t="str">
        <f>IFERROR(VLOOKUP(B16,[2]Feuil1!$B:$F,5,FALSE),"")</f>
        <v/>
      </c>
      <c r="J16" s="24" t="str">
        <f>IF(OR(B16="X",B16="Y"),VLOOKUP($B16,[2]Feuil1!$B:$H,5,FALSE),"")</f>
        <v/>
      </c>
      <c r="K16" s="24" t="str">
        <f>IF(OR(B16="X",B16="Y"),VLOOKUP($B16,[2]Feuil1!$B:$H,6,FALSE),"")</f>
        <v/>
      </c>
      <c r="L16" s="24" t="str">
        <f>IF(OR(B16="X",B16="Y"),VLOOKUP($B16,[2]Feuil1!$B:$H,7,FALSE),"")</f>
        <v/>
      </c>
      <c r="M16" s="25"/>
      <c r="N16" s="28"/>
      <c r="O16" s="28"/>
      <c r="P16" s="23" t="str">
        <f t="shared" si="0"/>
        <v/>
      </c>
      <c r="Q16" s="26" t="str">
        <f t="shared" si="1"/>
        <v/>
      </c>
      <c r="R16" s="43"/>
    </row>
    <row r="17" spans="2:18" s="32" customFormat="1" ht="39.950000000000003" customHeight="1">
      <c r="B17" s="25"/>
      <c r="C17" s="29"/>
      <c r="D17" s="79" t="str">
        <f>IFERROR(VLOOKUP(B17,[1]Feuil1!$B:$H,2,FALSE),"")</f>
        <v/>
      </c>
      <c r="E17" s="80"/>
      <c r="F17" s="80"/>
      <c r="G17" s="80"/>
      <c r="H17" s="81"/>
      <c r="I17" s="24" t="str">
        <f>IFERROR(VLOOKUP(B17,[2]Feuil1!$B:$F,5,FALSE),"")</f>
        <v/>
      </c>
      <c r="J17" s="24" t="str">
        <f>IF(OR(B17="X",B17="Y"),VLOOKUP($B17,[2]Feuil1!$B:$H,5,FALSE),"")</f>
        <v/>
      </c>
      <c r="K17" s="24" t="str">
        <f>IF(OR(B17="X",B17="Y"),VLOOKUP($B17,[2]Feuil1!$B:$H,6,FALSE),"")</f>
        <v/>
      </c>
      <c r="L17" s="24" t="str">
        <f>IF(OR(B17="X",B17="Y"),VLOOKUP($B17,[2]Feuil1!$B:$H,7,FALSE),"")</f>
        <v/>
      </c>
      <c r="M17" s="25"/>
      <c r="N17" s="28"/>
      <c r="O17" s="28"/>
      <c r="P17" s="23" t="str">
        <f t="shared" si="0"/>
        <v/>
      </c>
      <c r="Q17" s="26" t="str">
        <f t="shared" si="1"/>
        <v/>
      </c>
      <c r="R17" s="43"/>
    </row>
    <row r="18" spans="2:18" s="32" customFormat="1" ht="39.950000000000003" customHeight="1">
      <c r="B18" s="25"/>
      <c r="C18" s="29"/>
      <c r="D18" s="79" t="str">
        <f>IFERROR(VLOOKUP(B18,[1]Feuil1!$B:$H,2,FALSE),"")</f>
        <v/>
      </c>
      <c r="E18" s="80"/>
      <c r="F18" s="80"/>
      <c r="G18" s="80"/>
      <c r="H18" s="81"/>
      <c r="I18" s="24" t="str">
        <f>IFERROR(VLOOKUP(B18,[2]Feuil1!$B:$F,5,FALSE),"")</f>
        <v/>
      </c>
      <c r="J18" s="24" t="str">
        <f>IF(OR(B18="X",B18="Y"),VLOOKUP($B18,[2]Feuil1!$B:$H,5,FALSE),"")</f>
        <v/>
      </c>
      <c r="K18" s="24" t="str">
        <f>IF(OR(B18="X",B18="Y"),VLOOKUP($B18,[2]Feuil1!$B:$H,6,FALSE),"")</f>
        <v/>
      </c>
      <c r="L18" s="24" t="str">
        <f>IF(OR(B18="X",B18="Y"),VLOOKUP($B18,[2]Feuil1!$B:$H,7,FALSE),"")</f>
        <v/>
      </c>
      <c r="M18" s="25"/>
      <c r="N18" s="25"/>
      <c r="O18" s="25"/>
      <c r="P18" s="23" t="str">
        <f t="shared" si="0"/>
        <v/>
      </c>
      <c r="Q18" s="26" t="str">
        <f t="shared" si="1"/>
        <v/>
      </c>
      <c r="R18" s="43"/>
    </row>
    <row r="19" spans="2:18" s="32" customFormat="1" ht="18" customHeight="1" thickBot="1"/>
    <row r="20" spans="2:18" s="32" customFormat="1" ht="18" customHeight="1" thickBot="1">
      <c r="B20" s="75"/>
      <c r="C20" s="76"/>
      <c r="D20" s="76"/>
      <c r="E20" s="76"/>
      <c r="F20" s="76"/>
      <c r="G20" s="77"/>
    </row>
    <row r="21" spans="2:18" s="32" customFormat="1" ht="18" customHeight="1" thickBot="1">
      <c r="B21" s="31" t="s">
        <v>15</v>
      </c>
      <c r="C21" s="75"/>
      <c r="D21" s="76"/>
      <c r="E21" s="76"/>
      <c r="F21" s="76"/>
      <c r="G21" s="77"/>
    </row>
    <row r="22" spans="2:18" s="32" customFormat="1" ht="18" customHeight="1" thickBot="1">
      <c r="B22" s="22" t="s">
        <v>15</v>
      </c>
      <c r="C22" s="75"/>
      <c r="D22" s="76"/>
      <c r="E22" s="76"/>
      <c r="F22" s="76"/>
      <c r="G22" s="77"/>
    </row>
    <row r="23" spans="2:18" s="32" customFormat="1" ht="18" customHeight="1" thickBot="1">
      <c r="B23" s="22" t="s">
        <v>15</v>
      </c>
      <c r="C23" s="84">
        <f ca="1">TODAY()</f>
        <v>45043</v>
      </c>
      <c r="D23" s="85"/>
      <c r="E23" s="85"/>
      <c r="F23" s="85"/>
      <c r="G23" s="86"/>
    </row>
    <row r="24" spans="2:18" s="32" customFormat="1" ht="18" customHeight="1" thickBot="1">
      <c r="B24" s="22" t="s">
        <v>15</v>
      </c>
      <c r="C24" s="75"/>
      <c r="D24" s="76"/>
      <c r="E24" s="76"/>
      <c r="F24" s="76"/>
      <c r="G24" s="77"/>
    </row>
    <row r="25" spans="2:18" s="32" customFormat="1" ht="18" customHeight="1" thickBot="1">
      <c r="B25" s="22" t="s">
        <v>15</v>
      </c>
      <c r="C25" s="75"/>
      <c r="D25" s="76"/>
      <c r="E25" s="76"/>
      <c r="F25" s="76"/>
      <c r="G25" s="77"/>
    </row>
    <row r="26" spans="2:18" s="32" customFormat="1" ht="18" customHeight="1" thickBot="1">
      <c r="B26" s="22" t="s">
        <v>15</v>
      </c>
      <c r="C26" s="75"/>
      <c r="D26" s="76"/>
      <c r="E26" s="76"/>
      <c r="F26" s="76"/>
      <c r="G26" s="77"/>
    </row>
    <row r="27" spans="2:18" s="32" customFormat="1" ht="18" customHeight="1" thickBot="1">
      <c r="B27" s="22" t="s">
        <v>15</v>
      </c>
      <c r="C27" s="75"/>
      <c r="D27" s="76"/>
      <c r="E27" s="76"/>
      <c r="F27" s="76"/>
      <c r="G27" s="77"/>
    </row>
    <row r="28" spans="2:18" s="32" customFormat="1" ht="18" customHeight="1" thickBot="1">
      <c r="B28" s="22" t="s">
        <v>15</v>
      </c>
      <c r="C28" s="75"/>
      <c r="D28" s="76"/>
      <c r="E28" s="76"/>
      <c r="F28" s="76"/>
      <c r="G28" s="77"/>
    </row>
    <row r="29" spans="2:18" s="32" customFormat="1" ht="18" customHeight="1" thickBot="1">
      <c r="B29" s="22" t="s">
        <v>15</v>
      </c>
      <c r="C29" s="75"/>
      <c r="D29" s="76"/>
      <c r="E29" s="76"/>
      <c r="F29" s="90"/>
      <c r="G29" s="91"/>
    </row>
    <row r="30" spans="2:18" s="32" customFormat="1" ht="18" customHeight="1" thickBot="1">
      <c r="B30" s="71"/>
      <c r="C30" s="71"/>
      <c r="D30" s="71"/>
      <c r="E30" s="71"/>
      <c r="F30" s="92" t="s">
        <v>4</v>
      </c>
      <c r="G30" s="93"/>
      <c r="H30" s="87">
        <f>SUM(Q9:Q18)</f>
        <v>0</v>
      </c>
      <c r="I30" s="88"/>
    </row>
    <row r="31" spans="2:18" s="32" customFormat="1" ht="18" customHeight="1" thickBot="1">
      <c r="G31" s="41"/>
    </row>
    <row r="32" spans="2:18" s="32" customFormat="1" ht="18" customHeight="1">
      <c r="B32" s="35"/>
      <c r="C32" s="36"/>
      <c r="D32" s="36"/>
      <c r="E32" s="36"/>
      <c r="F32" s="36"/>
      <c r="G32" s="37"/>
    </row>
    <row r="33" spans="2:7" s="32" customFormat="1" ht="18" customHeight="1">
      <c r="B33" s="38"/>
      <c r="G33" s="39"/>
    </row>
    <row r="34" spans="2:7" s="32" customFormat="1" ht="18" customHeight="1">
      <c r="B34" s="38"/>
      <c r="C34" s="89" t="s">
        <v>31</v>
      </c>
      <c r="D34" s="89"/>
      <c r="G34" s="39"/>
    </row>
    <row r="35" spans="2:7" s="32" customFormat="1" ht="18" customHeight="1">
      <c r="B35" s="38"/>
      <c r="E35" s="54"/>
      <c r="G35" s="39"/>
    </row>
    <row r="36" spans="2:7" s="32" customFormat="1" ht="18" customHeight="1">
      <c r="B36" s="53" t="s">
        <v>20</v>
      </c>
      <c r="C36" s="51"/>
      <c r="D36" s="72"/>
      <c r="E36" s="52" t="s">
        <v>21</v>
      </c>
      <c r="F36" s="73"/>
      <c r="G36" s="74"/>
    </row>
    <row r="37" spans="2:7" s="32" customFormat="1" ht="18" customHeight="1">
      <c r="B37" s="38"/>
      <c r="E37" s="59"/>
      <c r="G37" s="39"/>
    </row>
    <row r="38" spans="2:7" s="32" customFormat="1" ht="18" customHeight="1">
      <c r="B38" s="38"/>
      <c r="D38" s="49" t="s">
        <v>5</v>
      </c>
      <c r="G38" s="39"/>
    </row>
    <row r="39" spans="2:7" s="32" customFormat="1" ht="18" customHeight="1">
      <c r="B39" s="38"/>
      <c r="E39" s="61"/>
      <c r="G39" s="39"/>
    </row>
    <row r="40" spans="2:7" s="32" customFormat="1" ht="18" customHeight="1">
      <c r="B40" s="38"/>
      <c r="G40" s="39"/>
    </row>
    <row r="41" spans="2:7" s="32" customFormat="1" ht="18" customHeight="1">
      <c r="B41" s="38"/>
      <c r="G41" s="39"/>
    </row>
    <row r="42" spans="2:7" s="32" customFormat="1" ht="18" customHeight="1">
      <c r="B42" s="38"/>
      <c r="G42" s="39"/>
    </row>
    <row r="43" spans="2:7" s="32" customFormat="1" ht="18" customHeight="1" thickBot="1">
      <c r="B43" s="40"/>
      <c r="C43" s="41"/>
      <c r="D43" s="41"/>
      <c r="E43" s="41"/>
      <c r="F43" s="41"/>
      <c r="G43" s="42"/>
    </row>
    <row r="44" spans="2:7" ht="15" customHeight="1"/>
    <row r="50" spans="5:5">
      <c r="E50" s="4"/>
    </row>
  </sheetData>
  <mergeCells count="27">
    <mergeCell ref="H30:I30"/>
    <mergeCell ref="C34:D34"/>
    <mergeCell ref="C27:G27"/>
    <mergeCell ref="C28:G28"/>
    <mergeCell ref="C29:G29"/>
    <mergeCell ref="F30:G30"/>
    <mergeCell ref="C22:G22"/>
    <mergeCell ref="C23:G23"/>
    <mergeCell ref="C24:G24"/>
    <mergeCell ref="C25:G25"/>
    <mergeCell ref="C26:G26"/>
    <mergeCell ref="A2:R2"/>
    <mergeCell ref="D13:H13"/>
    <mergeCell ref="D14:H14"/>
    <mergeCell ref="D15:H15"/>
    <mergeCell ref="D16:H16"/>
    <mergeCell ref="D8:H8"/>
    <mergeCell ref="D9:H9"/>
    <mergeCell ref="D10:H10"/>
    <mergeCell ref="D11:H11"/>
    <mergeCell ref="D12:H12"/>
    <mergeCell ref="C21:G21"/>
    <mergeCell ref="A4:R4"/>
    <mergeCell ref="A5:R5"/>
    <mergeCell ref="D18:H18"/>
    <mergeCell ref="B20:G20"/>
    <mergeCell ref="D17:H17"/>
  </mergeCells>
  <conditionalFormatting sqref="B9:Q18">
    <cfRule type="notContainsBlanks" dxfId="5" priority="1" stopIfTrue="1">
      <formula>LEN(TRIM(B9))&gt;0</formula>
    </cfRule>
    <cfRule type="containsBlanks" dxfId="4" priority="2" stopIfTrue="1">
      <formula>LEN(TRIM(B9))=0</formula>
    </cfRule>
  </conditionalFormatting>
  <dataValidations count="3">
    <dataValidation type="list" allowBlank="1" showInputMessage="1" showErrorMessage="1" sqref="C21: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28" fitToHeight="0" orientation="landscape" r:id="rId1"/>
  <headerFooter>
    <oddFooter>&amp;CMŽtropole Nice C™te d'Azur
Direction de la Collecte et de la Gestion des DŽchets
Demande de prestations collecte-Rev.0-crŽŽe le 20/06/2016</oddFooter>
  </headerFooter>
  <ignoredErrors>
    <ignoredError sqref="P9:P1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F2B492-8364-480B-80AB-861B6B75BB08}">
  <sheetPr codeName="MODEL1">
    <pageSetUpPr fitToPage="1"/>
  </sheetPr>
  <dimension ref="A1:R50"/>
  <sheetViews>
    <sheetView view="pageBreakPreview" zoomScale="50" zoomScaleNormal="100" zoomScaleSheetLayoutView="50" workbookViewId="0">
      <selection activeCell="D15" sqref="D15:H15"/>
    </sheetView>
  </sheetViews>
  <sheetFormatPr baseColWidth="10" defaultRowHeight="15"/>
  <cols>
    <col min="2" max="2" width="30.7109375" customWidth="1"/>
    <col min="3" max="3" width="20.7109375" hidden="1" customWidth="1"/>
    <col min="4" max="4" width="133.85546875" customWidth="1"/>
    <col min="5" max="5" width="15.42578125" customWidth="1"/>
    <col min="6" max="6" width="16" customWidth="1"/>
    <col min="7" max="7" width="20" customWidth="1"/>
    <col min="9" max="9" width="20.7109375" customWidth="1"/>
    <col min="10" max="12" width="21.7109375" hidden="1" customWidth="1"/>
    <col min="13" max="13" width="21.7109375" customWidth="1"/>
    <col min="14" max="16" width="21.7109375" hidden="1" customWidth="1"/>
    <col min="17" max="17" width="21.7109375" customWidth="1"/>
  </cols>
  <sheetData>
    <row r="1" spans="1:18" ht="9.9499999999999993" customHeight="1"/>
    <row r="2" spans="1:18" ht="24.95" customHeight="1">
      <c r="A2" s="82" t="s">
        <v>14</v>
      </c>
      <c r="B2" s="82"/>
      <c r="C2" s="82"/>
      <c r="D2" s="82"/>
      <c r="E2" s="82"/>
      <c r="F2" s="82"/>
      <c r="G2" s="82"/>
      <c r="H2" s="82"/>
      <c r="I2" s="82"/>
      <c r="J2" s="82"/>
      <c r="K2" s="82"/>
      <c r="L2" s="82"/>
      <c r="M2" s="82"/>
      <c r="N2" s="82"/>
      <c r="O2" s="82"/>
      <c r="P2" s="82"/>
      <c r="Q2" s="82"/>
      <c r="R2" s="82"/>
    </row>
    <row r="3" spans="1:18" ht="9.9499999999999993" customHeight="1"/>
    <row r="4" spans="1:18" ht="39.950000000000003" customHeight="1">
      <c r="A4" s="78"/>
      <c r="B4" s="78"/>
      <c r="C4" s="78"/>
      <c r="D4" s="78"/>
      <c r="E4" s="78"/>
      <c r="F4" s="78"/>
      <c r="G4" s="78"/>
      <c r="H4" s="78"/>
      <c r="I4" s="78"/>
      <c r="J4" s="78"/>
      <c r="K4" s="78"/>
      <c r="L4" s="78"/>
      <c r="M4" s="78"/>
      <c r="N4" s="78"/>
      <c r="O4" s="78"/>
      <c r="P4" s="78"/>
      <c r="Q4" s="78"/>
      <c r="R4" s="78"/>
    </row>
    <row r="5" spans="1:18" ht="39.950000000000003" customHeight="1">
      <c r="A5" s="78"/>
      <c r="B5" s="78"/>
      <c r="C5" s="78"/>
      <c r="D5" s="78"/>
      <c r="E5" s="78"/>
      <c r="F5" s="78"/>
      <c r="G5" s="78"/>
      <c r="H5" s="78"/>
      <c r="I5" s="78"/>
      <c r="J5" s="78"/>
      <c r="K5" s="78"/>
      <c r="L5" s="78"/>
      <c r="M5" s="78"/>
      <c r="N5" s="78"/>
      <c r="O5" s="78"/>
      <c r="P5" s="78"/>
      <c r="Q5" s="78"/>
      <c r="R5" s="78"/>
    </row>
    <row r="6" spans="1:18" ht="9.9499999999999993" customHeight="1">
      <c r="B6" s="2"/>
      <c r="C6" s="2"/>
      <c r="D6" s="5"/>
      <c r="E6" s="2"/>
      <c r="F6" s="2"/>
      <c r="G6" s="2"/>
    </row>
    <row r="7" spans="1:18" ht="9.9499999999999993" customHeight="1"/>
    <row r="8" spans="1:18" ht="198" customHeight="1">
      <c r="B8" s="69" t="s">
        <v>3</v>
      </c>
      <c r="C8" s="69" t="s">
        <v>13</v>
      </c>
      <c r="D8" s="83" t="str">
        <f>IF(OR(B9="X",B9="Y"),"Adresses de livraison et de retrait des bacs","PRESTATION")</f>
        <v>PRESTATION</v>
      </c>
      <c r="E8" s="83"/>
      <c r="F8" s="83"/>
      <c r="G8" s="83"/>
      <c r="H8" s="83"/>
      <c r="I8" s="69" t="s">
        <v>0</v>
      </c>
      <c r="J8" s="70" t="s">
        <v>16</v>
      </c>
      <c r="K8" s="70" t="s">
        <v>17</v>
      </c>
      <c r="L8" s="70" t="s">
        <v>18</v>
      </c>
      <c r="M8" s="69" t="s">
        <v>1</v>
      </c>
      <c r="N8" s="69" t="s">
        <v>10</v>
      </c>
      <c r="O8" s="69" t="s">
        <v>11</v>
      </c>
      <c r="P8" s="69" t="s">
        <v>12</v>
      </c>
      <c r="Q8" s="69" t="s">
        <v>2</v>
      </c>
    </row>
    <row r="9" spans="1:18" ht="39.950000000000003" customHeight="1">
      <c r="B9" s="23">
        <v>78</v>
      </c>
      <c r="C9" s="29"/>
      <c r="D9" s="79" t="str">
        <f>IFERROR(VLOOKUP(B9,[2]Feuil1!$B:$H,2,FALSE),"")</f>
        <v>MISE À DISPOSITION D'UN MECANICIEN SPECIALISE TARIF DE NUIT (22H00 À 07H00 À L'HEURE)</v>
      </c>
      <c r="E9" s="80"/>
      <c r="F9" s="80"/>
      <c r="G9" s="80"/>
      <c r="H9" s="81"/>
      <c r="I9" s="24">
        <f>IFERROR(VLOOKUP(B9,[2]Feuil1!$B:$F,5,FALSE),"")</f>
        <v>68.099999999999994</v>
      </c>
      <c r="J9" s="24" t="str">
        <f>IF(OR(B9="X",B9="Y"),VLOOKUP($B9,[2]Feuil1!$B:$H,5,FALSE),"")</f>
        <v/>
      </c>
      <c r="K9" s="24" t="str">
        <f>IF(OR(B9="X",B9="Y"),VLOOKUP($B9,[2]Feuil1!$B:$H,6,FALSE),"")</f>
        <v/>
      </c>
      <c r="L9" s="24" t="str">
        <f>IF(OR(B9="X",B9="Y"),VLOOKUP($B9,[2]Feuil1!$B:$H,7,FALSE),"")</f>
        <v/>
      </c>
      <c r="M9" s="23">
        <v>1</v>
      </c>
      <c r="N9" s="28"/>
      <c r="O9" s="27"/>
      <c r="P9" s="23" t="str">
        <f t="shared" ref="P9:P18" si="0">IFERROR(DATEDIF((N9+1),O9,"d"),"")</f>
        <v/>
      </c>
      <c r="Q9" s="26">
        <f>IFERROR(IF(OR(B9="X",B9="Y"),IF(AND(WEEKDAY(N9,1)=7,P9&gt;3),(K9*M9)+((L9*M9)*(P9-3)),IF(AND(WEEKDAY(N9,1)=7,P9&lt;=3),(K9*M9),IF((P9&gt;3),(J9*M9)+((L9*M9)*(P9-3)),(J9*M9)))),I9*M9),"")</f>
        <v>68.099999999999994</v>
      </c>
    </row>
    <row r="10" spans="1:18" ht="39.950000000000003" customHeight="1">
      <c r="B10" s="25">
        <v>85</v>
      </c>
      <c r="C10" s="29"/>
      <c r="D10" s="79" t="str">
        <f>IFERROR(VLOOKUP(B10,[2]Feuil1!$B:$H,2,FALSE),"")</f>
        <v>PLUS VALUE PAR AGENT POUR ÉQUIPEMENTS ET FOURNITURES TARIF DIMANCHE ET JOUR FÉRIÉ (07H00 À 22H00 À L'HEURE)</v>
      </c>
      <c r="E10" s="80"/>
      <c r="F10" s="80"/>
      <c r="G10" s="80"/>
      <c r="H10" s="81"/>
      <c r="I10" s="24">
        <f>IFERROR(VLOOKUP(B10,[2]Feuil1!$B:$F,5,FALSE),"")</f>
        <v>0.2</v>
      </c>
      <c r="J10" s="24" t="str">
        <f>IF(OR(B10="X",B10="Y"),VLOOKUP($B10,[2]Feuil1!$B:$H,5,FALSE),"")</f>
        <v/>
      </c>
      <c r="K10" s="24" t="str">
        <f>IF(OR(B10="X",B10="Y"),VLOOKUP($B10,[2]Feuil1!$B:$H,6,FALSE),"")</f>
        <v/>
      </c>
      <c r="L10" s="24" t="str">
        <f>IF(OR(B10="X",B10="Y"),VLOOKUP($B10,[2]Feuil1!$B:$H,7,FALSE),"")</f>
        <v/>
      </c>
      <c r="M10" s="25">
        <v>2</v>
      </c>
      <c r="N10" s="28"/>
      <c r="O10" s="27"/>
      <c r="P10" s="23" t="str">
        <f t="shared" si="0"/>
        <v/>
      </c>
      <c r="Q10" s="26">
        <f t="shared" ref="Q10:Q18" si="1">IFERROR(IF(OR(B10="X",B10="Y"),IF(AND(WEEKDAY(N10,1)=7,P10&gt;3),(K10*M10)+((L10*M10)*(P10-3)),IF(AND(WEEKDAY(N10,1)=7,P10&lt;=3),(K10*M10),IF((P10&gt;3),(J10*M10)+((L10*M10)*(P10-3)),(J10*M10)))),I10*M10),"")</f>
        <v>0.4</v>
      </c>
    </row>
    <row r="11" spans="1:18" ht="39.950000000000003" customHeight="1">
      <c r="B11" s="25"/>
      <c r="C11" s="29"/>
      <c r="D11" s="79" t="str">
        <f>IFERROR(VLOOKUP(B11,[1]Feuil1!$B:$H,2,FALSE),"")</f>
        <v/>
      </c>
      <c r="E11" s="80"/>
      <c r="F11" s="80"/>
      <c r="G11" s="80"/>
      <c r="H11" s="81"/>
      <c r="I11" s="24" t="str">
        <f>IFERROR(VLOOKUP(B11,[2]Feuil1!$B:$F,5,FALSE),"")</f>
        <v/>
      </c>
      <c r="J11" s="24" t="str">
        <f>IF(OR(B11="X",B11="Y"),VLOOKUP($B11,[2]Feuil1!$B:$H,5,FALSE),"")</f>
        <v/>
      </c>
      <c r="K11" s="24" t="str">
        <f>IF(OR(B11="X",B11="Y"),VLOOKUP($B11,[2]Feuil1!$B:$H,6,FALSE),"")</f>
        <v/>
      </c>
      <c r="L11" s="24" t="str">
        <f>IF(OR(B11="X",B11="Y"),VLOOKUP($B11,[2]Feuil1!$B:$H,7,FALSE),"")</f>
        <v/>
      </c>
      <c r="M11" s="25"/>
      <c r="N11" s="28"/>
      <c r="O11" s="28"/>
      <c r="P11" s="23" t="str">
        <f t="shared" si="0"/>
        <v/>
      </c>
      <c r="Q11" s="26" t="str">
        <f t="shared" si="1"/>
        <v/>
      </c>
    </row>
    <row r="12" spans="1:18" ht="39.950000000000003" customHeight="1">
      <c r="B12" s="25"/>
      <c r="C12" s="29"/>
      <c r="D12" s="79" t="str">
        <f>IFERROR(VLOOKUP(B12,[1]Feuil1!$B:$H,2,FALSE),"")</f>
        <v/>
      </c>
      <c r="E12" s="80"/>
      <c r="F12" s="80"/>
      <c r="G12" s="80"/>
      <c r="H12" s="81"/>
      <c r="I12" s="24" t="str">
        <f>IFERROR(VLOOKUP(B12,[2]Feuil1!$B:$F,5,FALSE),"")</f>
        <v/>
      </c>
      <c r="J12" s="24" t="str">
        <f>IF(OR(B12="X",B12="Y"),VLOOKUP($B12,[2]Feuil1!$B:$H,5,FALSE),"")</f>
        <v/>
      </c>
      <c r="K12" s="24" t="str">
        <f>IF(OR(B12="X",B12="Y"),VLOOKUP($B12,[2]Feuil1!$B:$H,6,FALSE),"")</f>
        <v/>
      </c>
      <c r="L12" s="24" t="str">
        <f>IF(OR(B12="X",B12="Y"),VLOOKUP($B12,[2]Feuil1!$B:$H,7,FALSE),"")</f>
        <v/>
      </c>
      <c r="M12" s="25"/>
      <c r="N12" s="28"/>
      <c r="O12" s="28"/>
      <c r="P12" s="23" t="str">
        <f t="shared" si="0"/>
        <v/>
      </c>
      <c r="Q12" s="26" t="str">
        <f t="shared" si="1"/>
        <v/>
      </c>
    </row>
    <row r="13" spans="1:18" ht="39.950000000000003" customHeight="1">
      <c r="B13" s="25"/>
      <c r="C13" s="29"/>
      <c r="D13" s="79" t="str">
        <f>IFERROR(VLOOKUP(B13,[1]Feuil1!$B:$H,2,FALSE),"")</f>
        <v/>
      </c>
      <c r="E13" s="80"/>
      <c r="F13" s="80"/>
      <c r="G13" s="80"/>
      <c r="H13" s="81"/>
      <c r="I13" s="24" t="str">
        <f>IFERROR(VLOOKUP(B13,[2]Feuil1!$B:$F,5,FALSE),"")</f>
        <v/>
      </c>
      <c r="J13" s="24" t="str">
        <f>IF(OR(B13="X",B13="Y"),VLOOKUP($B13,[2]Feuil1!$B:$H,5,FALSE),"")</f>
        <v/>
      </c>
      <c r="K13" s="24" t="str">
        <f>IF(OR(B13="X",B13="Y"),VLOOKUP($B13,[2]Feuil1!$B:$H,6,FALSE),"")</f>
        <v/>
      </c>
      <c r="L13" s="24" t="str">
        <f>IF(OR(B13="X",B13="Y"),VLOOKUP($B13,[2]Feuil1!$B:$H,7,FALSE),"")</f>
        <v/>
      </c>
      <c r="M13" s="25"/>
      <c r="N13" s="28"/>
      <c r="O13" s="28"/>
      <c r="P13" s="23" t="str">
        <f t="shared" si="0"/>
        <v/>
      </c>
      <c r="Q13" s="26" t="str">
        <f t="shared" si="1"/>
        <v/>
      </c>
    </row>
    <row r="14" spans="1:18" ht="39.950000000000003" customHeight="1">
      <c r="B14" s="25"/>
      <c r="C14" s="29"/>
      <c r="D14" s="79" t="str">
        <f>IFERROR(VLOOKUP(B14,[1]Feuil1!$B:$H,2,FALSE),"")</f>
        <v/>
      </c>
      <c r="E14" s="80"/>
      <c r="F14" s="80"/>
      <c r="G14" s="80"/>
      <c r="H14" s="81"/>
      <c r="I14" s="24" t="str">
        <f>IFERROR(VLOOKUP(B14,[2]Feuil1!$B:$F,5,FALSE),"")</f>
        <v/>
      </c>
      <c r="J14" s="24" t="str">
        <f>IF(OR(B14="X",B14="Y"),VLOOKUP($B14,[2]Feuil1!$B:$H,5,FALSE),"")</f>
        <v/>
      </c>
      <c r="K14" s="24" t="str">
        <f>IF(OR(B14="X",B14="Y"),VLOOKUP($B14,[2]Feuil1!$B:$H,6,FALSE),"")</f>
        <v/>
      </c>
      <c r="L14" s="24" t="str">
        <f>IF(OR(B14="X",B14="Y"),VLOOKUP($B14,[2]Feuil1!$B:$H,7,FALSE),"")</f>
        <v/>
      </c>
      <c r="M14" s="25"/>
      <c r="N14" s="28"/>
      <c r="O14" s="28"/>
      <c r="P14" s="23" t="str">
        <f t="shared" si="0"/>
        <v/>
      </c>
      <c r="Q14" s="26" t="str">
        <f t="shared" si="1"/>
        <v/>
      </c>
    </row>
    <row r="15" spans="1:18" ht="39.950000000000003" customHeight="1">
      <c r="B15" s="25"/>
      <c r="C15" s="29"/>
      <c r="D15" s="79" t="str">
        <f>IFERROR(VLOOKUP(B15,[1]Feuil1!$B:$H,2,FALSE),"")</f>
        <v/>
      </c>
      <c r="E15" s="80"/>
      <c r="F15" s="80"/>
      <c r="G15" s="80"/>
      <c r="H15" s="81"/>
      <c r="I15" s="24" t="str">
        <f>IFERROR(VLOOKUP(B15,[2]Feuil1!$B:$F,5,FALSE),"")</f>
        <v/>
      </c>
      <c r="J15" s="24" t="str">
        <f>IF(OR(B15="X",B15="Y"),VLOOKUP($B15,[2]Feuil1!$B:$H,5,FALSE),"")</f>
        <v/>
      </c>
      <c r="K15" s="24" t="str">
        <f>IF(OR(B15="X",B15="Y"),VLOOKUP($B15,[2]Feuil1!$B:$H,6,FALSE),"")</f>
        <v/>
      </c>
      <c r="L15" s="24" t="str">
        <f>IF(OR(B15="X",B15="Y"),VLOOKUP($B15,[2]Feuil1!$B:$H,7,FALSE),"")</f>
        <v/>
      </c>
      <c r="M15" s="25"/>
      <c r="N15" s="28"/>
      <c r="O15" s="28"/>
      <c r="P15" s="23" t="str">
        <f t="shared" si="0"/>
        <v/>
      </c>
      <c r="Q15" s="26" t="str">
        <f t="shared" si="1"/>
        <v/>
      </c>
    </row>
    <row r="16" spans="1:18" ht="39.950000000000003" customHeight="1">
      <c r="B16" s="25"/>
      <c r="C16" s="29"/>
      <c r="D16" s="79" t="str">
        <f>IFERROR(VLOOKUP(B16,[1]Feuil1!$B:$H,2,FALSE),"")</f>
        <v/>
      </c>
      <c r="E16" s="80"/>
      <c r="F16" s="80"/>
      <c r="G16" s="80"/>
      <c r="H16" s="81"/>
      <c r="I16" s="24" t="str">
        <f>IFERROR(VLOOKUP(B16,[2]Feuil1!$B:$F,5,FALSE),"")</f>
        <v/>
      </c>
      <c r="J16" s="24" t="str">
        <f>IF(OR(B16="X",B16="Y"),VLOOKUP($B16,[2]Feuil1!$B:$H,5,FALSE),"")</f>
        <v/>
      </c>
      <c r="K16" s="24" t="str">
        <f>IF(OR(B16="X",B16="Y"),VLOOKUP($B16,[2]Feuil1!$B:$H,6,FALSE),"")</f>
        <v/>
      </c>
      <c r="L16" s="24" t="str">
        <f>IF(OR(B16="X",B16="Y"),VLOOKUP($B16,[2]Feuil1!$B:$H,7,FALSE),"")</f>
        <v/>
      </c>
      <c r="M16" s="25"/>
      <c r="N16" s="28"/>
      <c r="O16" s="28"/>
      <c r="P16" s="23" t="str">
        <f t="shared" si="0"/>
        <v/>
      </c>
      <c r="Q16" s="26" t="str">
        <f t="shared" si="1"/>
        <v/>
      </c>
    </row>
    <row r="17" spans="2:17" ht="39.950000000000003" customHeight="1">
      <c r="B17" s="25"/>
      <c r="C17" s="29"/>
      <c r="D17" s="79" t="str">
        <f>IFERROR(VLOOKUP(B17,[1]Feuil1!$B:$H,2,FALSE),"")</f>
        <v/>
      </c>
      <c r="E17" s="80"/>
      <c r="F17" s="80"/>
      <c r="G17" s="80"/>
      <c r="H17" s="81"/>
      <c r="I17" s="24" t="str">
        <f>IFERROR(VLOOKUP(B17,[2]Feuil1!$B:$F,5,FALSE),"")</f>
        <v/>
      </c>
      <c r="J17" s="24" t="str">
        <f>IF(OR(B17="X",B17="Y"),VLOOKUP($B17,[2]Feuil1!$B:$H,5,FALSE),"")</f>
        <v/>
      </c>
      <c r="K17" s="24" t="str">
        <f>IF(OR(B17="X",B17="Y"),VLOOKUP($B17,[2]Feuil1!$B:$H,6,FALSE),"")</f>
        <v/>
      </c>
      <c r="L17" s="24" t="str">
        <f>IF(OR(B17="X",B17="Y"),VLOOKUP($B17,[2]Feuil1!$B:$H,7,FALSE),"")</f>
        <v/>
      </c>
      <c r="M17" s="25"/>
      <c r="N17" s="28"/>
      <c r="O17" s="28"/>
      <c r="P17" s="23" t="str">
        <f t="shared" si="0"/>
        <v/>
      </c>
      <c r="Q17" s="26" t="str">
        <f t="shared" si="1"/>
        <v/>
      </c>
    </row>
    <row r="18" spans="2:17" ht="39.950000000000003" customHeight="1">
      <c r="B18" s="25"/>
      <c r="C18" s="29"/>
      <c r="D18" s="79" t="str">
        <f>IFERROR(VLOOKUP(B18,[1]Feuil1!$B:$H,2,FALSE),"")</f>
        <v/>
      </c>
      <c r="E18" s="80"/>
      <c r="F18" s="80"/>
      <c r="G18" s="80"/>
      <c r="H18" s="81"/>
      <c r="I18" s="24" t="str">
        <f>IFERROR(VLOOKUP(B18,[2]Feuil1!$B:$F,5,FALSE),"")</f>
        <v/>
      </c>
      <c r="J18" s="24" t="str">
        <f>IF(OR(B18="X",B18="Y"),VLOOKUP($B18,[2]Feuil1!$B:$H,5,FALSE),"")</f>
        <v/>
      </c>
      <c r="K18" s="24" t="str">
        <f>IF(OR(B18="X",B18="Y"),VLOOKUP($B18,[2]Feuil1!$B:$H,6,FALSE),"")</f>
        <v/>
      </c>
      <c r="L18" s="24" t="str">
        <f>IF(OR(B18="X",B18="Y"),VLOOKUP($B18,[2]Feuil1!$B:$H,7,FALSE),"")</f>
        <v/>
      </c>
      <c r="M18" s="25"/>
      <c r="N18" s="25"/>
      <c r="O18" s="25"/>
      <c r="P18" s="23" t="str">
        <f t="shared" si="0"/>
        <v/>
      </c>
      <c r="Q18" s="26" t="str">
        <f t="shared" si="1"/>
        <v/>
      </c>
    </row>
    <row r="19" spans="2:17" ht="18" customHeight="1" thickBot="1"/>
    <row r="20" spans="2:17" ht="18" customHeight="1" thickBot="1">
      <c r="B20" s="75"/>
      <c r="C20" s="76"/>
      <c r="D20" s="76"/>
      <c r="E20" s="76"/>
      <c r="F20" s="76"/>
      <c r="G20" s="77"/>
    </row>
    <row r="21" spans="2:17" ht="18" customHeight="1" thickBot="1">
      <c r="B21" s="31" t="s">
        <v>15</v>
      </c>
      <c r="C21" s="75"/>
      <c r="D21" s="76"/>
      <c r="E21" s="76"/>
      <c r="F21" s="76"/>
      <c r="G21" s="77"/>
    </row>
    <row r="22" spans="2:17" ht="18" customHeight="1" thickBot="1">
      <c r="B22" s="22" t="s">
        <v>15</v>
      </c>
      <c r="C22" s="75"/>
      <c r="D22" s="76"/>
      <c r="E22" s="76"/>
      <c r="F22" s="76"/>
      <c r="G22" s="77"/>
    </row>
    <row r="23" spans="2:17" ht="18" customHeight="1" thickBot="1">
      <c r="B23" s="22" t="s">
        <v>15</v>
      </c>
      <c r="C23" s="84">
        <f ca="1">TODAY()</f>
        <v>45043</v>
      </c>
      <c r="D23" s="85"/>
      <c r="E23" s="85"/>
      <c r="F23" s="85"/>
      <c r="G23" s="86"/>
    </row>
    <row r="24" spans="2:17" ht="18" customHeight="1" thickBot="1">
      <c r="B24" s="22" t="s">
        <v>15</v>
      </c>
      <c r="C24" s="75" t="s">
        <v>28</v>
      </c>
      <c r="D24" s="76"/>
      <c r="E24" s="76"/>
      <c r="F24" s="76"/>
      <c r="G24" s="77"/>
    </row>
    <row r="25" spans="2:17" ht="18" customHeight="1" thickBot="1">
      <c r="B25" s="22" t="s">
        <v>15</v>
      </c>
      <c r="C25" s="75"/>
      <c r="D25" s="76"/>
      <c r="E25" s="76"/>
      <c r="F25" s="76"/>
      <c r="G25" s="77"/>
    </row>
    <row r="26" spans="2:17" ht="18" customHeight="1" thickBot="1">
      <c r="B26" s="22" t="s">
        <v>15</v>
      </c>
      <c r="C26" s="75"/>
      <c r="D26" s="76"/>
      <c r="E26" s="76"/>
      <c r="F26" s="76"/>
      <c r="G26" s="77"/>
    </row>
    <row r="27" spans="2:17" ht="18" customHeight="1" thickBot="1">
      <c r="B27" s="22" t="s">
        <v>15</v>
      </c>
      <c r="C27" s="75"/>
      <c r="D27" s="76"/>
      <c r="E27" s="76"/>
      <c r="F27" s="76"/>
      <c r="G27" s="77"/>
    </row>
    <row r="28" spans="2:17" ht="18" customHeight="1" thickBot="1">
      <c r="B28" s="22" t="s">
        <v>15</v>
      </c>
      <c r="C28" s="75"/>
      <c r="D28" s="76"/>
      <c r="E28" s="76"/>
      <c r="F28" s="76"/>
      <c r="G28" s="77"/>
    </row>
    <row r="29" spans="2:17" ht="18" customHeight="1" thickBot="1">
      <c r="B29" s="22" t="s">
        <v>15</v>
      </c>
      <c r="C29" s="75"/>
      <c r="D29" s="76"/>
      <c r="E29" s="76"/>
      <c r="F29" s="90"/>
      <c r="G29" s="91"/>
    </row>
    <row r="30" spans="2:17" ht="18" customHeight="1" thickBot="1">
      <c r="F30" s="92" t="s">
        <v>4</v>
      </c>
      <c r="G30" s="93"/>
      <c r="H30" s="87">
        <f>SUM(Q9:Q18)</f>
        <v>68.5</v>
      </c>
      <c r="I30" s="88"/>
    </row>
    <row r="31" spans="2:17" ht="18" customHeight="1" thickBot="1">
      <c r="G31" s="12"/>
    </row>
    <row r="32" spans="2:17" ht="18" customHeight="1">
      <c r="B32" s="6"/>
      <c r="C32" s="7"/>
      <c r="D32" s="7"/>
      <c r="E32" s="7"/>
      <c r="F32" s="7"/>
      <c r="G32" s="8"/>
    </row>
    <row r="33" spans="2:7" ht="18" customHeight="1">
      <c r="B33" s="9"/>
      <c r="G33" s="10"/>
    </row>
    <row r="34" spans="2:7" ht="30" customHeight="1">
      <c r="B34" s="9"/>
      <c r="C34" s="89" t="s">
        <v>31</v>
      </c>
      <c r="D34" s="89"/>
      <c r="G34" s="10"/>
    </row>
    <row r="35" spans="2:7" ht="18" customHeight="1">
      <c r="B35" s="9"/>
      <c r="E35" s="44"/>
      <c r="G35" s="10"/>
    </row>
    <row r="36" spans="2:7" ht="18" customHeight="1">
      <c r="B36" s="53" t="s">
        <v>20</v>
      </c>
      <c r="C36" s="45"/>
      <c r="D36" s="46"/>
      <c r="E36" s="52" t="s">
        <v>21</v>
      </c>
      <c r="F36" s="47"/>
      <c r="G36" s="10"/>
    </row>
    <row r="37" spans="2:7" ht="18" customHeight="1">
      <c r="B37" s="9"/>
      <c r="E37" s="48"/>
      <c r="G37" s="10"/>
    </row>
    <row r="38" spans="2:7" ht="18" customHeight="1">
      <c r="B38" s="9"/>
      <c r="D38" s="49" t="s">
        <v>5</v>
      </c>
      <c r="G38" s="10"/>
    </row>
    <row r="39" spans="2:7" ht="18" customHeight="1">
      <c r="B39" s="9"/>
      <c r="E39" s="50"/>
      <c r="G39" s="10"/>
    </row>
    <row r="40" spans="2:7" ht="18" customHeight="1">
      <c r="B40" s="9"/>
      <c r="G40" s="10"/>
    </row>
    <row r="41" spans="2:7" ht="18" customHeight="1">
      <c r="B41" s="9"/>
      <c r="G41" s="10"/>
    </row>
    <row r="42" spans="2:7" ht="18" customHeight="1">
      <c r="B42" s="9"/>
      <c r="G42" s="10"/>
    </row>
    <row r="43" spans="2:7" ht="18" customHeight="1" thickBot="1">
      <c r="B43" s="11"/>
      <c r="C43" s="12"/>
      <c r="D43" s="12"/>
      <c r="E43" s="12"/>
      <c r="F43" s="12"/>
      <c r="G43" s="13"/>
    </row>
    <row r="44" spans="2:7" ht="15" customHeight="1"/>
    <row r="50" spans="5:5">
      <c r="E50" s="4"/>
    </row>
  </sheetData>
  <mergeCells count="27">
    <mergeCell ref="F30:G30"/>
    <mergeCell ref="H30:I30"/>
    <mergeCell ref="C34:D34"/>
    <mergeCell ref="C24:G24"/>
    <mergeCell ref="C25:G25"/>
    <mergeCell ref="C26:G26"/>
    <mergeCell ref="C27:G27"/>
    <mergeCell ref="C28:G28"/>
    <mergeCell ref="C29:G29"/>
    <mergeCell ref="C23:G23"/>
    <mergeCell ref="D11:H11"/>
    <mergeCell ref="D12:H12"/>
    <mergeCell ref="D13:H13"/>
    <mergeCell ref="D14:H14"/>
    <mergeCell ref="D15:H15"/>
    <mergeCell ref="D16:H16"/>
    <mergeCell ref="D17:H17"/>
    <mergeCell ref="D18:H18"/>
    <mergeCell ref="B20:G20"/>
    <mergeCell ref="C21:G21"/>
    <mergeCell ref="C22:G22"/>
    <mergeCell ref="D10:H10"/>
    <mergeCell ref="A2:R2"/>
    <mergeCell ref="A4:R4"/>
    <mergeCell ref="A5:R5"/>
    <mergeCell ref="D8:H8"/>
    <mergeCell ref="D9:H9"/>
  </mergeCells>
  <conditionalFormatting sqref="B9:Q18">
    <cfRule type="notContainsBlanks" dxfId="3" priority="1" stopIfTrue="1">
      <formula>LEN(TRIM(B9))&gt;0</formula>
    </cfRule>
    <cfRule type="containsBlanks" dxfId="2" priority="2" stopIfTrue="1">
      <formula>LEN(TRIM(B9))=0</formula>
    </cfRule>
  </conditionalFormatting>
  <dataValidations count="3">
    <dataValidation type="list" allowBlank="1" showInputMessage="1" sqref="C9:C18" xr:uid="{FE5F5C99-A294-490B-9A65-87A3E635AAC2}">
      <formula1>"DEM,OM,PAPIER,VERRE"</formula1>
    </dataValidation>
    <dataValidation type="list" allowBlank="1" showInputMessage="1" sqref="B9:B18" xr:uid="{64CCC3E7-A5BB-44B8-BB14-F690579DDCD8}">
      <formula1>"X,Y"</formula1>
    </dataValidation>
    <dataValidation type="list" allowBlank="1" showInputMessage="1" showErrorMessage="1" sqref="C21:C22" xr:uid="{39FBE220-43DE-4287-B20E-5FA6A4CE4FDC}">
      <formula1>ORDONNATEUR</formula1>
    </dataValidation>
  </dataValidations>
  <pageMargins left="0.70866141732283472" right="0.70866141732283472" top="0.74803149606299213" bottom="0.74803149606299213" header="0.31496062992125984" footer="0.31496062992125984"/>
  <pageSetup paperSize="9" scale="41" fitToHeight="0" orientation="landscape" r:id="rId1"/>
  <headerFooter>
    <oddFooter>&amp;CMŽtropole Nice C™te d'Azur
Direction de la Collecte et de la Gestion des DŽchets
Demande de prestations collecte-Rev.0-crŽŽe le 20/06/2016</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6625"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C5EA1B-37B3-4DDA-89EC-1C277D336C9A}">
  <sheetPr codeName="MODEL2">
    <pageSetUpPr fitToPage="1"/>
  </sheetPr>
  <dimension ref="A1:R50"/>
  <sheetViews>
    <sheetView view="pageBreakPreview" topLeftCell="A11" zoomScale="50" zoomScaleNormal="100" zoomScaleSheetLayoutView="50" workbookViewId="0">
      <selection activeCell="D15" sqref="D15:H15"/>
    </sheetView>
  </sheetViews>
  <sheetFormatPr baseColWidth="10" defaultRowHeight="15"/>
  <cols>
    <col min="2" max="2" width="30.7109375" customWidth="1"/>
    <col min="3" max="3" width="20.7109375" customWidth="1"/>
    <col min="4" max="4" width="133.85546875" customWidth="1"/>
    <col min="5" max="5" width="15.42578125" customWidth="1"/>
    <col min="6" max="6" width="16" customWidth="1"/>
    <col min="7" max="7" width="20" customWidth="1"/>
    <col min="9" max="9" width="20.7109375" customWidth="1"/>
    <col min="10" max="17" width="21.7109375" customWidth="1"/>
  </cols>
  <sheetData>
    <row r="1" spans="1:18" ht="9.9499999999999993" customHeight="1"/>
    <row r="2" spans="1:18" ht="24.95" customHeight="1">
      <c r="A2" s="82" t="s">
        <v>14</v>
      </c>
      <c r="B2" s="82"/>
      <c r="C2" s="82"/>
      <c r="D2" s="82"/>
      <c r="E2" s="82"/>
      <c r="F2" s="82"/>
      <c r="G2" s="82"/>
      <c r="H2" s="82"/>
      <c r="I2" s="82"/>
      <c r="J2" s="82"/>
      <c r="K2" s="82"/>
      <c r="L2" s="82"/>
      <c r="M2" s="82"/>
      <c r="N2" s="82"/>
      <c r="O2" s="82"/>
      <c r="P2" s="82"/>
      <c r="Q2" s="82"/>
      <c r="R2" s="82"/>
    </row>
    <row r="3" spans="1:18" ht="9.9499999999999993" customHeight="1"/>
    <row r="4" spans="1:18" ht="39.950000000000003" customHeight="1">
      <c r="A4" s="78"/>
      <c r="B4" s="78"/>
      <c r="C4" s="78"/>
      <c r="D4" s="78"/>
      <c r="E4" s="78"/>
      <c r="F4" s="78"/>
      <c r="G4" s="78"/>
      <c r="H4" s="78"/>
      <c r="I4" s="78"/>
      <c r="J4" s="78"/>
      <c r="K4" s="78"/>
      <c r="L4" s="78"/>
      <c r="M4" s="78"/>
      <c r="N4" s="78"/>
      <c r="O4" s="78"/>
      <c r="P4" s="78"/>
      <c r="Q4" s="78"/>
      <c r="R4" s="78"/>
    </row>
    <row r="5" spans="1:18" ht="39.950000000000003" customHeight="1">
      <c r="A5" s="78"/>
      <c r="B5" s="78"/>
      <c r="C5" s="78"/>
      <c r="D5" s="78"/>
      <c r="E5" s="78"/>
      <c r="F5" s="78"/>
      <c r="G5" s="78"/>
      <c r="H5" s="78"/>
      <c r="I5" s="78"/>
      <c r="J5" s="78"/>
      <c r="K5" s="78"/>
      <c r="L5" s="78"/>
      <c r="M5" s="78"/>
      <c r="N5" s="78"/>
      <c r="O5" s="78"/>
      <c r="P5" s="78"/>
      <c r="Q5" s="78"/>
      <c r="R5" s="78"/>
    </row>
    <row r="6" spans="1:18" ht="9.9499999999999993" customHeight="1">
      <c r="B6" s="2"/>
      <c r="C6" s="2"/>
      <c r="D6" s="5"/>
      <c r="E6" s="2"/>
      <c r="F6" s="2"/>
      <c r="G6" s="2"/>
    </row>
    <row r="7" spans="1:18" ht="9.9499999999999993" customHeight="1"/>
    <row r="8" spans="1:18" ht="198" customHeight="1">
      <c r="B8" s="3" t="s">
        <v>3</v>
      </c>
      <c r="C8" s="3" t="s">
        <v>13</v>
      </c>
      <c r="D8" s="97" t="str">
        <f>IF(OR(B9="X",B9="Y"),"Adresses de livraison et de retrait des bacs","PRESTATION")</f>
        <v>Adresses de livraison et de retrait des bacs</v>
      </c>
      <c r="E8" s="97"/>
      <c r="F8" s="97"/>
      <c r="G8" s="97"/>
      <c r="H8" s="97"/>
      <c r="I8" s="3" t="s">
        <v>0</v>
      </c>
      <c r="J8" s="30" t="s">
        <v>16</v>
      </c>
      <c r="K8" s="30" t="s">
        <v>17</v>
      </c>
      <c r="L8" s="30" t="s">
        <v>18</v>
      </c>
      <c r="M8" s="3" t="s">
        <v>1</v>
      </c>
      <c r="N8" s="3" t="s">
        <v>10</v>
      </c>
      <c r="O8" s="3" t="s">
        <v>11</v>
      </c>
      <c r="P8" s="3" t="s">
        <v>12</v>
      </c>
      <c r="Q8" s="3" t="s">
        <v>2</v>
      </c>
    </row>
    <row r="9" spans="1:18" s="32" customFormat="1" ht="39.950000000000003" customHeight="1">
      <c r="B9" s="62" t="s">
        <v>24</v>
      </c>
      <c r="C9" s="63" t="s">
        <v>27</v>
      </c>
      <c r="D9" s="94" t="s">
        <v>29</v>
      </c>
      <c r="E9" s="95"/>
      <c r="F9" s="95"/>
      <c r="G9" s="95"/>
      <c r="H9" s="96"/>
      <c r="I9" s="64">
        <f>IFERROR(VLOOKUP(B9,[2]Feuil1!$B:$F,5,FALSE),"")</f>
        <v>21.85</v>
      </c>
      <c r="J9" s="64">
        <f>IF(OR(B9="X",B9="Y"),VLOOKUP($B9,[2]Feuil1!$B:$H,5,FALSE),"")</f>
        <v>21.85</v>
      </c>
      <c r="K9" s="64">
        <f>IF(OR(B9="X",B9="Y"),VLOOKUP($B9,[2]Feuil1!$B:$H,6,FALSE),"")</f>
        <v>43.27</v>
      </c>
      <c r="L9" s="64">
        <f>IF(OR(B9="X",B9="Y"),VLOOKUP($B9,[2]Feuil1!$B:$H,7,FALSE),"")</f>
        <v>1.1200000000000001</v>
      </c>
      <c r="M9" s="62">
        <v>1</v>
      </c>
      <c r="N9" s="65">
        <v>45006</v>
      </c>
      <c r="O9" s="66">
        <v>45047</v>
      </c>
      <c r="P9" s="62">
        <f t="shared" ref="P9:P18" si="0">IFERROR(DATEDIF((N9+1),O9,"d"),"")</f>
        <v>40</v>
      </c>
      <c r="Q9" s="67">
        <f>IFERROR(IF(OR(B9="X",B9="Y"),IF(AND(WEEKDAY(N9,1)=7,P9&gt;3),(K9*M9)+((L9*M9)*(P9-3)),IF(AND(WEEKDAY(N9,1)=7,P9&lt;=3),(K9*M9),IF((P9&gt;3),(J9*M9)+((L9*M9)*(P9-3)),(J9*M9)))),I9*M9),"")</f>
        <v>63.290000000000006</v>
      </c>
    </row>
    <row r="10" spans="1:18" s="32" customFormat="1" ht="39.950000000000003" customHeight="1">
      <c r="B10" s="68" t="s">
        <v>26</v>
      </c>
      <c r="C10" s="63" t="s">
        <v>30</v>
      </c>
      <c r="D10" s="94" t="s">
        <v>29</v>
      </c>
      <c r="E10" s="95"/>
      <c r="F10" s="95"/>
      <c r="G10" s="95"/>
      <c r="H10" s="96"/>
      <c r="I10" s="64">
        <f>IFERROR(VLOOKUP(B10,[2]Feuil1!$B:$F,5,FALSE),"")</f>
        <v>36.31</v>
      </c>
      <c r="J10" s="64">
        <f>IF(OR(B10="X",B10="Y"),VLOOKUP($B10,[2]Feuil1!$B:$H,5,FALSE),"")</f>
        <v>36.31</v>
      </c>
      <c r="K10" s="64">
        <f>IF(OR(B10="X",B10="Y"),VLOOKUP($B10,[2]Feuil1!$B:$H,6,FALSE),"")</f>
        <v>72.61</v>
      </c>
      <c r="L10" s="64">
        <f>IF(OR(B10="X",B10="Y"),VLOOKUP($B10,[2]Feuil1!$B:$H,7,FALSE),"")</f>
        <v>1.66</v>
      </c>
      <c r="M10" s="68">
        <v>2</v>
      </c>
      <c r="N10" s="65">
        <v>45006</v>
      </c>
      <c r="O10" s="66">
        <v>45047</v>
      </c>
      <c r="P10" s="62">
        <f t="shared" si="0"/>
        <v>40</v>
      </c>
      <c r="Q10" s="67">
        <f t="shared" ref="Q10:Q18" si="1">IFERROR(IF(OR(B10="X",B10="Y"),IF(AND(WEEKDAY(N10,1)=7,P10&gt;3),(K10*M10)+((L10*M10)*(P10-3)),IF(AND(WEEKDAY(N10,1)=7,P10&lt;=3),(K10*M10),IF((P10&gt;3),(J10*M10)+((L10*M10)*(P10-3)),(J10*M10)))),I10*M10),"")</f>
        <v>195.45999999999998</v>
      </c>
    </row>
    <row r="11" spans="1:18" s="32" customFormat="1" ht="39.950000000000003" customHeight="1">
      <c r="B11" s="68"/>
      <c r="C11" s="63"/>
      <c r="D11" s="94" t="str">
        <f>IFERROR(VLOOKUP(B11,[1]Feuil1!$B:$H,2,FALSE),"")</f>
        <v/>
      </c>
      <c r="E11" s="95"/>
      <c r="F11" s="95"/>
      <c r="G11" s="95"/>
      <c r="H11" s="96"/>
      <c r="I11" s="64" t="str">
        <f>IFERROR(VLOOKUP(B11,[2]Feuil1!$B:$F,5,FALSE),"")</f>
        <v/>
      </c>
      <c r="J11" s="64" t="str">
        <f>IF(OR(B11="X",B11="Y"),VLOOKUP($B11,[2]Feuil1!$B:$H,5,FALSE),"")</f>
        <v/>
      </c>
      <c r="K11" s="64" t="str">
        <f>IF(OR(B11="X",B11="Y"),VLOOKUP($B11,[2]Feuil1!$B:$H,6,FALSE),"")</f>
        <v/>
      </c>
      <c r="L11" s="64" t="str">
        <f>IF(OR(B11="X",B11="Y"),VLOOKUP($B11,[2]Feuil1!$B:$H,7,FALSE),"")</f>
        <v/>
      </c>
      <c r="M11" s="68"/>
      <c r="N11" s="65"/>
      <c r="O11" s="65"/>
      <c r="P11" s="62" t="str">
        <f t="shared" si="0"/>
        <v/>
      </c>
      <c r="Q11" s="67" t="str">
        <f t="shared" si="1"/>
        <v/>
      </c>
    </row>
    <row r="12" spans="1:18" s="32" customFormat="1" ht="39.950000000000003" customHeight="1">
      <c r="B12" s="68"/>
      <c r="C12" s="63"/>
      <c r="D12" s="94" t="str">
        <f>IFERROR(VLOOKUP(B12,[1]Feuil1!$B:$H,2,FALSE),"")</f>
        <v/>
      </c>
      <c r="E12" s="95"/>
      <c r="F12" s="95"/>
      <c r="G12" s="95"/>
      <c r="H12" s="96"/>
      <c r="I12" s="64" t="str">
        <f>IFERROR(VLOOKUP(B12,[2]Feuil1!$B:$F,5,FALSE),"")</f>
        <v/>
      </c>
      <c r="J12" s="64" t="str">
        <f>IF(OR(B12="X",B12="Y"),VLOOKUP($B12,[2]Feuil1!$B:$H,5,FALSE),"")</f>
        <v/>
      </c>
      <c r="K12" s="64" t="str">
        <f>IF(OR(B12="X",B12="Y"),VLOOKUP($B12,[2]Feuil1!$B:$H,6,FALSE),"")</f>
        <v/>
      </c>
      <c r="L12" s="64" t="str">
        <f>IF(OR(B12="X",B12="Y"),VLOOKUP($B12,[2]Feuil1!$B:$H,7,FALSE),"")</f>
        <v/>
      </c>
      <c r="M12" s="68"/>
      <c r="N12" s="65"/>
      <c r="O12" s="65"/>
      <c r="P12" s="62" t="str">
        <f t="shared" si="0"/>
        <v/>
      </c>
      <c r="Q12" s="67" t="str">
        <f t="shared" si="1"/>
        <v/>
      </c>
    </row>
    <row r="13" spans="1:18" s="32" customFormat="1" ht="39.950000000000003" customHeight="1">
      <c r="B13" s="68"/>
      <c r="C13" s="63"/>
      <c r="D13" s="94" t="str">
        <f>IFERROR(VLOOKUP(B13,[1]Feuil1!$B:$H,2,FALSE),"")</f>
        <v/>
      </c>
      <c r="E13" s="95"/>
      <c r="F13" s="95"/>
      <c r="G13" s="95"/>
      <c r="H13" s="96"/>
      <c r="I13" s="64" t="str">
        <f>IFERROR(VLOOKUP(B13,[2]Feuil1!$B:$F,5,FALSE),"")</f>
        <v/>
      </c>
      <c r="J13" s="64" t="str">
        <f>IF(OR(B13="X",B13="Y"),VLOOKUP($B13,[2]Feuil1!$B:$H,5,FALSE),"")</f>
        <v/>
      </c>
      <c r="K13" s="64" t="str">
        <f>IF(OR(B13="X",B13="Y"),VLOOKUP($B13,[2]Feuil1!$B:$H,6,FALSE),"")</f>
        <v/>
      </c>
      <c r="L13" s="64" t="str">
        <f>IF(OR(B13="X",B13="Y"),VLOOKUP($B13,[2]Feuil1!$B:$H,7,FALSE),"")</f>
        <v/>
      </c>
      <c r="M13" s="68"/>
      <c r="N13" s="65"/>
      <c r="O13" s="65"/>
      <c r="P13" s="62" t="str">
        <f t="shared" si="0"/>
        <v/>
      </c>
      <c r="Q13" s="67" t="str">
        <f t="shared" si="1"/>
        <v/>
      </c>
    </row>
    <row r="14" spans="1:18" s="32" customFormat="1" ht="39.950000000000003" customHeight="1">
      <c r="B14" s="68"/>
      <c r="C14" s="63"/>
      <c r="D14" s="94" t="str">
        <f>IFERROR(VLOOKUP(B14,[1]Feuil1!$B:$H,2,FALSE),"")</f>
        <v/>
      </c>
      <c r="E14" s="95"/>
      <c r="F14" s="95"/>
      <c r="G14" s="95"/>
      <c r="H14" s="96"/>
      <c r="I14" s="64" t="str">
        <f>IFERROR(VLOOKUP(B14,[2]Feuil1!$B:$F,5,FALSE),"")</f>
        <v/>
      </c>
      <c r="J14" s="64" t="str">
        <f>IF(OR(B14="X",B14="Y"),VLOOKUP($B14,[2]Feuil1!$B:$H,5,FALSE),"")</f>
        <v/>
      </c>
      <c r="K14" s="64" t="str">
        <f>IF(OR(B14="X",B14="Y"),VLOOKUP($B14,[2]Feuil1!$B:$H,6,FALSE),"")</f>
        <v/>
      </c>
      <c r="L14" s="64" t="str">
        <f>IF(OR(B14="X",B14="Y"),VLOOKUP($B14,[2]Feuil1!$B:$H,7,FALSE),"")</f>
        <v/>
      </c>
      <c r="M14" s="68"/>
      <c r="N14" s="65"/>
      <c r="O14" s="65"/>
      <c r="P14" s="62" t="str">
        <f t="shared" si="0"/>
        <v/>
      </c>
      <c r="Q14" s="67" t="str">
        <f t="shared" si="1"/>
        <v/>
      </c>
    </row>
    <row r="15" spans="1:18" s="32" customFormat="1" ht="39.950000000000003" customHeight="1">
      <c r="B15" s="68"/>
      <c r="C15" s="63"/>
      <c r="D15" s="94" t="str">
        <f>IFERROR(VLOOKUP(B15,[1]Feuil1!$B:$H,2,FALSE),"")</f>
        <v/>
      </c>
      <c r="E15" s="95"/>
      <c r="F15" s="95"/>
      <c r="G15" s="95"/>
      <c r="H15" s="96"/>
      <c r="I15" s="64" t="str">
        <f>IFERROR(VLOOKUP(B15,[2]Feuil1!$B:$F,5,FALSE),"")</f>
        <v/>
      </c>
      <c r="J15" s="64" t="str">
        <f>IF(OR(B15="X",B15="Y"),VLOOKUP($B15,[2]Feuil1!$B:$H,5,FALSE),"")</f>
        <v/>
      </c>
      <c r="K15" s="64" t="str">
        <f>IF(OR(B15="X",B15="Y"),VLOOKUP($B15,[2]Feuil1!$B:$H,6,FALSE),"")</f>
        <v/>
      </c>
      <c r="L15" s="64" t="str">
        <f>IF(OR(B15="X",B15="Y"),VLOOKUP($B15,[2]Feuil1!$B:$H,7,FALSE),"")</f>
        <v/>
      </c>
      <c r="M15" s="68"/>
      <c r="N15" s="65"/>
      <c r="O15" s="65"/>
      <c r="P15" s="62" t="str">
        <f t="shared" si="0"/>
        <v/>
      </c>
      <c r="Q15" s="67" t="str">
        <f t="shared" si="1"/>
        <v/>
      </c>
    </row>
    <row r="16" spans="1:18" s="32" customFormat="1" ht="39.950000000000003" customHeight="1">
      <c r="B16" s="68"/>
      <c r="C16" s="63"/>
      <c r="D16" s="94" t="str">
        <f>IFERROR(VLOOKUP(B16,[1]Feuil1!$B:$H,2,FALSE),"")</f>
        <v/>
      </c>
      <c r="E16" s="95"/>
      <c r="F16" s="95"/>
      <c r="G16" s="95"/>
      <c r="H16" s="96"/>
      <c r="I16" s="64" t="str">
        <f>IFERROR(VLOOKUP(B16,[2]Feuil1!$B:$F,5,FALSE),"")</f>
        <v/>
      </c>
      <c r="J16" s="64" t="str">
        <f>IF(OR(B16="X",B16="Y"),VLOOKUP($B16,[2]Feuil1!$B:$H,5,FALSE),"")</f>
        <v/>
      </c>
      <c r="K16" s="64" t="str">
        <f>IF(OR(B16="X",B16="Y"),VLOOKUP($B16,[2]Feuil1!$B:$H,6,FALSE),"")</f>
        <v/>
      </c>
      <c r="L16" s="64" t="str">
        <f>IF(OR(B16="X",B16="Y"),VLOOKUP($B16,[2]Feuil1!$B:$H,7,FALSE),"")</f>
        <v/>
      </c>
      <c r="M16" s="68"/>
      <c r="N16" s="65"/>
      <c r="O16" s="65"/>
      <c r="P16" s="62" t="str">
        <f t="shared" si="0"/>
        <v/>
      </c>
      <c r="Q16" s="67" t="str">
        <f t="shared" si="1"/>
        <v/>
      </c>
    </row>
    <row r="17" spans="2:17" s="32" customFormat="1" ht="39.950000000000003" customHeight="1">
      <c r="B17" s="68"/>
      <c r="C17" s="63"/>
      <c r="D17" s="94" t="str">
        <f>IFERROR(VLOOKUP(B17,[1]Feuil1!$B:$H,2,FALSE),"")</f>
        <v/>
      </c>
      <c r="E17" s="95"/>
      <c r="F17" s="95"/>
      <c r="G17" s="95"/>
      <c r="H17" s="96"/>
      <c r="I17" s="64" t="str">
        <f>IFERROR(VLOOKUP(B17,[2]Feuil1!$B:$F,5,FALSE),"")</f>
        <v/>
      </c>
      <c r="J17" s="64" t="str">
        <f>IF(OR(B17="X",B17="Y"),VLOOKUP($B17,[2]Feuil1!$B:$H,5,FALSE),"")</f>
        <v/>
      </c>
      <c r="K17" s="64" t="str">
        <f>IF(OR(B17="X",B17="Y"),VLOOKUP($B17,[2]Feuil1!$B:$H,6,FALSE),"")</f>
        <v/>
      </c>
      <c r="L17" s="64" t="str">
        <f>IF(OR(B17="X",B17="Y"),VLOOKUP($B17,[2]Feuil1!$B:$H,7,FALSE),"")</f>
        <v/>
      </c>
      <c r="M17" s="68"/>
      <c r="N17" s="65"/>
      <c r="O17" s="65"/>
      <c r="P17" s="62" t="str">
        <f t="shared" si="0"/>
        <v/>
      </c>
      <c r="Q17" s="67" t="str">
        <f t="shared" si="1"/>
        <v/>
      </c>
    </row>
    <row r="18" spans="2:17" s="32" customFormat="1" ht="39.950000000000003" customHeight="1">
      <c r="B18" s="68"/>
      <c r="C18" s="63"/>
      <c r="D18" s="94" t="str">
        <f>IFERROR(VLOOKUP(B18,[1]Feuil1!$B:$H,2,FALSE),"")</f>
        <v/>
      </c>
      <c r="E18" s="95"/>
      <c r="F18" s="95"/>
      <c r="G18" s="95"/>
      <c r="H18" s="96"/>
      <c r="I18" s="64" t="str">
        <f>IFERROR(VLOOKUP(B18,[2]Feuil1!$B:$F,5,FALSE),"")</f>
        <v/>
      </c>
      <c r="J18" s="64" t="str">
        <f>IF(OR(B18="X",B18="Y"),VLOOKUP($B18,[2]Feuil1!$B:$H,5,FALSE),"")</f>
        <v/>
      </c>
      <c r="K18" s="64" t="str">
        <f>IF(OR(B18="X",B18="Y"),VLOOKUP($B18,[2]Feuil1!$B:$H,6,FALSE),"")</f>
        <v/>
      </c>
      <c r="L18" s="64" t="str">
        <f>IF(OR(B18="X",B18="Y"),VLOOKUP($B18,[2]Feuil1!$B:$H,7,FALSE),"")</f>
        <v/>
      </c>
      <c r="M18" s="68"/>
      <c r="N18" s="68"/>
      <c r="O18" s="68"/>
      <c r="P18" s="62" t="str">
        <f t="shared" si="0"/>
        <v/>
      </c>
      <c r="Q18" s="67" t="str">
        <f t="shared" si="1"/>
        <v/>
      </c>
    </row>
    <row r="19" spans="2:17" s="32" customFormat="1" ht="18" customHeight="1" thickBot="1"/>
    <row r="20" spans="2:17" s="32" customFormat="1" ht="42.95" customHeight="1" thickBot="1">
      <c r="B20" s="101"/>
      <c r="C20" s="102"/>
      <c r="D20" s="102"/>
      <c r="E20" s="102"/>
      <c r="F20" s="102"/>
      <c r="G20" s="103"/>
    </row>
    <row r="21" spans="2:17" s="32" customFormat="1" ht="42.95" customHeight="1" thickBot="1">
      <c r="B21" s="34" t="s">
        <v>15</v>
      </c>
      <c r="C21" s="101"/>
      <c r="D21" s="102"/>
      <c r="E21" s="102"/>
      <c r="F21" s="102"/>
      <c r="G21" s="103"/>
    </row>
    <row r="22" spans="2:17" s="32" customFormat="1" ht="42.95" customHeight="1" thickBot="1">
      <c r="B22" s="33" t="s">
        <v>15</v>
      </c>
      <c r="C22" s="101"/>
      <c r="D22" s="102"/>
      <c r="E22" s="102"/>
      <c r="F22" s="102"/>
      <c r="G22" s="103"/>
    </row>
    <row r="23" spans="2:17" s="32" customFormat="1" ht="42.95" customHeight="1" thickBot="1">
      <c r="B23" s="33" t="s">
        <v>15</v>
      </c>
      <c r="C23" s="98">
        <f ca="1">TODAY()</f>
        <v>45043</v>
      </c>
      <c r="D23" s="99"/>
      <c r="E23" s="99"/>
      <c r="F23" s="99"/>
      <c r="G23" s="100"/>
    </row>
    <row r="24" spans="2:17" s="32" customFormat="1" ht="42.95" customHeight="1" thickBot="1">
      <c r="B24" s="33" t="s">
        <v>15</v>
      </c>
      <c r="C24" s="101" t="s">
        <v>29</v>
      </c>
      <c r="D24" s="102"/>
      <c r="E24" s="102"/>
      <c r="F24" s="102"/>
      <c r="G24" s="103"/>
    </row>
    <row r="25" spans="2:17" s="32" customFormat="1" ht="42.95" customHeight="1" thickBot="1">
      <c r="B25" s="33" t="s">
        <v>15</v>
      </c>
      <c r="C25" s="101"/>
      <c r="D25" s="102"/>
      <c r="E25" s="102"/>
      <c r="F25" s="102"/>
      <c r="G25" s="103"/>
    </row>
    <row r="26" spans="2:17" s="32" customFormat="1" ht="42.95" customHeight="1" thickBot="1">
      <c r="B26" s="33" t="s">
        <v>15</v>
      </c>
      <c r="C26" s="101"/>
      <c r="D26" s="102"/>
      <c r="E26" s="102"/>
      <c r="F26" s="102"/>
      <c r="G26" s="103"/>
    </row>
    <row r="27" spans="2:17" s="32" customFormat="1" ht="42.95" customHeight="1" thickBot="1">
      <c r="B27" s="33" t="s">
        <v>15</v>
      </c>
      <c r="C27" s="101"/>
      <c r="D27" s="102"/>
      <c r="E27" s="102"/>
      <c r="F27" s="102"/>
      <c r="G27" s="103"/>
    </row>
    <row r="28" spans="2:17" s="32" customFormat="1" ht="42.95" customHeight="1" thickBot="1">
      <c r="B28" s="33" t="s">
        <v>15</v>
      </c>
      <c r="C28" s="101"/>
      <c r="D28" s="102"/>
      <c r="E28" s="102"/>
      <c r="F28" s="102"/>
      <c r="G28" s="103"/>
    </row>
    <row r="29" spans="2:17" s="32" customFormat="1" ht="42.95" customHeight="1" thickBot="1">
      <c r="B29" s="33" t="s">
        <v>15</v>
      </c>
      <c r="C29" s="101"/>
      <c r="D29" s="102"/>
      <c r="E29" s="102"/>
      <c r="F29" s="109"/>
      <c r="G29" s="110"/>
    </row>
    <row r="30" spans="2:17" s="32" customFormat="1" ht="42.95" customHeight="1" thickBot="1">
      <c r="F30" s="104" t="s">
        <v>4</v>
      </c>
      <c r="G30" s="105"/>
      <c r="H30" s="106">
        <f>SUM(Q9:Q18)</f>
        <v>258.75</v>
      </c>
      <c r="I30" s="107"/>
    </row>
    <row r="31" spans="2:17" s="32" customFormat="1" ht="42.95" customHeight="1" thickBot="1">
      <c r="G31" s="41"/>
    </row>
    <row r="32" spans="2:17" s="32" customFormat="1" ht="42.95" customHeight="1">
      <c r="B32" s="35"/>
      <c r="C32" s="36"/>
      <c r="D32" s="36"/>
      <c r="E32" s="36"/>
      <c r="F32" s="36"/>
      <c r="G32" s="37"/>
    </row>
    <row r="33" spans="2:7" s="32" customFormat="1" ht="42.95" customHeight="1">
      <c r="B33" s="38"/>
      <c r="G33" s="39"/>
    </row>
    <row r="34" spans="2:7" s="32" customFormat="1" ht="42.95" customHeight="1">
      <c r="B34" s="38"/>
      <c r="C34" s="108" t="s">
        <v>31</v>
      </c>
      <c r="D34" s="108"/>
      <c r="G34" s="39"/>
    </row>
    <row r="35" spans="2:7" s="32" customFormat="1" ht="42.95" customHeight="1">
      <c r="B35" s="38"/>
      <c r="E35" s="54"/>
      <c r="G35" s="39"/>
    </row>
    <row r="36" spans="2:7" s="32" customFormat="1" ht="42.95" customHeight="1">
      <c r="B36" s="55" t="s">
        <v>20</v>
      </c>
      <c r="C36" s="56"/>
      <c r="D36" s="57"/>
      <c r="E36" s="58" t="s">
        <v>21</v>
      </c>
      <c r="G36" s="39"/>
    </row>
    <row r="37" spans="2:7" s="32" customFormat="1" ht="42.95" customHeight="1">
      <c r="B37" s="38"/>
      <c r="E37" s="59"/>
      <c r="G37" s="39"/>
    </row>
    <row r="38" spans="2:7" s="32" customFormat="1" ht="42.95" customHeight="1">
      <c r="B38" s="38"/>
      <c r="D38" s="60" t="s">
        <v>5</v>
      </c>
      <c r="G38" s="39"/>
    </row>
    <row r="39" spans="2:7" s="32" customFormat="1" ht="42.95" customHeight="1">
      <c r="B39" s="38"/>
      <c r="E39" s="61"/>
      <c r="G39" s="39"/>
    </row>
    <row r="40" spans="2:7" s="32" customFormat="1" ht="42.95" customHeight="1">
      <c r="B40" s="38"/>
      <c r="G40" s="39"/>
    </row>
    <row r="41" spans="2:7" s="32" customFormat="1" ht="42.95" customHeight="1">
      <c r="B41" s="38"/>
      <c r="G41" s="39"/>
    </row>
    <row r="42" spans="2:7" s="32" customFormat="1" ht="42.95" customHeight="1">
      <c r="B42" s="38"/>
      <c r="G42" s="39"/>
    </row>
    <row r="43" spans="2:7" s="32" customFormat="1" ht="42.95" customHeight="1" thickBot="1">
      <c r="B43" s="40"/>
      <c r="C43" s="41"/>
      <c r="D43" s="41"/>
      <c r="E43" s="41"/>
      <c r="F43" s="41"/>
      <c r="G43" s="42"/>
    </row>
    <row r="44" spans="2:7" ht="15" customHeight="1"/>
    <row r="50" spans="5:5">
      <c r="E50" s="4"/>
    </row>
  </sheetData>
  <mergeCells count="27">
    <mergeCell ref="F30:G30"/>
    <mergeCell ref="H30:I30"/>
    <mergeCell ref="C34:D34"/>
    <mergeCell ref="C24:G24"/>
    <mergeCell ref="C25:G25"/>
    <mergeCell ref="C26:G26"/>
    <mergeCell ref="C27:G27"/>
    <mergeCell ref="C28:G28"/>
    <mergeCell ref="C29:G29"/>
    <mergeCell ref="C23:G23"/>
    <mergeCell ref="D11:H11"/>
    <mergeCell ref="D12:H12"/>
    <mergeCell ref="D13:H13"/>
    <mergeCell ref="D14:H14"/>
    <mergeCell ref="D15:H15"/>
    <mergeCell ref="D16:H16"/>
    <mergeCell ref="D17:H17"/>
    <mergeCell ref="D18:H18"/>
    <mergeCell ref="B20:G20"/>
    <mergeCell ref="C21:G21"/>
    <mergeCell ref="C22:G22"/>
    <mergeCell ref="D10:H10"/>
    <mergeCell ref="A2:R2"/>
    <mergeCell ref="A4:R4"/>
    <mergeCell ref="A5:R5"/>
    <mergeCell ref="D8:H8"/>
    <mergeCell ref="D9:H9"/>
  </mergeCells>
  <conditionalFormatting sqref="B9:Q18">
    <cfRule type="notContainsBlanks" dxfId="1" priority="1" stopIfTrue="1">
      <formula>LEN(TRIM(B9))&gt;0</formula>
    </cfRule>
    <cfRule type="containsBlanks" dxfId="0" priority="2" stopIfTrue="1">
      <formula>LEN(TRIM(B9))=0</formula>
    </cfRule>
  </conditionalFormatting>
  <dataValidations count="3">
    <dataValidation type="list" allowBlank="1" showInputMessage="1" sqref="C9:C18" xr:uid="{25EDAB02-AEF7-4A07-869E-5F760278A824}">
      <formula1>"DEM,OM,PAPIER,VERRE"</formula1>
    </dataValidation>
    <dataValidation type="list" allowBlank="1" showInputMessage="1" sqref="B9:B18" xr:uid="{8554D015-0EE3-407A-AB23-D1C934B91117}">
      <formula1>"X,Y"</formula1>
    </dataValidation>
    <dataValidation type="list" allowBlank="1" showInputMessage="1" showErrorMessage="1" sqref="C21:C22" xr:uid="{66CA7557-EEEE-4154-9A31-AFF239B54477}">
      <formula1>ORDONNATEUR</formula1>
    </dataValidation>
  </dataValidations>
  <pageMargins left="0.70866141732283472" right="0.70866141732283472" top="0.74803149606299213" bottom="0.74803149606299213" header="0.31496062992125984" footer="0.31496062992125984"/>
  <pageSetup paperSize="9" scale="28" fitToHeight="0" orientation="landscape" r:id="rId1"/>
  <headerFooter>
    <oddFooter>&amp;CMŽtropole Nice C™te d'Azur
Direction de la Collecte et de la Gestion des DŽchets
Demande de prestations collecte-Rev.0-crŽŽe le 20/06/2016</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5601" r:id="rId4" name="EDITER_TR">
              <controlPr defaultSize="0" autoFill="0" autoPict="0" macro="[0]!EDITER_TR_Cliquer">
                <anchor moveWithCells="1" sizeWithCells="1">
                  <from>
                    <xdr:col>19</xdr:col>
                    <xdr:colOff>66675</xdr:colOff>
                    <xdr:row>2</xdr:row>
                    <xdr:rowOff>0</xdr:rowOff>
                  </from>
                  <to>
                    <xdr:col>20</xdr:col>
                    <xdr:colOff>704850</xdr:colOff>
                    <xdr:row>3</xdr:row>
                    <xdr:rowOff>390525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I15" sqref="I15"/>
    </sheetView>
  </sheetViews>
  <sheetFormatPr baseColWidth="10" defaultRowHeight="15"/>
  <cols>
    <col min="1" max="1" width="11.42578125" style="21"/>
    <col min="2" max="2" width="11.42578125" style="4"/>
    <col min="3" max="3" width="47.7109375" style="4" customWidth="1"/>
    <col min="4" max="4" width="22.85546875" style="14" customWidth="1"/>
  </cols>
  <sheetData>
    <row r="1" spans="1:4" s="15" customFormat="1">
      <c r="A1" s="19" t="s">
        <v>7</v>
      </c>
      <c r="B1" s="16" t="s">
        <v>8</v>
      </c>
      <c r="C1" s="16" t="s">
        <v>9</v>
      </c>
      <c r="D1" s="17" t="s">
        <v>6</v>
      </c>
    </row>
    <row r="2" spans="1:4">
      <c r="A2" s="20">
        <v>45039</v>
      </c>
      <c r="B2" s="1">
        <v>2023</v>
      </c>
      <c r="C2" s="1"/>
      <c r="D2" s="18">
        <v>0</v>
      </c>
    </row>
    <row r="3" spans="1:4">
      <c r="A3" s="20">
        <v>45039</v>
      </c>
      <c r="B3" s="1">
        <v>2023</v>
      </c>
      <c r="C3" s="1"/>
      <c r="D3" s="18">
        <v>0</v>
      </c>
    </row>
    <row r="4" spans="1:4">
      <c r="A4" s="20">
        <v>45039</v>
      </c>
      <c r="B4" s="1">
        <v>2023</v>
      </c>
      <c r="C4" s="1"/>
      <c r="D4" s="18">
        <v>0</v>
      </c>
    </row>
    <row r="5" spans="1:4">
      <c r="A5" s="20">
        <v>45039</v>
      </c>
      <c r="B5" s="1">
        <v>2023</v>
      </c>
      <c r="C5" s="1"/>
      <c r="D5" s="18">
        <v>0</v>
      </c>
    </row>
    <row r="6" spans="1:4">
      <c r="A6" s="20">
        <v>45039</v>
      </c>
      <c r="B6" s="1">
        <v>2023</v>
      </c>
      <c r="C6" s="1"/>
      <c r="D6" s="18">
        <v>0</v>
      </c>
    </row>
    <row r="7" spans="1:4">
      <c r="A7" s="20">
        <v>45039</v>
      </c>
      <c r="B7" s="1">
        <v>2023</v>
      </c>
      <c r="C7" s="1"/>
      <c r="D7" s="18">
        <v>0</v>
      </c>
    </row>
    <row r="8" spans="1:4">
      <c r="A8" s="20">
        <v>45039</v>
      </c>
      <c r="B8" s="1">
        <v>2023</v>
      </c>
      <c r="C8" s="1"/>
      <c r="D8" s="18">
        <v>0</v>
      </c>
    </row>
    <row r="9" spans="1:4">
      <c r="A9" s="20">
        <v>45039</v>
      </c>
      <c r="B9" s="1">
        <v>2023</v>
      </c>
      <c r="C9" s="1" t="s">
        <v>19</v>
      </c>
      <c r="D9" s="18">
        <v>0</v>
      </c>
    </row>
    <row r="10" spans="1:4">
      <c r="A10" s="20">
        <v>45039</v>
      </c>
      <c r="B10" s="1">
        <v>2023</v>
      </c>
      <c r="C10" s="1"/>
      <c r="D10" s="18">
        <v>0</v>
      </c>
    </row>
    <row r="11" spans="1:4">
      <c r="A11" s="20">
        <v>45039</v>
      </c>
      <c r="B11" s="1">
        <v>2023</v>
      </c>
      <c r="C11" s="1"/>
      <c r="D11" s="18">
        <v>0</v>
      </c>
    </row>
    <row r="12" spans="1:4">
      <c r="A12" s="20">
        <v>45039</v>
      </c>
      <c r="B12" s="1">
        <v>2023</v>
      </c>
      <c r="C12" s="1"/>
      <c r="D12" s="18">
        <v>0</v>
      </c>
    </row>
    <row r="13" spans="1:4">
      <c r="A13" s="20">
        <v>45039</v>
      </c>
      <c r="B13" s="1">
        <v>2023</v>
      </c>
      <c r="C13" s="1"/>
      <c r="D13" s="18">
        <v>0</v>
      </c>
    </row>
    <row r="14" spans="1:4">
      <c r="A14" s="20">
        <v>45040</v>
      </c>
      <c r="B14" s="1">
        <v>2023</v>
      </c>
      <c r="C14" s="1"/>
      <c r="D14" s="18">
        <v>0</v>
      </c>
    </row>
    <row r="15" spans="1:4">
      <c r="A15" s="20">
        <v>45040</v>
      </c>
      <c r="B15" s="1">
        <v>2023</v>
      </c>
      <c r="C15" s="1"/>
      <c r="D15" s="18">
        <v>134.81630000000001</v>
      </c>
    </row>
    <row r="16" spans="1:4">
      <c r="A16" s="20">
        <v>45040</v>
      </c>
      <c r="B16" s="1">
        <v>2023</v>
      </c>
      <c r="C16" s="1"/>
      <c r="D16" s="18">
        <v>0</v>
      </c>
    </row>
    <row r="17" spans="1:4">
      <c r="A17" s="20">
        <v>45040</v>
      </c>
      <c r="B17" s="1">
        <v>2023</v>
      </c>
      <c r="C17" s="1"/>
      <c r="D17" s="18">
        <v>0</v>
      </c>
    </row>
    <row r="18" spans="1:4">
      <c r="A18" s="20">
        <v>45040</v>
      </c>
      <c r="B18" s="1">
        <v>2023</v>
      </c>
      <c r="C18" s="1"/>
      <c r="D18" s="18">
        <v>0</v>
      </c>
    </row>
    <row r="19" spans="1:4">
      <c r="A19" s="20">
        <v>45040</v>
      </c>
      <c r="B19" s="1">
        <v>2023</v>
      </c>
      <c r="C19" s="1"/>
      <c r="D19" s="18">
        <v>0</v>
      </c>
    </row>
    <row r="20" spans="1:4">
      <c r="A20" s="20">
        <v>45040</v>
      </c>
      <c r="B20" s="1">
        <v>2023</v>
      </c>
      <c r="C20" s="1"/>
      <c r="D20" s="18">
        <v>0</v>
      </c>
    </row>
    <row r="21" spans="1:4">
      <c r="A21" s="20">
        <v>45040</v>
      </c>
      <c r="B21" s="1">
        <v>2023</v>
      </c>
      <c r="C21" s="1"/>
      <c r="D21" s="18">
        <v>0</v>
      </c>
    </row>
    <row r="22" spans="1:4">
      <c r="A22" s="20">
        <v>45040</v>
      </c>
      <c r="B22" s="1">
        <v>2023</v>
      </c>
      <c r="C22" s="1"/>
      <c r="D22" s="18">
        <v>0</v>
      </c>
    </row>
    <row r="23" spans="1:4">
      <c r="A23" s="20">
        <v>45043</v>
      </c>
      <c r="B23" s="1">
        <v>2023</v>
      </c>
      <c r="C23" s="1" t="s">
        <v>22</v>
      </c>
      <c r="D23" s="18">
        <v>210.79</v>
      </c>
    </row>
    <row r="24" spans="1:4">
      <c r="A24" s="20">
        <v>45043</v>
      </c>
      <c r="B24" s="1">
        <v>2023</v>
      </c>
      <c r="C24" s="1" t="s">
        <v>22</v>
      </c>
      <c r="D24" s="18">
        <v>225.25</v>
      </c>
    </row>
    <row r="25" spans="1:4">
      <c r="A25" s="20">
        <v>45043</v>
      </c>
      <c r="B25" s="1">
        <v>2023</v>
      </c>
      <c r="C25" s="1" t="s">
        <v>23</v>
      </c>
      <c r="D25" s="18">
        <v>147.30000000000001</v>
      </c>
    </row>
    <row r="26" spans="1:4">
      <c r="A26" s="20">
        <v>45043</v>
      </c>
      <c r="B26" s="1">
        <v>2023</v>
      </c>
      <c r="C26" s="1" t="s">
        <v>23</v>
      </c>
      <c r="D26" s="18">
        <v>68.5</v>
      </c>
    </row>
    <row r="27" spans="1:4">
      <c r="A27" s="20">
        <v>45043</v>
      </c>
      <c r="B27" s="1">
        <v>2023</v>
      </c>
      <c r="C27" s="1" t="s">
        <v>23</v>
      </c>
      <c r="D27" s="18">
        <v>68.5</v>
      </c>
    </row>
    <row r="28" spans="1:4">
      <c r="A28" s="20">
        <v>45043</v>
      </c>
      <c r="B28" s="1">
        <v>2023</v>
      </c>
      <c r="C28" s="1" t="s">
        <v>23</v>
      </c>
      <c r="D28" s="18">
        <v>68.5</v>
      </c>
    </row>
    <row r="29" spans="1:4">
      <c r="A29" s="20">
        <v>45043</v>
      </c>
      <c r="B29" s="1">
        <v>2023</v>
      </c>
      <c r="C29" s="1"/>
      <c r="D29" s="18">
        <v>68.5</v>
      </c>
    </row>
    <row r="30" spans="1:4">
      <c r="A30" s="20">
        <v>45043</v>
      </c>
      <c r="B30" s="1">
        <v>2023</v>
      </c>
      <c r="C30" s="1"/>
      <c r="D30" s="18">
        <v>68.5</v>
      </c>
    </row>
    <row r="31" spans="1:4">
      <c r="A31" s="20">
        <v>45043</v>
      </c>
      <c r="B31" s="1">
        <v>2023</v>
      </c>
      <c r="C31" s="1"/>
      <c r="D31" s="18">
        <v>68.5</v>
      </c>
    </row>
    <row r="32" spans="1:4">
      <c r="A32" s="20">
        <v>45043</v>
      </c>
      <c r="B32" s="1">
        <v>2023</v>
      </c>
      <c r="C32" s="1"/>
      <c r="D32" s="18">
        <v>121.11</v>
      </c>
    </row>
    <row r="33" spans="1:4">
      <c r="A33" s="20">
        <v>45043</v>
      </c>
      <c r="B33" s="1">
        <v>2023</v>
      </c>
      <c r="C33" s="1"/>
      <c r="D33" s="18">
        <v>68.5</v>
      </c>
    </row>
    <row r="34" spans="1:4">
      <c r="A34" s="20">
        <v>45043</v>
      </c>
      <c r="B34" s="1">
        <v>2023</v>
      </c>
      <c r="C34" s="1"/>
      <c r="D34" s="18">
        <v>68.5</v>
      </c>
    </row>
    <row r="35" spans="1:4">
      <c r="A35" s="20">
        <v>45043</v>
      </c>
      <c r="B35" s="1">
        <v>2023</v>
      </c>
      <c r="C35" s="1"/>
      <c r="D35" s="18">
        <v>68.5</v>
      </c>
    </row>
    <row r="36" spans="1:4">
      <c r="A36" s="20">
        <v>45043</v>
      </c>
      <c r="B36" s="1">
        <v>2023</v>
      </c>
      <c r="C36" s="1" t="s">
        <v>25</v>
      </c>
      <c r="D36" s="18">
        <v>227.05</v>
      </c>
    </row>
    <row r="37" spans="1:4">
      <c r="A37" s="20">
        <v>45043</v>
      </c>
      <c r="B37" s="1">
        <v>2023</v>
      </c>
      <c r="C37" s="1"/>
      <c r="D37" s="18">
        <v>0</v>
      </c>
    </row>
    <row r="38" spans="1:4">
      <c r="A38" s="20">
        <v>45043</v>
      </c>
      <c r="B38" s="1">
        <v>2023</v>
      </c>
      <c r="C38" s="1"/>
      <c r="D38" s="18">
        <v>0</v>
      </c>
    </row>
    <row r="39" spans="1:4">
      <c r="A39" s="20">
        <v>45043</v>
      </c>
      <c r="B39" s="1">
        <v>2023</v>
      </c>
      <c r="C39" s="1" t="s">
        <v>28</v>
      </c>
      <c r="D39" s="18">
        <v>0</v>
      </c>
    </row>
    <row r="40" spans="1:4">
      <c r="A40" s="20">
        <v>45043</v>
      </c>
      <c r="B40" s="1">
        <v>2023</v>
      </c>
      <c r="C40" s="1" t="s">
        <v>29</v>
      </c>
      <c r="D40" s="18">
        <v>0</v>
      </c>
    </row>
    <row r="41" spans="1:4">
      <c r="A41" s="20">
        <v>45043</v>
      </c>
      <c r="B41" s="1">
        <v>2023</v>
      </c>
      <c r="C41" s="1" t="s">
        <v>29</v>
      </c>
      <c r="D41" s="18">
        <v>0</v>
      </c>
    </row>
    <row r="42" spans="1:4">
      <c r="A42" s="20">
        <v>45043</v>
      </c>
      <c r="B42" s="1">
        <v>2023</v>
      </c>
      <c r="C42" s="1" t="s">
        <v>29</v>
      </c>
      <c r="D42" s="18">
        <v>0</v>
      </c>
    </row>
    <row r="43" spans="1:4">
      <c r="A43" s="20">
        <v>45043</v>
      </c>
      <c r="B43" s="1">
        <v>2023</v>
      </c>
      <c r="C43" s="1" t="s">
        <v>29</v>
      </c>
      <c r="D43" s="18">
        <v>0</v>
      </c>
    </row>
    <row r="44" spans="1:4">
      <c r="A44" s="20">
        <v>45043</v>
      </c>
      <c r="B44" s="1">
        <v>2023</v>
      </c>
      <c r="C44" s="1" t="s">
        <v>28</v>
      </c>
      <c r="D44" s="18">
        <v>0</v>
      </c>
    </row>
    <row r="45" spans="1:4">
      <c r="A45" s="20">
        <v>45043</v>
      </c>
      <c r="B45" s="1">
        <v>2023</v>
      </c>
      <c r="C45" s="1" t="s">
        <v>32</v>
      </c>
      <c r="D45" s="18">
        <v>472.35</v>
      </c>
    </row>
    <row r="46" spans="1:4">
      <c r="A46" s="20">
        <v>45043</v>
      </c>
      <c r="B46" s="1">
        <v>2023</v>
      </c>
      <c r="C46" s="1" t="s">
        <v>33</v>
      </c>
      <c r="D46" s="18">
        <v>136.80000000000001</v>
      </c>
    </row>
    <row r="47" spans="1:4">
      <c r="A47" s="20">
        <v>45043</v>
      </c>
      <c r="B47" s="1">
        <v>2023</v>
      </c>
      <c r="C47" s="1" t="s">
        <v>34</v>
      </c>
      <c r="D47" s="18">
        <v>181.55</v>
      </c>
    </row>
    <row r="48" spans="1:4">
      <c r="A48" s="20">
        <v>45043</v>
      </c>
      <c r="B48" s="1">
        <v>2023</v>
      </c>
      <c r="C48" s="1"/>
      <c r="D48" s="18">
        <v>0</v>
      </c>
    </row>
    <row r="49" spans="1:4">
      <c r="A49" s="20">
        <v>45043</v>
      </c>
      <c r="B49" s="1">
        <v>2023</v>
      </c>
      <c r="C49" s="1"/>
      <c r="D49" s="18">
        <v>0</v>
      </c>
    </row>
    <row r="50" spans="1:4">
      <c r="A50" s="20">
        <v>45043</v>
      </c>
      <c r="B50" s="1">
        <v>2023</v>
      </c>
      <c r="C50" s="1"/>
      <c r="D50" s="18">
        <v>0</v>
      </c>
    </row>
    <row r="51" spans="1:4">
      <c r="A51" s="20">
        <v>45043</v>
      </c>
      <c r="B51" s="1">
        <v>2023</v>
      </c>
      <c r="C51" s="1"/>
      <c r="D51" s="18">
        <v>0</v>
      </c>
    </row>
    <row r="52" spans="1:4">
      <c r="A52" s="20">
        <v>45043</v>
      </c>
      <c r="B52" s="1">
        <v>2023</v>
      </c>
      <c r="C52" s="1"/>
      <c r="D52" s="18">
        <v>0</v>
      </c>
    </row>
    <row r="53" spans="1:4">
      <c r="A53" s="20"/>
      <c r="B53" s="1"/>
      <c r="C53" s="1"/>
      <c r="D53" s="18"/>
    </row>
    <row r="54" spans="1:4">
      <c r="A54" s="20"/>
      <c r="B54" s="1"/>
      <c r="C54" s="1"/>
      <c r="D54" s="18"/>
    </row>
    <row r="55" spans="1:4">
      <c r="A55" s="20"/>
      <c r="B55" s="1"/>
      <c r="C55" s="1"/>
      <c r="D55" s="18"/>
    </row>
    <row r="56" spans="1:4">
      <c r="A56" s="20"/>
      <c r="B56" s="1"/>
      <c r="C56" s="1"/>
      <c r="D56" s="18"/>
    </row>
    <row r="57" spans="1:4">
      <c r="A57" s="20"/>
      <c r="B57" s="1"/>
      <c r="C57" s="1"/>
      <c r="D57" s="18"/>
    </row>
    <row r="58" spans="1:4">
      <c r="A58" s="20"/>
      <c r="B58" s="1"/>
      <c r="C58" s="1"/>
      <c r="D58" s="18"/>
    </row>
    <row r="59" spans="1:4">
      <c r="A59" s="20"/>
      <c r="B59" s="1"/>
      <c r="C59" s="1"/>
      <c r="D59" s="18"/>
    </row>
    <row r="60" spans="1:4">
      <c r="A60" s="20"/>
      <c r="B60" s="1"/>
      <c r="C60" s="1"/>
      <c r="D60" s="18"/>
    </row>
    <row r="61" spans="1:4">
      <c r="A61" s="20"/>
      <c r="B61" s="1"/>
      <c r="C61" s="1"/>
      <c r="D61" s="18"/>
    </row>
    <row r="62" spans="1:4">
      <c r="A62" s="20"/>
      <c r="B62" s="1"/>
      <c r="C62" s="1"/>
      <c r="D62" s="18"/>
    </row>
    <row r="63" spans="1:4">
      <c r="A63" s="20"/>
      <c r="B63" s="1"/>
      <c r="C63" s="1"/>
      <c r="D63" s="18"/>
    </row>
    <row r="64" spans="1:4">
      <c r="A64" s="20"/>
      <c r="B64" s="1"/>
      <c r="C64" s="1"/>
      <c r="D64" s="18"/>
    </row>
    <row r="65" spans="1:4">
      <c r="A65" s="20"/>
      <c r="B65" s="1"/>
      <c r="C65" s="1"/>
      <c r="D65" s="18"/>
    </row>
    <row r="66" spans="1:4">
      <c r="A66" s="20"/>
      <c r="B66" s="1"/>
      <c r="C66" s="1"/>
      <c r="D66" s="18"/>
    </row>
    <row r="67" spans="1:4">
      <c r="A67" s="20"/>
      <c r="B67" s="1"/>
      <c r="C67" s="1"/>
      <c r="D67" s="18"/>
    </row>
    <row r="68" spans="1:4">
      <c r="A68" s="20"/>
      <c r="B68" s="1"/>
      <c r="C68" s="1"/>
      <c r="D68" s="18"/>
    </row>
    <row r="69" spans="1:4">
      <c r="A69" s="20"/>
      <c r="B69" s="1"/>
      <c r="C69" s="1"/>
      <c r="D69" s="18"/>
    </row>
    <row r="70" spans="1:4">
      <c r="A70" s="20"/>
      <c r="B70" s="1"/>
      <c r="C70" s="1"/>
      <c r="D70" s="18"/>
    </row>
    <row r="71" spans="1:4">
      <c r="A71" s="20"/>
      <c r="B71" s="1"/>
      <c r="C71" s="1"/>
      <c r="D71" s="18"/>
    </row>
    <row r="72" spans="1:4">
      <c r="A72" s="20"/>
      <c r="B72" s="1"/>
      <c r="C72" s="1"/>
      <c r="D72" s="18"/>
    </row>
    <row r="73" spans="1:4">
      <c r="A73" s="20"/>
      <c r="B73" s="1"/>
      <c r="C73" s="1"/>
      <c r="D73" s="18"/>
    </row>
    <row r="74" spans="1:4">
      <c r="A74" s="20"/>
      <c r="B74" s="1"/>
      <c r="C74" s="1"/>
      <c r="D74" s="18"/>
    </row>
    <row r="75" spans="1:4">
      <c r="A75" s="20"/>
      <c r="B75" s="1"/>
      <c r="C75" s="1"/>
      <c r="D75" s="18"/>
    </row>
    <row r="76" spans="1:4">
      <c r="A76" s="20"/>
      <c r="B76" s="1"/>
      <c r="C76" s="1"/>
      <c r="D76" s="18"/>
    </row>
    <row r="77" spans="1:4">
      <c r="A77" s="20"/>
      <c r="B77" s="1"/>
      <c r="C77" s="1"/>
      <c r="D77" s="18"/>
    </row>
    <row r="78" spans="1:4">
      <c r="A78" s="20"/>
      <c r="B78" s="1"/>
      <c r="C78" s="1"/>
      <c r="D78" s="18"/>
    </row>
    <row r="79" spans="1:4">
      <c r="A79" s="20"/>
      <c r="B79" s="1"/>
      <c r="C79" s="1"/>
      <c r="D79" s="18"/>
    </row>
    <row r="80" spans="1:4">
      <c r="A80" s="20"/>
      <c r="B80" s="1"/>
      <c r="C80" s="1"/>
      <c r="D80" s="18"/>
    </row>
    <row r="81" spans="1:4">
      <c r="A81" s="20"/>
      <c r="B81" s="1"/>
      <c r="C81" s="1"/>
      <c r="D81" s="18"/>
    </row>
    <row r="82" spans="1:4">
      <c r="A82" s="20"/>
      <c r="B82" s="1"/>
      <c r="C82" s="1"/>
      <c r="D82" s="18"/>
    </row>
    <row r="83" spans="1:4">
      <c r="A83" s="20"/>
      <c r="B83" s="1"/>
      <c r="C83" s="1"/>
      <c r="D83" s="18"/>
    </row>
    <row r="84" spans="1:4">
      <c r="A84" s="20"/>
      <c r="B84" s="1"/>
      <c r="C84" s="1"/>
      <c r="D84" s="18"/>
    </row>
    <row r="85" spans="1:4">
      <c r="A85" s="20"/>
      <c r="B85" s="1"/>
      <c r="C85" s="1"/>
      <c r="D85" s="18"/>
    </row>
    <row r="86" spans="1:4">
      <c r="A86" s="20"/>
      <c r="B86" s="1"/>
      <c r="C86" s="1"/>
      <c r="D86" s="18"/>
    </row>
    <row r="87" spans="1:4">
      <c r="A87" s="20"/>
      <c r="B87" s="1"/>
      <c r="C87" s="1"/>
      <c r="D87" s="18"/>
    </row>
    <row r="88" spans="1:4">
      <c r="A88" s="20"/>
      <c r="B88" s="1"/>
      <c r="C88" s="1"/>
      <c r="D88" s="18"/>
    </row>
    <row r="89" spans="1:4">
      <c r="A89" s="20"/>
      <c r="B89" s="1"/>
      <c r="C89" s="1"/>
      <c r="D89" s="18"/>
    </row>
    <row r="90" spans="1:4">
      <c r="A90" s="20"/>
      <c r="B90" s="1"/>
      <c r="C90" s="1"/>
      <c r="D90" s="18"/>
    </row>
    <row r="91" spans="1:4">
      <c r="A91" s="20"/>
      <c r="B91" s="1"/>
      <c r="C91" s="1"/>
      <c r="D91" s="18"/>
    </row>
    <row r="92" spans="1:4">
      <c r="A92" s="20"/>
      <c r="B92" s="1"/>
      <c r="C92" s="1"/>
      <c r="D92" s="18"/>
    </row>
    <row r="93" spans="1:4">
      <c r="A93" s="20"/>
      <c r="B93" s="1"/>
      <c r="C93" s="1"/>
      <c r="D93" s="18"/>
    </row>
    <row r="94" spans="1:4">
      <c r="A94" s="20"/>
      <c r="B94" s="1"/>
      <c r="C94" s="1"/>
      <c r="D94" s="18"/>
    </row>
    <row r="95" spans="1:4">
      <c r="A95" s="20"/>
      <c r="B95" s="1"/>
      <c r="C95" s="1"/>
      <c r="D95" s="18"/>
    </row>
    <row r="96" spans="1:4">
      <c r="A96" s="20"/>
      <c r="B96" s="1"/>
      <c r="C96" s="1"/>
      <c r="D96" s="18"/>
    </row>
    <row r="97" spans="1:4">
      <c r="A97" s="20"/>
      <c r="B97" s="1"/>
      <c r="C97" s="1"/>
      <c r="D97" s="18"/>
    </row>
    <row r="98" spans="1:4">
      <c r="A98" s="20"/>
      <c r="B98" s="1"/>
      <c r="C98" s="1"/>
      <c r="D98" s="18"/>
    </row>
    <row r="99" spans="1:4">
      <c r="A99" s="20"/>
      <c r="B99" s="1"/>
      <c r="C99" s="1"/>
      <c r="D99" s="18"/>
    </row>
    <row r="100" spans="1:4">
      <c r="A100" s="20"/>
      <c r="B100" s="1"/>
      <c r="C100" s="1"/>
      <c r="D100" s="18"/>
    </row>
    <row r="101" spans="1:4">
      <c r="A101" s="20"/>
      <c r="B101" s="1"/>
      <c r="C101" s="1"/>
      <c r="D101" s="18"/>
    </row>
    <row r="102" spans="1:4">
      <c r="A102" s="20"/>
      <c r="B102" s="1"/>
      <c r="C102" s="1"/>
      <c r="D102" s="18"/>
    </row>
    <row r="103" spans="1:4">
      <c r="A103" s="20"/>
      <c r="B103" s="1"/>
      <c r="C103" s="1"/>
      <c r="D103" s="18"/>
    </row>
    <row r="104" spans="1:4">
      <c r="A104" s="20"/>
      <c r="B104" s="1"/>
      <c r="C104" s="1"/>
      <c r="D104" s="18"/>
    </row>
    <row r="105" spans="1:4">
      <c r="A105" s="20"/>
      <c r="B105" s="1"/>
      <c r="C105" s="1"/>
      <c r="D105" s="18"/>
    </row>
    <row r="106" spans="1:4">
      <c r="A106" s="20"/>
      <c r="B106" s="1"/>
      <c r="C106" s="1"/>
      <c r="D106" s="18"/>
    </row>
    <row r="107" spans="1:4">
      <c r="A107" s="20"/>
      <c r="B107" s="1"/>
      <c r="C107" s="1"/>
      <c r="D107" s="18"/>
    </row>
    <row r="108" spans="1:4">
      <c r="A108" s="20"/>
      <c r="B108" s="1"/>
      <c r="C108" s="1"/>
      <c r="D108" s="18"/>
    </row>
    <row r="109" spans="1:4">
      <c r="A109" s="20"/>
      <c r="B109" s="1"/>
      <c r="C109" s="1"/>
      <c r="D109" s="18"/>
    </row>
    <row r="110" spans="1:4">
      <c r="A110" s="20"/>
      <c r="B110" s="1"/>
      <c r="C110" s="1"/>
      <c r="D110" s="18"/>
    </row>
    <row r="111" spans="1:4">
      <c r="A111" s="20"/>
      <c r="B111" s="1"/>
      <c r="C111" s="1"/>
      <c r="D111" s="18"/>
    </row>
    <row r="112" spans="1:4">
      <c r="A112" s="20"/>
      <c r="B112" s="1"/>
      <c r="C112" s="1"/>
      <c r="D112" s="18"/>
    </row>
    <row r="113" spans="1:4">
      <c r="A113" s="20"/>
      <c r="B113" s="1"/>
      <c r="C113" s="1"/>
      <c r="D113" s="18"/>
    </row>
    <row r="114" spans="1:4">
      <c r="A114" s="20"/>
      <c r="B114" s="1"/>
      <c r="C114" s="1"/>
      <c r="D114" s="18"/>
    </row>
    <row r="115" spans="1:4">
      <c r="A115" s="20"/>
      <c r="B115" s="1"/>
      <c r="C115" s="1"/>
      <c r="D115" s="18"/>
    </row>
    <row r="116" spans="1:4">
      <c r="A116" s="20"/>
      <c r="B116" s="1"/>
      <c r="C116" s="1"/>
      <c r="D116" s="18"/>
    </row>
    <row r="117" spans="1:4">
      <c r="A117" s="20"/>
      <c r="B117" s="1"/>
      <c r="C117" s="1"/>
      <c r="D117" s="18"/>
    </row>
    <row r="118" spans="1:4">
      <c r="A118" s="20"/>
      <c r="B118" s="1"/>
      <c r="C118" s="1"/>
      <c r="D118" s="18"/>
    </row>
    <row r="119" spans="1:4">
      <c r="A119" s="20"/>
      <c r="B119" s="1"/>
      <c r="C119" s="1"/>
      <c r="D119" s="18"/>
    </row>
    <row r="120" spans="1:4">
      <c r="A120" s="20"/>
      <c r="B120" s="1"/>
      <c r="C120" s="1"/>
      <c r="D120" s="18"/>
    </row>
    <row r="121" spans="1:4">
      <c r="A121" s="20"/>
      <c r="B121" s="1"/>
      <c r="C121" s="1"/>
      <c r="D121" s="18"/>
    </row>
    <row r="122" spans="1:4">
      <c r="A122" s="20"/>
      <c r="B122" s="1"/>
      <c r="C122" s="1"/>
      <c r="D122" s="18"/>
    </row>
    <row r="123" spans="1:4">
      <c r="A123" s="20"/>
      <c r="B123" s="1"/>
      <c r="C123" s="1"/>
      <c r="D123" s="18"/>
    </row>
    <row r="124" spans="1:4">
      <c r="A124" s="20"/>
      <c r="B124" s="1"/>
      <c r="C124" s="1"/>
      <c r="D124" s="18"/>
    </row>
    <row r="125" spans="1:4">
      <c r="A125" s="20"/>
      <c r="B125" s="1"/>
      <c r="C125" s="1"/>
      <c r="D125" s="18"/>
    </row>
    <row r="126" spans="1:4">
      <c r="A126" s="20"/>
      <c r="B126" s="1"/>
      <c r="C126" s="1"/>
      <c r="D126" s="18"/>
    </row>
    <row r="127" spans="1:4">
      <c r="A127" s="20"/>
      <c r="B127" s="1"/>
      <c r="C127" s="1"/>
      <c r="D127" s="18"/>
    </row>
    <row r="128" spans="1:4">
      <c r="A128" s="20"/>
      <c r="B128" s="1"/>
      <c r="C128" s="1"/>
      <c r="D128" s="18"/>
    </row>
    <row r="129" spans="1:4">
      <c r="A129" s="20"/>
      <c r="B129" s="1"/>
      <c r="C129" s="1"/>
      <c r="D129" s="18"/>
    </row>
    <row r="130" spans="1:4">
      <c r="A130" s="20"/>
      <c r="B130" s="1"/>
      <c r="C130" s="1"/>
      <c r="D130" s="18"/>
    </row>
    <row r="131" spans="1:4">
      <c r="A131" s="20"/>
      <c r="B131" s="1"/>
      <c r="C131" s="1"/>
      <c r="D131" s="18"/>
    </row>
    <row r="132" spans="1:4">
      <c r="A132" s="20"/>
      <c r="B132" s="1"/>
      <c r="C132" s="1"/>
      <c r="D132" s="18"/>
    </row>
    <row r="133" spans="1:4">
      <c r="A133" s="20"/>
      <c r="B133" s="1"/>
      <c r="C133" s="1"/>
      <c r="D133" s="18"/>
    </row>
    <row r="134" spans="1:4">
      <c r="A134" s="20"/>
      <c r="B134" s="1"/>
      <c r="C134" s="1"/>
      <c r="D134" s="18"/>
    </row>
    <row r="135" spans="1:4">
      <c r="A135" s="20"/>
      <c r="B135" s="1"/>
      <c r="C135" s="1"/>
      <c r="D135" s="18"/>
    </row>
    <row r="136" spans="1:4">
      <c r="A136" s="20"/>
      <c r="B136" s="1"/>
      <c r="C136" s="1"/>
      <c r="D136" s="18"/>
    </row>
    <row r="137" spans="1:4">
      <c r="A137" s="20"/>
      <c r="B137" s="1"/>
      <c r="C137" s="1"/>
      <c r="D137" s="18"/>
    </row>
    <row r="138" spans="1:4">
      <c r="A138" s="20"/>
      <c r="B138" s="1"/>
      <c r="C138" s="1"/>
      <c r="D138" s="18"/>
    </row>
    <row r="139" spans="1:4">
      <c r="A139" s="20"/>
      <c r="B139" s="1"/>
      <c r="C139" s="1"/>
      <c r="D139" s="18"/>
    </row>
    <row r="140" spans="1:4">
      <c r="A140" s="20"/>
      <c r="B140" s="1"/>
      <c r="C140" s="1"/>
      <c r="D140" s="18"/>
    </row>
    <row r="141" spans="1:4">
      <c r="A141" s="20"/>
      <c r="B141" s="1"/>
      <c r="C141" s="1"/>
      <c r="D141" s="18"/>
    </row>
    <row r="142" spans="1:4">
      <c r="A142" s="20"/>
      <c r="B142" s="1"/>
      <c r="C142" s="1"/>
      <c r="D142" s="18"/>
    </row>
    <row r="143" spans="1:4">
      <c r="A143" s="20"/>
      <c r="B143" s="1"/>
      <c r="C143" s="1"/>
      <c r="D143" s="18"/>
    </row>
    <row r="144" spans="1:4">
      <c r="A144" s="20"/>
      <c r="B144" s="1"/>
      <c r="C144" s="1"/>
      <c r="D144" s="18"/>
    </row>
    <row r="145" spans="1:4">
      <c r="A145" s="20"/>
      <c r="B145" s="1"/>
      <c r="C145" s="1"/>
      <c r="D145" s="18"/>
    </row>
    <row r="146" spans="1:4">
      <c r="A146" s="20"/>
      <c r="B146" s="1"/>
      <c r="C146" s="1"/>
      <c r="D146" s="18"/>
    </row>
    <row r="147" spans="1:4">
      <c r="A147" s="20"/>
      <c r="B147" s="1"/>
      <c r="C147" s="1"/>
      <c r="D147" s="18"/>
    </row>
    <row r="148" spans="1:4">
      <c r="A148" s="20"/>
      <c r="B148" s="1"/>
      <c r="C148" s="1"/>
      <c r="D148" s="18"/>
    </row>
    <row r="149" spans="1:4">
      <c r="A149" s="20"/>
      <c r="B149" s="1"/>
      <c r="C149" s="1"/>
      <c r="D149" s="18"/>
    </row>
    <row r="150" spans="1:4">
      <c r="A150" s="20"/>
      <c r="B150" s="1"/>
      <c r="C150" s="1"/>
      <c r="D150" s="18"/>
    </row>
    <row r="151" spans="1:4">
      <c r="A151" s="20"/>
      <c r="B151" s="1"/>
      <c r="C151" s="1"/>
      <c r="D151" s="18"/>
    </row>
    <row r="152" spans="1:4">
      <c r="A152" s="20"/>
      <c r="B152" s="1"/>
      <c r="C152" s="1"/>
      <c r="D152" s="18"/>
    </row>
    <row r="153" spans="1:4">
      <c r="A153" s="20"/>
      <c r="B153" s="1"/>
      <c r="C153" s="1"/>
      <c r="D153" s="18"/>
    </row>
    <row r="154" spans="1:4">
      <c r="A154" s="20"/>
      <c r="B154" s="1"/>
      <c r="C154" s="1"/>
      <c r="D154" s="18"/>
    </row>
    <row r="155" spans="1:4">
      <c r="A155" s="20"/>
      <c r="B155" s="1"/>
      <c r="C155" s="1"/>
      <c r="D155" s="18"/>
    </row>
    <row r="156" spans="1:4">
      <c r="A156" s="20"/>
      <c r="B156" s="1"/>
      <c r="C156" s="1"/>
      <c r="D156" s="18"/>
    </row>
    <row r="157" spans="1:4">
      <c r="A157" s="20"/>
      <c r="B157" s="1"/>
      <c r="C157" s="1"/>
      <c r="D157" s="18"/>
    </row>
    <row r="158" spans="1:4">
      <c r="A158" s="20"/>
      <c r="B158" s="1"/>
      <c r="C158" s="1"/>
      <c r="D158" s="18"/>
    </row>
    <row r="159" spans="1:4">
      <c r="A159" s="20"/>
      <c r="B159" s="1"/>
      <c r="C159" s="1"/>
      <c r="D159" s="18"/>
    </row>
    <row r="160" spans="1:4">
      <c r="A160" s="20"/>
      <c r="B160" s="1"/>
      <c r="C160" s="1"/>
      <c r="D160" s="18"/>
    </row>
    <row r="161" spans="1:4">
      <c r="A161" s="20"/>
      <c r="B161" s="1"/>
      <c r="C161" s="1"/>
      <c r="D161" s="18"/>
    </row>
    <row r="162" spans="1:4">
      <c r="A162" s="20"/>
      <c r="B162" s="1"/>
      <c r="C162" s="1"/>
      <c r="D162" s="18"/>
    </row>
    <row r="163" spans="1:4">
      <c r="A163" s="20"/>
      <c r="B163" s="1"/>
      <c r="C163" s="1"/>
      <c r="D163" s="18"/>
    </row>
    <row r="164" spans="1:4">
      <c r="A164" s="20"/>
      <c r="B164" s="1"/>
      <c r="C164" s="1"/>
      <c r="D164" s="18"/>
    </row>
    <row r="165" spans="1:4">
      <c r="A165" s="20"/>
      <c r="B165" s="1"/>
      <c r="C165" s="1"/>
      <c r="D165" s="18"/>
    </row>
    <row r="166" spans="1:4">
      <c r="A166" s="20"/>
      <c r="B166" s="1"/>
      <c r="C166" s="1"/>
      <c r="D166" s="18"/>
    </row>
    <row r="167" spans="1:4">
      <c r="A167" s="20"/>
      <c r="B167" s="1"/>
      <c r="C167" s="1"/>
      <c r="D167" s="18"/>
    </row>
    <row r="168" spans="1:4">
      <c r="A168" s="20"/>
      <c r="B168" s="1"/>
      <c r="C168" s="1"/>
      <c r="D168" s="18"/>
    </row>
    <row r="169" spans="1:4">
      <c r="A169" s="20"/>
      <c r="B169" s="1"/>
      <c r="C169" s="1"/>
      <c r="D169" s="18"/>
    </row>
    <row r="170" spans="1:4">
      <c r="A170" s="20"/>
      <c r="B170" s="1"/>
      <c r="C170" s="1"/>
      <c r="D170" s="18"/>
    </row>
    <row r="171" spans="1:4">
      <c r="A171" s="20"/>
      <c r="B171" s="1"/>
      <c r="C171" s="1"/>
      <c r="D171" s="18"/>
    </row>
    <row r="172" spans="1:4">
      <c r="A172" s="20"/>
      <c r="B172" s="1"/>
      <c r="C172" s="1"/>
      <c r="D172" s="18"/>
    </row>
    <row r="173" spans="1:4">
      <c r="A173" s="20"/>
      <c r="B173" s="1"/>
      <c r="C173" s="1"/>
      <c r="D173" s="18"/>
    </row>
    <row r="174" spans="1:4">
      <c r="A174" s="20"/>
      <c r="B174" s="1"/>
      <c r="C174" s="1"/>
      <c r="D174" s="18"/>
    </row>
    <row r="175" spans="1:4">
      <c r="A175" s="20"/>
      <c r="B175" s="1"/>
      <c r="C175" s="1"/>
      <c r="D175" s="18"/>
    </row>
    <row r="176" spans="1:4">
      <c r="A176" s="20"/>
      <c r="B176" s="1"/>
      <c r="C176" s="1"/>
      <c r="D176" s="18"/>
    </row>
    <row r="177" spans="1:4">
      <c r="A177" s="20"/>
      <c r="B177" s="1"/>
      <c r="C177" s="1"/>
      <c r="D177" s="18"/>
    </row>
    <row r="178" spans="1:4">
      <c r="A178" s="20"/>
      <c r="B178" s="1"/>
      <c r="C178" s="1"/>
      <c r="D178" s="18"/>
    </row>
    <row r="179" spans="1:4">
      <c r="A179" s="20"/>
      <c r="B179" s="1"/>
      <c r="C179" s="1"/>
      <c r="D179" s="18"/>
    </row>
    <row r="180" spans="1:4">
      <c r="A180" s="20"/>
      <c r="B180" s="1"/>
      <c r="C180" s="1"/>
      <c r="D180" s="18"/>
    </row>
    <row r="181" spans="1:4">
      <c r="A181" s="20"/>
      <c r="B181" s="1"/>
      <c r="C181" s="1"/>
      <c r="D181" s="18"/>
    </row>
    <row r="182" spans="1:4">
      <c r="A182" s="20"/>
      <c r="B182" s="1"/>
      <c r="C182" s="1"/>
      <c r="D182" s="18"/>
    </row>
    <row r="183" spans="1:4">
      <c r="A183" s="20"/>
      <c r="B183" s="1"/>
      <c r="C183" s="1"/>
      <c r="D183" s="18"/>
    </row>
    <row r="184" spans="1:4">
      <c r="A184" s="20"/>
      <c r="B184" s="1"/>
      <c r="C184" s="1"/>
      <c r="D184" s="18"/>
    </row>
    <row r="185" spans="1:4">
      <c r="A185" s="20"/>
      <c r="B185" s="1"/>
      <c r="C185" s="1"/>
      <c r="D185" s="18"/>
    </row>
    <row r="186" spans="1:4">
      <c r="A186" s="20"/>
      <c r="B186" s="1"/>
      <c r="C186" s="1"/>
      <c r="D186" s="18"/>
    </row>
    <row r="187" spans="1:4">
      <c r="A187" s="20"/>
      <c r="B187" s="1"/>
      <c r="C187" s="1"/>
      <c r="D187" s="18"/>
    </row>
    <row r="188" spans="1:4">
      <c r="A188" s="20"/>
      <c r="B188" s="1"/>
      <c r="C188" s="1"/>
      <c r="D188" s="18"/>
    </row>
    <row r="189" spans="1:4">
      <c r="A189" s="20"/>
      <c r="B189" s="1"/>
      <c r="C189" s="1"/>
      <c r="D189" s="18"/>
    </row>
    <row r="190" spans="1:4">
      <c r="A190" s="20"/>
      <c r="B190" s="1"/>
      <c r="C190" s="1"/>
      <c r="D190" s="18"/>
    </row>
    <row r="191" spans="1:4">
      <c r="A191" s="20"/>
      <c r="B191" s="1"/>
      <c r="C191" s="1"/>
      <c r="D191" s="18"/>
    </row>
    <row r="192" spans="1:4">
      <c r="A192" s="20"/>
      <c r="B192" s="1"/>
      <c r="C192" s="1"/>
      <c r="D192" s="18"/>
    </row>
    <row r="193" spans="1:4">
      <c r="A193" s="20"/>
      <c r="B193" s="1"/>
      <c r="C193" s="1"/>
      <c r="D193" s="18"/>
    </row>
    <row r="194" spans="1:4">
      <c r="A194" s="20"/>
      <c r="B194" s="1"/>
      <c r="C194" s="1"/>
      <c r="D194" s="18"/>
    </row>
    <row r="195" spans="1:4">
      <c r="A195" s="20"/>
      <c r="B195" s="1"/>
      <c r="C195" s="1"/>
      <c r="D195" s="18"/>
    </row>
    <row r="196" spans="1:4">
      <c r="A196" s="20"/>
      <c r="B196" s="1"/>
      <c r="C196" s="1"/>
      <c r="D196" s="18"/>
    </row>
    <row r="197" spans="1:4">
      <c r="A197" s="20"/>
      <c r="B197" s="1"/>
      <c r="C197" s="1"/>
      <c r="D197" s="18"/>
    </row>
    <row r="198" spans="1:4">
      <c r="A198" s="20"/>
      <c r="B198" s="1"/>
      <c r="C198" s="1"/>
      <c r="D198" s="18"/>
    </row>
    <row r="199" spans="1:4">
      <c r="A199" s="20"/>
      <c r="B199" s="1"/>
      <c r="C199" s="1"/>
      <c r="D199" s="18"/>
    </row>
    <row r="200" spans="1:4">
      <c r="A200" s="20"/>
      <c r="B200" s="1"/>
      <c r="C200" s="1"/>
      <c r="D200" s="18"/>
    </row>
    <row r="201" spans="1:4">
      <c r="A201" s="20"/>
      <c r="B201" s="1"/>
      <c r="C201" s="1"/>
      <c r="D201" s="18"/>
    </row>
    <row r="202" spans="1:4">
      <c r="A202" s="20"/>
      <c r="B202" s="1"/>
      <c r="C202" s="1"/>
      <c r="D202" s="18"/>
    </row>
    <row r="203" spans="1:4">
      <c r="A203" s="20"/>
      <c r="B203" s="1"/>
      <c r="C203" s="1"/>
      <c r="D203" s="18"/>
    </row>
    <row r="204" spans="1:4">
      <c r="A204" s="20"/>
      <c r="B204" s="1"/>
      <c r="C204" s="1"/>
      <c r="D204" s="18"/>
    </row>
    <row r="205" spans="1:4">
      <c r="A205" s="20"/>
      <c r="B205" s="1"/>
      <c r="C205" s="1"/>
      <c r="D205" s="18"/>
    </row>
    <row r="206" spans="1:4">
      <c r="A206" s="20"/>
      <c r="B206" s="1"/>
      <c r="C206" s="1"/>
      <c r="D206" s="18"/>
    </row>
    <row r="207" spans="1:4">
      <c r="A207" s="20"/>
      <c r="B207" s="1"/>
      <c r="C207" s="1"/>
      <c r="D207" s="18"/>
    </row>
    <row r="208" spans="1:4">
      <c r="A208" s="20"/>
      <c r="B208" s="1"/>
      <c r="C208" s="1"/>
      <c r="D208" s="18"/>
    </row>
    <row r="209" spans="1:4">
      <c r="A209" s="20"/>
      <c r="B209" s="1"/>
      <c r="C209" s="1"/>
      <c r="D209" s="18"/>
    </row>
    <row r="210" spans="1:4">
      <c r="A210" s="20"/>
      <c r="B210" s="1"/>
      <c r="C210" s="1"/>
      <c r="D210" s="18"/>
    </row>
    <row r="211" spans="1:4">
      <c r="A211" s="20"/>
      <c r="B211" s="1"/>
      <c r="C211" s="1"/>
      <c r="D211" s="18"/>
    </row>
    <row r="212" spans="1:4">
      <c r="A212" s="20"/>
      <c r="B212" s="1"/>
      <c r="C212" s="1"/>
      <c r="D212" s="18"/>
    </row>
    <row r="213" spans="1:4">
      <c r="A213" s="20"/>
      <c r="B213" s="1"/>
      <c r="C213" s="1"/>
      <c r="D213" s="18"/>
    </row>
    <row r="214" spans="1:4">
      <c r="A214" s="20"/>
      <c r="B214" s="1"/>
      <c r="C214" s="1"/>
      <c r="D214" s="18"/>
    </row>
    <row r="215" spans="1:4">
      <c r="A215" s="20"/>
      <c r="B215" s="1"/>
      <c r="C215" s="1"/>
      <c r="D215" s="18"/>
    </row>
    <row r="216" spans="1:4">
      <c r="A216" s="20"/>
      <c r="B216" s="1"/>
      <c r="C216" s="1"/>
      <c r="D216" s="18"/>
    </row>
    <row r="217" spans="1:4">
      <c r="A217" s="20"/>
      <c r="B217" s="1"/>
      <c r="C217" s="1"/>
      <c r="D217" s="18"/>
    </row>
    <row r="218" spans="1:4">
      <c r="A218" s="20"/>
      <c r="B218" s="1"/>
      <c r="C218" s="1"/>
      <c r="D218" s="18"/>
    </row>
    <row r="219" spans="1:4">
      <c r="A219" s="20"/>
      <c r="B219" s="1"/>
      <c r="C219" s="1"/>
      <c r="D219" s="18"/>
    </row>
    <row r="220" spans="1:4">
      <c r="A220" s="20"/>
      <c r="B220" s="1"/>
      <c r="C220" s="1"/>
      <c r="D220" s="18"/>
    </row>
    <row r="221" spans="1:4">
      <c r="A221" s="20"/>
      <c r="B221" s="1"/>
      <c r="C221" s="1"/>
      <c r="D221" s="18"/>
    </row>
    <row r="222" spans="1:4">
      <c r="A222" s="20"/>
      <c r="B222" s="1"/>
      <c r="C222" s="1"/>
      <c r="D222" s="18"/>
    </row>
    <row r="223" spans="1:4">
      <c r="A223" s="20"/>
      <c r="B223" s="1"/>
      <c r="C223" s="1"/>
      <c r="D223" s="18"/>
    </row>
    <row r="224" spans="1:4">
      <c r="A224" s="20"/>
      <c r="B224" s="1"/>
      <c r="C224" s="1"/>
      <c r="D224" s="18"/>
    </row>
    <row r="225" spans="1:4">
      <c r="A225" s="20"/>
      <c r="B225" s="1"/>
      <c r="C225" s="1"/>
      <c r="D225" s="18"/>
    </row>
    <row r="226" spans="1:4">
      <c r="A226" s="20"/>
      <c r="B226" s="1"/>
      <c r="C226" s="1"/>
      <c r="D226" s="18"/>
    </row>
    <row r="227" spans="1:4">
      <c r="A227" s="20"/>
      <c r="B227" s="1"/>
      <c r="C227" s="1"/>
      <c r="D227" s="18"/>
    </row>
    <row r="228" spans="1:4">
      <c r="A228" s="20"/>
      <c r="B228" s="1"/>
      <c r="C228" s="1"/>
      <c r="D228" s="18"/>
    </row>
    <row r="229" spans="1:4">
      <c r="A229" s="20"/>
      <c r="B229" s="1"/>
      <c r="C229" s="1"/>
      <c r="D229" s="18"/>
    </row>
    <row r="230" spans="1:4">
      <c r="A230" s="20"/>
      <c r="B230" s="1"/>
      <c r="C230" s="1"/>
      <c r="D230" s="18"/>
    </row>
    <row r="231" spans="1:4">
      <c r="A231" s="20"/>
      <c r="B231" s="1"/>
      <c r="C231" s="1"/>
      <c r="D231" s="18"/>
    </row>
    <row r="232" spans="1:4">
      <c r="A232" s="20"/>
      <c r="B232" s="1"/>
      <c r="C232" s="1"/>
      <c r="D232" s="18"/>
    </row>
    <row r="233" spans="1:4">
      <c r="A233" s="20"/>
      <c r="B233" s="1"/>
      <c r="C233" s="1"/>
      <c r="D233" s="18"/>
    </row>
    <row r="234" spans="1:4">
      <c r="A234" s="20"/>
      <c r="B234" s="1"/>
      <c r="C234" s="1"/>
      <c r="D234" s="18"/>
    </row>
    <row r="235" spans="1:4">
      <c r="A235" s="20"/>
      <c r="B235" s="1"/>
      <c r="C235" s="1"/>
      <c r="D235" s="18"/>
    </row>
    <row r="236" spans="1:4">
      <c r="A236" s="20"/>
      <c r="B236" s="1"/>
      <c r="C236" s="1"/>
      <c r="D236" s="18"/>
    </row>
    <row r="237" spans="1:4">
      <c r="A237" s="20"/>
      <c r="B237" s="1"/>
      <c r="C237" s="1"/>
      <c r="D237" s="18"/>
    </row>
    <row r="238" spans="1:4">
      <c r="A238" s="20"/>
      <c r="B238" s="1"/>
      <c r="C238" s="1"/>
      <c r="D238" s="18"/>
    </row>
    <row r="239" spans="1:4">
      <c r="A239" s="20"/>
      <c r="B239" s="1"/>
      <c r="C239" s="1"/>
      <c r="D239" s="18"/>
    </row>
    <row r="240" spans="1:4">
      <c r="A240" s="20"/>
      <c r="B240" s="1"/>
      <c r="C240" s="1"/>
      <c r="D240" s="18"/>
    </row>
    <row r="241" spans="1:4">
      <c r="A241" s="20"/>
      <c r="B241" s="1"/>
      <c r="C241" s="1"/>
      <c r="D241" s="18"/>
    </row>
    <row r="242" spans="1:4">
      <c r="A242" s="20"/>
      <c r="B242" s="1"/>
      <c r="C242" s="1"/>
      <c r="D242" s="18"/>
    </row>
    <row r="243" spans="1:4">
      <c r="A243" s="20"/>
      <c r="B243" s="1"/>
      <c r="C243" s="1"/>
      <c r="D243" s="18"/>
    </row>
    <row r="244" spans="1:4">
      <c r="A244" s="20"/>
      <c r="B244" s="1"/>
      <c r="C244" s="1"/>
      <c r="D244" s="18"/>
    </row>
    <row r="245" spans="1:4">
      <c r="A245" s="20"/>
      <c r="B245" s="1"/>
      <c r="C245" s="1"/>
      <c r="D245" s="18"/>
    </row>
    <row r="246" spans="1:4">
      <c r="A246" s="20"/>
      <c r="B246" s="1"/>
      <c r="C246" s="1"/>
      <c r="D246" s="18"/>
    </row>
    <row r="247" spans="1:4">
      <c r="A247" s="20"/>
      <c r="B247" s="1"/>
      <c r="C247" s="1"/>
      <c r="D247" s="18"/>
    </row>
    <row r="248" spans="1:4">
      <c r="A248" s="20"/>
      <c r="B248" s="1"/>
      <c r="C248" s="1"/>
      <c r="D248" s="18"/>
    </row>
    <row r="249" spans="1:4">
      <c r="A249" s="20"/>
      <c r="B249" s="1"/>
      <c r="C249" s="1"/>
      <c r="D249" s="18"/>
    </row>
    <row r="250" spans="1:4">
      <c r="A250" s="20"/>
      <c r="B250" s="1"/>
      <c r="C250" s="1"/>
      <c r="D250" s="18"/>
    </row>
    <row r="251" spans="1:4">
      <c r="A251" s="20"/>
      <c r="B251" s="1"/>
      <c r="C251" s="1"/>
      <c r="D251" s="18"/>
    </row>
    <row r="252" spans="1:4">
      <c r="A252" s="20"/>
      <c r="B252" s="1"/>
      <c r="C252" s="1"/>
      <c r="D252" s="18"/>
    </row>
    <row r="253" spans="1:4">
      <c r="A253" s="20"/>
      <c r="B253" s="1"/>
      <c r="C253" s="1"/>
      <c r="D253" s="18"/>
    </row>
    <row r="254" spans="1:4">
      <c r="A254" s="20"/>
      <c r="B254" s="1"/>
      <c r="C254" s="1"/>
      <c r="D254" s="18"/>
    </row>
    <row r="255" spans="1:4">
      <c r="A255" s="20"/>
      <c r="B255" s="1"/>
      <c r="C255" s="1"/>
      <c r="D255" s="18"/>
    </row>
    <row r="256" spans="1:4">
      <c r="A256" s="20"/>
      <c r="B256" s="1"/>
      <c r="C256" s="1"/>
      <c r="D256" s="18"/>
    </row>
    <row r="257" spans="1:4">
      <c r="A257" s="20"/>
      <c r="B257" s="1"/>
      <c r="C257" s="1"/>
      <c r="D257" s="18"/>
    </row>
    <row r="258" spans="1:4">
      <c r="A258" s="20"/>
      <c r="B258" s="1"/>
      <c r="C258" s="1"/>
      <c r="D258" s="18"/>
    </row>
    <row r="259" spans="1:4">
      <c r="A259" s="20"/>
      <c r="B259" s="1"/>
      <c r="C259" s="1"/>
      <c r="D259" s="18"/>
    </row>
    <row r="260" spans="1:4">
      <c r="A260" s="20"/>
      <c r="B260" s="1"/>
      <c r="C260" s="1"/>
      <c r="D260" s="18"/>
    </row>
    <row r="261" spans="1:4">
      <c r="A261" s="20"/>
      <c r="B261" s="1"/>
      <c r="C261" s="1"/>
      <c r="D261" s="18"/>
    </row>
    <row r="262" spans="1:4">
      <c r="A262" s="20"/>
      <c r="B262" s="1"/>
      <c r="C262" s="1"/>
      <c r="D262" s="18"/>
    </row>
    <row r="263" spans="1:4">
      <c r="A263" s="20"/>
      <c r="B263" s="1"/>
      <c r="C263" s="1"/>
      <c r="D263" s="18"/>
    </row>
    <row r="264" spans="1:4">
      <c r="A264" s="20"/>
      <c r="B264" s="1"/>
      <c r="C264" s="1"/>
      <c r="D264" s="18"/>
    </row>
    <row r="265" spans="1:4">
      <c r="A265" s="20"/>
      <c r="B265" s="1"/>
      <c r="C265" s="1"/>
      <c r="D265" s="18"/>
    </row>
    <row r="266" spans="1:4">
      <c r="A266" s="20"/>
      <c r="B266" s="1"/>
      <c r="C266" s="1"/>
      <c r="D266" s="18"/>
    </row>
    <row r="267" spans="1:4">
      <c r="A267" s="20"/>
      <c r="B267" s="1"/>
      <c r="C267" s="1"/>
      <c r="D267" s="18"/>
    </row>
    <row r="268" spans="1:4">
      <c r="A268" s="20"/>
      <c r="B268" s="1"/>
      <c r="C268" s="1"/>
      <c r="D268" s="18"/>
    </row>
    <row r="269" spans="1:4">
      <c r="A269" s="20"/>
      <c r="B269" s="1"/>
      <c r="C269" s="1"/>
      <c r="D269" s="18"/>
    </row>
    <row r="270" spans="1:4">
      <c r="A270" s="20"/>
      <c r="B270" s="1"/>
      <c r="C270" s="1"/>
      <c r="D270" s="18"/>
    </row>
    <row r="271" spans="1:4">
      <c r="A271" s="20"/>
      <c r="B271" s="1"/>
      <c r="C271" s="1"/>
      <c r="D271" s="18"/>
    </row>
    <row r="272" spans="1:4">
      <c r="A272" s="20"/>
      <c r="B272" s="1"/>
      <c r="C272" s="1"/>
      <c r="D272" s="18"/>
    </row>
    <row r="273" spans="1:4">
      <c r="A273" s="20"/>
      <c r="B273" s="1"/>
      <c r="C273" s="1"/>
      <c r="D273" s="18"/>
    </row>
    <row r="274" spans="1:4">
      <c r="A274" s="20"/>
      <c r="B274" s="1"/>
      <c r="C274" s="1"/>
      <c r="D274" s="18"/>
    </row>
    <row r="275" spans="1:4">
      <c r="A275" s="20"/>
      <c r="B275" s="1"/>
      <c r="C275" s="1"/>
      <c r="D275" s="18"/>
    </row>
    <row r="276" spans="1:4">
      <c r="A276" s="20"/>
      <c r="B276" s="1"/>
      <c r="C276" s="1"/>
      <c r="D276" s="18"/>
    </row>
    <row r="277" spans="1:4">
      <c r="A277" s="20"/>
      <c r="B277" s="1"/>
      <c r="C277" s="1"/>
      <c r="D277" s="18"/>
    </row>
    <row r="278" spans="1:4">
      <c r="A278" s="20"/>
      <c r="B278" s="1"/>
      <c r="C278" s="1"/>
      <c r="D278" s="18"/>
    </row>
    <row r="279" spans="1:4">
      <c r="A279" s="20"/>
      <c r="B279" s="1"/>
      <c r="C279" s="1"/>
      <c r="D279" s="18"/>
    </row>
    <row r="280" spans="1:4">
      <c r="A280" s="20"/>
      <c r="B280" s="1"/>
      <c r="C280" s="1"/>
      <c r="D280" s="18"/>
    </row>
    <row r="281" spans="1:4">
      <c r="A281" s="20"/>
      <c r="B281" s="1"/>
      <c r="C281" s="1"/>
      <c r="D281" s="18"/>
    </row>
    <row r="282" spans="1:4">
      <c r="A282" s="20"/>
      <c r="B282" s="1"/>
      <c r="C282" s="1"/>
      <c r="D282" s="18"/>
    </row>
    <row r="283" spans="1:4">
      <c r="A283" s="20"/>
      <c r="B283" s="1"/>
      <c r="C283" s="1"/>
      <c r="D283" s="18"/>
    </row>
    <row r="284" spans="1:4">
      <c r="A284" s="20"/>
      <c r="B284" s="1"/>
      <c r="C284" s="1"/>
      <c r="D284" s="18"/>
    </row>
    <row r="285" spans="1:4">
      <c r="A285" s="20"/>
      <c r="B285" s="1"/>
      <c r="C285" s="1"/>
      <c r="D285" s="18"/>
    </row>
    <row r="286" spans="1:4">
      <c r="A286" s="20"/>
      <c r="B286" s="1"/>
      <c r="C286" s="1"/>
      <c r="D286" s="18"/>
    </row>
    <row r="287" spans="1:4">
      <c r="A287" s="20"/>
      <c r="B287" s="1"/>
      <c r="C287" s="1"/>
      <c r="D287" s="18"/>
    </row>
    <row r="288" spans="1:4">
      <c r="A288" s="20"/>
      <c r="B288" s="1"/>
      <c r="C288" s="1"/>
      <c r="D288" s="18"/>
    </row>
    <row r="289" spans="1:4">
      <c r="A289" s="20"/>
      <c r="B289" s="1"/>
      <c r="C289" s="1"/>
      <c r="D289" s="18"/>
    </row>
    <row r="290" spans="1:4">
      <c r="A290" s="20"/>
      <c r="B290" s="1"/>
      <c r="C290" s="1"/>
      <c r="D290" s="18"/>
    </row>
    <row r="291" spans="1:4">
      <c r="A291" s="20"/>
      <c r="B291" s="1"/>
      <c r="C291" s="1"/>
      <c r="D291" s="18"/>
    </row>
    <row r="292" spans="1:4">
      <c r="A292" s="20"/>
      <c r="B292" s="1"/>
      <c r="C292" s="1"/>
      <c r="D292" s="18"/>
    </row>
    <row r="293" spans="1:4">
      <c r="A293" s="20"/>
      <c r="B293" s="1"/>
      <c r="C293" s="1"/>
      <c r="D293" s="18"/>
    </row>
    <row r="294" spans="1:4">
      <c r="A294" s="20"/>
      <c r="B294" s="1"/>
      <c r="C294" s="1"/>
      <c r="D294" s="18"/>
    </row>
    <row r="295" spans="1:4">
      <c r="A295" s="20"/>
      <c r="B295" s="1"/>
      <c r="C295" s="1"/>
      <c r="D295" s="18"/>
    </row>
    <row r="296" spans="1:4">
      <c r="A296" s="20"/>
      <c r="B296" s="1"/>
      <c r="C296" s="1"/>
      <c r="D296" s="18"/>
    </row>
    <row r="297" spans="1:4">
      <c r="A297" s="20"/>
      <c r="B297" s="1"/>
      <c r="C297" s="1"/>
      <c r="D297" s="18"/>
    </row>
    <row r="298" spans="1:4">
      <c r="A298" s="20"/>
      <c r="B298" s="1"/>
      <c r="C298" s="1"/>
      <c r="D298" s="18"/>
    </row>
    <row r="299" spans="1:4">
      <c r="A299" s="20"/>
      <c r="B299" s="1"/>
      <c r="C299" s="1"/>
      <c r="D299" s="18"/>
    </row>
    <row r="300" spans="1:4">
      <c r="A300" s="20"/>
      <c r="B300" s="1"/>
      <c r="C300" s="1"/>
      <c r="D300" s="18"/>
    </row>
    <row r="301" spans="1:4">
      <c r="A301" s="20"/>
      <c r="B301" s="1"/>
      <c r="C301" s="1"/>
      <c r="D301" s="18"/>
    </row>
    <row r="302" spans="1:4">
      <c r="A302" s="20"/>
      <c r="B302" s="1"/>
      <c r="C302" s="1"/>
      <c r="D302" s="18"/>
    </row>
    <row r="303" spans="1:4">
      <c r="A303" s="20"/>
      <c r="B303" s="1"/>
      <c r="C303" s="1"/>
      <c r="D303" s="18"/>
    </row>
    <row r="304" spans="1:4">
      <c r="A304" s="20"/>
      <c r="B304" s="1"/>
      <c r="C304" s="1"/>
      <c r="D304" s="18"/>
    </row>
    <row r="305" spans="1:4">
      <c r="A305" s="20"/>
      <c r="B305" s="1"/>
      <c r="C305" s="1"/>
      <c r="D305" s="18"/>
    </row>
    <row r="306" spans="1:4">
      <c r="A306" s="20"/>
      <c r="B306" s="1"/>
      <c r="C306" s="1"/>
      <c r="D306" s="18"/>
    </row>
    <row r="307" spans="1:4">
      <c r="A307" s="20"/>
      <c r="B307" s="1"/>
      <c r="C307" s="1"/>
      <c r="D307" s="18"/>
    </row>
    <row r="308" spans="1:4">
      <c r="A308" s="20"/>
      <c r="B308" s="1"/>
      <c r="C308" s="1"/>
      <c r="D308" s="18"/>
    </row>
    <row r="309" spans="1:4">
      <c r="A309" s="20"/>
      <c r="B309" s="1"/>
      <c r="C309" s="1"/>
      <c r="D309" s="18"/>
    </row>
    <row r="310" spans="1:4">
      <c r="A310" s="20"/>
      <c r="B310" s="1"/>
      <c r="C310" s="1"/>
      <c r="D310" s="18"/>
    </row>
    <row r="311" spans="1:4">
      <c r="A311" s="20"/>
      <c r="B311" s="1"/>
      <c r="C311" s="1"/>
      <c r="D311" s="18"/>
    </row>
    <row r="312" spans="1:4">
      <c r="A312" s="20"/>
      <c r="B312" s="1"/>
      <c r="C312" s="1"/>
      <c r="D312" s="18"/>
    </row>
    <row r="313" spans="1:4">
      <c r="A313" s="20"/>
      <c r="B313" s="1"/>
      <c r="C313" s="1"/>
      <c r="D313" s="18"/>
    </row>
    <row r="314" spans="1:4">
      <c r="A314" s="20"/>
      <c r="B314" s="1"/>
      <c r="C314" s="1"/>
      <c r="D314" s="18"/>
    </row>
    <row r="315" spans="1:4">
      <c r="A315" s="20"/>
      <c r="B315" s="1"/>
      <c r="C315" s="1"/>
      <c r="D315" s="18"/>
    </row>
    <row r="316" spans="1:4">
      <c r="A316" s="20"/>
      <c r="B316" s="1"/>
      <c r="C316" s="1"/>
      <c r="D316" s="18"/>
    </row>
    <row r="317" spans="1:4">
      <c r="A317" s="20"/>
      <c r="B317" s="1"/>
      <c r="C317" s="1"/>
      <c r="D317" s="18"/>
    </row>
    <row r="318" spans="1:4">
      <c r="A318" s="20"/>
      <c r="B318" s="1"/>
      <c r="C318" s="1"/>
      <c r="D318" s="18"/>
    </row>
    <row r="319" spans="1:4">
      <c r="A319" s="20"/>
      <c r="B319" s="1"/>
      <c r="C319" s="1"/>
      <c r="D319" s="18"/>
    </row>
    <row r="320" spans="1:4">
      <c r="A320" s="20"/>
      <c r="B320" s="1"/>
      <c r="C320" s="1"/>
      <c r="D320" s="18"/>
    </row>
    <row r="321" spans="1:4">
      <c r="A321" s="20"/>
      <c r="B321" s="1"/>
      <c r="C321" s="1"/>
      <c r="D321" s="18"/>
    </row>
    <row r="322" spans="1:4">
      <c r="A322" s="20"/>
      <c r="B322" s="1"/>
      <c r="C322" s="1"/>
      <c r="D322" s="18"/>
    </row>
    <row r="323" spans="1:4">
      <c r="A323" s="20"/>
      <c r="B323" s="1"/>
      <c r="C323" s="1"/>
      <c r="D323" s="18"/>
    </row>
    <row r="324" spans="1:4">
      <c r="A324" s="20"/>
      <c r="B324" s="1"/>
      <c r="C324" s="1"/>
      <c r="D324" s="18"/>
    </row>
    <row r="325" spans="1:4">
      <c r="A325" s="20"/>
      <c r="B325" s="1"/>
      <c r="C325" s="1"/>
      <c r="D325" s="18"/>
    </row>
    <row r="326" spans="1:4">
      <c r="A326" s="20"/>
      <c r="B326" s="1"/>
      <c r="C326" s="1"/>
      <c r="D326" s="18"/>
    </row>
    <row r="327" spans="1:4">
      <c r="A327" s="20"/>
      <c r="B327" s="1"/>
      <c r="C327" s="1"/>
      <c r="D327" s="18"/>
    </row>
    <row r="328" spans="1:4">
      <c r="A328" s="20"/>
      <c r="B328" s="1"/>
      <c r="C328" s="1"/>
      <c r="D328" s="18"/>
    </row>
    <row r="329" spans="1:4">
      <c r="A329" s="20"/>
      <c r="B329" s="1"/>
      <c r="C329" s="1"/>
      <c r="D329" s="18"/>
    </row>
    <row r="330" spans="1:4">
      <c r="A330" s="20"/>
      <c r="B330" s="1"/>
      <c r="C330" s="1"/>
      <c r="D330" s="18"/>
    </row>
    <row r="331" spans="1:4">
      <c r="A331" s="20"/>
      <c r="B331" s="1"/>
      <c r="C331" s="1"/>
      <c r="D331" s="18"/>
    </row>
    <row r="332" spans="1:4">
      <c r="A332" s="20"/>
      <c r="B332" s="1"/>
      <c r="C332" s="1"/>
      <c r="D332" s="18"/>
    </row>
    <row r="333" spans="1:4">
      <c r="A333" s="20"/>
      <c r="B333" s="1"/>
      <c r="C333" s="1"/>
      <c r="D333" s="18"/>
    </row>
    <row r="334" spans="1:4">
      <c r="A334" s="20"/>
      <c r="B334" s="1"/>
      <c r="C334" s="1"/>
      <c r="D334" s="18"/>
    </row>
    <row r="335" spans="1:4">
      <c r="A335" s="20"/>
      <c r="B335" s="1"/>
      <c r="C335" s="1"/>
      <c r="D335" s="18"/>
    </row>
    <row r="336" spans="1:4">
      <c r="A336" s="20"/>
      <c r="B336" s="1"/>
      <c r="C336" s="1"/>
      <c r="D336" s="18"/>
    </row>
    <row r="337" spans="1:4">
      <c r="A337" s="20"/>
      <c r="B337" s="1"/>
      <c r="C337" s="1"/>
      <c r="D337" s="18"/>
    </row>
    <row r="338" spans="1:4">
      <c r="A338" s="20"/>
      <c r="B338" s="1"/>
      <c r="C338" s="1"/>
      <c r="D338" s="18"/>
    </row>
    <row r="339" spans="1:4">
      <c r="A339" s="20"/>
      <c r="B339" s="1"/>
      <c r="C339" s="1"/>
      <c r="D339" s="18"/>
    </row>
    <row r="340" spans="1:4">
      <c r="A340" s="20"/>
      <c r="B340" s="1"/>
      <c r="C340" s="1"/>
      <c r="D340" s="18"/>
    </row>
    <row r="341" spans="1:4">
      <c r="A341" s="20"/>
      <c r="B341" s="1"/>
      <c r="C341" s="1"/>
      <c r="D341" s="18"/>
    </row>
    <row r="342" spans="1:4">
      <c r="A342" s="20"/>
      <c r="B342" s="1"/>
      <c r="C342" s="1"/>
      <c r="D342" s="18"/>
    </row>
    <row r="343" spans="1:4">
      <c r="A343" s="20"/>
      <c r="B343" s="1"/>
      <c r="C343" s="1"/>
      <c r="D343" s="18"/>
    </row>
    <row r="344" spans="1:4">
      <c r="A344" s="20"/>
      <c r="B344" s="1"/>
      <c r="C344" s="1"/>
      <c r="D344" s="18"/>
    </row>
    <row r="345" spans="1:4">
      <c r="A345" s="20"/>
      <c r="B345" s="1"/>
      <c r="C345" s="1"/>
      <c r="D345" s="18"/>
    </row>
    <row r="346" spans="1:4">
      <c r="A346" s="20"/>
      <c r="B346" s="1"/>
      <c r="C346" s="1"/>
      <c r="D346" s="18"/>
    </row>
    <row r="347" spans="1:4">
      <c r="A347" s="20"/>
      <c r="B347" s="1"/>
      <c r="C347" s="1"/>
      <c r="D347" s="18"/>
    </row>
    <row r="348" spans="1:4">
      <c r="A348" s="20"/>
      <c r="B348" s="1"/>
      <c r="C348" s="1"/>
      <c r="D348" s="18"/>
    </row>
    <row r="349" spans="1:4">
      <c r="A349" s="20"/>
      <c r="B349" s="1"/>
      <c r="C349" s="1"/>
      <c r="D349" s="18"/>
    </row>
    <row r="350" spans="1:4">
      <c r="A350" s="20"/>
      <c r="B350" s="1"/>
      <c r="C350" s="1"/>
      <c r="D350" s="18"/>
    </row>
    <row r="351" spans="1:4">
      <c r="A351" s="20"/>
      <c r="B351" s="1"/>
      <c r="C351" s="1"/>
      <c r="D351" s="18"/>
    </row>
    <row r="352" spans="1:4">
      <c r="A352" s="20"/>
      <c r="B352" s="1"/>
      <c r="C352" s="1"/>
      <c r="D352" s="18"/>
    </row>
    <row r="353" spans="1:4">
      <c r="A353" s="20"/>
      <c r="B353" s="1"/>
      <c r="C353" s="1"/>
      <c r="D353" s="18"/>
    </row>
    <row r="354" spans="1:4">
      <c r="A354" s="20"/>
      <c r="B354" s="1"/>
      <c r="C354" s="1"/>
      <c r="D354" s="18"/>
    </row>
    <row r="355" spans="1:4">
      <c r="A355" s="20"/>
      <c r="B355" s="1"/>
      <c r="C355" s="1"/>
      <c r="D355" s="18"/>
    </row>
    <row r="356" spans="1:4">
      <c r="A356" s="20"/>
      <c r="B356" s="1"/>
      <c r="C356" s="1"/>
      <c r="D356" s="18"/>
    </row>
    <row r="357" spans="1:4">
      <c r="A357" s="20"/>
      <c r="B357" s="1"/>
      <c r="C357" s="1"/>
      <c r="D357" s="18"/>
    </row>
    <row r="358" spans="1:4">
      <c r="A358" s="20"/>
      <c r="B358" s="1"/>
      <c r="C358" s="1"/>
      <c r="D358" s="18"/>
    </row>
    <row r="359" spans="1:4">
      <c r="A359" s="20"/>
      <c r="B359" s="1"/>
      <c r="C359" s="1"/>
      <c r="D359" s="18"/>
    </row>
    <row r="360" spans="1:4">
      <c r="A360" s="20"/>
      <c r="B360" s="1"/>
      <c r="C360" s="1"/>
      <c r="D360" s="18"/>
    </row>
    <row r="361" spans="1:4">
      <c r="A361" s="20"/>
      <c r="B361" s="1"/>
      <c r="C361" s="1"/>
      <c r="D361" s="18"/>
    </row>
    <row r="362" spans="1:4">
      <c r="A362" s="20"/>
      <c r="B362" s="1"/>
      <c r="C362" s="1"/>
      <c r="D362" s="18"/>
    </row>
    <row r="363" spans="1:4">
      <c r="A363" s="20"/>
      <c r="B363" s="1"/>
      <c r="C363" s="1"/>
      <c r="D363" s="18"/>
    </row>
    <row r="364" spans="1:4">
      <c r="A364" s="20"/>
      <c r="B364" s="1"/>
      <c r="C364" s="1"/>
      <c r="D364" s="18"/>
    </row>
    <row r="365" spans="1:4">
      <c r="A365" s="20"/>
      <c r="B365" s="1"/>
      <c r="C365" s="1"/>
      <c r="D365" s="18"/>
    </row>
    <row r="366" spans="1:4">
      <c r="A366" s="20"/>
      <c r="B366" s="1"/>
      <c r="C366" s="1"/>
      <c r="D366" s="18"/>
    </row>
    <row r="367" spans="1:4">
      <c r="A367" s="20"/>
      <c r="B367" s="1"/>
      <c r="C367" s="1"/>
      <c r="D367" s="18"/>
    </row>
    <row r="368" spans="1:4">
      <c r="A368" s="20"/>
      <c r="B368" s="1"/>
      <c r="C368" s="1"/>
      <c r="D368" s="18"/>
    </row>
    <row r="369" spans="1:4">
      <c r="A369" s="20"/>
      <c r="B369" s="1"/>
      <c r="C369" s="1"/>
      <c r="D369" s="18"/>
    </row>
    <row r="370" spans="1:4">
      <c r="A370" s="20"/>
      <c r="B370" s="1"/>
      <c r="C370" s="1"/>
      <c r="D370" s="18"/>
    </row>
    <row r="371" spans="1:4">
      <c r="A371" s="20"/>
      <c r="B371" s="1"/>
      <c r="C371" s="1"/>
      <c r="D371" s="18"/>
    </row>
    <row r="372" spans="1:4">
      <c r="A372" s="20"/>
      <c r="B372" s="1"/>
      <c r="C372" s="1"/>
      <c r="D372" s="18"/>
    </row>
    <row r="373" spans="1:4">
      <c r="A373" s="20"/>
      <c r="B373" s="1"/>
      <c r="C373" s="1"/>
      <c r="D373" s="18"/>
    </row>
    <row r="374" spans="1:4">
      <c r="A374" s="20"/>
      <c r="B374" s="1"/>
      <c r="C374" s="1"/>
      <c r="D374" s="18"/>
    </row>
    <row r="375" spans="1:4">
      <c r="A375" s="20"/>
      <c r="B375" s="1"/>
      <c r="C375" s="1"/>
      <c r="D375" s="18"/>
    </row>
    <row r="376" spans="1:4">
      <c r="A376" s="20"/>
      <c r="B376" s="1"/>
      <c r="C376" s="1"/>
      <c r="D376" s="18"/>
    </row>
    <row r="377" spans="1:4">
      <c r="A377" s="20"/>
      <c r="B377" s="1"/>
      <c r="C377" s="1"/>
      <c r="D377" s="18"/>
    </row>
    <row r="378" spans="1:4">
      <c r="A378" s="20"/>
      <c r="B378" s="1"/>
      <c r="C378" s="1"/>
      <c r="D378" s="18"/>
    </row>
    <row r="379" spans="1:4">
      <c r="A379" s="20"/>
      <c r="B379" s="1"/>
      <c r="C379" s="1"/>
      <c r="D379" s="18"/>
    </row>
    <row r="380" spans="1:4">
      <c r="A380" s="20"/>
      <c r="B380" s="1"/>
      <c r="C380" s="1"/>
      <c r="D380" s="18"/>
    </row>
    <row r="381" spans="1:4">
      <c r="A381" s="20"/>
      <c r="B381" s="1"/>
      <c r="C381" s="1"/>
      <c r="D381" s="18"/>
    </row>
    <row r="382" spans="1:4">
      <c r="A382" s="20"/>
      <c r="B382" s="1"/>
      <c r="C382" s="1"/>
      <c r="D382" s="18"/>
    </row>
    <row r="383" spans="1:4">
      <c r="A383" s="20"/>
      <c r="B383" s="1"/>
      <c r="C383" s="1"/>
      <c r="D383" s="18"/>
    </row>
    <row r="384" spans="1:4">
      <c r="A384" s="20"/>
      <c r="B384" s="1"/>
      <c r="C384" s="1"/>
      <c r="D384" s="18"/>
    </row>
    <row r="385" spans="1:4">
      <c r="A385" s="20"/>
      <c r="B385" s="1"/>
      <c r="C385" s="1"/>
      <c r="D385" s="18"/>
    </row>
    <row r="386" spans="1:4">
      <c r="A386" s="20"/>
      <c r="B386" s="1"/>
      <c r="C386" s="1"/>
      <c r="D386" s="18"/>
    </row>
    <row r="387" spans="1:4">
      <c r="A387" s="20"/>
      <c r="B387" s="1"/>
      <c r="C387" s="1"/>
      <c r="D387" s="18"/>
    </row>
    <row r="388" spans="1:4">
      <c r="A388" s="20"/>
      <c r="B388" s="1"/>
      <c r="C388" s="1"/>
      <c r="D388" s="18"/>
    </row>
    <row r="389" spans="1:4">
      <c r="A389" s="20"/>
      <c r="B389" s="1"/>
      <c r="C389" s="1"/>
      <c r="D389" s="18"/>
    </row>
    <row r="390" spans="1:4">
      <c r="A390" s="20"/>
      <c r="B390" s="1"/>
      <c r="C390" s="1"/>
      <c r="D390" s="18"/>
    </row>
    <row r="391" spans="1:4">
      <c r="A391" s="20"/>
      <c r="B391" s="1"/>
      <c r="C391" s="1"/>
      <c r="D391" s="18"/>
    </row>
    <row r="392" spans="1:4">
      <c r="A392" s="20"/>
      <c r="B392" s="1"/>
      <c r="C392" s="1"/>
      <c r="D392" s="18"/>
    </row>
    <row r="393" spans="1:4">
      <c r="A393" s="20"/>
      <c r="B393" s="1"/>
      <c r="C393" s="1"/>
      <c r="D393" s="18"/>
    </row>
    <row r="394" spans="1:4">
      <c r="A394" s="20"/>
      <c r="B394" s="1"/>
      <c r="C394" s="1"/>
      <c r="D394" s="18"/>
    </row>
    <row r="395" spans="1:4">
      <c r="A395" s="20"/>
      <c r="B395" s="1"/>
      <c r="C395" s="1"/>
      <c r="D395" s="18"/>
    </row>
    <row r="396" spans="1:4">
      <c r="A396" s="20"/>
      <c r="B396" s="1"/>
      <c r="C396" s="1"/>
      <c r="D396" s="18"/>
    </row>
    <row r="397" spans="1:4">
      <c r="A397" s="20"/>
      <c r="B397" s="1"/>
      <c r="C397" s="1"/>
      <c r="D397" s="18"/>
    </row>
    <row r="398" spans="1:4">
      <c r="A398" s="20"/>
      <c r="B398" s="1"/>
      <c r="C398" s="1"/>
      <c r="D398" s="18"/>
    </row>
    <row r="399" spans="1:4">
      <c r="A399" s="20"/>
      <c r="B399" s="1"/>
      <c r="C399" s="1"/>
      <c r="D399" s="18"/>
    </row>
    <row r="400" spans="1:4">
      <c r="A400" s="20"/>
      <c r="B400" s="1"/>
      <c r="C400" s="1"/>
      <c r="D400" s="18"/>
    </row>
    <row r="401" spans="1:4">
      <c r="A401" s="20"/>
      <c r="B401" s="1"/>
      <c r="C401" s="1"/>
      <c r="D401" s="18"/>
    </row>
    <row r="402" spans="1:4">
      <c r="A402" s="20"/>
      <c r="B402" s="1"/>
      <c r="C402" s="1"/>
      <c r="D402" s="18"/>
    </row>
    <row r="403" spans="1:4">
      <c r="A403" s="20"/>
      <c r="B403" s="1"/>
      <c r="C403" s="1"/>
      <c r="D403" s="18"/>
    </row>
    <row r="404" spans="1:4">
      <c r="A404" s="20"/>
      <c r="B404" s="1"/>
      <c r="C404" s="1"/>
      <c r="D404" s="18"/>
    </row>
    <row r="405" spans="1:4">
      <c r="A405" s="20"/>
      <c r="B405" s="1"/>
      <c r="C405" s="1"/>
      <c r="D405" s="18"/>
    </row>
    <row r="406" spans="1:4">
      <c r="A406" s="20"/>
      <c r="B406" s="1"/>
      <c r="C406" s="1"/>
      <c r="D406" s="18"/>
    </row>
    <row r="407" spans="1:4">
      <c r="A407" s="20"/>
      <c r="B407" s="1"/>
      <c r="C407" s="1"/>
      <c r="D407" s="18"/>
    </row>
    <row r="408" spans="1:4">
      <c r="A408" s="20"/>
      <c r="B408" s="1"/>
      <c r="C408" s="1"/>
      <c r="D408" s="18"/>
    </row>
    <row r="409" spans="1:4">
      <c r="A409" s="20"/>
      <c r="B409" s="1"/>
      <c r="C409" s="1"/>
      <c r="D409" s="18"/>
    </row>
    <row r="410" spans="1:4">
      <c r="A410" s="20"/>
      <c r="B410" s="1"/>
      <c r="C410" s="1"/>
      <c r="D410" s="18"/>
    </row>
    <row r="411" spans="1:4">
      <c r="A411" s="20"/>
      <c r="B411" s="1"/>
      <c r="C411" s="1"/>
      <c r="D411" s="18"/>
    </row>
    <row r="412" spans="1:4">
      <c r="A412" s="20"/>
      <c r="B412" s="1"/>
      <c r="C412" s="1"/>
      <c r="D412" s="18"/>
    </row>
    <row r="413" spans="1:4">
      <c r="A413" s="20"/>
      <c r="B413" s="1"/>
      <c r="C413" s="1"/>
      <c r="D413" s="18"/>
    </row>
    <row r="414" spans="1:4">
      <c r="A414" s="20"/>
      <c r="B414" s="1"/>
      <c r="C414" s="1"/>
      <c r="D414" s="18"/>
    </row>
    <row r="415" spans="1:4">
      <c r="A415" s="20"/>
      <c r="B415" s="1"/>
      <c r="C415" s="1"/>
      <c r="D415" s="18"/>
    </row>
    <row r="416" spans="1:4">
      <c r="A416" s="20"/>
      <c r="B416" s="1"/>
      <c r="C416" s="1"/>
      <c r="D416" s="18"/>
    </row>
    <row r="417" spans="1:4">
      <c r="A417" s="20"/>
      <c r="B417" s="1"/>
      <c r="C417" s="1"/>
      <c r="D417" s="18"/>
    </row>
    <row r="418" spans="1:4">
      <c r="A418" s="20"/>
      <c r="B418" s="1"/>
      <c r="C418" s="1"/>
      <c r="D418" s="18"/>
    </row>
    <row r="419" spans="1:4">
      <c r="A419" s="20"/>
      <c r="B419" s="1"/>
      <c r="C419" s="1"/>
      <c r="D419" s="18"/>
    </row>
    <row r="420" spans="1:4">
      <c r="A420" s="20"/>
      <c r="B420" s="1"/>
      <c r="C420" s="1"/>
      <c r="D420" s="18"/>
    </row>
    <row r="421" spans="1:4">
      <c r="A421" s="20"/>
      <c r="B421" s="1"/>
      <c r="C421" s="1"/>
      <c r="D421" s="18"/>
    </row>
    <row r="422" spans="1:4">
      <c r="A422" s="20"/>
      <c r="B422" s="1"/>
      <c r="C422" s="1"/>
      <c r="D422" s="18"/>
    </row>
    <row r="423" spans="1:4">
      <c r="A423" s="20"/>
      <c r="B423" s="1"/>
      <c r="C423" s="1"/>
      <c r="D423" s="18"/>
    </row>
    <row r="424" spans="1:4">
      <c r="A424" s="20"/>
      <c r="B424" s="1"/>
      <c r="C424" s="1"/>
      <c r="D424" s="18"/>
    </row>
    <row r="425" spans="1:4">
      <c r="A425" s="20"/>
      <c r="B425" s="1"/>
      <c r="C425" s="1"/>
      <c r="D425" s="18"/>
    </row>
    <row r="426" spans="1:4">
      <c r="A426" s="20"/>
      <c r="B426" s="1"/>
      <c r="C426" s="1"/>
      <c r="D426" s="18"/>
    </row>
    <row r="427" spans="1:4">
      <c r="A427" s="20"/>
      <c r="B427" s="1"/>
      <c r="C427" s="1"/>
      <c r="D427" s="18"/>
    </row>
    <row r="428" spans="1:4">
      <c r="A428" s="20"/>
      <c r="B428" s="1"/>
      <c r="C428" s="1"/>
      <c r="D428" s="18"/>
    </row>
    <row r="429" spans="1:4">
      <c r="A429" s="20"/>
      <c r="B429" s="1"/>
      <c r="C429" s="1"/>
      <c r="D429" s="18"/>
    </row>
    <row r="430" spans="1:4">
      <c r="A430" s="20"/>
      <c r="B430" s="1"/>
      <c r="C430" s="1"/>
      <c r="D430" s="18"/>
    </row>
    <row r="431" spans="1:4">
      <c r="A431" s="20"/>
      <c r="B431" s="1"/>
      <c r="C431" s="1"/>
      <c r="D431" s="18"/>
    </row>
    <row r="432" spans="1:4">
      <c r="A432" s="20"/>
      <c r="B432" s="1"/>
      <c r="C432" s="1"/>
      <c r="D432" s="18"/>
    </row>
    <row r="433" spans="1:4">
      <c r="A433" s="20"/>
      <c r="B433" s="1"/>
      <c r="C433" s="1"/>
      <c r="D433" s="18"/>
    </row>
    <row r="434" spans="1:4">
      <c r="A434" s="20"/>
      <c r="B434" s="1"/>
      <c r="C434" s="1"/>
      <c r="D434" s="18"/>
    </row>
    <row r="435" spans="1:4">
      <c r="A435" s="20"/>
      <c r="B435" s="1"/>
      <c r="C435" s="1"/>
      <c r="D435" s="18"/>
    </row>
    <row r="436" spans="1:4">
      <c r="A436" s="20"/>
      <c r="B436" s="1"/>
      <c r="C436" s="1"/>
      <c r="D436" s="18"/>
    </row>
    <row r="437" spans="1:4">
      <c r="A437" s="20"/>
      <c r="B437" s="1"/>
      <c r="C437" s="1"/>
      <c r="D437" s="18"/>
    </row>
    <row r="438" spans="1:4">
      <c r="A438" s="20"/>
      <c r="B438" s="1"/>
      <c r="C438" s="1"/>
      <c r="D438" s="18"/>
    </row>
    <row r="439" spans="1:4">
      <c r="A439" s="20"/>
      <c r="B439" s="1"/>
      <c r="C439" s="1"/>
      <c r="D439" s="18"/>
    </row>
    <row r="440" spans="1:4">
      <c r="A440" s="20"/>
      <c r="B440" s="1"/>
      <c r="C440" s="1"/>
      <c r="D440" s="18"/>
    </row>
    <row r="441" spans="1:4">
      <c r="A441" s="20"/>
      <c r="B441" s="1"/>
      <c r="C441" s="1"/>
      <c r="D441" s="18"/>
    </row>
    <row r="442" spans="1:4">
      <c r="A442" s="20"/>
      <c r="B442" s="1"/>
      <c r="C442" s="1"/>
      <c r="D442" s="18"/>
    </row>
    <row r="443" spans="1:4">
      <c r="A443" s="20"/>
      <c r="B443" s="1"/>
      <c r="C443" s="1"/>
      <c r="D443" s="18"/>
    </row>
    <row r="444" spans="1:4">
      <c r="A444" s="20"/>
      <c r="B444" s="1"/>
      <c r="C444" s="1"/>
      <c r="D444" s="18"/>
    </row>
    <row r="445" spans="1:4">
      <c r="A445" s="20"/>
      <c r="B445" s="1"/>
      <c r="C445" s="1"/>
      <c r="D445" s="18"/>
    </row>
    <row r="446" spans="1:4">
      <c r="A446" s="20"/>
      <c r="B446" s="1"/>
      <c r="C446" s="1"/>
      <c r="D446" s="18"/>
    </row>
    <row r="447" spans="1:4">
      <c r="A447" s="20"/>
      <c r="B447" s="1"/>
      <c r="C447" s="1"/>
      <c r="D447" s="18"/>
    </row>
    <row r="448" spans="1:4">
      <c r="A448" s="20"/>
      <c r="B448" s="1"/>
      <c r="C448" s="1"/>
      <c r="D448" s="18"/>
    </row>
    <row r="449" spans="1:4">
      <c r="A449" s="20"/>
      <c r="B449" s="1"/>
      <c r="C449" s="1"/>
      <c r="D449" s="18"/>
    </row>
    <row r="450" spans="1:4">
      <c r="A450" s="20"/>
      <c r="B450" s="1"/>
      <c r="C450" s="1"/>
      <c r="D450" s="18"/>
    </row>
    <row r="451" spans="1:4">
      <c r="A451" s="20"/>
      <c r="B451" s="1"/>
      <c r="C451" s="1"/>
      <c r="D451" s="18"/>
    </row>
    <row r="452" spans="1:4">
      <c r="A452" s="20"/>
      <c r="B452" s="1"/>
      <c r="C452" s="1"/>
      <c r="D452" s="18"/>
    </row>
    <row r="453" spans="1:4">
      <c r="A453" s="20"/>
      <c r="B453" s="1"/>
      <c r="C453" s="1"/>
      <c r="D453" s="18"/>
    </row>
    <row r="454" spans="1:4">
      <c r="A454" s="20"/>
      <c r="B454" s="1"/>
      <c r="C454" s="1"/>
      <c r="D454" s="18"/>
    </row>
    <row r="455" spans="1:4">
      <c r="A455" s="20"/>
      <c r="B455" s="1"/>
      <c r="C455" s="1"/>
      <c r="D455" s="18"/>
    </row>
    <row r="456" spans="1:4">
      <c r="A456" s="20"/>
      <c r="B456" s="1"/>
      <c r="C456" s="1"/>
      <c r="D456" s="18"/>
    </row>
    <row r="457" spans="1:4">
      <c r="A457" s="20"/>
      <c r="B457" s="1"/>
      <c r="C457" s="1"/>
      <c r="D457" s="18"/>
    </row>
    <row r="458" spans="1:4">
      <c r="A458" s="20"/>
      <c r="B458" s="1"/>
      <c r="C458" s="1"/>
      <c r="D458" s="18"/>
    </row>
    <row r="459" spans="1:4">
      <c r="A459" s="20"/>
      <c r="B459" s="1"/>
      <c r="C459" s="1"/>
      <c r="D459" s="18"/>
    </row>
    <row r="460" spans="1:4">
      <c r="A460" s="20"/>
      <c r="B460" s="1"/>
      <c r="C460" s="1"/>
      <c r="D460" s="18"/>
    </row>
    <row r="461" spans="1:4">
      <c r="A461" s="20"/>
      <c r="B461" s="1"/>
      <c r="C461" s="1"/>
      <c r="D461" s="18"/>
    </row>
    <row r="462" spans="1:4">
      <c r="A462" s="20"/>
      <c r="B462" s="1"/>
      <c r="C462" s="1"/>
      <c r="D462" s="18"/>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MODEL</vt:lpstr>
      <vt:lpstr>SANS X</vt:lpstr>
      <vt:lpstr>AVEC X</vt:lpstr>
      <vt:lpstr>TOTAL</vt:lpstr>
      <vt:lpstr>'AVEC X'!Zone_d_impression</vt:lpstr>
      <vt:lpstr>MODEL!Zone_d_impression</vt:lpstr>
      <vt:lpstr>'SANS X'!Zone_d_impression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Yves</cp:lastModifiedBy>
  <cp:lastPrinted>2023-04-27T17:25:33Z</cp:lastPrinted>
  <dcterms:created xsi:type="dcterms:W3CDTF">2023-03-23T08:22:22Z</dcterms:created>
  <dcterms:modified xsi:type="dcterms:W3CDTF">2023-04-27T17:35:10Z</dcterms:modified>
</cp:coreProperties>
</file>