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5EE51C3C-9113-4482-87BA-9C2BC15F12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Juin" sheetId="1" r:id="rId1"/>
  </sheets>
  <functionGroups builtInGroupCount="19"/>
  <definedNames>
    <definedName name="_xlnm._FilterDatabase" localSheetId="0" hidden="1">Juin!$A$1:$E$1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5" i="1" l="1" a="1"/>
  <c r="H14" i="1" a="1"/>
  <c r="H12" i="1" a="1"/>
  <c r="H11" i="1" a="1"/>
  <c r="H9" i="1" a="1"/>
  <c r="H8" i="1" a="1"/>
  <c r="H6" i="1" a="1"/>
  <c r="H5" i="1" a="1"/>
  <c r="I15" i="1" a="1"/>
  <c r="I14" i="1" a="1"/>
  <c r="I12" i="1" a="1"/>
  <c r="I11" i="1" a="1"/>
  <c r="I9" i="1" a="1"/>
  <c r="I8" i="1" a="1"/>
  <c r="I6" i="1" a="1"/>
  <c r="I5" i="1" a="1"/>
  <c r="H15" i="1" l="1"/>
  <c r="H14" i="1"/>
  <c r="H12" i="1"/>
  <c r="H11" i="1"/>
  <c r="H9" i="1"/>
  <c r="H8" i="1"/>
  <c r="H6" i="1"/>
  <c r="H5" i="1"/>
  <c r="I15" i="1"/>
  <c r="I14" i="1"/>
  <c r="I12" i="1"/>
  <c r="I11" i="1"/>
  <c r="I9" i="1"/>
  <c r="I8" i="1"/>
  <c r="I6" i="1"/>
  <c r="I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<sst xmlns="http://schemas.openxmlformats.org/spreadsheetml/2006/main" count="73" uniqueCount="49">
  <si>
    <t>Date</t>
  </si>
  <si>
    <t>Prix</t>
  </si>
  <si>
    <t>Visite</t>
  </si>
  <si>
    <t>Eva</t>
  </si>
  <si>
    <t>Jacard</t>
  </si>
  <si>
    <t>S</t>
  </si>
  <si>
    <t>Jack</t>
  </si>
  <si>
    <t>Jennifer</t>
  </si>
  <si>
    <t>Eros</t>
  </si>
  <si>
    <t>Laurent</t>
  </si>
  <si>
    <t>Diana</t>
  </si>
  <si>
    <t>Pascal</t>
  </si>
  <si>
    <t>Christophe</t>
  </si>
  <si>
    <t>Martin</t>
  </si>
  <si>
    <t>Morgane</t>
  </si>
  <si>
    <t>Fabio</t>
  </si>
  <si>
    <t>Frène</t>
  </si>
  <si>
    <t>S+C</t>
  </si>
  <si>
    <t>Raoul</t>
  </si>
  <si>
    <t>Charlotte</t>
  </si>
  <si>
    <t>Véronique</t>
  </si>
  <si>
    <t>Raymond</t>
  </si>
  <si>
    <t>Samantha</t>
  </si>
  <si>
    <t>Joëlle</t>
  </si>
  <si>
    <t>Steeves</t>
  </si>
  <si>
    <t>Anne</t>
  </si>
  <si>
    <t>Tiago</t>
  </si>
  <si>
    <t>Lavinia</t>
  </si>
  <si>
    <t>Murielle</t>
  </si>
  <si>
    <t>Valérie</t>
  </si>
  <si>
    <t>Valbona</t>
  </si>
  <si>
    <t>Lionnel</t>
  </si>
  <si>
    <t>Chef</t>
  </si>
  <si>
    <t>Stagiaire</t>
  </si>
  <si>
    <t>Gagné</t>
  </si>
  <si>
    <t>Perdu</t>
  </si>
  <si>
    <t>Qui?</t>
  </si>
  <si>
    <t>Nombre</t>
  </si>
  <si>
    <t>Prix total</t>
  </si>
  <si>
    <t>Travail 1</t>
  </si>
  <si>
    <t>Supplément</t>
  </si>
  <si>
    <t>Client</t>
  </si>
  <si>
    <t>Nombre total de job "gagné" en vert ou rien n'est indiqué sous la colonne "Visite" (donc fait par le "Chef")</t>
  </si>
  <si>
    <t>Nombre total de job "Perdu" en "Rouge" ou rien n'est indiqué sous la colonne "Visite" (donc fait par le "Chef")</t>
  </si>
  <si>
    <t>Prix total des job en "Vert" ou rien n'est indiqué sous la colonne "Visite" (donc fait par le "Chef")</t>
  </si>
  <si>
    <t>Prix total des job "Perdu" en "Rouge" ou rien n'est indiqué sous la colonne "Visite" (donc fait par le "Chef")</t>
  </si>
  <si>
    <t>Pareil qu'en dessus mais ou cette fois c'est la colonne "Supplément" qui est prit en compte</t>
  </si>
  <si>
    <t>Pareil qu'en dessus mais ou cette fois les visites ont été effectué par le "Stagiaire" (donc colonne Visite = S)</t>
  </si>
  <si>
    <t>Petite précision, les colonnes "S+C" seraient à considérer comme faisant parti des jobs pour le "Chef"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</si>
</sst>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CHF&quot;;[Red]\-#,##0.00\ &quot;CHF&quot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/>
    </xf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3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/>
    <xf numFmtId="0" fontId="0" fillId="3" borderId="0" xfId="0" applyFill="1"/>
    <xf numFmtId="0" fontId="0" fillId="4" borderId="0" xfId="0" applyFill="1" applyAlignment="1">
      <alignment horizontal="center"/>
    </xf>
    <xf numFmtId="0" fontId="3" fillId="4" borderId="0" xfId="0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3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 vertical="center"/>
    </xf>
    <xf numFmtId="14" fontId="3" fillId="2" borderId="0" xfId="0" applyNumberFormat="1" applyFont="1" applyFill="1" applyAlignment="1">
      <alignment horizontal="center"/>
    </xf>
    <xf numFmtId="0" fontId="3" fillId="2" borderId="0" xfId="0" applyFont="1" applyFill="1" applyAlignment="1">
      <alignment horizontal="center"/>
    </xf>
    <xf numFmtId="3" fontId="3" fillId="2" borderId="0" xfId="0" applyNumberFormat="1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 applyAlignment="1">
      <alignment horizontal="center"/>
    </xf>
    <xf numFmtId="0" fontId="2" fillId="0" borderId="0" xfId="0" applyFont="1"/>
    <xf numFmtId="3" fontId="0" fillId="0" borderId="0" xfId="0" applyNumberFormat="1"/>
    <xf numFmtId="3" fontId="0" fillId="3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0" xfId="0" applyFill="1" applyAlignment="1">
      <alignment horizontal="center"/>
    </xf>
    <xf numFmtId="3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695325</xdr:colOff>
      <xdr:row>2</xdr:row>
      <xdr:rowOff>133350</xdr:rowOff>
    </xdr:from>
    <xdr:to>
      <xdr:col>10</xdr:col>
      <xdr:colOff>0</xdr:colOff>
      <xdr:row>4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212FCDB-3D8C-33CE-9F94-763C9318CC63}"/>
            </a:ext>
          </a:extLst>
        </xdr:cNvPr>
        <xdr:cNvCxnSpPr/>
      </xdr:nvCxnSpPr>
      <xdr:spPr>
        <a:xfrm flipH="1">
          <a:off x="6696075" y="514350"/>
          <a:ext cx="1590675" cy="30480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752475</xdr:colOff>
      <xdr:row>3</xdr:row>
      <xdr:rowOff>85725</xdr:rowOff>
    </xdr:from>
    <xdr:to>
      <xdr:col>10</xdr:col>
      <xdr:colOff>0</xdr:colOff>
      <xdr:row>4</xdr:row>
      <xdr:rowOff>47625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A370C24-0072-4715-BF26-8FC8BCE4B05D}"/>
            </a:ext>
          </a:extLst>
        </xdr:cNvPr>
        <xdr:cNvCxnSpPr/>
      </xdr:nvCxnSpPr>
      <xdr:spPr>
        <a:xfrm flipH="1">
          <a:off x="7515225" y="657225"/>
          <a:ext cx="771525" cy="161925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685800</xdr:colOff>
      <xdr:row>4</xdr:row>
      <xdr:rowOff>95250</xdr:rowOff>
    </xdr:from>
    <xdr:to>
      <xdr:col>9</xdr:col>
      <xdr:colOff>742950</xdr:colOff>
      <xdr:row>5</xdr:row>
      <xdr:rowOff>95250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68059C9D-903C-435E-B478-90C8731E5E71}"/>
            </a:ext>
          </a:extLst>
        </xdr:cNvPr>
        <xdr:cNvCxnSpPr/>
      </xdr:nvCxnSpPr>
      <xdr:spPr>
        <a:xfrm flipH="1">
          <a:off x="6686550" y="866775"/>
          <a:ext cx="1581150" cy="19050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5</xdr:row>
      <xdr:rowOff>47625</xdr:rowOff>
    </xdr:from>
    <xdr:to>
      <xdr:col>10</xdr:col>
      <xdr:colOff>9525</xdr:colOff>
      <xdr:row>5</xdr:row>
      <xdr:rowOff>95250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365113C3-7147-4FCA-8C1F-1F0FBFDCC722}"/>
            </a:ext>
          </a:extLst>
        </xdr:cNvPr>
        <xdr:cNvCxnSpPr/>
      </xdr:nvCxnSpPr>
      <xdr:spPr>
        <a:xfrm flipH="1">
          <a:off x="7524750" y="1009650"/>
          <a:ext cx="771525" cy="47625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9525</xdr:colOff>
      <xdr:row>7</xdr:row>
      <xdr:rowOff>95250</xdr:rowOff>
    </xdr:from>
    <xdr:to>
      <xdr:col>9</xdr:col>
      <xdr:colOff>714375</xdr:colOff>
      <xdr:row>7</xdr:row>
      <xdr:rowOff>114300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511F2E7B-FFDE-4D14-9D4B-4A76A34668D7}"/>
            </a:ext>
          </a:extLst>
        </xdr:cNvPr>
        <xdr:cNvCxnSpPr/>
      </xdr:nvCxnSpPr>
      <xdr:spPr>
        <a:xfrm flipH="1">
          <a:off x="7534275" y="1438275"/>
          <a:ext cx="704850" cy="1905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752475</xdr:colOff>
      <xdr:row>7</xdr:row>
      <xdr:rowOff>114300</xdr:rowOff>
    </xdr:from>
    <xdr:to>
      <xdr:col>10</xdr:col>
      <xdr:colOff>9525</xdr:colOff>
      <xdr:row>8</xdr:row>
      <xdr:rowOff>114300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F32BEB94-29C0-4320-BD0B-677D6A83F368}"/>
            </a:ext>
          </a:extLst>
        </xdr:cNvPr>
        <xdr:cNvCxnSpPr/>
      </xdr:nvCxnSpPr>
      <xdr:spPr>
        <a:xfrm flipH="1">
          <a:off x="7515225" y="1457325"/>
          <a:ext cx="781050" cy="19050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10</xdr:row>
      <xdr:rowOff>95250</xdr:rowOff>
    </xdr:from>
    <xdr:to>
      <xdr:col>9</xdr:col>
      <xdr:colOff>742950</xdr:colOff>
      <xdr:row>11</xdr:row>
      <xdr:rowOff>38100</xdr:rowOff>
    </xdr:to>
    <xdr:cxnSp macro="">
      <xdr:nvCxnSpPr>
        <xdr:cNvPr id="24" name="Connecteur droit avec flèche 23">
          <a:extLst>
            <a:ext uri="{FF2B5EF4-FFF2-40B4-BE49-F238E27FC236}">
              <a16:creationId xmlns:a16="http://schemas.microsoft.com/office/drawing/2014/main" id="{1B3E2C90-8251-4258-9BEC-C9F8178B8FF8}"/>
            </a:ext>
          </a:extLst>
        </xdr:cNvPr>
        <xdr:cNvCxnSpPr/>
      </xdr:nvCxnSpPr>
      <xdr:spPr>
        <a:xfrm flipH="1">
          <a:off x="7543800" y="2019300"/>
          <a:ext cx="723900" cy="13335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10</xdr:row>
      <xdr:rowOff>123825</xdr:rowOff>
    </xdr:from>
    <xdr:to>
      <xdr:col>9</xdr:col>
      <xdr:colOff>752475</xdr:colOff>
      <xdr:row>14</xdr:row>
      <xdr:rowOff>28575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0773BE9C-BB33-4FFF-949C-36C3BD0FDFB0}"/>
            </a:ext>
          </a:extLst>
        </xdr:cNvPr>
        <xdr:cNvCxnSpPr/>
      </xdr:nvCxnSpPr>
      <xdr:spPr>
        <a:xfrm flipH="1">
          <a:off x="7524750" y="2047875"/>
          <a:ext cx="752475" cy="666750"/>
        </a:xfrm>
        <a:prstGeom prst="straightConnector1">
          <a:avLst/>
        </a:prstGeom>
        <a:ln w="12700"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33"/>
  <sheetViews>
    <sheetView tabSelected="1" workbookViewId="0">
      <selection activeCell="I31" sqref="I31"/>
    </sheetView>
  </sheetViews>
  <sheetFormatPr baseColWidth="10" defaultColWidth="11.42578125" defaultRowHeight="15" x14ac:dyDescent="0.25"/>
  <cols>
    <col min="1" max="1" width="12.5703125" style="21" bestFit="1" customWidth="1"/>
    <col min="2" max="2" width="18.28515625" style="21" bestFit="1" customWidth="1"/>
    <col min="3" max="3" width="13.7109375" style="22" bestFit="1" customWidth="1"/>
    <col min="4" max="4" width="11.42578125" style="21"/>
    <col min="5" max="5" width="11.140625" style="9" bestFit="1" customWidth="1"/>
    <col min="6" max="6" width="11.42578125" style="9"/>
  </cols>
  <sheetData>
    <row r="1" spans="1:20" s="4" customFormat="1" x14ac:dyDescent="0.25">
      <c r="A1" s="1" t="s">
        <v>0</v>
      </c>
      <c r="B1" s="1" t="s">
        <v>41</v>
      </c>
      <c r="C1" s="2" t="s">
        <v>1</v>
      </c>
      <c r="D1" s="1" t="s">
        <v>40</v>
      </c>
      <c r="E1" s="3" t="s">
        <v>2</v>
      </c>
      <c r="F1"/>
      <c r="G1"/>
      <c r="H1"/>
    </row>
    <row r="2" spans="1:20" x14ac:dyDescent="0.25">
      <c r="A2" s="5">
        <v>36526</v>
      </c>
      <c r="B2" s="6" t="s">
        <v>6</v>
      </c>
      <c r="C2" s="7">
        <v>1650</v>
      </c>
      <c r="D2" s="6"/>
      <c r="E2" s="8" t="s">
        <v>5</v>
      </c>
    </row>
    <row r="3" spans="1:20" x14ac:dyDescent="0.25">
      <c r="A3" s="5">
        <v>36526</v>
      </c>
      <c r="B3" s="6" t="s">
        <v>19</v>
      </c>
      <c r="C3" s="7">
        <v>1270</v>
      </c>
      <c r="D3" s="12">
        <v>950</v>
      </c>
      <c r="E3" s="8"/>
      <c r="G3" s="11" t="s">
        <v>36</v>
      </c>
      <c r="H3" s="11" t="s">
        <v>37</v>
      </c>
      <c r="I3" s="11" t="s">
        <v>38</v>
      </c>
      <c r="K3" s="27" t="s">
        <v>42</v>
      </c>
      <c r="L3" s="29"/>
      <c r="M3" s="29"/>
      <c r="N3" s="29"/>
      <c r="O3" s="29"/>
      <c r="P3" s="29"/>
      <c r="Q3" s="29"/>
      <c r="R3" s="29"/>
      <c r="S3" s="29"/>
      <c r="T3" s="26"/>
    </row>
    <row r="4" spans="1:20" ht="15.75" x14ac:dyDescent="0.25">
      <c r="A4" s="14">
        <v>36526</v>
      </c>
      <c r="B4" s="12" t="s">
        <v>9</v>
      </c>
      <c r="C4" s="15">
        <v>1300</v>
      </c>
      <c r="D4" s="12">
        <v>770</v>
      </c>
      <c r="E4" s="16" t="s">
        <v>5</v>
      </c>
      <c r="G4" s="10" t="s">
        <v>32</v>
      </c>
      <c r="H4" s="33" t="s">
        <v>39</v>
      </c>
      <c r="I4" s="33"/>
      <c r="K4" s="27" t="s">
        <v>44</v>
      </c>
      <c r="L4" s="29"/>
      <c r="M4" s="29"/>
      <c r="N4" s="29"/>
      <c r="O4" s="29"/>
      <c r="P4" s="29"/>
      <c r="Q4" s="29"/>
      <c r="R4" s="29"/>
      <c r="S4" s="29"/>
      <c r="T4" s="26"/>
    </row>
    <row r="5" spans="1:20" x14ac:dyDescent="0.25">
      <c r="A5" s="14">
        <v>36526</v>
      </c>
      <c r="B5" s="12" t="s">
        <v>29</v>
      </c>
      <c r="C5" s="15">
        <v>2570</v>
      </c>
      <c r="D5" s="12"/>
      <c r="E5" s="16"/>
      <c r="G5" s="11" t="s">
        <v>34</v>
      </c>
      <c r="H5" s="34" cm="1">
        <f t="array" ref="H5">B_Chef_G_T(A2:E30)</f>
        <v>12</v>
      </c>
      <c r="I5" s="25" cm="1">
        <f t="array" ref="I5">A_Chef_G_T(A2:E30)</f>
        <v>27130</v>
      </c>
      <c r="K5" s="27" t="s">
        <v>43</v>
      </c>
      <c r="L5" s="29"/>
      <c r="M5" s="29"/>
      <c r="N5" s="29"/>
      <c r="O5" s="29"/>
      <c r="P5" s="29"/>
      <c r="Q5" s="29"/>
      <c r="R5" s="29"/>
      <c r="S5" s="29"/>
      <c r="T5" s="26"/>
    </row>
    <row r="6" spans="1:20" x14ac:dyDescent="0.25">
      <c r="A6" s="14">
        <v>36527</v>
      </c>
      <c r="B6" s="12" t="s">
        <v>30</v>
      </c>
      <c r="C6" s="15">
        <v>1740</v>
      </c>
      <c r="D6" s="12">
        <v>720</v>
      </c>
      <c r="E6" s="16"/>
      <c r="G6" s="11" t="s">
        <v>35</v>
      </c>
      <c r="H6" s="35" cm="1">
        <f t="array" ref="H6">B_Chef_P_T(A2:E30)</f>
        <v>4</v>
      </c>
      <c r="I6" s="25" cm="1">
        <f t="array" ref="I6">A_Chef_P_T(A2:E30)</f>
        <v>15380</v>
      </c>
      <c r="K6" s="30" t="s">
        <v>45</v>
      </c>
      <c r="L6" s="28"/>
      <c r="M6" s="28"/>
      <c r="N6" s="28"/>
      <c r="O6" s="28"/>
      <c r="P6" s="28"/>
      <c r="Q6" s="28"/>
      <c r="R6" s="28"/>
      <c r="S6" s="29"/>
      <c r="T6" s="26"/>
    </row>
    <row r="7" spans="1:20" x14ac:dyDescent="0.25">
      <c r="A7" s="5">
        <v>36529</v>
      </c>
      <c r="B7" s="6" t="s">
        <v>7</v>
      </c>
      <c r="C7" s="7">
        <v>690</v>
      </c>
      <c r="D7" s="12">
        <v>550</v>
      </c>
      <c r="E7" s="8" t="s">
        <v>5</v>
      </c>
      <c r="G7" s="11"/>
      <c r="H7" s="33" t="s">
        <v>40</v>
      </c>
      <c r="I7" s="33"/>
      <c r="K7" s="29"/>
      <c r="L7" s="29"/>
      <c r="M7" s="29"/>
      <c r="N7" s="29"/>
      <c r="O7" s="29"/>
      <c r="P7" s="29"/>
      <c r="Q7" s="29"/>
      <c r="R7" s="28"/>
      <c r="S7" s="28"/>
    </row>
    <row r="8" spans="1:20" x14ac:dyDescent="0.25">
      <c r="A8" s="17">
        <v>36529</v>
      </c>
      <c r="B8" s="18" t="s">
        <v>21</v>
      </c>
      <c r="C8" s="19">
        <v>430</v>
      </c>
      <c r="D8" s="18"/>
      <c r="E8" s="8"/>
      <c r="G8" s="11" t="s">
        <v>34</v>
      </c>
      <c r="H8" s="35" cm="1">
        <f t="array" ref="H8">B_Chef_g_s(A2:E30)</f>
        <v>2</v>
      </c>
      <c r="I8" s="25" cm="1">
        <f t="array" ref="I8">A_Chef_G_S(A2:E30)</f>
        <v>1360</v>
      </c>
      <c r="K8" s="26" t="s">
        <v>46</v>
      </c>
      <c r="R8" s="32"/>
    </row>
    <row r="9" spans="1:20" x14ac:dyDescent="0.25">
      <c r="A9" s="5">
        <v>36529</v>
      </c>
      <c r="B9" s="6" t="s">
        <v>22</v>
      </c>
      <c r="C9" s="7">
        <v>1700</v>
      </c>
      <c r="D9" s="6">
        <v>750</v>
      </c>
      <c r="E9" s="8"/>
      <c r="G9" s="11" t="s">
        <v>35</v>
      </c>
      <c r="H9" s="35" cm="1">
        <f t="array" ref="H9">B_Chef_P_S(A2:E30)</f>
        <v>6</v>
      </c>
      <c r="I9" s="25" cm="1">
        <f t="array" ref="I9">A_Chef_P_S(A2:E30)</f>
        <v>8300</v>
      </c>
      <c r="K9" s="28"/>
      <c r="L9" s="28"/>
      <c r="M9" s="28"/>
      <c r="N9" s="28"/>
      <c r="O9" s="28"/>
      <c r="P9" s="28"/>
      <c r="Q9" s="28"/>
    </row>
    <row r="10" spans="1:20" ht="15.75" x14ac:dyDescent="0.25">
      <c r="A10" s="14">
        <v>36529</v>
      </c>
      <c r="B10" s="12" t="s">
        <v>31</v>
      </c>
      <c r="C10" s="15">
        <v>3000</v>
      </c>
      <c r="D10" s="12"/>
      <c r="E10" s="16"/>
      <c r="G10" s="10" t="s">
        <v>33</v>
      </c>
      <c r="H10" s="33" t="s">
        <v>39</v>
      </c>
      <c r="I10" s="33"/>
      <c r="K10" s="31"/>
      <c r="L10" s="31"/>
      <c r="M10" s="31"/>
      <c r="N10" s="31"/>
      <c r="O10" s="31"/>
      <c r="P10" s="31"/>
      <c r="Q10" s="31"/>
      <c r="R10" s="31"/>
      <c r="S10" s="31"/>
    </row>
    <row r="11" spans="1:20" x14ac:dyDescent="0.25">
      <c r="A11" s="5">
        <v>36533</v>
      </c>
      <c r="B11" s="6" t="s">
        <v>8</v>
      </c>
      <c r="C11" s="7">
        <v>3280</v>
      </c>
      <c r="D11" s="13">
        <v>840</v>
      </c>
      <c r="E11" s="8" t="s">
        <v>5</v>
      </c>
      <c r="G11" s="11" t="s">
        <v>34</v>
      </c>
      <c r="H11" s="35" cm="1">
        <f t="array" ref="H11">B_Stagiaire_G_T(A2:E30)</f>
        <v>9</v>
      </c>
      <c r="I11" s="25" cm="1">
        <f t="array" ref="I11">A_Stagiaire_G_T(A2:E30)</f>
        <v>14010</v>
      </c>
      <c r="K11" s="26" t="s">
        <v>47</v>
      </c>
      <c r="T11" s="26"/>
    </row>
    <row r="12" spans="1:20" x14ac:dyDescent="0.25">
      <c r="A12" s="5">
        <v>36533</v>
      </c>
      <c r="B12" s="6" t="s">
        <v>20</v>
      </c>
      <c r="C12" s="7">
        <v>2700</v>
      </c>
      <c r="D12" s="6"/>
      <c r="E12" s="8"/>
      <c r="G12" s="11" t="s">
        <v>35</v>
      </c>
      <c r="H12" s="35" cm="1">
        <f t="array" ref="H12">B_Stagiaire_P_T(A2:E30)</f>
        <v>4</v>
      </c>
      <c r="I12" s="25" cm="1">
        <f t="array" ref="I12">A_Stagiaire_P_T(A2:E30)</f>
        <v>6410</v>
      </c>
      <c r="K12" s="28"/>
      <c r="L12" s="28"/>
      <c r="M12" s="28"/>
      <c r="N12" s="28"/>
      <c r="O12" s="28"/>
      <c r="P12" s="28"/>
      <c r="Q12" s="28"/>
      <c r="R12" s="28"/>
      <c r="S12" s="28"/>
    </row>
    <row r="13" spans="1:20" x14ac:dyDescent="0.25">
      <c r="A13" s="14">
        <v>36533</v>
      </c>
      <c r="B13" s="12" t="s">
        <v>18</v>
      </c>
      <c r="C13" s="15">
        <v>8070</v>
      </c>
      <c r="D13" s="12">
        <v>4180</v>
      </c>
      <c r="E13" s="16" t="s">
        <v>17</v>
      </c>
      <c r="G13" s="11"/>
      <c r="H13" s="33" t="s">
        <v>40</v>
      </c>
      <c r="I13" s="33"/>
    </row>
    <row r="14" spans="1:20" x14ac:dyDescent="0.25">
      <c r="A14" s="5">
        <v>36534</v>
      </c>
      <c r="B14" s="6" t="s">
        <v>13</v>
      </c>
      <c r="C14" s="7">
        <v>340</v>
      </c>
      <c r="D14" s="6"/>
      <c r="E14" s="8" t="s">
        <v>5</v>
      </c>
      <c r="G14" s="11" t="s">
        <v>34</v>
      </c>
      <c r="H14" s="35" cm="1">
        <f t="array" ref="H14">B_Stagiaire_G_S(A2:E30)</f>
        <v>2</v>
      </c>
      <c r="I14" s="25" cm="1">
        <f t="array" ref="I14">A_Stagiaire_G_S(A2:E30)</f>
        <v>1490</v>
      </c>
      <c r="K14" s="27" t="s">
        <v>48</v>
      </c>
      <c r="L14" s="29"/>
      <c r="M14" s="29"/>
      <c r="N14" s="29"/>
      <c r="O14" s="29"/>
      <c r="P14" s="29"/>
      <c r="Q14" s="29"/>
      <c r="R14" s="32"/>
    </row>
    <row r="15" spans="1:20" x14ac:dyDescent="0.25">
      <c r="A15" s="5">
        <v>36534</v>
      </c>
      <c r="B15" s="6" t="s">
        <v>23</v>
      </c>
      <c r="C15" s="7">
        <v>1900</v>
      </c>
      <c r="D15" s="12">
        <v>890</v>
      </c>
      <c r="E15" s="8"/>
      <c r="G15" s="11" t="s">
        <v>35</v>
      </c>
      <c r="H15" s="35" cm="1">
        <f t="array" ref="H15">B_Stagiaire_P_S(A2:E30)</f>
        <v>4</v>
      </c>
      <c r="I15" s="25" cm="1">
        <f t="array" ref="I15">A_Stagiaire_P_S(A2:E30)</f>
        <v>2620</v>
      </c>
    </row>
    <row r="16" spans="1:20" x14ac:dyDescent="0.25">
      <c r="A16" s="5">
        <v>36536</v>
      </c>
      <c r="B16" s="6" t="s">
        <v>9</v>
      </c>
      <c r="C16" s="7">
        <v>3830</v>
      </c>
      <c r="D16" s="6"/>
      <c r="E16" s="8" t="s">
        <v>5</v>
      </c>
    </row>
    <row r="17" spans="1:16" ht="15.75" x14ac:dyDescent="0.25">
      <c r="A17" s="5">
        <v>36536</v>
      </c>
      <c r="B17" s="6" t="s">
        <v>9</v>
      </c>
      <c r="C17" s="7">
        <v>2470</v>
      </c>
      <c r="D17" s="6"/>
      <c r="E17" s="8" t="s">
        <v>17</v>
      </c>
      <c r="N17" s="23"/>
    </row>
    <row r="18" spans="1:16" x14ac:dyDescent="0.25">
      <c r="A18" s="5">
        <v>36540</v>
      </c>
      <c r="B18" s="6" t="s">
        <v>10</v>
      </c>
      <c r="C18" s="7">
        <v>1260</v>
      </c>
      <c r="D18" s="6">
        <v>770</v>
      </c>
      <c r="E18" s="8" t="s">
        <v>5</v>
      </c>
      <c r="P18" s="24"/>
    </row>
    <row r="19" spans="1:16" x14ac:dyDescent="0.25">
      <c r="A19" s="14">
        <v>36546</v>
      </c>
      <c r="B19" s="12" t="s">
        <v>14</v>
      </c>
      <c r="C19" s="15">
        <v>1100</v>
      </c>
      <c r="D19" s="12"/>
      <c r="E19" s="16" t="s">
        <v>5</v>
      </c>
      <c r="P19" s="24"/>
    </row>
    <row r="20" spans="1:16" x14ac:dyDescent="0.25">
      <c r="A20" s="5">
        <v>36547</v>
      </c>
      <c r="B20" s="20" t="s">
        <v>24</v>
      </c>
      <c r="C20" s="7">
        <v>11000</v>
      </c>
      <c r="D20" s="6"/>
      <c r="E20" s="8"/>
    </row>
    <row r="21" spans="1:16" x14ac:dyDescent="0.25">
      <c r="A21" s="5">
        <v>36547</v>
      </c>
      <c r="B21" s="6" t="s">
        <v>25</v>
      </c>
      <c r="C21" s="7">
        <v>1750</v>
      </c>
      <c r="D21" s="12">
        <v>720</v>
      </c>
      <c r="E21" s="8"/>
      <c r="P21" s="24"/>
    </row>
    <row r="22" spans="1:16" x14ac:dyDescent="0.25">
      <c r="A22" s="5">
        <v>36547</v>
      </c>
      <c r="B22" s="6" t="s">
        <v>26</v>
      </c>
      <c r="C22" s="7">
        <v>700</v>
      </c>
      <c r="D22" s="6">
        <v>610</v>
      </c>
      <c r="E22" s="8"/>
      <c r="P22" s="24"/>
    </row>
    <row r="23" spans="1:16" ht="15.75" x14ac:dyDescent="0.25">
      <c r="A23" s="5">
        <v>36549</v>
      </c>
      <c r="B23" s="6" t="s">
        <v>27</v>
      </c>
      <c r="C23" s="7">
        <v>2210</v>
      </c>
      <c r="D23" s="12">
        <v>840</v>
      </c>
      <c r="E23" s="8"/>
      <c r="N23" s="23"/>
    </row>
    <row r="24" spans="1:16" x14ac:dyDescent="0.25">
      <c r="A24" s="5">
        <v>36550</v>
      </c>
      <c r="B24" s="6" t="s">
        <v>11</v>
      </c>
      <c r="C24" s="7">
        <v>1860</v>
      </c>
      <c r="D24" s="6">
        <v>720</v>
      </c>
      <c r="E24" s="8" t="s">
        <v>5</v>
      </c>
      <c r="P24" s="24"/>
    </row>
    <row r="25" spans="1:16" x14ac:dyDescent="0.25">
      <c r="A25" s="5">
        <v>36550</v>
      </c>
      <c r="B25" s="6" t="s">
        <v>28</v>
      </c>
      <c r="C25" s="7">
        <v>850</v>
      </c>
      <c r="D25" s="6"/>
      <c r="E25" s="8"/>
      <c r="P25" s="24"/>
    </row>
    <row r="26" spans="1:16" x14ac:dyDescent="0.25">
      <c r="A26" s="14">
        <v>36550</v>
      </c>
      <c r="B26" s="12" t="s">
        <v>15</v>
      </c>
      <c r="C26" s="15">
        <v>1230</v>
      </c>
      <c r="D26" s="12">
        <v>460</v>
      </c>
      <c r="E26" s="16" t="s">
        <v>5</v>
      </c>
    </row>
    <row r="27" spans="1:16" x14ac:dyDescent="0.25">
      <c r="A27" s="5">
        <v>36554</v>
      </c>
      <c r="B27" s="6" t="s">
        <v>12</v>
      </c>
      <c r="C27" s="7">
        <v>770</v>
      </c>
      <c r="D27" s="6"/>
      <c r="E27" s="8" t="s">
        <v>5</v>
      </c>
      <c r="P27" s="24"/>
    </row>
    <row r="28" spans="1:16" x14ac:dyDescent="0.25">
      <c r="A28" s="5">
        <v>36554</v>
      </c>
      <c r="B28" s="6" t="s">
        <v>3</v>
      </c>
      <c r="C28" s="7">
        <v>150</v>
      </c>
      <c r="D28" s="6"/>
      <c r="E28" s="8"/>
      <c r="G28" s="24"/>
      <c r="P28" s="24"/>
    </row>
    <row r="29" spans="1:16" x14ac:dyDescent="0.25">
      <c r="A29" s="14">
        <v>36554</v>
      </c>
      <c r="B29" s="12" t="s">
        <v>16</v>
      </c>
      <c r="C29" s="15">
        <v>2780</v>
      </c>
      <c r="D29" s="12"/>
      <c r="E29" s="16" t="s">
        <v>5</v>
      </c>
    </row>
    <row r="30" spans="1:16" x14ac:dyDescent="0.25">
      <c r="A30" s="5">
        <v>36555</v>
      </c>
      <c r="B30" s="6" t="s">
        <v>4</v>
      </c>
      <c r="C30" s="7">
        <v>330</v>
      </c>
      <c r="D30" s="6"/>
      <c r="E30" s="8" t="s">
        <v>5</v>
      </c>
    </row>
    <row r="32" spans="1:16" x14ac:dyDescent="0.25">
      <c r="N32" s="24"/>
    </row>
    <row r="33" spans="14:14" x14ac:dyDescent="0.25">
      <c r="N33" s="24"/>
    </row>
  </sheetData>
  <autoFilter ref="A1:E1" xr:uid="{00000000-0001-0000-0000-000000000000}">
    <sortState xmlns:xlrd2="http://schemas.microsoft.com/office/spreadsheetml/2017/richdata2" ref="A2:E30">
      <sortCondition ref="A1"/>
    </sortState>
  </autoFilter>
  <mergeCells count="4">
    <mergeCell ref="H10:I10"/>
    <mergeCell ref="H4:I4"/>
    <mergeCell ref="H13:I13"/>
    <mergeCell ref="H7:I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Letsch</dc:creator>
  <cp:lastModifiedBy>Yves</cp:lastModifiedBy>
  <dcterms:created xsi:type="dcterms:W3CDTF">2015-06-05T18:17:20Z</dcterms:created>
  <dcterms:modified xsi:type="dcterms:W3CDTF">2022-08-02T16:56:08Z</dcterms:modified>
</cp:coreProperties>
</file>