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6E4C254C-5D35-4FB3-BBF0-6628BC5D75F2}" xr6:coauthVersionLast="47" xr6:coauthVersionMax="47" xr10:uidLastSave="{00000000-0000-0000-0000-000000000000}"/>
  <bookViews>
    <workbookView xWindow="-120" yWindow="-120" windowWidth="29040" windowHeight="15840" activeTab="1" xr2:uid="{A147F4BC-2171-A149-824E-CB244663F9CF}"/>
  </bookViews>
  <sheets>
    <sheet name="Calendrier" sheetId="370" r:id="rId1"/>
    <sheet name="UFAB" sheetId="459" r:id="rId2"/>
    <sheet name="BLMA" sheetId="460" r:id="rId3"/>
    <sheet name="RVBC" sheetId="461" r:id="rId4"/>
    <sheet name="BOURGES" sheetId="465" r:id="rId5"/>
    <sheet name="J1" sheetId="430" r:id="rId6"/>
    <sheet name="J2" sheetId="463" r:id="rId7"/>
    <sheet name="A3" sheetId="464" r:id="rId8"/>
  </sheets>
  <definedNames>
    <definedName name="_xlnm._FilterDatabase" localSheetId="0" hidden="1">Calendrier!$B$4:$F$267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5" i="465" l="1"/>
  <c r="W5" i="465"/>
  <c r="U5" i="465"/>
  <c r="T5" i="465"/>
  <c r="Y5" i="465" s="1"/>
  <c r="S5" i="465"/>
  <c r="Q5" i="465"/>
  <c r="P5" i="465"/>
  <c r="V5" i="465" s="1"/>
  <c r="N5" i="465"/>
  <c r="M5" i="465"/>
  <c r="AA5" i="465" s="1"/>
  <c r="K5" i="465"/>
  <c r="J5" i="465"/>
  <c r="D5" i="465" s="1"/>
  <c r="H5" i="465"/>
  <c r="G5" i="465"/>
  <c r="I5" i="465" s="1"/>
  <c r="E5" i="465"/>
  <c r="C5" i="465"/>
  <c r="Z4" i="465"/>
  <c r="W4" i="465"/>
  <c r="U4" i="465"/>
  <c r="T4" i="465"/>
  <c r="Y4" i="465" s="1"/>
  <c r="S4" i="465"/>
  <c r="Q4" i="465"/>
  <c r="P4" i="465"/>
  <c r="V4" i="465" s="1"/>
  <c r="N4" i="465"/>
  <c r="M4" i="465"/>
  <c r="AA4" i="465" s="1"/>
  <c r="K4" i="465"/>
  <c r="J4" i="465"/>
  <c r="D4" i="465" s="1"/>
  <c r="H4" i="465"/>
  <c r="G4" i="465"/>
  <c r="I4" i="465" s="1"/>
  <c r="E4" i="465"/>
  <c r="C4" i="465"/>
  <c r="Z6" i="461"/>
  <c r="Y6" i="461"/>
  <c r="W6" i="461"/>
  <c r="V6" i="461"/>
  <c r="U6" i="461"/>
  <c r="T6" i="461"/>
  <c r="S6" i="461"/>
  <c r="Q6" i="461"/>
  <c r="P6" i="461"/>
  <c r="R6" i="461" s="1"/>
  <c r="N6" i="461"/>
  <c r="M6" i="461"/>
  <c r="AA6" i="461" s="1"/>
  <c r="K6" i="461"/>
  <c r="J6" i="461"/>
  <c r="L6" i="461" s="1"/>
  <c r="H6" i="461"/>
  <c r="G6" i="461"/>
  <c r="I6" i="461" s="1"/>
  <c r="E6" i="461"/>
  <c r="C6" i="461"/>
  <c r="Z5" i="461"/>
  <c r="Y5" i="461"/>
  <c r="W5" i="461"/>
  <c r="V5" i="461"/>
  <c r="U5" i="461"/>
  <c r="T5" i="461"/>
  <c r="S5" i="461"/>
  <c r="Q5" i="461"/>
  <c r="P5" i="461"/>
  <c r="R5" i="461" s="1"/>
  <c r="N5" i="461"/>
  <c r="M5" i="461"/>
  <c r="AA5" i="461" s="1"/>
  <c r="K5" i="461"/>
  <c r="J5" i="461"/>
  <c r="L5" i="461" s="1"/>
  <c r="H5" i="461"/>
  <c r="G5" i="461"/>
  <c r="I5" i="461" s="1"/>
  <c r="E5" i="461"/>
  <c r="D5" i="461"/>
  <c r="X5" i="461" s="1"/>
  <c r="Z4" i="461"/>
  <c r="W4" i="461"/>
  <c r="U4" i="461"/>
  <c r="T4" i="461"/>
  <c r="Y4" i="461" s="1"/>
  <c r="S4" i="461"/>
  <c r="Q4" i="461"/>
  <c r="P4" i="461"/>
  <c r="R4" i="461" s="1"/>
  <c r="N4" i="461"/>
  <c r="M4" i="461"/>
  <c r="K4" i="461"/>
  <c r="E4" i="461" s="1"/>
  <c r="V4" i="461" s="1"/>
  <c r="J4" i="461"/>
  <c r="L4" i="461" s="1"/>
  <c r="H4" i="461"/>
  <c r="G4" i="461"/>
  <c r="I4" i="461" s="1"/>
  <c r="D4" i="461"/>
  <c r="Z5" i="460"/>
  <c r="Y5" i="460"/>
  <c r="W5" i="460"/>
  <c r="U5" i="460"/>
  <c r="T5" i="460"/>
  <c r="S5" i="460"/>
  <c r="Q5" i="460"/>
  <c r="P5" i="460"/>
  <c r="R5" i="460" s="1"/>
  <c r="N5" i="460"/>
  <c r="M5" i="460"/>
  <c r="AA5" i="460" s="1"/>
  <c r="K5" i="460"/>
  <c r="J5" i="460"/>
  <c r="L5" i="460" s="1"/>
  <c r="H5" i="460"/>
  <c r="G5" i="460"/>
  <c r="I5" i="460" s="1"/>
  <c r="E5" i="460"/>
  <c r="C5" i="460"/>
  <c r="Z4" i="460"/>
  <c r="W4" i="460"/>
  <c r="U4" i="460"/>
  <c r="T4" i="460"/>
  <c r="Y4" i="460" s="1"/>
  <c r="S4" i="460"/>
  <c r="Q4" i="460"/>
  <c r="P4" i="460"/>
  <c r="R4" i="460" s="1"/>
  <c r="N4" i="460"/>
  <c r="M4" i="460"/>
  <c r="K4" i="460"/>
  <c r="E4" i="460" s="1"/>
  <c r="V4" i="460" s="1"/>
  <c r="J4" i="460"/>
  <c r="L4" i="460" s="1"/>
  <c r="H4" i="460"/>
  <c r="G4" i="460"/>
  <c r="I4" i="460" s="1"/>
  <c r="D4" i="460"/>
  <c r="C4" i="460"/>
  <c r="X5" i="465" l="1"/>
  <c r="F5" i="465"/>
  <c r="L5" i="465"/>
  <c r="R5" i="465"/>
  <c r="O5" i="465"/>
  <c r="X4" i="465"/>
  <c r="F4" i="465"/>
  <c r="L4" i="465"/>
  <c r="R4" i="465"/>
  <c r="O4" i="465"/>
  <c r="D6" i="461"/>
  <c r="C5" i="461"/>
  <c r="O6" i="461"/>
  <c r="C4" i="461"/>
  <c r="F5" i="461"/>
  <c r="O5" i="461"/>
  <c r="AA4" i="461"/>
  <c r="X4" i="461"/>
  <c r="F4" i="461"/>
  <c r="O4" i="461"/>
  <c r="V5" i="460"/>
  <c r="D5" i="460"/>
  <c r="O5" i="460"/>
  <c r="AA4" i="460"/>
  <c r="X4" i="460"/>
  <c r="F4" i="460"/>
  <c r="O4" i="460"/>
  <c r="I47" i="464"/>
  <c r="H47" i="464"/>
  <c r="I46" i="464"/>
  <c r="H46" i="464"/>
  <c r="I45" i="464"/>
  <c r="H45" i="464"/>
  <c r="I44" i="464"/>
  <c r="H44" i="464"/>
  <c r="I43" i="464"/>
  <c r="H43" i="464"/>
  <c r="AF39" i="464"/>
  <c r="AG39" i="464" s="1"/>
  <c r="AE39" i="464"/>
  <c r="AG40" i="464" s="1"/>
  <c r="AG33" i="464"/>
  <c r="AF33" i="464"/>
  <c r="AG34" i="464" s="1"/>
  <c r="AE33" i="464"/>
  <c r="AE34" i="464" s="1"/>
  <c r="AA33" i="464"/>
  <c r="X33" i="464"/>
  <c r="B33" i="464"/>
  <c r="B38" i="464" s="1"/>
  <c r="AA32" i="464"/>
  <c r="X32" i="464"/>
  <c r="B32" i="464"/>
  <c r="B37" i="464" s="1"/>
  <c r="B30" i="464"/>
  <c r="I19" i="464"/>
  <c r="H19" i="464"/>
  <c r="I18" i="464"/>
  <c r="H18" i="464"/>
  <c r="I17" i="464"/>
  <c r="H17" i="464"/>
  <c r="I16" i="464"/>
  <c r="H16" i="464"/>
  <c r="I15" i="464"/>
  <c r="H15" i="464"/>
  <c r="AG12" i="464"/>
  <c r="AG14" i="464" s="1"/>
  <c r="AG15" i="464" s="1"/>
  <c r="AE12" i="464"/>
  <c r="AG11" i="464"/>
  <c r="AF11" i="464"/>
  <c r="AE11" i="464"/>
  <c r="AE6" i="464"/>
  <c r="AE5" i="464"/>
  <c r="AF5" i="464" s="1"/>
  <c r="AA5" i="464"/>
  <c r="X5" i="464"/>
  <c r="B5" i="464"/>
  <c r="C10" i="464" s="1"/>
  <c r="AA4" i="464"/>
  <c r="X4" i="464"/>
  <c r="B4" i="464"/>
  <c r="C9" i="464" s="1"/>
  <c r="B2" i="464"/>
  <c r="I47" i="463"/>
  <c r="H47" i="463"/>
  <c r="I46" i="463"/>
  <c r="H46" i="463"/>
  <c r="I45" i="463"/>
  <c r="H45" i="463"/>
  <c r="I44" i="463"/>
  <c r="H44" i="463"/>
  <c r="I43" i="463"/>
  <c r="H43" i="463"/>
  <c r="AF39" i="463"/>
  <c r="AG39" i="463" s="1"/>
  <c r="AE39" i="463"/>
  <c r="AG40" i="463" s="1"/>
  <c r="AG33" i="463"/>
  <c r="AF33" i="463"/>
  <c r="AE33" i="463"/>
  <c r="AG34" i="463" s="1"/>
  <c r="AA33" i="463"/>
  <c r="X33" i="463"/>
  <c r="B33" i="463"/>
  <c r="B38" i="463" s="1"/>
  <c r="AA32" i="463"/>
  <c r="X32" i="463"/>
  <c r="B32" i="463"/>
  <c r="B37" i="463" s="1"/>
  <c r="B30" i="463"/>
  <c r="I19" i="463"/>
  <c r="H19" i="463"/>
  <c r="I18" i="463"/>
  <c r="H18" i="463"/>
  <c r="I17" i="463"/>
  <c r="H17" i="463"/>
  <c r="I16" i="463"/>
  <c r="H16" i="463"/>
  <c r="I15" i="463"/>
  <c r="H15" i="463"/>
  <c r="AE12" i="463"/>
  <c r="AE11" i="463"/>
  <c r="AF11" i="463" s="1"/>
  <c r="C9" i="463"/>
  <c r="AE5" i="463"/>
  <c r="AE6" i="463" s="1"/>
  <c r="AA5" i="463"/>
  <c r="X5" i="463"/>
  <c r="B5" i="463"/>
  <c r="C10" i="463" s="1"/>
  <c r="AA4" i="463"/>
  <c r="X4" i="463"/>
  <c r="B4" i="463"/>
  <c r="B2" i="463"/>
  <c r="X6" i="461" l="1"/>
  <c r="F6" i="461"/>
  <c r="F5" i="460"/>
  <c r="X5" i="460"/>
  <c r="AG5" i="464"/>
  <c r="AG6" i="464"/>
  <c r="AG36" i="464"/>
  <c r="AG37" i="464" s="1"/>
  <c r="AH36" i="464"/>
  <c r="AH37" i="464" s="1"/>
  <c r="AG35" i="464"/>
  <c r="AE35" i="464"/>
  <c r="AJ34" i="464"/>
  <c r="AG41" i="464"/>
  <c r="AG42" i="464"/>
  <c r="AG43" i="464" s="1"/>
  <c r="AE41" i="464"/>
  <c r="AH42" i="464" s="1"/>
  <c r="AH43" i="464" s="1"/>
  <c r="AH39" i="464"/>
  <c r="AH11" i="464"/>
  <c r="AE13" i="464"/>
  <c r="AH14" i="464" s="1"/>
  <c r="AH15" i="464" s="1"/>
  <c r="AH33" i="464"/>
  <c r="AG13" i="464"/>
  <c r="AE40" i="464"/>
  <c r="AG12" i="463"/>
  <c r="AG11" i="463"/>
  <c r="AG36" i="463"/>
  <c r="AG37" i="463" s="1"/>
  <c r="AH36" i="463"/>
  <c r="AH37" i="463" s="1"/>
  <c r="AG35" i="463"/>
  <c r="AE35" i="463"/>
  <c r="AG41" i="463"/>
  <c r="AE41" i="463"/>
  <c r="AH42" i="463" s="1"/>
  <c r="AH43" i="463" s="1"/>
  <c r="AG42" i="463"/>
  <c r="AG43" i="463" s="1"/>
  <c r="AJ40" i="463"/>
  <c r="AH39" i="463"/>
  <c r="AH33" i="463"/>
  <c r="AE34" i="463"/>
  <c r="AF5" i="463"/>
  <c r="AE40" i="463"/>
  <c r="B33" i="430"/>
  <c r="B32" i="430"/>
  <c r="B30" i="430"/>
  <c r="I47" i="430"/>
  <c r="H47" i="430"/>
  <c r="I46" i="430"/>
  <c r="H46" i="430"/>
  <c r="I45" i="430"/>
  <c r="H45" i="430"/>
  <c r="I44" i="430"/>
  <c r="H44" i="430"/>
  <c r="AE39" i="430"/>
  <c r="I43" i="430"/>
  <c r="H43" i="430"/>
  <c r="B38" i="430"/>
  <c r="AE33" i="430"/>
  <c r="B37" i="430"/>
  <c r="AA33" i="430"/>
  <c r="X33" i="430"/>
  <c r="AA32" i="430"/>
  <c r="X32" i="430"/>
  <c r="B5" i="430"/>
  <c r="C10" i="430" s="1"/>
  <c r="B4" i="430"/>
  <c r="C9" i="430" s="1"/>
  <c r="B2" i="430"/>
  <c r="AE11" i="430"/>
  <c r="AF11" i="430"/>
  <c r="AG11" i="430" s="1"/>
  <c r="AH11" i="430" s="1"/>
  <c r="AG12" i="430"/>
  <c r="AG13" i="430" s="1"/>
  <c r="AE5" i="430"/>
  <c r="X4" i="430"/>
  <c r="I19" i="430"/>
  <c r="H19" i="430"/>
  <c r="I18" i="430"/>
  <c r="H18" i="430"/>
  <c r="I17" i="430"/>
  <c r="H17" i="430"/>
  <c r="I16" i="430"/>
  <c r="H16" i="430"/>
  <c r="I15" i="430"/>
  <c r="H15" i="430"/>
  <c r="AE12" i="430"/>
  <c r="AE6" i="430"/>
  <c r="AG14" i="430"/>
  <c r="AG15" i="430" s="1"/>
  <c r="AE13" i="430"/>
  <c r="AH14" i="430" s="1"/>
  <c r="AH15" i="430"/>
  <c r="AA5" i="430"/>
  <c r="AA4" i="430"/>
  <c r="X5" i="430"/>
  <c r="AI11" i="464" l="1"/>
  <c r="AI39" i="464"/>
  <c r="AG8" i="464"/>
  <c r="AG9" i="464" s="1"/>
  <c r="AG7" i="464"/>
  <c r="AE7" i="464"/>
  <c r="AH8" i="464" s="1"/>
  <c r="AH9" i="464" s="1"/>
  <c r="AJ40" i="464"/>
  <c r="AK36" i="464"/>
  <c r="AK37" i="464" s="1"/>
  <c r="I33" i="464" s="1"/>
  <c r="AJ36" i="464"/>
  <c r="AJ37" i="464" s="1"/>
  <c r="H33" i="464" s="1"/>
  <c r="AH5" i="464"/>
  <c r="AJ12" i="464"/>
  <c r="AI33" i="464"/>
  <c r="AK42" i="463"/>
  <c r="AK43" i="463" s="1"/>
  <c r="I32" i="463" s="1"/>
  <c r="AJ42" i="463"/>
  <c r="AJ43" i="463" s="1"/>
  <c r="H32" i="463" s="1"/>
  <c r="AG6" i="463"/>
  <c r="AG5" i="463"/>
  <c r="AI33" i="463"/>
  <c r="AH11" i="463"/>
  <c r="AJ12" i="463"/>
  <c r="AI39" i="463"/>
  <c r="AK40" i="463" s="1"/>
  <c r="AJ34" i="463"/>
  <c r="AE13" i="463"/>
  <c r="AH14" i="463"/>
  <c r="AH15" i="463" s="1"/>
  <c r="AG14" i="463"/>
  <c r="AG15" i="463" s="1"/>
  <c r="AG13" i="463"/>
  <c r="AI11" i="430"/>
  <c r="AK12" i="430" s="1"/>
  <c r="AF39" i="430"/>
  <c r="AG39" i="430" s="1"/>
  <c r="AE40" i="430"/>
  <c r="AF33" i="430"/>
  <c r="AG33" i="430" s="1"/>
  <c r="AE34" i="430"/>
  <c r="AJ12" i="430"/>
  <c r="AF5" i="430"/>
  <c r="AG5" i="430" s="1"/>
  <c r="AJ33" i="464" l="1"/>
  <c r="AJ39" i="464"/>
  <c r="AM40" i="464"/>
  <c r="AK34" i="464"/>
  <c r="AK42" i="464"/>
  <c r="AK43" i="464" s="1"/>
  <c r="I32" i="464" s="1"/>
  <c r="AJ42" i="464"/>
  <c r="AJ43" i="464" s="1"/>
  <c r="H32" i="464" s="1"/>
  <c r="AK40" i="464"/>
  <c r="AK14" i="464"/>
  <c r="AK15" i="464" s="1"/>
  <c r="I4" i="464" s="1"/>
  <c r="AJ14" i="464"/>
  <c r="AJ15" i="464" s="1"/>
  <c r="H4" i="464" s="1"/>
  <c r="AJ11" i="464"/>
  <c r="AI5" i="464"/>
  <c r="AK12" i="464"/>
  <c r="AJ6" i="464"/>
  <c r="J33" i="464"/>
  <c r="AH5" i="463"/>
  <c r="AJ6" i="463"/>
  <c r="AG7" i="463"/>
  <c r="AE7" i="463"/>
  <c r="AH8" i="463" s="1"/>
  <c r="AH9" i="463" s="1"/>
  <c r="AG8" i="463"/>
  <c r="AG9" i="463" s="1"/>
  <c r="AJ14" i="463"/>
  <c r="AJ15" i="463" s="1"/>
  <c r="H4" i="463" s="1"/>
  <c r="AK14" i="463"/>
  <c r="AK15" i="463" s="1"/>
  <c r="I4" i="463" s="1"/>
  <c r="AI11" i="463"/>
  <c r="AK12" i="463" s="1"/>
  <c r="AJ33" i="463"/>
  <c r="AK36" i="463"/>
  <c r="AK37" i="463" s="1"/>
  <c r="I33" i="463" s="1"/>
  <c r="AJ36" i="463"/>
  <c r="AJ37" i="463" s="1"/>
  <c r="H33" i="463" s="1"/>
  <c r="AK34" i="463"/>
  <c r="AJ39" i="463"/>
  <c r="AM40" i="463"/>
  <c r="J32" i="463"/>
  <c r="AG6" i="430"/>
  <c r="AH39" i="430"/>
  <c r="AJ40" i="430"/>
  <c r="AH5" i="430"/>
  <c r="AG34" i="430"/>
  <c r="AG40" i="430"/>
  <c r="AK14" i="430"/>
  <c r="AK15" i="430" s="1"/>
  <c r="I4" i="430" s="1"/>
  <c r="AJ14" i="430"/>
  <c r="AJ15" i="430" s="1"/>
  <c r="H4" i="430" s="1"/>
  <c r="AH33" i="430"/>
  <c r="AJ11" i="430"/>
  <c r="AM12" i="430"/>
  <c r="AJ8" i="464" l="1"/>
  <c r="AJ9" i="464" s="1"/>
  <c r="H5" i="464" s="1"/>
  <c r="AK8" i="464"/>
  <c r="AK9" i="464" s="1"/>
  <c r="I5" i="464" s="1"/>
  <c r="J4" i="464"/>
  <c r="AM42" i="464"/>
  <c r="AM43" i="464" s="1"/>
  <c r="K32" i="464" s="1"/>
  <c r="AI41" i="464"/>
  <c r="AN42" i="464" s="1"/>
  <c r="AN43" i="464" s="1"/>
  <c r="L32" i="464" s="1"/>
  <c r="F32" i="464" s="1"/>
  <c r="AK39" i="464"/>
  <c r="AN40" i="464"/>
  <c r="AJ5" i="464"/>
  <c r="AK6" i="464"/>
  <c r="E32" i="464"/>
  <c r="J32" i="464"/>
  <c r="AK33" i="464"/>
  <c r="AN34" i="464"/>
  <c r="AK11" i="464"/>
  <c r="AN12" i="464"/>
  <c r="AM34" i="464"/>
  <c r="AM12" i="464"/>
  <c r="J33" i="463"/>
  <c r="AK8" i="463"/>
  <c r="AK9" i="463" s="1"/>
  <c r="I5" i="463" s="1"/>
  <c r="AJ8" i="463"/>
  <c r="AJ9" i="463" s="1"/>
  <c r="H5" i="463" s="1"/>
  <c r="AK33" i="463"/>
  <c r="AN34" i="463"/>
  <c r="J4" i="463"/>
  <c r="AI5" i="463"/>
  <c r="AK6" i="463"/>
  <c r="AI41" i="463"/>
  <c r="AN42" i="463" s="1"/>
  <c r="AN43" i="463" s="1"/>
  <c r="L32" i="463" s="1"/>
  <c r="F32" i="463" s="1"/>
  <c r="AM34" i="463"/>
  <c r="AK39" i="463"/>
  <c r="AJ11" i="463"/>
  <c r="AI13" i="430"/>
  <c r="AM14" i="430"/>
  <c r="AM15" i="430" s="1"/>
  <c r="K4" i="430" s="1"/>
  <c r="M4" i="430" s="1"/>
  <c r="AN14" i="430"/>
  <c r="AN15" i="430" s="1"/>
  <c r="L4" i="430" s="1"/>
  <c r="F4" i="430" s="1"/>
  <c r="J4" i="430"/>
  <c r="AI33" i="430"/>
  <c r="AK11" i="430"/>
  <c r="AI5" i="430"/>
  <c r="AK6" i="430" s="1"/>
  <c r="AG7" i="430"/>
  <c r="AG8" i="430"/>
  <c r="AG9" i="430" s="1"/>
  <c r="AE7" i="430"/>
  <c r="AH8" i="430" s="1"/>
  <c r="AH9" i="430" s="1"/>
  <c r="AG42" i="430"/>
  <c r="AG43" i="430" s="1"/>
  <c r="AE41" i="430"/>
  <c r="AG41" i="430"/>
  <c r="AH42" i="430"/>
  <c r="AH43" i="430" s="1"/>
  <c r="AE35" i="430"/>
  <c r="AG35" i="430"/>
  <c r="AH36" i="430"/>
  <c r="AH37" i="430" s="1"/>
  <c r="AG36" i="430"/>
  <c r="AG37" i="430" s="1"/>
  <c r="AJ42" i="430"/>
  <c r="AJ43" i="430" s="1"/>
  <c r="H32" i="430" s="1"/>
  <c r="AK42" i="430"/>
  <c r="AK43" i="430" s="1"/>
  <c r="I32" i="430" s="1"/>
  <c r="AJ34" i="430"/>
  <c r="AJ6" i="430"/>
  <c r="AI39" i="430"/>
  <c r="Y32" i="464" l="1"/>
  <c r="G32" i="464"/>
  <c r="AK5" i="464"/>
  <c r="M32" i="464"/>
  <c r="J5" i="464"/>
  <c r="AN14" i="464"/>
  <c r="AN15" i="464" s="1"/>
  <c r="L4" i="464" s="1"/>
  <c r="F4" i="464" s="1"/>
  <c r="AM14" i="464"/>
  <c r="AM15" i="464" s="1"/>
  <c r="K4" i="464" s="1"/>
  <c r="AI13" i="464"/>
  <c r="AL33" i="464"/>
  <c r="AP34" i="464"/>
  <c r="AM6" i="464"/>
  <c r="AN36" i="464"/>
  <c r="AN37" i="464" s="1"/>
  <c r="L33" i="464" s="1"/>
  <c r="F33" i="464" s="1"/>
  <c r="AM36" i="464"/>
  <c r="AM37" i="464" s="1"/>
  <c r="K33" i="464" s="1"/>
  <c r="AI35" i="464"/>
  <c r="AL36" i="464" s="1"/>
  <c r="AL37" i="464" s="1"/>
  <c r="AL11" i="464"/>
  <c r="AP12" i="464"/>
  <c r="AL39" i="464"/>
  <c r="AP40" i="464" s="1"/>
  <c r="J5" i="463"/>
  <c r="AL33" i="463"/>
  <c r="AP34" i="463"/>
  <c r="AN36" i="463"/>
  <c r="AN37" i="463" s="1"/>
  <c r="L33" i="463" s="1"/>
  <c r="F33" i="463" s="1"/>
  <c r="AI35" i="463"/>
  <c r="AL36" i="463" s="1"/>
  <c r="AL37" i="463" s="1"/>
  <c r="AK11" i="463"/>
  <c r="AN12" i="463" s="1"/>
  <c r="AM42" i="463"/>
  <c r="AM43" i="463" s="1"/>
  <c r="K32" i="463" s="1"/>
  <c r="AM12" i="463"/>
  <c r="AL39" i="463"/>
  <c r="AP40" i="463" s="1"/>
  <c r="AN40" i="463"/>
  <c r="AJ5" i="463"/>
  <c r="J32" i="430"/>
  <c r="AM34" i="430"/>
  <c r="AJ33" i="430"/>
  <c r="AK8" i="430"/>
  <c r="AK9" i="430" s="1"/>
  <c r="I5" i="430" s="1"/>
  <c r="AJ8" i="430"/>
  <c r="AJ9" i="430" s="1"/>
  <c r="H5" i="430" s="1"/>
  <c r="AL11" i="430"/>
  <c r="AP12" i="430"/>
  <c r="AM40" i="430"/>
  <c r="AJ39" i="430"/>
  <c r="AK34" i="430"/>
  <c r="E4" i="430"/>
  <c r="AK36" i="430"/>
  <c r="AK37" i="430" s="1"/>
  <c r="I33" i="430" s="1"/>
  <c r="AJ36" i="430"/>
  <c r="AJ37" i="430" s="1"/>
  <c r="H33" i="430" s="1"/>
  <c r="AK40" i="430"/>
  <c r="AJ5" i="430"/>
  <c r="AM6" i="430" s="1"/>
  <c r="AN12" i="430"/>
  <c r="AK41" i="464" l="1"/>
  <c r="AP42" i="464"/>
  <c r="AP43" i="464" s="1"/>
  <c r="N32" i="464" s="1"/>
  <c r="AQ42" i="464"/>
  <c r="AQ43" i="464" s="1"/>
  <c r="O32" i="464" s="1"/>
  <c r="M4" i="464"/>
  <c r="E4" i="464"/>
  <c r="AL5" i="464"/>
  <c r="AP6" i="464"/>
  <c r="AN6" i="464"/>
  <c r="AN8" i="464"/>
  <c r="AN9" i="464" s="1"/>
  <c r="L5" i="464" s="1"/>
  <c r="F5" i="464" s="1"/>
  <c r="AM8" i="464"/>
  <c r="AM9" i="464" s="1"/>
  <c r="K5" i="464" s="1"/>
  <c r="AI7" i="464"/>
  <c r="AL8" i="464" s="1"/>
  <c r="AL9" i="464" s="1"/>
  <c r="AK13" i="464"/>
  <c r="AP14" i="464" s="1"/>
  <c r="AP15" i="464" s="1"/>
  <c r="N4" i="464" s="1"/>
  <c r="AK35" i="464"/>
  <c r="AQ36" i="464" s="1"/>
  <c r="AQ37" i="464" s="1"/>
  <c r="O33" i="464" s="1"/>
  <c r="AM11" i="464"/>
  <c r="AM33" i="464"/>
  <c r="AQ34" i="464"/>
  <c r="M33" i="464"/>
  <c r="E33" i="464"/>
  <c r="AM39" i="464"/>
  <c r="AK41" i="463"/>
  <c r="AQ42" i="463"/>
  <c r="AQ43" i="463" s="1"/>
  <c r="O32" i="463" s="1"/>
  <c r="AP42" i="463"/>
  <c r="AP43" i="463" s="1"/>
  <c r="N32" i="463" s="1"/>
  <c r="M32" i="463"/>
  <c r="E32" i="463"/>
  <c r="AQ34" i="463"/>
  <c r="AM33" i="463"/>
  <c r="AK35" i="463"/>
  <c r="AP36" i="463" s="1"/>
  <c r="AP37" i="463" s="1"/>
  <c r="N33" i="463" s="1"/>
  <c r="AQ36" i="463"/>
  <c r="AQ37" i="463" s="1"/>
  <c r="O33" i="463" s="1"/>
  <c r="AK5" i="463"/>
  <c r="AL11" i="463"/>
  <c r="AP12" i="463" s="1"/>
  <c r="AQ40" i="463"/>
  <c r="AM39" i="463"/>
  <c r="AM6" i="463"/>
  <c r="AI13" i="463"/>
  <c r="AN14" i="463" s="1"/>
  <c r="AN15" i="463" s="1"/>
  <c r="L4" i="463" s="1"/>
  <c r="F4" i="463" s="1"/>
  <c r="AM36" i="463"/>
  <c r="AM37" i="463" s="1"/>
  <c r="K33" i="463" s="1"/>
  <c r="AM8" i="430"/>
  <c r="AM9" i="430" s="1"/>
  <c r="K5" i="430" s="1"/>
  <c r="M5" i="430" s="1"/>
  <c r="AI7" i="430"/>
  <c r="AL8" i="430" s="1"/>
  <c r="AL9" i="430" s="1"/>
  <c r="AN8" i="430"/>
  <c r="AN9" i="430" s="1"/>
  <c r="L5" i="430" s="1"/>
  <c r="AI35" i="430"/>
  <c r="AL36" i="430" s="1"/>
  <c r="AL37" i="430" s="1"/>
  <c r="AN36" i="430"/>
  <c r="AN37" i="430" s="1"/>
  <c r="L33" i="430" s="1"/>
  <c r="F33" i="430" s="1"/>
  <c r="G4" i="430"/>
  <c r="Y4" i="430"/>
  <c r="AM11" i="430"/>
  <c r="AQ12" i="430"/>
  <c r="E5" i="430"/>
  <c r="J5" i="430"/>
  <c r="F5" i="430"/>
  <c r="AK13" i="430"/>
  <c r="AQ14" i="430" s="1"/>
  <c r="AQ15" i="430" s="1"/>
  <c r="O4" i="430" s="1"/>
  <c r="AP14" i="430"/>
  <c r="AP15" i="430" s="1"/>
  <c r="N4" i="430" s="1"/>
  <c r="AK39" i="430"/>
  <c r="AN40" i="430"/>
  <c r="AK5" i="430"/>
  <c r="AN6" i="430"/>
  <c r="J33" i="430"/>
  <c r="AI41" i="430"/>
  <c r="AM42" i="430" s="1"/>
  <c r="AM43" i="430" s="1"/>
  <c r="K32" i="430" s="1"/>
  <c r="AN42" i="430"/>
  <c r="AN43" i="430" s="1"/>
  <c r="L32" i="430" s="1"/>
  <c r="F32" i="430" s="1"/>
  <c r="AK33" i="430"/>
  <c r="AB4" i="464" l="1"/>
  <c r="D5" i="464"/>
  <c r="AR40" i="464"/>
  <c r="AR43" i="464" s="1"/>
  <c r="Q32" i="464" s="1"/>
  <c r="AN39" i="464"/>
  <c r="AP36" i="464"/>
  <c r="AP37" i="464" s="1"/>
  <c r="N33" i="464" s="1"/>
  <c r="M5" i="464"/>
  <c r="E5" i="464"/>
  <c r="Y4" i="464"/>
  <c r="G4" i="464"/>
  <c r="AQ40" i="464"/>
  <c r="AN33" i="464"/>
  <c r="AQ14" i="464"/>
  <c r="AQ15" i="464" s="1"/>
  <c r="O4" i="464" s="1"/>
  <c r="P4" i="464" s="1"/>
  <c r="AR12" i="464"/>
  <c r="AR15" i="464" s="1"/>
  <c r="Q4" i="464" s="1"/>
  <c r="AN11" i="464"/>
  <c r="AQ12" i="464"/>
  <c r="AK7" i="464"/>
  <c r="AP8" i="464" s="1"/>
  <c r="AP9" i="464" s="1"/>
  <c r="N5" i="464" s="1"/>
  <c r="AB32" i="464"/>
  <c r="P32" i="464"/>
  <c r="D33" i="464"/>
  <c r="G33" i="464"/>
  <c r="Y33" i="464"/>
  <c r="AM5" i="464"/>
  <c r="AP14" i="463"/>
  <c r="AP15" i="463" s="1"/>
  <c r="N4" i="463" s="1"/>
  <c r="AK13" i="463"/>
  <c r="AQ14" i="463" s="1"/>
  <c r="AQ15" i="463" s="1"/>
  <c r="O4" i="463" s="1"/>
  <c r="AB33" i="463"/>
  <c r="P33" i="463"/>
  <c r="AI7" i="463"/>
  <c r="AL8" i="463" s="1"/>
  <c r="AL9" i="463" s="1"/>
  <c r="AM14" i="463"/>
  <c r="AM15" i="463" s="1"/>
  <c r="K4" i="463" s="1"/>
  <c r="M33" i="463"/>
  <c r="D32" i="463"/>
  <c r="E33" i="463"/>
  <c r="AM11" i="463"/>
  <c r="AQ12" i="463"/>
  <c r="Y32" i="463"/>
  <c r="G32" i="463"/>
  <c r="AR34" i="463"/>
  <c r="AR37" i="463" s="1"/>
  <c r="Q33" i="463" s="1"/>
  <c r="AN33" i="463"/>
  <c r="P32" i="463"/>
  <c r="AB32" i="463"/>
  <c r="AP6" i="463"/>
  <c r="AL5" i="463"/>
  <c r="AR40" i="463"/>
  <c r="AR43" i="463" s="1"/>
  <c r="Q32" i="463" s="1"/>
  <c r="AN39" i="463"/>
  <c r="AN6" i="463"/>
  <c r="D33" i="463"/>
  <c r="M32" i="430"/>
  <c r="E32" i="430"/>
  <c r="P4" i="430"/>
  <c r="AB4" i="430"/>
  <c r="D5" i="430"/>
  <c r="AN11" i="430"/>
  <c r="AR12" i="430" s="1"/>
  <c r="AR15" i="430" s="1"/>
  <c r="Q4" i="430" s="1"/>
  <c r="AM36" i="430"/>
  <c r="AM37" i="430" s="1"/>
  <c r="K33" i="430" s="1"/>
  <c r="AL33" i="430"/>
  <c r="AP34" i="430" s="1"/>
  <c r="AN34" i="430"/>
  <c r="AL39" i="430"/>
  <c r="AP40" i="430"/>
  <c r="AL5" i="430"/>
  <c r="AP6" i="430" s="1"/>
  <c r="G5" i="430"/>
  <c r="Y5" i="430"/>
  <c r="AB5" i="464" l="1"/>
  <c r="D4" i="464"/>
  <c r="AO39" i="464"/>
  <c r="AN5" i="464"/>
  <c r="AQ8" i="464"/>
  <c r="AQ9" i="464" s="1"/>
  <c r="O5" i="464" s="1"/>
  <c r="AO33" i="464"/>
  <c r="AS34" i="464" s="1"/>
  <c r="AS37" i="464" s="1"/>
  <c r="R33" i="464" s="1"/>
  <c r="Y5" i="464"/>
  <c r="G5" i="464"/>
  <c r="AR34" i="464"/>
  <c r="AR37" i="464" s="1"/>
  <c r="Q33" i="464" s="1"/>
  <c r="AQ6" i="464"/>
  <c r="AS12" i="464"/>
  <c r="AS15" i="464" s="1"/>
  <c r="R4" i="464" s="1"/>
  <c r="S4" i="464" s="1"/>
  <c r="AO11" i="464"/>
  <c r="AB33" i="464"/>
  <c r="P33" i="464"/>
  <c r="D32" i="464"/>
  <c r="AK7" i="463"/>
  <c r="AQ8" i="463" s="1"/>
  <c r="AQ9" i="463" s="1"/>
  <c r="O5" i="463" s="1"/>
  <c r="M4" i="463"/>
  <c r="D5" i="463"/>
  <c r="E4" i="463"/>
  <c r="AO39" i="463"/>
  <c r="AS40" i="463" s="1"/>
  <c r="AS43" i="463" s="1"/>
  <c r="R32" i="463" s="1"/>
  <c r="S32" i="463" s="1"/>
  <c r="AN11" i="463"/>
  <c r="AR12" i="463" s="1"/>
  <c r="AR15" i="463" s="1"/>
  <c r="Q4" i="463" s="1"/>
  <c r="AM8" i="463"/>
  <c r="AM9" i="463" s="1"/>
  <c r="K5" i="463" s="1"/>
  <c r="AO33" i="463"/>
  <c r="Y33" i="463"/>
  <c r="G33" i="463"/>
  <c r="AN8" i="463"/>
  <c r="AN9" i="463" s="1"/>
  <c r="L5" i="463" s="1"/>
  <c r="F5" i="463" s="1"/>
  <c r="AB4" i="463"/>
  <c r="P4" i="463"/>
  <c r="AM5" i="463"/>
  <c r="AQ6" i="463" s="1"/>
  <c r="AK7" i="430"/>
  <c r="AP8" i="430" s="1"/>
  <c r="AP9" i="430" s="1"/>
  <c r="N5" i="430" s="1"/>
  <c r="AQ8" i="430"/>
  <c r="AQ9" i="430" s="1"/>
  <c r="O5" i="430" s="1"/>
  <c r="AP36" i="430"/>
  <c r="AP37" i="430" s="1"/>
  <c r="N33" i="430" s="1"/>
  <c r="AK35" i="430"/>
  <c r="AQ36" i="430"/>
  <c r="AQ37" i="430" s="1"/>
  <c r="O33" i="430" s="1"/>
  <c r="M33" i="430"/>
  <c r="E33" i="430"/>
  <c r="Y32" i="430"/>
  <c r="G32" i="430"/>
  <c r="AM5" i="430"/>
  <c r="AQ6" i="430"/>
  <c r="AO11" i="430"/>
  <c r="AP42" i="430"/>
  <c r="AP43" i="430" s="1"/>
  <c r="N32" i="430" s="1"/>
  <c r="AK41" i="430"/>
  <c r="AQ42" i="430"/>
  <c r="AQ43" i="430" s="1"/>
  <c r="O32" i="430" s="1"/>
  <c r="AM39" i="430"/>
  <c r="AM33" i="430"/>
  <c r="AP39" i="464" l="1"/>
  <c r="AT40" i="464" s="1"/>
  <c r="AT43" i="464" s="1"/>
  <c r="AS40" i="464"/>
  <c r="AS43" i="464" s="1"/>
  <c r="R32" i="464" s="1"/>
  <c r="S32" i="464" s="1"/>
  <c r="AP33" i="464"/>
  <c r="AO5" i="464"/>
  <c r="P5" i="464"/>
  <c r="S33" i="464"/>
  <c r="AP11" i="464"/>
  <c r="AT12" i="464" s="1"/>
  <c r="AT15" i="464" s="1"/>
  <c r="AR6" i="464"/>
  <c r="AR9" i="464" s="1"/>
  <c r="Q5" i="464" s="1"/>
  <c r="AP33" i="463"/>
  <c r="AS34" i="463"/>
  <c r="AS37" i="463" s="1"/>
  <c r="R33" i="463" s="1"/>
  <c r="S33" i="463" s="1"/>
  <c r="AP8" i="463"/>
  <c r="AP9" i="463" s="1"/>
  <c r="N5" i="463" s="1"/>
  <c r="AN5" i="463"/>
  <c r="AO11" i="463"/>
  <c r="AS12" i="463"/>
  <c r="AS15" i="463" s="1"/>
  <c r="R4" i="463" s="1"/>
  <c r="S4" i="463" s="1"/>
  <c r="AP39" i="463"/>
  <c r="AT40" i="463"/>
  <c r="AT43" i="463" s="1"/>
  <c r="M5" i="463"/>
  <c r="E5" i="463"/>
  <c r="G4" i="463"/>
  <c r="Y4" i="463"/>
  <c r="P5" i="430"/>
  <c r="AB5" i="430"/>
  <c r="D4" i="430"/>
  <c r="AN39" i="430"/>
  <c r="AN33" i="430"/>
  <c r="AR34" i="430" s="1"/>
  <c r="AR37" i="430" s="1"/>
  <c r="Q33" i="430" s="1"/>
  <c r="AQ34" i="430"/>
  <c r="D32" i="430"/>
  <c r="AB32" i="430"/>
  <c r="P32" i="430"/>
  <c r="D33" i="430"/>
  <c r="AP11" i="430"/>
  <c r="AS12" i="430"/>
  <c r="AS15" i="430" s="1"/>
  <c r="R4" i="430" s="1"/>
  <c r="S4" i="430" s="1"/>
  <c r="AN5" i="430"/>
  <c r="AR6" i="430"/>
  <c r="AR9" i="430" s="1"/>
  <c r="Q5" i="430" s="1"/>
  <c r="Y33" i="430"/>
  <c r="G33" i="430"/>
  <c r="AQ40" i="430"/>
  <c r="P33" i="430"/>
  <c r="AB33" i="430"/>
  <c r="AQ33" i="464" l="1"/>
  <c r="AU34" i="464"/>
  <c r="AU37" i="464" s="1"/>
  <c r="T33" i="464" s="1"/>
  <c r="AT34" i="464"/>
  <c r="AT37" i="464" s="1"/>
  <c r="AQ11" i="464"/>
  <c r="AU12" i="464" s="1"/>
  <c r="AU15" i="464" s="1"/>
  <c r="T4" i="464" s="1"/>
  <c r="AT6" i="464"/>
  <c r="AT9" i="464" s="1"/>
  <c r="AP5" i="464"/>
  <c r="AS6" i="464"/>
  <c r="AS9" i="464" s="1"/>
  <c r="R5" i="464" s="1"/>
  <c r="S5" i="464" s="1"/>
  <c r="AQ39" i="464"/>
  <c r="AU40" i="464" s="1"/>
  <c r="AU43" i="464" s="1"/>
  <c r="T32" i="464" s="1"/>
  <c r="AO5" i="463"/>
  <c r="AS6" i="463" s="1"/>
  <c r="AS9" i="463" s="1"/>
  <c r="R5" i="463" s="1"/>
  <c r="AQ33" i="463"/>
  <c r="AU34" i="463" s="1"/>
  <c r="AU37" i="463" s="1"/>
  <c r="T33" i="463" s="1"/>
  <c r="AB5" i="463"/>
  <c r="P5" i="463"/>
  <c r="D4" i="463"/>
  <c r="Y5" i="463"/>
  <c r="G5" i="463"/>
  <c r="AP11" i="463"/>
  <c r="AT12" i="463" s="1"/>
  <c r="AT15" i="463" s="1"/>
  <c r="AT34" i="463"/>
  <c r="AT37" i="463" s="1"/>
  <c r="AQ39" i="463"/>
  <c r="AU40" i="463"/>
  <c r="AU43" i="463" s="1"/>
  <c r="T32" i="463" s="1"/>
  <c r="AR6" i="463"/>
  <c r="AR9" i="463" s="1"/>
  <c r="Q5" i="463" s="1"/>
  <c r="S5" i="430"/>
  <c r="AO39" i="430"/>
  <c r="AO5" i="430"/>
  <c r="AS6" i="430"/>
  <c r="AS9" i="430" s="1"/>
  <c r="R5" i="430" s="1"/>
  <c r="AR40" i="430"/>
  <c r="AR43" i="430" s="1"/>
  <c r="Q32" i="430" s="1"/>
  <c r="AO33" i="430"/>
  <c r="AS34" i="430"/>
  <c r="AS37" i="430" s="1"/>
  <c r="R33" i="430" s="1"/>
  <c r="S33" i="430" s="1"/>
  <c r="AQ11" i="430"/>
  <c r="AT12" i="430"/>
  <c r="AT15" i="430" s="1"/>
  <c r="AR39" i="464" l="1"/>
  <c r="AV40" i="464" s="1"/>
  <c r="AV43" i="464" s="1"/>
  <c r="U32" i="464" s="1"/>
  <c r="AR11" i="464"/>
  <c r="AV12" i="464" s="1"/>
  <c r="AV15" i="464" s="1"/>
  <c r="U4" i="464" s="1"/>
  <c r="AQ5" i="464"/>
  <c r="AR33" i="464"/>
  <c r="AV34" i="464" s="1"/>
  <c r="AV37" i="464" s="1"/>
  <c r="U33" i="464" s="1"/>
  <c r="S5" i="463"/>
  <c r="AQ11" i="463"/>
  <c r="AR33" i="463"/>
  <c r="AV34" i="463"/>
  <c r="AV37" i="463" s="1"/>
  <c r="U33" i="463" s="1"/>
  <c r="AV40" i="463"/>
  <c r="AV43" i="463" s="1"/>
  <c r="U32" i="463" s="1"/>
  <c r="AR39" i="463"/>
  <c r="AP5" i="463"/>
  <c r="AV12" i="430"/>
  <c r="AV15" i="430" s="1"/>
  <c r="U4" i="430" s="1"/>
  <c r="AR11" i="430"/>
  <c r="AU12" i="430"/>
  <c r="AU15" i="430" s="1"/>
  <c r="T4" i="430" s="1"/>
  <c r="S32" i="430"/>
  <c r="AP39" i="430"/>
  <c r="AP33" i="430"/>
  <c r="AP5" i="430"/>
  <c r="AT6" i="430"/>
  <c r="AT9" i="430" s="1"/>
  <c r="AS40" i="430"/>
  <c r="AS43" i="430" s="1"/>
  <c r="R32" i="430" s="1"/>
  <c r="Z33" i="464" l="1"/>
  <c r="W33" i="464"/>
  <c r="Z4" i="464"/>
  <c r="W4" i="464"/>
  <c r="Z32" i="464"/>
  <c r="W32" i="464"/>
  <c r="AS11" i="464"/>
  <c r="AW12" i="464" s="1"/>
  <c r="AW15" i="464" s="1"/>
  <c r="V4" i="464" s="1"/>
  <c r="AR5" i="464"/>
  <c r="AV6" i="464" s="1"/>
  <c r="AV9" i="464" s="1"/>
  <c r="U5" i="464" s="1"/>
  <c r="AU6" i="464"/>
  <c r="AU9" i="464" s="1"/>
  <c r="T5" i="464" s="1"/>
  <c r="AW34" i="464"/>
  <c r="AW37" i="464" s="1"/>
  <c r="V33" i="464" s="1"/>
  <c r="AS33" i="464"/>
  <c r="AS39" i="464"/>
  <c r="AR11" i="463"/>
  <c r="Z32" i="463"/>
  <c r="W32" i="463"/>
  <c r="AQ5" i="463"/>
  <c r="AT6" i="463"/>
  <c r="AT9" i="463" s="1"/>
  <c r="AU12" i="463"/>
  <c r="AU15" i="463" s="1"/>
  <c r="T4" i="463" s="1"/>
  <c r="Z33" i="463"/>
  <c r="W33" i="463"/>
  <c r="AS33" i="463"/>
  <c r="AW34" i="463" s="1"/>
  <c r="AW37" i="463" s="1"/>
  <c r="V33" i="463" s="1"/>
  <c r="AS39" i="463"/>
  <c r="AQ5" i="430"/>
  <c r="AU6" i="430" s="1"/>
  <c r="AU9" i="430" s="1"/>
  <c r="T5" i="430" s="1"/>
  <c r="AQ33" i="430"/>
  <c r="AQ39" i="430"/>
  <c r="Z4" i="430"/>
  <c r="W4" i="430"/>
  <c r="AT34" i="430"/>
  <c r="AT37" i="430" s="1"/>
  <c r="AT40" i="430"/>
  <c r="AT43" i="430" s="1"/>
  <c r="AS11" i="430"/>
  <c r="AW12" i="430"/>
  <c r="AW15" i="430" s="1"/>
  <c r="V4" i="430" s="1"/>
  <c r="Z5" i="464" l="1"/>
  <c r="W5" i="464"/>
  <c r="AT39" i="464"/>
  <c r="AS5" i="464"/>
  <c r="AW6" i="464"/>
  <c r="AW9" i="464" s="1"/>
  <c r="V5" i="464" s="1"/>
  <c r="AW40" i="464"/>
  <c r="AW43" i="464" s="1"/>
  <c r="V32" i="464" s="1"/>
  <c r="AT33" i="464"/>
  <c r="AT11" i="464"/>
  <c r="AR5" i="463"/>
  <c r="AU6" i="463"/>
  <c r="AU9" i="463" s="1"/>
  <c r="T5" i="463" s="1"/>
  <c r="AT33" i="463"/>
  <c r="AS11" i="463"/>
  <c r="AT39" i="463"/>
  <c r="AW40" i="463"/>
  <c r="AW43" i="463" s="1"/>
  <c r="V32" i="463" s="1"/>
  <c r="AV12" i="463"/>
  <c r="AV15" i="463" s="1"/>
  <c r="U4" i="463" s="1"/>
  <c r="AT11" i="430"/>
  <c r="AX12" i="430" s="1"/>
  <c r="AX15" i="430" s="1"/>
  <c r="AR39" i="430"/>
  <c r="AV40" i="430" s="1"/>
  <c r="AV43" i="430" s="1"/>
  <c r="U32" i="430" s="1"/>
  <c r="AU40" i="430"/>
  <c r="AU43" i="430" s="1"/>
  <c r="T32" i="430" s="1"/>
  <c r="AR33" i="430"/>
  <c r="AV34" i="430" s="1"/>
  <c r="AV37" i="430" s="1"/>
  <c r="U33" i="430" s="1"/>
  <c r="AU34" i="430"/>
  <c r="AU37" i="430" s="1"/>
  <c r="T33" i="430" s="1"/>
  <c r="AR5" i="430"/>
  <c r="AU11" i="464" l="1"/>
  <c r="AU39" i="464"/>
  <c r="AU33" i="464"/>
  <c r="AY34" i="464" s="1"/>
  <c r="AY37" i="464" s="1"/>
  <c r="AX40" i="464"/>
  <c r="AX43" i="464" s="1"/>
  <c r="AT5" i="464"/>
  <c r="AX6" i="464" s="1"/>
  <c r="AX9" i="464" s="1"/>
  <c r="AX12" i="464"/>
  <c r="AX15" i="464" s="1"/>
  <c r="AX34" i="464"/>
  <c r="AX37" i="464" s="1"/>
  <c r="AU33" i="463"/>
  <c r="AT11" i="463"/>
  <c r="AX12" i="463" s="1"/>
  <c r="AX15" i="463" s="1"/>
  <c r="AX34" i="463"/>
  <c r="AX37" i="463" s="1"/>
  <c r="Z4" i="463"/>
  <c r="W4" i="463"/>
  <c r="AU39" i="463"/>
  <c r="AS5" i="463"/>
  <c r="AX40" i="463"/>
  <c r="AX43" i="463" s="1"/>
  <c r="AW12" i="463"/>
  <c r="AW15" i="463" s="1"/>
  <c r="V4" i="463" s="1"/>
  <c r="AV6" i="463"/>
  <c r="AV9" i="463" s="1"/>
  <c r="U5" i="463" s="1"/>
  <c r="Z33" i="430"/>
  <c r="W33" i="430"/>
  <c r="Z32" i="430"/>
  <c r="W32" i="430"/>
  <c r="AS5" i="430"/>
  <c r="AW6" i="430"/>
  <c r="AW9" i="430" s="1"/>
  <c r="V5" i="430" s="1"/>
  <c r="AS39" i="430"/>
  <c r="AV6" i="430"/>
  <c r="AV9" i="430" s="1"/>
  <c r="U5" i="430" s="1"/>
  <c r="AS33" i="430"/>
  <c r="AU11" i="430"/>
  <c r="AY12" i="430"/>
  <c r="AY15" i="430" s="1"/>
  <c r="AV39" i="464" l="1"/>
  <c r="AZ40" i="464"/>
  <c r="AZ43" i="464" s="1"/>
  <c r="AY40" i="464"/>
  <c r="AY43" i="464" s="1"/>
  <c r="AU5" i="464"/>
  <c r="AZ12" i="464"/>
  <c r="AZ15" i="464" s="1"/>
  <c r="AV11" i="464"/>
  <c r="AV33" i="464"/>
  <c r="AY12" i="464"/>
  <c r="AY15" i="464" s="1"/>
  <c r="AT5" i="463"/>
  <c r="AX6" i="463"/>
  <c r="AX9" i="463" s="1"/>
  <c r="AW6" i="463"/>
  <c r="AW9" i="463" s="1"/>
  <c r="V5" i="463" s="1"/>
  <c r="AV39" i="463"/>
  <c r="AZ40" i="463"/>
  <c r="AZ43" i="463" s="1"/>
  <c r="AU11" i="463"/>
  <c r="Z5" i="463"/>
  <c r="W5" i="463"/>
  <c r="AY40" i="463"/>
  <c r="AY43" i="463" s="1"/>
  <c r="AV33" i="463"/>
  <c r="AZ34" i="463" s="1"/>
  <c r="AZ37" i="463" s="1"/>
  <c r="AY34" i="463"/>
  <c r="AY37" i="463" s="1"/>
  <c r="AT5" i="430"/>
  <c r="AX6" i="430"/>
  <c r="AX9" i="430" s="1"/>
  <c r="AT33" i="430"/>
  <c r="AX40" i="430"/>
  <c r="AX43" i="430" s="1"/>
  <c r="AT39" i="430"/>
  <c r="AW34" i="430"/>
  <c r="AW37" i="430" s="1"/>
  <c r="V33" i="430" s="1"/>
  <c r="AV11" i="430"/>
  <c r="AZ12" i="430"/>
  <c r="AZ15" i="430" s="1"/>
  <c r="Z5" i="430"/>
  <c r="W5" i="430"/>
  <c r="AW40" i="430"/>
  <c r="AW43" i="430" s="1"/>
  <c r="V32" i="430" s="1"/>
  <c r="AV5" i="464" l="1"/>
  <c r="AY6" i="464"/>
  <c r="AY9" i="464" s="1"/>
  <c r="AW33" i="464"/>
  <c r="AX33" i="464" s="1"/>
  <c r="AY33" i="464" s="1"/>
  <c r="AZ34" i="464"/>
  <c r="AZ37" i="464" s="1"/>
  <c r="AW11" i="464"/>
  <c r="AX11" i="464" s="1"/>
  <c r="AY11" i="464" s="1"/>
  <c r="BA12" i="464"/>
  <c r="BA15" i="464" s="1"/>
  <c r="AW39" i="464"/>
  <c r="AX39" i="464" s="1"/>
  <c r="AY39" i="464" s="1"/>
  <c r="BA40" i="464"/>
  <c r="BA43" i="464" s="1"/>
  <c r="AV11" i="463"/>
  <c r="AW39" i="463"/>
  <c r="AX39" i="463" s="1"/>
  <c r="AY39" i="463" s="1"/>
  <c r="AW33" i="463"/>
  <c r="AX33" i="463" s="1"/>
  <c r="AY33" i="463" s="1"/>
  <c r="AY12" i="463"/>
  <c r="AY15" i="463" s="1"/>
  <c r="AU5" i="463"/>
  <c r="AY6" i="463"/>
  <c r="AY9" i="463" s="1"/>
  <c r="AU33" i="430"/>
  <c r="AW11" i="430"/>
  <c r="AX11" i="430" s="1"/>
  <c r="AY11" i="430" s="1"/>
  <c r="BA12" i="430"/>
  <c r="BA15" i="430" s="1"/>
  <c r="AX34" i="430"/>
  <c r="AX37" i="430" s="1"/>
  <c r="AU5" i="430"/>
  <c r="AY6" i="430"/>
  <c r="AY9" i="430" s="1"/>
  <c r="AU39" i="430"/>
  <c r="BA34" i="464" l="1"/>
  <c r="BA37" i="464" s="1"/>
  <c r="AW5" i="464"/>
  <c r="AX5" i="464" s="1"/>
  <c r="AY5" i="464" s="1"/>
  <c r="AZ6" i="464"/>
  <c r="AZ9" i="464" s="1"/>
  <c r="BA34" i="463"/>
  <c r="BA37" i="463" s="1"/>
  <c r="BA40" i="463"/>
  <c r="BA43" i="463" s="1"/>
  <c r="AV5" i="463"/>
  <c r="AZ6" i="463" s="1"/>
  <c r="AZ9" i="463" s="1"/>
  <c r="AW11" i="463"/>
  <c r="AX11" i="463" s="1"/>
  <c r="AY11" i="463" s="1"/>
  <c r="AZ12" i="463"/>
  <c r="AZ15" i="463" s="1"/>
  <c r="AV33" i="430"/>
  <c r="AZ34" i="430" s="1"/>
  <c r="AZ37" i="430" s="1"/>
  <c r="AV39" i="430"/>
  <c r="AV5" i="430"/>
  <c r="AZ6" i="430"/>
  <c r="AZ9" i="430" s="1"/>
  <c r="AY40" i="430"/>
  <c r="AY43" i="430" s="1"/>
  <c r="AY34" i="430"/>
  <c r="AY37" i="430" s="1"/>
  <c r="BA6" i="464" l="1"/>
  <c r="BA9" i="464" s="1"/>
  <c r="BA12" i="463"/>
  <c r="BA15" i="463" s="1"/>
  <c r="AW5" i="463"/>
  <c r="AX5" i="463" s="1"/>
  <c r="AY5" i="463" s="1"/>
  <c r="AW5" i="430"/>
  <c r="AX5" i="430" s="1"/>
  <c r="AY5" i="430" s="1"/>
  <c r="BA40" i="430"/>
  <c r="BA43" i="430" s="1"/>
  <c r="AW39" i="430"/>
  <c r="AX39" i="430" s="1"/>
  <c r="AY39" i="430" s="1"/>
  <c r="BA34" i="430"/>
  <c r="BA37" i="430" s="1"/>
  <c r="AW33" i="430"/>
  <c r="AX33" i="430" s="1"/>
  <c r="AY33" i="430" s="1"/>
  <c r="AZ40" i="430"/>
  <c r="AZ43" i="430" s="1"/>
  <c r="BA6" i="463" l="1"/>
  <c r="BA9" i="463" s="1"/>
  <c r="BA6" i="430"/>
  <c r="BA9" i="430" s="1"/>
</calcChain>
</file>

<file path=xl/sharedStrings.xml><?xml version="1.0" encoding="utf-8"?>
<sst xmlns="http://schemas.openxmlformats.org/spreadsheetml/2006/main" count="724" uniqueCount="96">
  <si>
    <t>TT</t>
  </si>
  <si>
    <t>LF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</si>
  <si>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</si>
  <si>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</si>
  <si>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</si>
  <si>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</si>
  <si>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</si>
  <si>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</si>
  <si>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</si>
  <si>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</si>
  <si>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</si>
  <si>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</si>
  <si>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</si>
  <si>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</si>
  <si>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</si>
  <si>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</si>
  <si>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</si>
  <si>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RD</t>
  </si>
  <si>
    <t>PD</t>
  </si>
  <si>
    <t>BP</t>
  </si>
  <si>
    <t>Import LiveStats :</t>
  </si>
  <si>
    <t>Min</t>
  </si>
  <si>
    <t>PTS</t>
  </si>
  <si>
    <t>TT%</t>
  </si>
  <si>
    <t>2P%</t>
  </si>
  <si>
    <t>3P%</t>
  </si>
  <si>
    <t>LF%</t>
  </si>
  <si>
    <t>DR</t>
  </si>
  <si>
    <t>REB</t>
  </si>
  <si>
    <t>INT</t>
  </si>
  <si>
    <t>BS</t>
  </si>
  <si>
    <t>TR</t>
  </si>
  <si>
    <t>2Pr</t>
  </si>
  <si>
    <t>2PT</t>
  </si>
  <si>
    <t>3PR</t>
  </si>
  <si>
    <t>3PT</t>
  </si>
  <si>
    <t>eFG %</t>
  </si>
  <si>
    <t>eFG%</t>
  </si>
  <si>
    <t>Poss</t>
  </si>
  <si>
    <t>Rent</t>
  </si>
  <si>
    <t>Four Factors</t>
  </si>
  <si>
    <t>Offensive</t>
  </si>
  <si>
    <t>ORB%</t>
  </si>
  <si>
    <t>RTT</t>
  </si>
  <si>
    <t>Extérieur</t>
  </si>
  <si>
    <t>Domicile</t>
  </si>
  <si>
    <t>Score</t>
  </si>
  <si>
    <t>FT %</t>
  </si>
  <si>
    <t>TO%</t>
  </si>
  <si>
    <t>Nous</t>
  </si>
  <si>
    <t>Adversaire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</si>
  <si>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</si>
  <si>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</si>
  <si>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</si>
  <si>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</si>
  <si>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</si>
  <si>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</si>
  <si>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</si>
  <si>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</si>
  <si>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t>BCO</t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</si>
  <si>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</si>
  <si>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</si>
  <si>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</si>
  <si>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6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</si>
  <si>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</si>
  <si>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</si>
  <si>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du Banc:</t>
    </r>
    <r>
      <rPr>
        <sz val="12"/>
        <color rgb="FF000000"/>
        <rFont val="Arial"/>
        <family val="2"/>
      </rPr>
      <t>17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</si>
  <si>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</si>
  <si>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</si>
  <si>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</si>
  <si>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</si>
  <si>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</si>
  <si>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</si>
  <si>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</si>
  <si>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</si>
  <si>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</si>
  <si>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</si>
  <si>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</si>
  <si>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</si>
  <si>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</si>
  <si>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</si>
  <si>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</si>
  <si>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</si>
  <si>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</si>
  <si>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</si>
  <si>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</si>
  <si>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</si>
  <si>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</si>
  <si>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</si>
  <si>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</si>
  <si>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</si>
  <si>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</si>
  <si>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</si>
  <si>
    <t>J1</t>
  </si>
  <si>
    <t>J2</t>
  </si>
  <si>
    <t>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</si>
</sst>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0" fillId="3" borderId="14" xfId="0" applyFill="1" applyBorder="1"/>
    <xf numFmtId="0" fontId="0" fillId="2" borderId="14" xfId="0" applyFill="1" applyBorder="1"/>
    <xf numFmtId="16" fontId="0" fillId="0" borderId="0" xfId="0" applyNumberFormat="1"/>
    <xf numFmtId="17" fontId="0" fillId="0" borderId="0" xfId="0" applyNumberFormat="1"/>
    <xf numFmtId="0" fontId="3" fillId="0" borderId="0" xfId="0" applyFont="1"/>
    <xf numFmtId="1" fontId="0" fillId="3" borderId="14" xfId="0" applyNumberFormat="1" applyFill="1" applyBorder="1"/>
    <xf numFmtId="0" fontId="0" fillId="2" borderId="18" xfId="0" applyFill="1" applyBorder="1"/>
    <xf numFmtId="0" fontId="0" fillId="3" borderId="18" xfId="0" applyFill="1" applyBorder="1"/>
    <xf numFmtId="1" fontId="0" fillId="3" borderId="18" xfId="0" applyNumberFormat="1" applyFill="1" applyBorder="1"/>
    <xf numFmtId="0" fontId="1" fillId="3" borderId="25" xfId="0" applyFont="1" applyFill="1" applyBorder="1" applyAlignment="1">
      <alignment horizontal="center" vertical="center"/>
    </xf>
    <xf numFmtId="164" fontId="0" fillId="2" borderId="29" xfId="0" applyNumberFormat="1" applyFill="1" applyBorder="1"/>
    <xf numFmtId="164" fontId="0" fillId="2" borderId="26" xfId="0" applyNumberFormat="1" applyFill="1" applyBorder="1"/>
    <xf numFmtId="0" fontId="1" fillId="3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2" fillId="3" borderId="18" xfId="1" applyNumberFormat="1" applyFont="1" applyFill="1" applyBorder="1" applyProtection="1"/>
    <xf numFmtId="164" fontId="0" fillId="2" borderId="18" xfId="0" applyNumberFormat="1" applyFill="1" applyBorder="1"/>
    <xf numFmtId="164" fontId="0" fillId="2" borderId="14" xfId="0" applyNumberFormat="1" applyFill="1" applyBorder="1"/>
    <xf numFmtId="1" fontId="0" fillId="2" borderId="18" xfId="0" applyNumberFormat="1" applyFill="1" applyBorder="1"/>
    <xf numFmtId="1" fontId="0" fillId="2" borderId="14" xfId="0" applyNumberFormat="1" applyFill="1" applyBorder="1"/>
    <xf numFmtId="0" fontId="0" fillId="0" borderId="22" xfId="0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/>
    <xf numFmtId="0" fontId="1" fillId="5" borderId="20" xfId="0" applyFont="1" applyFill="1" applyBorder="1"/>
    <xf numFmtId="0" fontId="1" fillId="6" borderId="31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8" xfId="0" applyFont="1" applyFill="1" applyBorder="1"/>
    <xf numFmtId="0" fontId="0" fillId="0" borderId="3" xfId="0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6" borderId="4" xfId="0" applyFont="1" applyFill="1" applyBorder="1" applyAlignment="1">
      <alignment horizontal="center" vertical="center"/>
    </xf>
    <xf numFmtId="0" fontId="0" fillId="0" borderId="18" xfId="0" applyBorder="1"/>
    <xf numFmtId="0" fontId="5" fillId="4" borderId="27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3" borderId="19" xfId="0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4" fillId="0" borderId="22" xfId="2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8" fillId="0" borderId="3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0" fillId="0" borderId="30" xfId="0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9" fillId="3" borderId="18" xfId="0" applyFont="1" applyFill="1" applyBorder="1"/>
    <xf numFmtId="0" fontId="9" fillId="3" borderId="14" xfId="0" applyFont="1" applyFill="1" applyBorder="1"/>
  </cellXfs>
  <cellStyles count="3">
    <cellStyle name="Lien hypertexte" xfId="2" builtinId="8"/>
    <cellStyle name="Normal" xfId="0" builtinId="0"/>
    <cellStyle name="Pourcentage" xfId="1" builtinId="5"/>
  </cellStyles>
  <dxfs count="10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9" dataDxfId="8" tableBorderDxfId="7">
  <autoFilter ref="A3:G267" xr:uid="{38EC0A5D-D2DA-7F4C-8DB0-BD77BBBA6173}"/>
  <tableColumns count="7">
    <tableColumn id="1" xr3:uid="{65D05146-087E-6642-BF79-E0D8E2F77E1E}" name="N° MATCH" dataDxfId="6"/>
    <tableColumn id="2" xr3:uid="{D932D33A-2380-1640-9AF2-956B99C5E650}" name="Journée" dataDxfId="5"/>
    <tableColumn id="3" xr3:uid="{0AC1931F-D766-DC41-AEAF-C30C38BE38D1}" name="Domicile" dataDxfId="4"/>
    <tableColumn id="4" xr3:uid="{4F98F475-13DC-C249-8F9F-17BF760D04FC}" name="Colonne1" dataDxfId="3"/>
    <tableColumn id="5" xr3:uid="{19271788-17CB-3548-9C67-D4CBC7FCA47F}" name="Extérieur" dataDxfId="2"/>
    <tableColumn id="6" xr3:uid="{EC1364EE-A1ED-0645-995B-B948A19E7DCC}" name="Score" dataDxfId="1" dataCellStyle="Lien hypertexte"/>
    <tableColumn id="7" xr3:uid="{6D824C07-4698-1645-AE86-A89E27983621}" name="Colonne2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G267"/>
  <sheetViews>
    <sheetView workbookViewId="0">
      <selection activeCell="C23" sqref="C23"/>
    </sheetView>
  </sheetViews>
  <sheetFormatPr baseColWidth="10" defaultRowHeight="15.75"/>
  <cols>
    <col min="1" max="1" width="14.875" customWidth="1"/>
    <col min="2" max="2" width="12.5" customWidth="1"/>
    <col min="3" max="3" width="26.875" customWidth="1"/>
    <col min="4" max="4" width="11" customWidth="1"/>
    <col min="5" max="5" width="25.875" customWidth="1"/>
    <col min="7" max="7" width="11" customWidth="1"/>
  </cols>
  <sheetData>
    <row r="2" spans="1:7" ht="16.5" thickBot="1"/>
    <row r="3" spans="1:7">
      <c r="A3" s="49" t="s">
        <v>90</v>
      </c>
      <c r="B3" s="23" t="s">
        <v>79</v>
      </c>
      <c r="C3" s="23" t="s">
        <v>45</v>
      </c>
      <c r="D3" s="23" t="s">
        <v>91</v>
      </c>
      <c r="E3" s="23" t="s">
        <v>44</v>
      </c>
      <c r="F3" s="43" t="s">
        <v>46</v>
      </c>
      <c r="G3" s="44" t="s">
        <v>92</v>
      </c>
    </row>
    <row r="4" spans="1:7">
      <c r="A4" s="22">
        <v>1</v>
      </c>
      <c r="B4" s="22">
        <v>1</v>
      </c>
      <c r="C4" s="22" t="s">
        <v>80</v>
      </c>
      <c r="D4" s="22"/>
      <c r="E4" s="22" t="s">
        <v>81</v>
      </c>
      <c r="F4" s="51"/>
      <c r="G4" s="51"/>
    </row>
    <row r="5" spans="1:7">
      <c r="A5" s="22">
        <v>2</v>
      </c>
      <c r="B5" s="22">
        <v>1</v>
      </c>
      <c r="C5" s="22" t="s">
        <v>82</v>
      </c>
      <c r="D5" s="22"/>
      <c r="E5" s="22" t="s">
        <v>75</v>
      </c>
      <c r="F5" s="51"/>
      <c r="G5" s="51"/>
    </row>
    <row r="6" spans="1:7">
      <c r="A6" s="22">
        <v>3</v>
      </c>
      <c r="B6" s="22">
        <v>1</v>
      </c>
      <c r="C6" s="22" t="s">
        <v>83</v>
      </c>
      <c r="D6" s="22"/>
      <c r="E6" s="22" t="s">
        <v>84</v>
      </c>
      <c r="F6" s="51"/>
      <c r="G6" s="51"/>
    </row>
    <row r="7" spans="1:7">
      <c r="A7" s="22">
        <v>4</v>
      </c>
      <c r="B7" s="22">
        <v>1</v>
      </c>
      <c r="C7" s="22" t="s">
        <v>85</v>
      </c>
      <c r="D7" s="22"/>
      <c r="E7" s="22" t="s">
        <v>74</v>
      </c>
      <c r="F7" s="51"/>
      <c r="G7" s="51"/>
    </row>
    <row r="8" spans="1:7">
      <c r="A8" s="22">
        <v>5</v>
      </c>
      <c r="B8" s="22">
        <v>1</v>
      </c>
      <c r="C8" s="22" t="s">
        <v>86</v>
      </c>
      <c r="D8" s="22"/>
      <c r="E8" s="22" t="s">
        <v>87</v>
      </c>
      <c r="F8" s="51"/>
      <c r="G8" s="51"/>
    </row>
    <row r="9" spans="1:7">
      <c r="A9" s="22">
        <v>6</v>
      </c>
      <c r="B9" s="22">
        <v>1</v>
      </c>
      <c r="C9" s="22" t="s">
        <v>88</v>
      </c>
      <c r="D9" s="22"/>
      <c r="E9" s="22" t="s">
        <v>89</v>
      </c>
      <c r="F9" s="51"/>
      <c r="G9" s="51"/>
    </row>
    <row r="10" spans="1:7">
      <c r="A10" s="22">
        <v>7</v>
      </c>
      <c r="B10" s="22">
        <v>2</v>
      </c>
      <c r="C10" s="22" t="s">
        <v>75</v>
      </c>
      <c r="D10" s="22"/>
      <c r="E10" s="22" t="s">
        <v>80</v>
      </c>
      <c r="F10" s="51"/>
      <c r="G10" s="51"/>
    </row>
    <row r="11" spans="1:7">
      <c r="A11" s="22">
        <v>8</v>
      </c>
      <c r="B11" s="22">
        <v>2</v>
      </c>
      <c r="C11" s="22" t="s">
        <v>84</v>
      </c>
      <c r="D11" s="22"/>
      <c r="E11" s="22" t="s">
        <v>82</v>
      </c>
      <c r="F11" s="51"/>
      <c r="G11" s="51"/>
    </row>
    <row r="12" spans="1:7">
      <c r="A12" s="22">
        <v>9</v>
      </c>
      <c r="B12" s="22">
        <v>2</v>
      </c>
      <c r="C12" s="22" t="s">
        <v>74</v>
      </c>
      <c r="D12" s="22"/>
      <c r="E12" s="22" t="s">
        <v>83</v>
      </c>
      <c r="F12" s="51"/>
      <c r="G12" s="51"/>
    </row>
    <row r="13" spans="1:7">
      <c r="A13" s="22">
        <v>10</v>
      </c>
      <c r="B13" s="22">
        <v>2</v>
      </c>
      <c r="C13" s="22" t="s">
        <v>87</v>
      </c>
      <c r="D13" s="22"/>
      <c r="E13" s="22" t="s">
        <v>85</v>
      </c>
      <c r="F13" s="51"/>
      <c r="G13" s="51"/>
    </row>
    <row r="14" spans="1:7">
      <c r="A14" s="22">
        <v>11</v>
      </c>
      <c r="B14" s="22">
        <v>2</v>
      </c>
      <c r="C14" s="22" t="s">
        <v>89</v>
      </c>
      <c r="D14" s="22"/>
      <c r="E14" s="22" t="s">
        <v>86</v>
      </c>
      <c r="F14" s="51"/>
      <c r="G14" s="51"/>
    </row>
    <row r="15" spans="1:7">
      <c r="A15" s="22">
        <v>12</v>
      </c>
      <c r="B15" s="22">
        <v>2</v>
      </c>
      <c r="C15" s="22" t="s">
        <v>81</v>
      </c>
      <c r="D15" s="22"/>
      <c r="E15" s="22" t="s">
        <v>88</v>
      </c>
      <c r="F15" s="51"/>
      <c r="G15" s="51"/>
    </row>
    <row r="16" spans="1:7">
      <c r="A16" s="22">
        <v>13</v>
      </c>
      <c r="B16" s="22">
        <v>3</v>
      </c>
      <c r="C16" s="22"/>
      <c r="D16" s="22"/>
      <c r="E16" s="22"/>
      <c r="F16" s="51"/>
      <c r="G16" s="51"/>
    </row>
    <row r="17" spans="1:7">
      <c r="A17" s="22">
        <v>14</v>
      </c>
      <c r="B17" s="22">
        <v>3</v>
      </c>
      <c r="C17" s="22"/>
      <c r="D17" s="22"/>
      <c r="E17" s="22"/>
      <c r="F17" s="51"/>
      <c r="G17" s="51"/>
    </row>
    <row r="18" spans="1:7">
      <c r="A18" s="22">
        <v>15</v>
      </c>
      <c r="B18" s="22">
        <v>3</v>
      </c>
      <c r="C18" s="22"/>
      <c r="D18" s="22"/>
      <c r="E18" s="22"/>
      <c r="F18" s="51"/>
      <c r="G18" s="51"/>
    </row>
    <row r="19" spans="1:7">
      <c r="A19" s="22">
        <v>16</v>
      </c>
      <c r="B19" s="22">
        <v>3</v>
      </c>
      <c r="C19" s="22"/>
      <c r="D19" s="22"/>
      <c r="E19" s="22"/>
      <c r="F19" s="51"/>
      <c r="G19" s="51"/>
    </row>
    <row r="20" spans="1:7">
      <c r="A20" s="22">
        <v>17</v>
      </c>
      <c r="B20" s="22">
        <v>3</v>
      </c>
      <c r="C20" s="22"/>
      <c r="D20" s="22"/>
      <c r="E20" s="22"/>
      <c r="F20" s="51"/>
      <c r="G20" s="51"/>
    </row>
    <row r="21" spans="1:7">
      <c r="A21" s="22">
        <v>18</v>
      </c>
      <c r="B21" s="22">
        <v>3</v>
      </c>
      <c r="C21" s="22"/>
      <c r="D21" s="22"/>
      <c r="E21" s="22"/>
      <c r="F21" s="51"/>
      <c r="G21" s="51"/>
    </row>
    <row r="22" spans="1:7">
      <c r="A22" s="22">
        <v>19</v>
      </c>
      <c r="B22" s="22"/>
      <c r="C22" s="22"/>
      <c r="D22" s="22"/>
      <c r="E22" s="22"/>
      <c r="F22" s="51"/>
      <c r="G22" s="51"/>
    </row>
    <row r="23" spans="1:7">
      <c r="A23" s="22">
        <v>20</v>
      </c>
      <c r="B23" s="22"/>
      <c r="C23" s="22"/>
      <c r="D23" s="22"/>
      <c r="E23" s="22"/>
      <c r="F23" s="51"/>
      <c r="G23" s="51"/>
    </row>
    <row r="24" spans="1:7">
      <c r="A24" s="22">
        <v>21</v>
      </c>
      <c r="B24" s="22"/>
      <c r="C24" s="22"/>
      <c r="D24" s="22"/>
      <c r="E24" s="22"/>
      <c r="F24" s="51"/>
      <c r="G24" s="51"/>
    </row>
    <row r="25" spans="1:7">
      <c r="A25" s="22">
        <v>22</v>
      </c>
      <c r="B25" s="22"/>
      <c r="C25" s="22"/>
      <c r="D25" s="22"/>
      <c r="E25" s="22"/>
      <c r="F25" s="51"/>
      <c r="G25" s="51"/>
    </row>
    <row r="26" spans="1:7">
      <c r="A26" s="22">
        <v>23</v>
      </c>
      <c r="B26" s="22"/>
      <c r="C26" s="22"/>
      <c r="D26" s="22"/>
      <c r="E26" s="22"/>
      <c r="F26" s="51"/>
      <c r="G26" s="51"/>
    </row>
    <row r="27" spans="1:7">
      <c r="A27" s="22">
        <v>24</v>
      </c>
      <c r="B27" s="22"/>
      <c r="C27" s="22"/>
      <c r="D27" s="22"/>
      <c r="E27" s="22"/>
      <c r="F27" s="51"/>
      <c r="G27" s="51"/>
    </row>
    <row r="28" spans="1:7">
      <c r="A28" s="22">
        <v>25</v>
      </c>
      <c r="B28" s="22"/>
      <c r="C28" s="22"/>
      <c r="D28" s="22"/>
      <c r="E28" s="22"/>
      <c r="F28" s="51"/>
      <c r="G28" s="51"/>
    </row>
    <row r="29" spans="1:7">
      <c r="A29" s="22">
        <v>26</v>
      </c>
      <c r="B29" s="22"/>
      <c r="C29" s="22"/>
      <c r="D29" s="22"/>
      <c r="E29" s="22"/>
      <c r="F29" s="51"/>
      <c r="G29" s="51"/>
    </row>
    <row r="30" spans="1:7">
      <c r="A30" s="22">
        <v>27</v>
      </c>
      <c r="B30" s="22"/>
      <c r="C30" s="22"/>
      <c r="D30" s="22"/>
      <c r="E30" s="22"/>
      <c r="F30" s="51"/>
      <c r="G30" s="51"/>
    </row>
    <row r="31" spans="1:7">
      <c r="A31" s="22">
        <v>28</v>
      </c>
      <c r="B31" s="22"/>
      <c r="C31" s="22"/>
      <c r="D31" s="22"/>
      <c r="E31" s="22"/>
      <c r="F31" s="51"/>
      <c r="G31" s="51"/>
    </row>
    <row r="32" spans="1:7">
      <c r="A32" s="22">
        <v>29</v>
      </c>
      <c r="B32" s="22"/>
      <c r="C32" s="22"/>
      <c r="D32" s="22"/>
      <c r="E32" s="22"/>
      <c r="F32" s="51"/>
      <c r="G32" s="51"/>
    </row>
    <row r="33" spans="1:7">
      <c r="A33" s="22">
        <v>30</v>
      </c>
      <c r="B33" s="22"/>
      <c r="C33" s="22"/>
      <c r="D33" s="22"/>
      <c r="E33" s="22"/>
      <c r="F33" s="51"/>
      <c r="G33" s="51"/>
    </row>
    <row r="34" spans="1:7">
      <c r="A34" s="22">
        <v>31</v>
      </c>
      <c r="B34" s="22"/>
      <c r="C34" s="22"/>
      <c r="D34" s="22"/>
      <c r="E34" s="22"/>
      <c r="F34" s="51"/>
      <c r="G34" s="51"/>
    </row>
    <row r="35" spans="1:7">
      <c r="A35" s="22">
        <v>32</v>
      </c>
      <c r="B35" s="22"/>
      <c r="C35" s="22"/>
      <c r="D35" s="22"/>
      <c r="E35" s="22"/>
      <c r="F35" s="51"/>
      <c r="G35" s="51"/>
    </row>
    <row r="36" spans="1:7">
      <c r="A36" s="22">
        <v>33</v>
      </c>
      <c r="B36" s="22"/>
      <c r="C36" s="22"/>
      <c r="D36" s="22"/>
      <c r="E36" s="22"/>
      <c r="F36" s="51"/>
      <c r="G36" s="51"/>
    </row>
    <row r="37" spans="1:7">
      <c r="A37" s="22">
        <v>34</v>
      </c>
      <c r="B37" s="22"/>
      <c r="C37" s="22"/>
      <c r="D37" s="22"/>
      <c r="E37" s="22"/>
      <c r="F37" s="51"/>
      <c r="G37" s="51"/>
    </row>
    <row r="38" spans="1:7">
      <c r="A38" s="22">
        <v>35</v>
      </c>
      <c r="B38" s="22"/>
      <c r="C38" s="22"/>
      <c r="D38" s="22"/>
      <c r="E38" s="22"/>
      <c r="F38" s="51"/>
      <c r="G38" s="51"/>
    </row>
    <row r="39" spans="1:7">
      <c r="A39" s="22">
        <v>36</v>
      </c>
      <c r="B39" s="22"/>
      <c r="C39" s="22"/>
      <c r="D39" s="22"/>
      <c r="E39" s="22"/>
      <c r="F39" s="51"/>
      <c r="G39" s="51"/>
    </row>
    <row r="40" spans="1:7">
      <c r="A40" s="22">
        <v>37</v>
      </c>
      <c r="B40" s="22"/>
      <c r="C40" s="22"/>
      <c r="D40" s="22"/>
      <c r="E40" s="22"/>
      <c r="F40" s="51"/>
      <c r="G40" s="51"/>
    </row>
    <row r="41" spans="1:7">
      <c r="A41" s="22">
        <v>38</v>
      </c>
      <c r="B41" s="22"/>
      <c r="C41" s="22"/>
      <c r="D41" s="22"/>
      <c r="E41" s="22"/>
      <c r="F41" s="51"/>
      <c r="G41" s="51"/>
    </row>
    <row r="42" spans="1:7">
      <c r="A42" s="22">
        <v>39</v>
      </c>
      <c r="B42" s="22"/>
      <c r="C42" s="22"/>
      <c r="D42" s="22"/>
      <c r="E42" s="22"/>
      <c r="F42" s="51"/>
      <c r="G42" s="51"/>
    </row>
    <row r="43" spans="1:7">
      <c r="A43" s="22">
        <v>40</v>
      </c>
      <c r="B43" s="22"/>
      <c r="C43" s="22"/>
      <c r="D43" s="22"/>
      <c r="E43" s="22"/>
      <c r="F43" s="51"/>
      <c r="G43" s="51"/>
    </row>
    <row r="44" spans="1:7">
      <c r="A44" s="22">
        <v>41</v>
      </c>
      <c r="B44" s="22"/>
      <c r="C44" s="22"/>
      <c r="D44" s="22"/>
      <c r="E44" s="22"/>
      <c r="F44" s="51"/>
      <c r="G44" s="51"/>
    </row>
    <row r="45" spans="1:7">
      <c r="A45" s="22">
        <v>42</v>
      </c>
      <c r="B45" s="22"/>
      <c r="C45" s="22"/>
      <c r="D45" s="22"/>
      <c r="E45" s="22"/>
      <c r="F45" s="51"/>
      <c r="G45" s="51"/>
    </row>
    <row r="46" spans="1:7">
      <c r="A46" s="22">
        <v>43</v>
      </c>
      <c r="B46" s="22"/>
      <c r="C46" s="22"/>
      <c r="D46" s="22"/>
      <c r="E46" s="22"/>
      <c r="F46" s="51"/>
      <c r="G46" s="51"/>
    </row>
    <row r="47" spans="1:7">
      <c r="A47" s="22">
        <v>44</v>
      </c>
      <c r="B47" s="22"/>
      <c r="C47" s="22"/>
      <c r="D47" s="22"/>
      <c r="E47" s="22"/>
      <c r="F47" s="51"/>
      <c r="G47" s="51"/>
    </row>
    <row r="48" spans="1:7">
      <c r="A48" s="22">
        <v>45</v>
      </c>
      <c r="B48" s="22"/>
      <c r="C48" s="22"/>
      <c r="D48" s="22"/>
      <c r="E48" s="22"/>
      <c r="F48" s="51"/>
      <c r="G48" s="51"/>
    </row>
    <row r="49" spans="1:7">
      <c r="A49" s="22">
        <v>46</v>
      </c>
      <c r="B49" s="22"/>
      <c r="C49" s="22"/>
      <c r="D49" s="22"/>
      <c r="E49" s="22"/>
      <c r="F49" s="51"/>
      <c r="G49" s="51"/>
    </row>
    <row r="50" spans="1:7">
      <c r="A50" s="22">
        <v>47</v>
      </c>
      <c r="B50" s="22"/>
      <c r="C50" s="22"/>
      <c r="D50" s="22"/>
      <c r="E50" s="22"/>
      <c r="F50" s="51"/>
      <c r="G50" s="51"/>
    </row>
    <row r="51" spans="1:7">
      <c r="A51" s="22">
        <v>48</v>
      </c>
      <c r="B51" s="22"/>
      <c r="C51" s="22"/>
      <c r="D51" s="22"/>
      <c r="E51" s="22"/>
      <c r="F51" s="51"/>
      <c r="G51" s="51"/>
    </row>
    <row r="52" spans="1:7">
      <c r="A52" s="22">
        <v>49</v>
      </c>
      <c r="B52" s="22"/>
      <c r="C52" s="22"/>
      <c r="D52" s="22"/>
      <c r="E52" s="22"/>
      <c r="F52" s="51"/>
      <c r="G52" s="51"/>
    </row>
    <row r="53" spans="1:7">
      <c r="A53" s="22">
        <v>50</v>
      </c>
      <c r="B53" s="22"/>
      <c r="C53" s="22"/>
      <c r="D53" s="22"/>
      <c r="E53" s="22"/>
      <c r="F53" s="51"/>
      <c r="G53" s="51"/>
    </row>
    <row r="54" spans="1:7">
      <c r="A54" s="22">
        <v>51</v>
      </c>
      <c r="B54" s="22"/>
      <c r="C54" s="22"/>
      <c r="D54" s="22"/>
      <c r="E54" s="22"/>
      <c r="F54" s="51"/>
      <c r="G54" s="51"/>
    </row>
    <row r="55" spans="1:7">
      <c r="A55" s="22">
        <v>52</v>
      </c>
      <c r="B55" s="22"/>
      <c r="C55" s="22"/>
      <c r="D55" s="22"/>
      <c r="E55" s="22"/>
      <c r="F55" s="51"/>
      <c r="G55" s="51"/>
    </row>
    <row r="56" spans="1:7">
      <c r="A56" s="22">
        <v>53</v>
      </c>
      <c r="B56" s="22"/>
      <c r="C56" s="22"/>
      <c r="D56" s="22"/>
      <c r="E56" s="22"/>
      <c r="F56" s="51"/>
      <c r="G56" s="51"/>
    </row>
    <row r="57" spans="1:7">
      <c r="A57" s="22">
        <v>54</v>
      </c>
      <c r="B57" s="22"/>
      <c r="C57" s="22"/>
      <c r="D57" s="22"/>
      <c r="E57" s="22"/>
      <c r="F57" s="51"/>
      <c r="G57" s="51"/>
    </row>
    <row r="58" spans="1:7">
      <c r="A58" s="22">
        <v>55</v>
      </c>
      <c r="B58" s="22"/>
      <c r="C58" s="22"/>
      <c r="D58" s="22"/>
      <c r="E58" s="22"/>
      <c r="F58" s="51"/>
      <c r="G58" s="51"/>
    </row>
    <row r="59" spans="1:7">
      <c r="A59" s="22">
        <v>56</v>
      </c>
      <c r="B59" s="22"/>
      <c r="C59" s="22"/>
      <c r="D59" s="22"/>
      <c r="E59" s="22"/>
      <c r="F59" s="51"/>
      <c r="G59" s="51"/>
    </row>
    <row r="60" spans="1:7">
      <c r="A60" s="22">
        <v>57</v>
      </c>
      <c r="B60" s="22"/>
      <c r="C60" s="22"/>
      <c r="D60" s="22"/>
      <c r="E60" s="22"/>
      <c r="F60" s="51"/>
      <c r="G60" s="51"/>
    </row>
    <row r="61" spans="1:7">
      <c r="A61" s="22">
        <v>58</v>
      </c>
      <c r="B61" s="22"/>
      <c r="C61" s="22"/>
      <c r="D61" s="22"/>
      <c r="E61" s="22"/>
      <c r="F61" s="51"/>
      <c r="G61" s="51"/>
    </row>
    <row r="62" spans="1:7">
      <c r="A62" s="22">
        <v>59</v>
      </c>
      <c r="B62" s="22"/>
      <c r="C62" s="22"/>
      <c r="D62" s="22"/>
      <c r="E62" s="22"/>
      <c r="F62" s="51"/>
      <c r="G62" s="51"/>
    </row>
    <row r="63" spans="1:7">
      <c r="A63" s="22">
        <v>60</v>
      </c>
      <c r="B63" s="22"/>
      <c r="C63" s="22"/>
      <c r="D63" s="22"/>
      <c r="E63" s="22"/>
      <c r="F63" s="51"/>
      <c r="G63" s="51"/>
    </row>
    <row r="64" spans="1:7">
      <c r="A64" s="22">
        <v>61</v>
      </c>
      <c r="B64" s="22"/>
      <c r="C64" s="22"/>
      <c r="D64" s="22"/>
      <c r="E64" s="22"/>
      <c r="F64" s="51"/>
      <c r="G64" s="51"/>
    </row>
    <row r="65" spans="1:7">
      <c r="A65" s="22">
        <v>62</v>
      </c>
      <c r="B65" s="22"/>
      <c r="C65" s="22"/>
      <c r="D65" s="22"/>
      <c r="E65" s="22"/>
      <c r="F65" s="51"/>
      <c r="G65" s="51"/>
    </row>
    <row r="66" spans="1:7">
      <c r="A66" s="22">
        <v>63</v>
      </c>
      <c r="B66" s="22"/>
      <c r="C66" s="22"/>
      <c r="D66" s="22"/>
      <c r="E66" s="22"/>
      <c r="F66" s="51"/>
      <c r="G66" s="51"/>
    </row>
    <row r="67" spans="1:7">
      <c r="A67" s="22">
        <v>64</v>
      </c>
      <c r="B67" s="22"/>
      <c r="C67" s="22"/>
      <c r="D67" s="22"/>
      <c r="E67" s="22"/>
      <c r="F67" s="51"/>
      <c r="G67" s="51"/>
    </row>
    <row r="68" spans="1:7">
      <c r="A68" s="22">
        <v>65</v>
      </c>
      <c r="B68" s="22"/>
      <c r="C68" s="22"/>
      <c r="D68" s="22"/>
      <c r="E68" s="22"/>
      <c r="F68" s="51"/>
      <c r="G68" s="51"/>
    </row>
    <row r="69" spans="1:7">
      <c r="A69" s="22">
        <v>66</v>
      </c>
      <c r="B69" s="22"/>
      <c r="C69" s="22"/>
      <c r="D69" s="22"/>
      <c r="E69" s="22"/>
      <c r="F69" s="51"/>
      <c r="G69" s="51"/>
    </row>
    <row r="70" spans="1:7">
      <c r="A70" s="22">
        <v>67</v>
      </c>
      <c r="B70" s="22"/>
      <c r="C70" s="22"/>
      <c r="D70" s="22"/>
      <c r="E70" s="22"/>
      <c r="F70" s="51"/>
      <c r="G70" s="51"/>
    </row>
    <row r="71" spans="1:7">
      <c r="A71" s="22">
        <v>68</v>
      </c>
      <c r="B71" s="22"/>
      <c r="C71" s="22"/>
      <c r="D71" s="22"/>
      <c r="E71" s="22"/>
      <c r="F71" s="51"/>
      <c r="G71" s="51"/>
    </row>
    <row r="72" spans="1:7">
      <c r="A72" s="22">
        <v>69</v>
      </c>
      <c r="B72" s="22"/>
      <c r="C72" s="22"/>
      <c r="D72" s="22"/>
      <c r="E72" s="22"/>
      <c r="F72" s="51"/>
      <c r="G72" s="51"/>
    </row>
    <row r="73" spans="1:7">
      <c r="A73" s="22">
        <v>70</v>
      </c>
      <c r="B73" s="22"/>
      <c r="C73" s="22"/>
      <c r="D73" s="22"/>
      <c r="E73" s="22"/>
      <c r="F73" s="51"/>
      <c r="G73" s="51"/>
    </row>
    <row r="74" spans="1:7">
      <c r="A74" s="22">
        <v>71</v>
      </c>
      <c r="B74" s="22"/>
      <c r="C74" s="22"/>
      <c r="D74" s="22"/>
      <c r="E74" s="22"/>
      <c r="F74" s="51"/>
      <c r="G74" s="51"/>
    </row>
    <row r="75" spans="1:7">
      <c r="A75" s="22">
        <v>72</v>
      </c>
      <c r="B75" s="22"/>
      <c r="C75" s="22"/>
      <c r="D75" s="22"/>
      <c r="E75" s="22"/>
      <c r="F75" s="51"/>
      <c r="G75" s="51"/>
    </row>
    <row r="76" spans="1:7">
      <c r="A76" s="22">
        <v>73</v>
      </c>
      <c r="B76" s="22"/>
      <c r="C76" s="22"/>
      <c r="D76" s="22"/>
      <c r="E76" s="22"/>
      <c r="F76" s="51"/>
      <c r="G76" s="51"/>
    </row>
    <row r="77" spans="1:7">
      <c r="A77" s="22">
        <v>74</v>
      </c>
      <c r="B77" s="22"/>
      <c r="C77" s="22"/>
      <c r="D77" s="22"/>
      <c r="E77" s="22"/>
      <c r="F77" s="51"/>
      <c r="G77" s="51"/>
    </row>
    <row r="78" spans="1:7">
      <c r="A78" s="22">
        <v>75</v>
      </c>
      <c r="B78" s="22"/>
      <c r="C78" s="22"/>
      <c r="D78" s="22"/>
      <c r="E78" s="22"/>
      <c r="F78" s="51"/>
      <c r="G78" s="51"/>
    </row>
    <row r="79" spans="1:7">
      <c r="A79" s="22">
        <v>76</v>
      </c>
      <c r="B79" s="22"/>
      <c r="C79" s="22"/>
      <c r="D79" s="22"/>
      <c r="E79" s="22"/>
      <c r="F79" s="51"/>
      <c r="G79" s="51"/>
    </row>
    <row r="80" spans="1:7">
      <c r="A80" s="22">
        <v>77</v>
      </c>
      <c r="B80" s="22"/>
      <c r="C80" s="22"/>
      <c r="D80" s="22"/>
      <c r="E80" s="22"/>
      <c r="F80" s="51"/>
      <c r="G80" s="51"/>
    </row>
    <row r="81" spans="1:7">
      <c r="A81" s="22">
        <v>78</v>
      </c>
      <c r="B81" s="22"/>
      <c r="C81" s="22"/>
      <c r="D81" s="22"/>
      <c r="E81" s="22"/>
      <c r="F81" s="51"/>
      <c r="G81" s="51"/>
    </row>
    <row r="82" spans="1:7">
      <c r="A82" s="22">
        <v>79</v>
      </c>
      <c r="B82" s="22"/>
      <c r="C82" s="22"/>
      <c r="D82" s="22"/>
      <c r="E82" s="22"/>
      <c r="F82" s="51"/>
      <c r="G82" s="51"/>
    </row>
    <row r="83" spans="1:7">
      <c r="A83" s="22">
        <v>80</v>
      </c>
      <c r="B83" s="22"/>
      <c r="C83" s="22"/>
      <c r="D83" s="22"/>
      <c r="E83" s="22"/>
      <c r="F83" s="51"/>
      <c r="G83" s="51"/>
    </row>
    <row r="84" spans="1:7">
      <c r="A84" s="22">
        <v>81</v>
      </c>
      <c r="B84" s="22"/>
      <c r="C84" s="22"/>
      <c r="D84" s="22"/>
      <c r="E84" s="22"/>
      <c r="F84" s="51"/>
      <c r="G84" s="51"/>
    </row>
    <row r="85" spans="1:7">
      <c r="A85" s="22">
        <v>82</v>
      </c>
      <c r="B85" s="22"/>
      <c r="C85" s="22"/>
      <c r="D85" s="22"/>
      <c r="E85" s="22"/>
      <c r="F85" s="51"/>
      <c r="G85" s="51"/>
    </row>
    <row r="86" spans="1:7">
      <c r="A86" s="22">
        <v>83</v>
      </c>
      <c r="B86" s="22"/>
      <c r="C86" s="22"/>
      <c r="D86" s="22"/>
      <c r="E86" s="22"/>
      <c r="F86" s="51"/>
      <c r="G86" s="51"/>
    </row>
    <row r="87" spans="1:7">
      <c r="A87" s="22">
        <v>84</v>
      </c>
      <c r="B87" s="22"/>
      <c r="C87" s="22"/>
      <c r="D87" s="22"/>
      <c r="E87" s="22"/>
      <c r="F87" s="51"/>
      <c r="G87" s="51"/>
    </row>
    <row r="88" spans="1:7">
      <c r="A88" s="22">
        <v>85</v>
      </c>
      <c r="B88" s="22"/>
      <c r="C88" s="22"/>
      <c r="D88" s="22"/>
      <c r="E88" s="22"/>
      <c r="F88" s="51"/>
      <c r="G88" s="51"/>
    </row>
    <row r="89" spans="1:7">
      <c r="A89" s="22">
        <v>86</v>
      </c>
      <c r="B89" s="22"/>
      <c r="C89" s="22"/>
      <c r="D89" s="22"/>
      <c r="E89" s="22"/>
      <c r="F89" s="51"/>
      <c r="G89" s="51"/>
    </row>
    <row r="90" spans="1:7">
      <c r="A90" s="22">
        <v>87</v>
      </c>
      <c r="B90" s="22"/>
      <c r="C90" s="22"/>
      <c r="D90" s="22"/>
      <c r="E90" s="22"/>
      <c r="F90" s="51"/>
      <c r="G90" s="51"/>
    </row>
    <row r="91" spans="1:7">
      <c r="A91" s="22">
        <v>88</v>
      </c>
      <c r="B91" s="22"/>
      <c r="C91" s="22"/>
      <c r="D91" s="22"/>
      <c r="E91" s="22"/>
      <c r="F91" s="51"/>
      <c r="G91" s="51"/>
    </row>
    <row r="92" spans="1:7">
      <c r="A92" s="22">
        <v>89</v>
      </c>
      <c r="B92" s="22"/>
      <c r="C92" s="22"/>
      <c r="D92" s="22"/>
      <c r="E92" s="22"/>
      <c r="F92" s="51"/>
      <c r="G92" s="51"/>
    </row>
    <row r="93" spans="1:7">
      <c r="A93" s="22">
        <v>90</v>
      </c>
      <c r="B93" s="22"/>
      <c r="C93" s="22"/>
      <c r="D93" s="22"/>
      <c r="E93" s="22"/>
      <c r="F93" s="51"/>
      <c r="G93" s="51"/>
    </row>
    <row r="94" spans="1:7">
      <c r="A94" s="22">
        <v>91</v>
      </c>
      <c r="B94" s="22"/>
      <c r="C94" s="22"/>
      <c r="D94" s="22"/>
      <c r="E94" s="22"/>
      <c r="F94" s="51"/>
      <c r="G94" s="51"/>
    </row>
    <row r="95" spans="1:7">
      <c r="A95" s="22">
        <v>92</v>
      </c>
      <c r="B95" s="22"/>
      <c r="C95" s="22"/>
      <c r="D95" s="22"/>
      <c r="E95" s="22"/>
      <c r="F95" s="51"/>
      <c r="G95" s="51"/>
    </row>
    <row r="96" spans="1:7">
      <c r="A96" s="22">
        <v>93</v>
      </c>
      <c r="B96" s="22"/>
      <c r="C96" s="22"/>
      <c r="D96" s="22"/>
      <c r="E96" s="22"/>
      <c r="F96" s="51"/>
      <c r="G96" s="51"/>
    </row>
    <row r="97" spans="1:7">
      <c r="A97" s="22">
        <v>94</v>
      </c>
      <c r="B97" s="22"/>
      <c r="C97" s="22"/>
      <c r="D97" s="22"/>
      <c r="E97" s="22"/>
      <c r="F97" s="51"/>
      <c r="G97" s="51"/>
    </row>
    <row r="98" spans="1:7">
      <c r="A98" s="22">
        <v>95</v>
      </c>
      <c r="B98" s="22"/>
      <c r="C98" s="22"/>
      <c r="D98" s="22"/>
      <c r="E98" s="22"/>
      <c r="F98" s="51"/>
      <c r="G98" s="51"/>
    </row>
    <row r="99" spans="1:7">
      <c r="A99" s="22">
        <v>96</v>
      </c>
      <c r="B99" s="22"/>
      <c r="C99" s="22"/>
      <c r="D99" s="22"/>
      <c r="E99" s="22"/>
      <c r="F99" s="51"/>
      <c r="G99" s="51"/>
    </row>
    <row r="100" spans="1:7">
      <c r="A100" s="22">
        <v>97</v>
      </c>
      <c r="B100" s="22"/>
      <c r="C100" s="22"/>
      <c r="D100" s="22"/>
      <c r="E100" s="22"/>
      <c r="F100" s="51"/>
      <c r="G100" s="51"/>
    </row>
    <row r="101" spans="1:7">
      <c r="A101" s="22">
        <v>98</v>
      </c>
      <c r="B101" s="22"/>
      <c r="C101" s="22"/>
      <c r="D101" s="22"/>
      <c r="E101" s="22"/>
      <c r="F101" s="51"/>
      <c r="G101" s="51"/>
    </row>
    <row r="102" spans="1:7">
      <c r="A102" s="22">
        <v>99</v>
      </c>
      <c r="B102" s="22"/>
      <c r="C102" s="22"/>
      <c r="D102" s="22"/>
      <c r="E102" s="22"/>
      <c r="F102" s="51"/>
      <c r="G102" s="51"/>
    </row>
    <row r="103" spans="1:7">
      <c r="A103" s="22">
        <v>100</v>
      </c>
      <c r="B103" s="22"/>
      <c r="C103" s="22"/>
      <c r="D103" s="22"/>
      <c r="E103" s="22"/>
      <c r="F103" s="51"/>
      <c r="G103" s="51"/>
    </row>
    <row r="104" spans="1:7">
      <c r="A104" s="22">
        <v>101</v>
      </c>
      <c r="B104" s="22"/>
      <c r="C104" s="22"/>
      <c r="D104" s="22"/>
      <c r="E104" s="22"/>
      <c r="F104" s="51"/>
      <c r="G104" s="51"/>
    </row>
    <row r="105" spans="1:7">
      <c r="A105" s="22">
        <v>102</v>
      </c>
      <c r="B105" s="22"/>
      <c r="C105" s="22"/>
      <c r="D105" s="22"/>
      <c r="E105" s="22"/>
      <c r="F105" s="51"/>
      <c r="G105" s="51"/>
    </row>
    <row r="106" spans="1:7">
      <c r="A106" s="22">
        <v>103</v>
      </c>
      <c r="B106" s="22"/>
      <c r="C106" s="22"/>
      <c r="D106" s="22"/>
      <c r="E106" s="22"/>
      <c r="F106" s="51"/>
      <c r="G106" s="51"/>
    </row>
    <row r="107" spans="1:7">
      <c r="A107" s="22">
        <v>104</v>
      </c>
      <c r="B107" s="22"/>
      <c r="C107" s="22"/>
      <c r="D107" s="22"/>
      <c r="E107" s="22"/>
      <c r="F107" s="51"/>
      <c r="G107" s="51"/>
    </row>
    <row r="108" spans="1:7">
      <c r="A108" s="22">
        <v>105</v>
      </c>
      <c r="B108" s="22"/>
      <c r="C108" s="22"/>
      <c r="D108" s="22"/>
      <c r="E108" s="22"/>
      <c r="F108" s="51"/>
      <c r="G108" s="51"/>
    </row>
    <row r="109" spans="1:7">
      <c r="A109" s="22">
        <v>106</v>
      </c>
      <c r="B109" s="22"/>
      <c r="C109" s="22"/>
      <c r="D109" s="22"/>
      <c r="E109" s="22"/>
      <c r="F109" s="51"/>
      <c r="G109" s="51"/>
    </row>
    <row r="110" spans="1:7">
      <c r="A110" s="22">
        <v>107</v>
      </c>
      <c r="B110" s="22"/>
      <c r="C110" s="22"/>
      <c r="D110" s="22"/>
      <c r="E110" s="22"/>
      <c r="F110" s="51"/>
      <c r="G110" s="51"/>
    </row>
    <row r="111" spans="1:7">
      <c r="A111" s="22">
        <v>108</v>
      </c>
      <c r="B111" s="22"/>
      <c r="C111" s="22"/>
      <c r="D111" s="22"/>
      <c r="E111" s="22"/>
      <c r="F111" s="51"/>
      <c r="G111" s="51"/>
    </row>
    <row r="112" spans="1:7">
      <c r="A112" s="22">
        <v>109</v>
      </c>
      <c r="B112" s="22"/>
      <c r="C112" s="22"/>
      <c r="D112" s="22"/>
      <c r="E112" s="22"/>
      <c r="F112" s="51"/>
      <c r="G112" s="51"/>
    </row>
    <row r="113" spans="1:7">
      <c r="A113" s="22">
        <v>110</v>
      </c>
      <c r="B113" s="22"/>
      <c r="C113" s="22"/>
      <c r="D113" s="22"/>
      <c r="E113" s="22"/>
      <c r="F113" s="51"/>
      <c r="G113" s="51"/>
    </row>
    <row r="114" spans="1:7">
      <c r="A114" s="22">
        <v>111</v>
      </c>
      <c r="B114" s="22"/>
      <c r="C114" s="22"/>
      <c r="D114" s="22"/>
      <c r="E114" s="22"/>
      <c r="F114" s="51"/>
      <c r="G114" s="51"/>
    </row>
    <row r="115" spans="1:7">
      <c r="A115" s="22">
        <v>112</v>
      </c>
      <c r="B115" s="22"/>
      <c r="C115" s="22"/>
      <c r="D115" s="22"/>
      <c r="E115" s="22"/>
      <c r="F115" s="51"/>
      <c r="G115" s="51"/>
    </row>
    <row r="116" spans="1:7">
      <c r="A116" s="22">
        <v>113</v>
      </c>
      <c r="B116" s="22"/>
      <c r="C116" s="22"/>
      <c r="D116" s="22"/>
      <c r="E116" s="22"/>
      <c r="F116" s="51"/>
      <c r="G116" s="51"/>
    </row>
    <row r="117" spans="1:7">
      <c r="A117" s="22">
        <v>114</v>
      </c>
      <c r="B117" s="22"/>
      <c r="C117" s="22"/>
      <c r="D117" s="22"/>
      <c r="E117" s="22"/>
      <c r="F117" s="51"/>
      <c r="G117" s="51"/>
    </row>
    <row r="118" spans="1:7">
      <c r="A118" s="22">
        <v>115</v>
      </c>
      <c r="B118" s="22"/>
      <c r="C118" s="22"/>
      <c r="D118" s="22"/>
      <c r="E118" s="22"/>
      <c r="F118" s="51"/>
      <c r="G118" s="51"/>
    </row>
    <row r="119" spans="1:7">
      <c r="A119" s="22">
        <v>116</v>
      </c>
      <c r="B119" s="22"/>
      <c r="C119" s="22"/>
      <c r="D119" s="22"/>
      <c r="E119" s="22"/>
      <c r="F119" s="51"/>
      <c r="G119" s="51"/>
    </row>
    <row r="120" spans="1:7">
      <c r="A120" s="22">
        <v>117</v>
      </c>
      <c r="B120" s="22"/>
      <c r="C120" s="22"/>
      <c r="D120" s="22"/>
      <c r="E120" s="22"/>
      <c r="F120" s="51"/>
      <c r="G120" s="51"/>
    </row>
    <row r="121" spans="1:7">
      <c r="A121" s="22">
        <v>118</v>
      </c>
      <c r="B121" s="22"/>
      <c r="C121" s="22"/>
      <c r="D121" s="22"/>
      <c r="E121" s="22"/>
      <c r="F121" s="51"/>
      <c r="G121" s="51"/>
    </row>
    <row r="122" spans="1:7">
      <c r="A122" s="22">
        <v>119</v>
      </c>
      <c r="B122" s="22"/>
      <c r="C122" s="22"/>
      <c r="D122" s="22"/>
      <c r="E122" s="22"/>
      <c r="F122" s="51"/>
      <c r="G122" s="51"/>
    </row>
    <row r="123" spans="1:7">
      <c r="A123" s="22">
        <v>120</v>
      </c>
      <c r="B123" s="22"/>
      <c r="C123" s="22"/>
      <c r="D123" s="22"/>
      <c r="E123" s="22"/>
      <c r="F123" s="51"/>
      <c r="G123" s="51"/>
    </row>
    <row r="124" spans="1:7">
      <c r="A124" s="22">
        <v>121</v>
      </c>
      <c r="B124" s="22"/>
      <c r="C124" s="22"/>
      <c r="D124" s="22"/>
      <c r="E124" s="22"/>
      <c r="F124" s="51"/>
      <c r="G124" s="51"/>
    </row>
    <row r="125" spans="1:7">
      <c r="A125" s="22">
        <v>122</v>
      </c>
      <c r="B125" s="22"/>
      <c r="C125" s="22"/>
      <c r="D125" s="22"/>
      <c r="E125" s="22"/>
      <c r="F125" s="51"/>
      <c r="G125" s="51"/>
    </row>
    <row r="126" spans="1:7">
      <c r="A126" s="22">
        <v>123</v>
      </c>
      <c r="B126" s="22"/>
      <c r="C126" s="22"/>
      <c r="D126" s="22"/>
      <c r="E126" s="22"/>
      <c r="F126" s="51"/>
      <c r="G126" s="51"/>
    </row>
    <row r="127" spans="1:7">
      <c r="A127" s="22">
        <v>124</v>
      </c>
      <c r="B127" s="22"/>
      <c r="C127" s="22"/>
      <c r="D127" s="22"/>
      <c r="E127" s="22"/>
      <c r="F127" s="51"/>
      <c r="G127" s="51"/>
    </row>
    <row r="128" spans="1:7">
      <c r="A128" s="22">
        <v>125</v>
      </c>
      <c r="B128" s="22"/>
      <c r="C128" s="22"/>
      <c r="D128" s="22"/>
      <c r="E128" s="22"/>
      <c r="F128" s="51"/>
      <c r="G128" s="51"/>
    </row>
    <row r="129" spans="1:7">
      <c r="A129" s="22">
        <v>126</v>
      </c>
      <c r="B129" s="22"/>
      <c r="C129" s="22"/>
      <c r="D129" s="22"/>
      <c r="E129" s="22"/>
      <c r="F129" s="51"/>
      <c r="G129" s="51"/>
    </row>
    <row r="130" spans="1:7">
      <c r="A130" s="22">
        <v>127</v>
      </c>
      <c r="B130" s="22"/>
      <c r="C130" s="22"/>
      <c r="D130" s="22"/>
      <c r="E130" s="22"/>
      <c r="F130" s="51"/>
      <c r="G130" s="51"/>
    </row>
    <row r="131" spans="1:7">
      <c r="A131" s="22">
        <v>128</v>
      </c>
      <c r="B131" s="22"/>
      <c r="C131" s="22"/>
      <c r="D131" s="22"/>
      <c r="E131" s="22"/>
      <c r="F131" s="51"/>
      <c r="G131" s="51"/>
    </row>
    <row r="132" spans="1:7">
      <c r="A132" s="22">
        <v>129</v>
      </c>
      <c r="B132" s="22"/>
      <c r="C132" s="22"/>
      <c r="D132" s="22"/>
      <c r="E132" s="22"/>
      <c r="F132" s="51"/>
      <c r="G132" s="51"/>
    </row>
    <row r="133" spans="1:7">
      <c r="A133" s="22">
        <v>130</v>
      </c>
      <c r="B133" s="22"/>
      <c r="C133" s="22"/>
      <c r="D133" s="22"/>
      <c r="E133" s="22"/>
      <c r="F133" s="51"/>
      <c r="G133" s="51"/>
    </row>
    <row r="134" spans="1:7">
      <c r="A134" s="22">
        <v>131</v>
      </c>
      <c r="B134" s="22"/>
      <c r="C134" s="22"/>
      <c r="D134" s="22"/>
      <c r="E134" s="22"/>
      <c r="F134" s="51"/>
      <c r="G134" s="51"/>
    </row>
    <row r="135" spans="1:7">
      <c r="A135" s="22">
        <v>132</v>
      </c>
      <c r="B135" s="22"/>
      <c r="C135" s="22"/>
      <c r="D135" s="22"/>
      <c r="E135" s="22"/>
      <c r="F135" s="51"/>
      <c r="G135" s="51"/>
    </row>
    <row r="136" spans="1:7">
      <c r="A136" s="22">
        <v>133</v>
      </c>
      <c r="B136" s="22"/>
      <c r="C136" s="22"/>
      <c r="D136" s="22"/>
      <c r="E136" s="22"/>
      <c r="F136" s="51"/>
      <c r="G136" s="51"/>
    </row>
    <row r="137" spans="1:7">
      <c r="A137" s="22">
        <v>134</v>
      </c>
      <c r="B137" s="22"/>
      <c r="C137" s="22"/>
      <c r="D137" s="22"/>
      <c r="E137" s="22"/>
      <c r="F137" s="51"/>
      <c r="G137" s="51"/>
    </row>
    <row r="138" spans="1:7">
      <c r="A138" s="22">
        <v>135</v>
      </c>
      <c r="B138" s="22"/>
      <c r="C138" s="22"/>
      <c r="D138" s="22"/>
      <c r="E138" s="22"/>
      <c r="F138" s="51"/>
      <c r="G138" s="51"/>
    </row>
    <row r="139" spans="1:7">
      <c r="A139" s="22">
        <v>136</v>
      </c>
      <c r="B139" s="22"/>
      <c r="C139" s="22"/>
      <c r="D139" s="22"/>
      <c r="E139" s="22"/>
      <c r="F139" s="51"/>
      <c r="G139" s="51"/>
    </row>
    <row r="140" spans="1:7">
      <c r="A140" s="22">
        <v>137</v>
      </c>
      <c r="B140" s="22"/>
      <c r="C140" s="22"/>
      <c r="D140" s="22"/>
      <c r="E140" s="22"/>
      <c r="F140" s="51"/>
      <c r="G140" s="51"/>
    </row>
    <row r="141" spans="1:7">
      <c r="A141" s="22">
        <v>138</v>
      </c>
      <c r="B141" s="22"/>
      <c r="C141" s="22"/>
      <c r="D141" s="22"/>
      <c r="E141" s="22"/>
      <c r="F141" s="51"/>
      <c r="G141" s="51"/>
    </row>
    <row r="142" spans="1:7">
      <c r="A142" s="22">
        <v>139</v>
      </c>
      <c r="B142" s="22"/>
      <c r="C142" s="22"/>
      <c r="D142" s="22"/>
      <c r="E142" s="22"/>
      <c r="F142" s="51"/>
      <c r="G142" s="51"/>
    </row>
    <row r="143" spans="1:7">
      <c r="A143" s="22">
        <v>140</v>
      </c>
      <c r="B143" s="22"/>
      <c r="C143" s="22"/>
      <c r="D143" s="22"/>
      <c r="E143" s="22"/>
      <c r="F143" s="51"/>
      <c r="G143" s="51"/>
    </row>
    <row r="144" spans="1:7">
      <c r="A144" s="22">
        <v>141</v>
      </c>
      <c r="B144" s="22"/>
      <c r="C144" s="22"/>
      <c r="D144" s="22"/>
      <c r="E144" s="22"/>
      <c r="F144" s="51"/>
      <c r="G144" s="51"/>
    </row>
    <row r="145" spans="1:7">
      <c r="A145" s="22">
        <v>142</v>
      </c>
      <c r="B145" s="22"/>
      <c r="C145" s="22"/>
      <c r="D145" s="22"/>
      <c r="E145" s="22"/>
      <c r="F145" s="51"/>
      <c r="G145" s="51"/>
    </row>
    <row r="146" spans="1:7">
      <c r="A146" s="22">
        <v>143</v>
      </c>
      <c r="B146" s="22"/>
      <c r="C146" s="22"/>
      <c r="D146" s="22"/>
      <c r="E146" s="22"/>
      <c r="F146" s="51"/>
      <c r="G146" s="51"/>
    </row>
    <row r="147" spans="1:7">
      <c r="A147" s="22">
        <v>144</v>
      </c>
      <c r="B147" s="22"/>
      <c r="C147" s="22"/>
      <c r="D147" s="22"/>
      <c r="E147" s="22"/>
      <c r="F147" s="51"/>
      <c r="G147" s="51"/>
    </row>
    <row r="148" spans="1:7">
      <c r="A148" s="22">
        <v>145</v>
      </c>
      <c r="B148" s="22"/>
      <c r="C148" s="22"/>
      <c r="D148" s="22"/>
      <c r="E148" s="22"/>
      <c r="F148" s="51"/>
      <c r="G148" s="51"/>
    </row>
    <row r="149" spans="1:7">
      <c r="A149" s="22">
        <v>146</v>
      </c>
      <c r="B149" s="22"/>
      <c r="C149" s="22"/>
      <c r="D149" s="22"/>
      <c r="E149" s="22"/>
      <c r="F149" s="51"/>
      <c r="G149" s="51"/>
    </row>
    <row r="150" spans="1:7">
      <c r="A150" s="22">
        <v>147</v>
      </c>
      <c r="B150" s="22"/>
      <c r="C150" s="22"/>
      <c r="D150" s="22"/>
      <c r="E150" s="22"/>
      <c r="F150" s="51"/>
      <c r="G150" s="51"/>
    </row>
    <row r="151" spans="1:7">
      <c r="A151" s="22">
        <v>148</v>
      </c>
      <c r="B151" s="22"/>
      <c r="C151" s="22"/>
      <c r="D151" s="22"/>
      <c r="E151" s="22"/>
      <c r="F151" s="51"/>
      <c r="G151" s="51"/>
    </row>
    <row r="152" spans="1:7">
      <c r="A152" s="22">
        <v>149</v>
      </c>
      <c r="B152" s="22"/>
      <c r="C152" s="22"/>
      <c r="D152" s="22"/>
      <c r="E152" s="22"/>
      <c r="F152" s="51"/>
      <c r="G152" s="51"/>
    </row>
    <row r="153" spans="1:7">
      <c r="A153" s="22">
        <v>150</v>
      </c>
      <c r="B153" s="22"/>
      <c r="C153" s="22"/>
      <c r="D153" s="22"/>
      <c r="E153" s="22"/>
      <c r="F153" s="51"/>
      <c r="G153" s="51"/>
    </row>
    <row r="154" spans="1:7">
      <c r="A154" s="22">
        <v>151</v>
      </c>
      <c r="B154" s="22"/>
      <c r="C154" s="22"/>
      <c r="D154" s="22"/>
      <c r="E154" s="22"/>
      <c r="F154" s="51"/>
      <c r="G154" s="51"/>
    </row>
    <row r="155" spans="1:7">
      <c r="A155" s="22">
        <v>152</v>
      </c>
      <c r="B155" s="22"/>
      <c r="C155" s="22"/>
      <c r="D155" s="22"/>
      <c r="E155" s="22"/>
      <c r="F155" s="51"/>
      <c r="G155" s="51"/>
    </row>
    <row r="156" spans="1:7">
      <c r="A156" s="22">
        <v>153</v>
      </c>
      <c r="B156" s="22"/>
      <c r="C156" s="22"/>
      <c r="D156" s="22"/>
      <c r="E156" s="22"/>
      <c r="F156" s="51"/>
      <c r="G156" s="51"/>
    </row>
    <row r="157" spans="1:7">
      <c r="A157" s="22">
        <v>154</v>
      </c>
      <c r="B157" s="22"/>
      <c r="C157" s="22"/>
      <c r="D157" s="22"/>
      <c r="E157" s="22"/>
      <c r="F157" s="51"/>
      <c r="G157" s="51"/>
    </row>
    <row r="158" spans="1:7">
      <c r="A158" s="22">
        <v>155</v>
      </c>
      <c r="B158" s="22"/>
      <c r="C158" s="22"/>
      <c r="D158" s="22"/>
      <c r="E158" s="22"/>
      <c r="F158" s="51"/>
      <c r="G158" s="51"/>
    </row>
    <row r="159" spans="1:7">
      <c r="A159" s="22">
        <v>156</v>
      </c>
      <c r="B159" s="22"/>
      <c r="C159" s="22"/>
      <c r="D159" s="22"/>
      <c r="E159" s="22"/>
      <c r="F159" s="51"/>
      <c r="G159" s="51"/>
    </row>
    <row r="160" spans="1:7">
      <c r="A160" s="22">
        <v>157</v>
      </c>
      <c r="B160" s="22"/>
      <c r="C160" s="22"/>
      <c r="D160" s="22"/>
      <c r="E160" s="22"/>
      <c r="F160" s="51"/>
      <c r="G160" s="51"/>
    </row>
    <row r="161" spans="1:7">
      <c r="A161" s="22">
        <v>158</v>
      </c>
      <c r="B161" s="22"/>
      <c r="C161" s="22"/>
      <c r="D161" s="22"/>
      <c r="E161" s="22"/>
      <c r="F161" s="51"/>
      <c r="G161" s="51"/>
    </row>
    <row r="162" spans="1:7">
      <c r="A162" s="22">
        <v>159</v>
      </c>
      <c r="B162" s="22"/>
      <c r="C162" s="22"/>
      <c r="D162" s="22"/>
      <c r="E162" s="22"/>
      <c r="F162" s="51"/>
      <c r="G162" s="51"/>
    </row>
    <row r="163" spans="1:7">
      <c r="A163" s="22">
        <v>160</v>
      </c>
      <c r="B163" s="22"/>
      <c r="C163" s="22"/>
      <c r="D163" s="22"/>
      <c r="E163" s="22"/>
      <c r="F163" s="51"/>
      <c r="G163" s="51"/>
    </row>
    <row r="164" spans="1:7">
      <c r="A164" s="22">
        <v>161</v>
      </c>
      <c r="B164" s="22"/>
      <c r="C164" s="22"/>
      <c r="D164" s="22"/>
      <c r="E164" s="22"/>
      <c r="F164" s="51"/>
      <c r="G164" s="51"/>
    </row>
    <row r="165" spans="1:7">
      <c r="A165" s="22">
        <v>162</v>
      </c>
      <c r="B165" s="22"/>
      <c r="C165" s="22"/>
      <c r="D165" s="22"/>
      <c r="E165" s="22"/>
      <c r="F165" s="51"/>
      <c r="G165" s="51"/>
    </row>
    <row r="166" spans="1:7">
      <c r="A166" s="22">
        <v>163</v>
      </c>
      <c r="B166" s="22"/>
      <c r="C166" s="22"/>
      <c r="D166" s="22"/>
      <c r="E166" s="22"/>
      <c r="F166" s="51"/>
      <c r="G166" s="51"/>
    </row>
    <row r="167" spans="1:7">
      <c r="A167" s="22">
        <v>164</v>
      </c>
      <c r="B167" s="22"/>
      <c r="C167" s="22"/>
      <c r="D167" s="22"/>
      <c r="E167" s="22"/>
      <c r="F167" s="51"/>
      <c r="G167" s="51"/>
    </row>
    <row r="168" spans="1:7">
      <c r="A168" s="22">
        <v>165</v>
      </c>
      <c r="B168" s="22"/>
      <c r="C168" s="22"/>
      <c r="D168" s="22"/>
      <c r="E168" s="22"/>
      <c r="F168" s="51"/>
      <c r="G168" s="51"/>
    </row>
    <row r="169" spans="1:7">
      <c r="A169" s="22">
        <v>166</v>
      </c>
      <c r="B169" s="22"/>
      <c r="C169" s="22"/>
      <c r="D169" s="22"/>
      <c r="E169" s="22"/>
      <c r="F169" s="51"/>
      <c r="G169" s="51"/>
    </row>
    <row r="170" spans="1:7">
      <c r="A170" s="22">
        <v>167</v>
      </c>
      <c r="B170" s="22"/>
      <c r="C170" s="22"/>
      <c r="D170" s="22"/>
      <c r="E170" s="22"/>
      <c r="F170" s="51"/>
      <c r="G170" s="51"/>
    </row>
    <row r="171" spans="1:7">
      <c r="A171" s="22">
        <v>168</v>
      </c>
      <c r="B171" s="22"/>
      <c r="C171" s="22"/>
      <c r="D171" s="22"/>
      <c r="E171" s="22"/>
      <c r="F171" s="51"/>
      <c r="G171" s="51"/>
    </row>
    <row r="172" spans="1:7">
      <c r="A172" s="22">
        <v>169</v>
      </c>
      <c r="B172" s="22"/>
      <c r="C172" s="22"/>
      <c r="D172" s="22"/>
      <c r="E172" s="22"/>
      <c r="F172" s="51"/>
      <c r="G172" s="51"/>
    </row>
    <row r="173" spans="1:7">
      <c r="A173" s="22">
        <v>170</v>
      </c>
      <c r="B173" s="22"/>
      <c r="C173" s="22"/>
      <c r="D173" s="22"/>
      <c r="E173" s="22"/>
      <c r="F173" s="51"/>
      <c r="G173" s="51"/>
    </row>
    <row r="174" spans="1:7">
      <c r="A174" s="22">
        <v>171</v>
      </c>
      <c r="B174" s="22"/>
      <c r="C174" s="22"/>
      <c r="D174" s="22"/>
      <c r="E174" s="22"/>
      <c r="F174" s="51"/>
      <c r="G174" s="51"/>
    </row>
    <row r="175" spans="1:7">
      <c r="A175" s="22">
        <v>172</v>
      </c>
      <c r="B175" s="22"/>
      <c r="C175" s="22"/>
      <c r="D175" s="22"/>
      <c r="E175" s="22"/>
      <c r="F175" s="51"/>
      <c r="G175" s="51"/>
    </row>
    <row r="176" spans="1:7">
      <c r="A176" s="22">
        <v>173</v>
      </c>
      <c r="B176" s="22"/>
      <c r="C176" s="22"/>
      <c r="D176" s="22"/>
      <c r="E176" s="22"/>
      <c r="F176" s="51"/>
      <c r="G176" s="51"/>
    </row>
    <row r="177" spans="1:7">
      <c r="A177" s="22">
        <v>174</v>
      </c>
      <c r="B177" s="22"/>
      <c r="C177" s="22"/>
      <c r="D177" s="22"/>
      <c r="E177" s="22"/>
      <c r="F177" s="51"/>
      <c r="G177" s="51"/>
    </row>
    <row r="178" spans="1:7">
      <c r="A178" s="22">
        <v>175</v>
      </c>
      <c r="B178" s="22"/>
      <c r="C178" s="22"/>
      <c r="D178" s="22"/>
      <c r="E178" s="22"/>
      <c r="F178" s="51"/>
      <c r="G178" s="51"/>
    </row>
    <row r="179" spans="1:7">
      <c r="A179" s="22">
        <v>176</v>
      </c>
      <c r="B179" s="22"/>
      <c r="C179" s="22"/>
      <c r="D179" s="22"/>
      <c r="E179" s="22"/>
      <c r="F179" s="51"/>
      <c r="G179" s="51"/>
    </row>
    <row r="180" spans="1:7">
      <c r="A180" s="22">
        <v>177</v>
      </c>
      <c r="B180" s="22"/>
      <c r="C180" s="22"/>
      <c r="D180" s="22"/>
      <c r="E180" s="22"/>
      <c r="F180" s="51"/>
      <c r="G180" s="51"/>
    </row>
    <row r="181" spans="1:7">
      <c r="A181" s="22">
        <v>178</v>
      </c>
      <c r="B181" s="22"/>
      <c r="C181" s="22"/>
      <c r="D181" s="22"/>
      <c r="E181" s="22"/>
      <c r="F181" s="51"/>
      <c r="G181" s="51"/>
    </row>
    <row r="182" spans="1:7">
      <c r="A182" s="22">
        <v>179</v>
      </c>
      <c r="B182" s="22"/>
      <c r="C182" s="22"/>
      <c r="D182" s="22"/>
      <c r="E182" s="22"/>
      <c r="F182" s="51"/>
      <c r="G182" s="51"/>
    </row>
    <row r="183" spans="1:7">
      <c r="A183" s="22">
        <v>180</v>
      </c>
      <c r="B183" s="22"/>
      <c r="C183" s="22"/>
      <c r="D183" s="22"/>
      <c r="E183" s="22"/>
      <c r="F183" s="51"/>
      <c r="G183" s="51"/>
    </row>
    <row r="184" spans="1:7">
      <c r="A184" s="22">
        <v>181</v>
      </c>
      <c r="B184" s="22"/>
      <c r="C184" s="22"/>
      <c r="D184" s="22"/>
      <c r="E184" s="22"/>
      <c r="F184" s="51"/>
      <c r="G184" s="51"/>
    </row>
    <row r="185" spans="1:7">
      <c r="A185" s="22">
        <v>182</v>
      </c>
      <c r="B185" s="22"/>
      <c r="C185" s="22"/>
      <c r="D185" s="22"/>
      <c r="E185" s="22"/>
      <c r="F185" s="51"/>
      <c r="G185" s="51"/>
    </row>
    <row r="186" spans="1:7">
      <c r="A186" s="22">
        <v>183</v>
      </c>
      <c r="B186" s="22"/>
      <c r="C186" s="22"/>
      <c r="D186" s="22"/>
      <c r="E186" s="22"/>
      <c r="F186" s="51"/>
      <c r="G186" s="51"/>
    </row>
    <row r="187" spans="1:7">
      <c r="A187" s="22">
        <v>184</v>
      </c>
      <c r="B187" s="22"/>
      <c r="C187" s="22"/>
      <c r="D187" s="22"/>
      <c r="E187" s="22"/>
      <c r="F187" s="51"/>
      <c r="G187" s="51"/>
    </row>
    <row r="188" spans="1:7">
      <c r="A188" s="22">
        <v>185</v>
      </c>
      <c r="B188" s="22"/>
      <c r="C188" s="22"/>
      <c r="D188" s="22"/>
      <c r="E188" s="22"/>
      <c r="F188" s="51"/>
      <c r="G188" s="51"/>
    </row>
    <row r="189" spans="1:7">
      <c r="A189" s="22">
        <v>186</v>
      </c>
      <c r="B189" s="22"/>
      <c r="C189" s="22"/>
      <c r="D189" s="22"/>
      <c r="E189" s="22"/>
      <c r="F189" s="51"/>
      <c r="G189" s="51"/>
    </row>
    <row r="190" spans="1:7">
      <c r="A190" s="22">
        <v>187</v>
      </c>
      <c r="B190" s="22"/>
      <c r="C190" s="22"/>
      <c r="D190" s="22"/>
      <c r="E190" s="22"/>
      <c r="F190" s="51"/>
      <c r="G190" s="51"/>
    </row>
    <row r="191" spans="1:7">
      <c r="A191" s="22">
        <v>188</v>
      </c>
      <c r="B191" s="22"/>
      <c r="C191" s="22"/>
      <c r="D191" s="22"/>
      <c r="E191" s="22"/>
      <c r="F191" s="51"/>
      <c r="G191" s="51"/>
    </row>
    <row r="192" spans="1:7">
      <c r="A192" s="22">
        <v>189</v>
      </c>
      <c r="B192" s="22"/>
      <c r="C192" s="22"/>
      <c r="D192" s="22"/>
      <c r="E192" s="22"/>
      <c r="F192" s="51"/>
      <c r="G192" s="51"/>
    </row>
    <row r="193" spans="1:7">
      <c r="A193" s="22">
        <v>190</v>
      </c>
      <c r="B193" s="22"/>
      <c r="C193" s="22"/>
      <c r="D193" s="22"/>
      <c r="E193" s="22"/>
      <c r="F193" s="51"/>
      <c r="G193" s="51"/>
    </row>
    <row r="194" spans="1:7">
      <c r="A194" s="22">
        <v>191</v>
      </c>
      <c r="B194" s="22"/>
      <c r="C194" s="22"/>
      <c r="D194" s="22"/>
      <c r="E194" s="22"/>
      <c r="F194" s="51"/>
      <c r="G194" s="51"/>
    </row>
    <row r="195" spans="1:7">
      <c r="A195" s="22">
        <v>192</v>
      </c>
      <c r="B195" s="22"/>
      <c r="C195" s="22"/>
      <c r="D195" s="22"/>
      <c r="E195" s="22"/>
      <c r="F195" s="51"/>
      <c r="G195" s="51"/>
    </row>
    <row r="196" spans="1:7">
      <c r="A196" s="22">
        <v>193</v>
      </c>
      <c r="B196" s="22"/>
      <c r="C196" s="22"/>
      <c r="D196" s="22"/>
      <c r="E196" s="22"/>
      <c r="F196" s="51"/>
      <c r="G196" s="51"/>
    </row>
    <row r="197" spans="1:7">
      <c r="A197" s="22">
        <v>194</v>
      </c>
      <c r="B197" s="22"/>
      <c r="C197" s="22"/>
      <c r="D197" s="22"/>
      <c r="E197" s="22"/>
      <c r="F197" s="51"/>
      <c r="G197" s="51"/>
    </row>
    <row r="198" spans="1:7">
      <c r="A198" s="22">
        <v>195</v>
      </c>
      <c r="B198" s="22"/>
      <c r="C198" s="22"/>
      <c r="D198" s="22"/>
      <c r="E198" s="22"/>
      <c r="F198" s="51"/>
      <c r="G198" s="51"/>
    </row>
    <row r="199" spans="1:7">
      <c r="A199" s="22">
        <v>196</v>
      </c>
      <c r="B199" s="22"/>
      <c r="C199" s="22"/>
      <c r="D199" s="22"/>
      <c r="E199" s="22"/>
      <c r="F199" s="51"/>
      <c r="G199" s="51"/>
    </row>
    <row r="200" spans="1:7">
      <c r="A200" s="22">
        <v>197</v>
      </c>
      <c r="B200" s="22"/>
      <c r="C200" s="22"/>
      <c r="D200" s="22"/>
      <c r="E200" s="22"/>
      <c r="F200" s="51"/>
      <c r="G200" s="51"/>
    </row>
    <row r="201" spans="1:7">
      <c r="A201" s="22">
        <v>198</v>
      </c>
      <c r="B201" s="22"/>
      <c r="C201" s="22"/>
      <c r="D201" s="22"/>
      <c r="E201" s="22"/>
      <c r="F201" s="51"/>
      <c r="G201" s="51"/>
    </row>
    <row r="202" spans="1:7">
      <c r="A202" s="22">
        <v>199</v>
      </c>
      <c r="B202" s="22"/>
      <c r="C202" s="22"/>
      <c r="D202" s="22"/>
      <c r="E202" s="22"/>
      <c r="F202" s="51"/>
      <c r="G202" s="51"/>
    </row>
    <row r="203" spans="1:7">
      <c r="A203" s="22">
        <v>200</v>
      </c>
      <c r="B203" s="22"/>
      <c r="C203" s="22"/>
      <c r="D203" s="22"/>
      <c r="E203" s="22"/>
      <c r="F203" s="51"/>
      <c r="G203" s="51"/>
    </row>
    <row r="204" spans="1:7">
      <c r="A204" s="22">
        <v>201</v>
      </c>
      <c r="B204" s="22"/>
      <c r="C204" s="22"/>
      <c r="D204" s="22"/>
      <c r="E204" s="22"/>
      <c r="F204" s="51"/>
      <c r="G204" s="51"/>
    </row>
    <row r="205" spans="1:7">
      <c r="A205" s="22">
        <v>202</v>
      </c>
      <c r="B205" s="22"/>
      <c r="C205" s="22"/>
      <c r="D205" s="22"/>
      <c r="E205" s="22"/>
      <c r="F205" s="51"/>
      <c r="G205" s="51"/>
    </row>
    <row r="206" spans="1:7">
      <c r="A206" s="22">
        <v>203</v>
      </c>
      <c r="B206" s="22"/>
      <c r="C206" s="22"/>
      <c r="D206" s="22"/>
      <c r="E206" s="22"/>
      <c r="F206" s="51"/>
      <c r="G206" s="51"/>
    </row>
    <row r="207" spans="1:7">
      <c r="A207" s="22">
        <v>204</v>
      </c>
      <c r="B207" s="22"/>
      <c r="C207" s="22"/>
      <c r="D207" s="22"/>
      <c r="E207" s="22"/>
      <c r="F207" s="51"/>
      <c r="G207" s="51"/>
    </row>
    <row r="208" spans="1:7">
      <c r="A208" s="22">
        <v>205</v>
      </c>
      <c r="B208" s="22"/>
      <c r="C208" s="22"/>
      <c r="D208" s="22"/>
      <c r="E208" s="22"/>
      <c r="F208" s="51"/>
      <c r="G208" s="51"/>
    </row>
    <row r="209" spans="1:7">
      <c r="A209" s="22">
        <v>206</v>
      </c>
      <c r="B209" s="22"/>
      <c r="C209" s="22"/>
      <c r="D209" s="22"/>
      <c r="E209" s="22"/>
      <c r="F209" s="51"/>
      <c r="G209" s="51"/>
    </row>
    <row r="210" spans="1:7">
      <c r="A210" s="22">
        <v>207</v>
      </c>
      <c r="B210" s="22"/>
      <c r="C210" s="22"/>
      <c r="D210" s="22"/>
      <c r="E210" s="22"/>
      <c r="F210" s="51"/>
      <c r="G210" s="51"/>
    </row>
    <row r="211" spans="1:7">
      <c r="A211" s="22">
        <v>208</v>
      </c>
      <c r="B211" s="22"/>
      <c r="C211" s="22"/>
      <c r="D211" s="22"/>
      <c r="E211" s="22"/>
      <c r="F211" s="51"/>
      <c r="G211" s="51"/>
    </row>
    <row r="212" spans="1:7">
      <c r="A212" s="22">
        <v>209</v>
      </c>
      <c r="B212" s="22"/>
      <c r="C212" s="22"/>
      <c r="D212" s="22"/>
      <c r="E212" s="22"/>
      <c r="F212" s="51"/>
      <c r="G212" s="51"/>
    </row>
    <row r="213" spans="1:7">
      <c r="A213" s="22">
        <v>210</v>
      </c>
      <c r="B213" s="22"/>
      <c r="C213" s="22"/>
      <c r="D213" s="22"/>
      <c r="E213" s="22"/>
      <c r="F213" s="51"/>
      <c r="G213" s="51"/>
    </row>
    <row r="214" spans="1:7">
      <c r="A214" s="22">
        <v>211</v>
      </c>
      <c r="B214" s="22"/>
      <c r="C214" s="22"/>
      <c r="D214" s="22"/>
      <c r="E214" s="22"/>
      <c r="F214" s="51"/>
      <c r="G214" s="51"/>
    </row>
    <row r="215" spans="1:7">
      <c r="A215" s="22">
        <v>212</v>
      </c>
      <c r="B215" s="22"/>
      <c r="C215" s="22"/>
      <c r="D215" s="22"/>
      <c r="E215" s="22"/>
      <c r="F215" s="51"/>
      <c r="G215" s="51"/>
    </row>
    <row r="216" spans="1:7">
      <c r="A216" s="22">
        <v>213</v>
      </c>
      <c r="B216" s="22"/>
      <c r="C216" s="22"/>
      <c r="D216" s="22"/>
      <c r="E216" s="22"/>
      <c r="F216" s="51"/>
      <c r="G216" s="51"/>
    </row>
    <row r="217" spans="1:7">
      <c r="A217" s="22">
        <v>214</v>
      </c>
      <c r="B217" s="22"/>
      <c r="C217" s="22"/>
      <c r="D217" s="22"/>
      <c r="E217" s="22"/>
      <c r="F217" s="51"/>
      <c r="G217" s="51"/>
    </row>
    <row r="218" spans="1:7">
      <c r="A218" s="22">
        <v>215</v>
      </c>
      <c r="B218" s="22"/>
      <c r="C218" s="22"/>
      <c r="D218" s="22"/>
      <c r="E218" s="22"/>
      <c r="F218" s="51"/>
      <c r="G218" s="51"/>
    </row>
    <row r="219" spans="1:7">
      <c r="A219" s="22">
        <v>216</v>
      </c>
      <c r="B219" s="22"/>
      <c r="C219" s="22"/>
      <c r="D219" s="22"/>
      <c r="E219" s="22"/>
      <c r="F219" s="51"/>
      <c r="G219" s="51"/>
    </row>
    <row r="220" spans="1:7">
      <c r="A220" s="22">
        <v>217</v>
      </c>
      <c r="B220" s="22"/>
      <c r="C220" s="22"/>
      <c r="D220" s="22"/>
      <c r="E220" s="22"/>
      <c r="F220" s="51"/>
      <c r="G220" s="51"/>
    </row>
    <row r="221" spans="1:7">
      <c r="A221" s="22">
        <v>218</v>
      </c>
      <c r="B221" s="22"/>
      <c r="C221" s="22"/>
      <c r="D221" s="22"/>
      <c r="E221" s="22"/>
      <c r="F221" s="51"/>
      <c r="G221" s="51"/>
    </row>
    <row r="222" spans="1:7">
      <c r="A222" s="22">
        <v>219</v>
      </c>
      <c r="B222" s="22"/>
      <c r="C222" s="22"/>
      <c r="D222" s="22"/>
      <c r="E222" s="22"/>
      <c r="F222" s="51"/>
      <c r="G222" s="51"/>
    </row>
    <row r="223" spans="1:7">
      <c r="A223" s="22">
        <v>220</v>
      </c>
      <c r="B223" s="22"/>
      <c r="C223" s="22"/>
      <c r="D223" s="22"/>
      <c r="E223" s="22"/>
      <c r="F223" s="51"/>
      <c r="G223" s="51"/>
    </row>
    <row r="224" spans="1:7">
      <c r="A224" s="22">
        <v>221</v>
      </c>
      <c r="B224" s="22"/>
      <c r="C224" s="22"/>
      <c r="D224" s="22"/>
      <c r="E224" s="22"/>
      <c r="F224" s="51"/>
      <c r="G224" s="51"/>
    </row>
    <row r="225" spans="1:7">
      <c r="A225" s="22">
        <v>222</v>
      </c>
      <c r="B225" s="22"/>
      <c r="C225" s="22"/>
      <c r="D225" s="22"/>
      <c r="E225" s="22"/>
      <c r="F225" s="51"/>
      <c r="G225" s="51"/>
    </row>
    <row r="226" spans="1:7">
      <c r="A226" s="22">
        <v>223</v>
      </c>
      <c r="B226" s="22"/>
      <c r="C226" s="22"/>
      <c r="D226" s="22"/>
      <c r="E226" s="22"/>
      <c r="F226" s="51"/>
      <c r="G226" s="51"/>
    </row>
    <row r="227" spans="1:7">
      <c r="A227" s="22">
        <v>224</v>
      </c>
      <c r="B227" s="22"/>
      <c r="C227" s="22"/>
      <c r="D227" s="22"/>
      <c r="E227" s="22"/>
      <c r="F227" s="51"/>
      <c r="G227" s="51"/>
    </row>
    <row r="228" spans="1:7">
      <c r="A228" s="22">
        <v>225</v>
      </c>
      <c r="B228" s="22"/>
      <c r="C228" s="22"/>
      <c r="D228" s="22"/>
      <c r="E228" s="22"/>
      <c r="F228" s="51"/>
      <c r="G228" s="51"/>
    </row>
    <row r="229" spans="1:7">
      <c r="A229" s="22">
        <v>226</v>
      </c>
      <c r="B229" s="22"/>
      <c r="C229" s="22"/>
      <c r="D229" s="22"/>
      <c r="E229" s="22"/>
      <c r="F229" s="51"/>
      <c r="G229" s="51"/>
    </row>
    <row r="230" spans="1:7">
      <c r="A230" s="22">
        <v>227</v>
      </c>
      <c r="B230" s="22"/>
      <c r="C230" s="22"/>
      <c r="D230" s="22"/>
      <c r="E230" s="22"/>
      <c r="F230" s="51"/>
      <c r="G230" s="51"/>
    </row>
    <row r="231" spans="1:7">
      <c r="A231" s="22">
        <v>228</v>
      </c>
      <c r="B231" s="22"/>
      <c r="C231" s="22"/>
      <c r="D231" s="22"/>
      <c r="E231" s="22"/>
      <c r="F231" s="51"/>
      <c r="G231" s="51"/>
    </row>
    <row r="232" spans="1:7">
      <c r="A232" s="22">
        <v>229</v>
      </c>
      <c r="B232" s="22"/>
      <c r="C232" s="22"/>
      <c r="D232" s="22"/>
      <c r="E232" s="22"/>
      <c r="F232" s="51"/>
      <c r="G232" s="51"/>
    </row>
    <row r="233" spans="1:7">
      <c r="A233" s="22">
        <v>230</v>
      </c>
      <c r="B233" s="22"/>
      <c r="C233" s="22"/>
      <c r="D233" s="22"/>
      <c r="E233" s="22"/>
      <c r="F233" s="51"/>
      <c r="G233" s="51"/>
    </row>
    <row r="234" spans="1:7">
      <c r="A234" s="22">
        <v>231</v>
      </c>
      <c r="B234" s="22"/>
      <c r="C234" s="22"/>
      <c r="D234" s="22"/>
      <c r="E234" s="22"/>
      <c r="F234" s="51"/>
      <c r="G234" s="51"/>
    </row>
    <row r="235" spans="1:7">
      <c r="A235" s="22">
        <v>232</v>
      </c>
      <c r="B235" s="22"/>
      <c r="C235" s="22"/>
      <c r="D235" s="22"/>
      <c r="E235" s="22"/>
      <c r="F235" s="51"/>
      <c r="G235" s="51"/>
    </row>
    <row r="236" spans="1:7">
      <c r="A236" s="22">
        <v>233</v>
      </c>
      <c r="B236" s="22"/>
      <c r="C236" s="22"/>
      <c r="D236" s="22"/>
      <c r="E236" s="22"/>
      <c r="F236" s="51"/>
      <c r="G236" s="51"/>
    </row>
    <row r="237" spans="1:7">
      <c r="A237" s="22">
        <v>234</v>
      </c>
      <c r="B237" s="22"/>
      <c r="C237" s="22"/>
      <c r="D237" s="22"/>
      <c r="E237" s="22"/>
      <c r="F237" s="51"/>
      <c r="G237" s="51"/>
    </row>
    <row r="238" spans="1:7">
      <c r="A238" s="22">
        <v>235</v>
      </c>
      <c r="B238" s="22"/>
      <c r="C238" s="22"/>
      <c r="D238" s="22"/>
      <c r="E238" s="22"/>
      <c r="F238" s="51"/>
      <c r="G238" s="51"/>
    </row>
    <row r="239" spans="1:7">
      <c r="A239" s="22">
        <v>236</v>
      </c>
      <c r="B239" s="22"/>
      <c r="C239" s="22"/>
      <c r="D239" s="22"/>
      <c r="E239" s="22"/>
      <c r="F239" s="51"/>
      <c r="G239" s="51"/>
    </row>
    <row r="240" spans="1:7">
      <c r="A240" s="22">
        <v>237</v>
      </c>
      <c r="B240" s="22"/>
      <c r="C240" s="22"/>
      <c r="D240" s="22"/>
      <c r="E240" s="22"/>
      <c r="F240" s="51"/>
      <c r="G240" s="51"/>
    </row>
    <row r="241" spans="1:7">
      <c r="A241" s="22">
        <v>238</v>
      </c>
      <c r="B241" s="22"/>
      <c r="C241" s="22"/>
      <c r="D241" s="22"/>
      <c r="E241" s="22"/>
      <c r="F241" s="51"/>
      <c r="G241" s="51"/>
    </row>
    <row r="242" spans="1:7">
      <c r="A242" s="22">
        <v>239</v>
      </c>
      <c r="B242" s="22"/>
      <c r="C242" s="22"/>
      <c r="D242" s="22"/>
      <c r="E242" s="22"/>
      <c r="F242" s="51"/>
      <c r="G242" s="51"/>
    </row>
    <row r="243" spans="1:7">
      <c r="A243" s="22">
        <v>240</v>
      </c>
      <c r="B243" s="22"/>
      <c r="C243" s="22"/>
      <c r="D243" s="22"/>
      <c r="E243" s="22"/>
      <c r="F243" s="51"/>
      <c r="G243" s="51"/>
    </row>
    <row r="244" spans="1:7">
      <c r="A244" s="22">
        <v>241</v>
      </c>
      <c r="B244" s="22"/>
      <c r="C244" s="22"/>
      <c r="D244" s="22"/>
      <c r="E244" s="22"/>
      <c r="F244" s="51"/>
      <c r="G244" s="51"/>
    </row>
    <row r="245" spans="1:7">
      <c r="A245" s="22">
        <v>242</v>
      </c>
      <c r="B245" s="22"/>
      <c r="C245" s="22"/>
      <c r="D245" s="22"/>
      <c r="E245" s="22"/>
      <c r="F245" s="51"/>
      <c r="G245" s="51"/>
    </row>
    <row r="246" spans="1:7">
      <c r="A246" s="22">
        <v>243</v>
      </c>
      <c r="B246" s="22"/>
      <c r="C246" s="22"/>
      <c r="D246" s="22"/>
      <c r="E246" s="22"/>
      <c r="F246" s="51"/>
      <c r="G246" s="51"/>
    </row>
    <row r="247" spans="1:7">
      <c r="A247" s="22">
        <v>244</v>
      </c>
      <c r="B247" s="22"/>
      <c r="C247" s="22"/>
      <c r="D247" s="22"/>
      <c r="E247" s="22"/>
      <c r="F247" s="51"/>
      <c r="G247" s="51"/>
    </row>
    <row r="248" spans="1:7">
      <c r="A248" s="22">
        <v>245</v>
      </c>
      <c r="B248" s="22"/>
      <c r="C248" s="22"/>
      <c r="D248" s="22"/>
      <c r="E248" s="22"/>
      <c r="F248" s="51"/>
      <c r="G248" s="51"/>
    </row>
    <row r="249" spans="1:7">
      <c r="A249" s="22">
        <v>246</v>
      </c>
      <c r="B249" s="22"/>
      <c r="C249" s="22"/>
      <c r="D249" s="22"/>
      <c r="E249" s="22"/>
      <c r="F249" s="51"/>
      <c r="G249" s="51"/>
    </row>
    <row r="250" spans="1:7">
      <c r="A250" s="22">
        <v>247</v>
      </c>
      <c r="B250" s="22"/>
      <c r="C250" s="22"/>
      <c r="D250" s="22"/>
      <c r="E250" s="22"/>
      <c r="F250" s="51"/>
      <c r="G250" s="51"/>
    </row>
    <row r="251" spans="1:7">
      <c r="A251" s="22">
        <v>248</v>
      </c>
      <c r="B251" s="22"/>
      <c r="C251" s="22"/>
      <c r="D251" s="22"/>
      <c r="E251" s="22"/>
      <c r="F251" s="51"/>
      <c r="G251" s="51"/>
    </row>
    <row r="252" spans="1:7">
      <c r="A252" s="22">
        <v>249</v>
      </c>
      <c r="B252" s="22"/>
      <c r="C252" s="22"/>
      <c r="D252" s="22"/>
      <c r="E252" s="22"/>
      <c r="F252" s="51"/>
      <c r="G252" s="51"/>
    </row>
    <row r="253" spans="1:7">
      <c r="A253" s="22">
        <v>250</v>
      </c>
      <c r="B253" s="22"/>
      <c r="C253" s="22"/>
      <c r="D253" s="22"/>
      <c r="E253" s="22"/>
      <c r="F253" s="51"/>
      <c r="G253" s="51"/>
    </row>
    <row r="254" spans="1:7">
      <c r="A254" s="22">
        <v>251</v>
      </c>
      <c r="B254" s="22"/>
      <c r="C254" s="22"/>
      <c r="D254" s="22"/>
      <c r="E254" s="22"/>
      <c r="F254" s="51"/>
      <c r="G254" s="51"/>
    </row>
    <row r="255" spans="1:7">
      <c r="A255" s="22">
        <v>252</v>
      </c>
      <c r="B255" s="22"/>
      <c r="C255" s="22"/>
      <c r="D255" s="22"/>
      <c r="E255" s="22"/>
      <c r="F255" s="51"/>
      <c r="G255" s="51"/>
    </row>
    <row r="256" spans="1:7">
      <c r="A256" s="22">
        <v>253</v>
      </c>
      <c r="B256" s="22"/>
      <c r="C256" s="22"/>
      <c r="D256" s="22"/>
      <c r="E256" s="22"/>
      <c r="F256" s="51"/>
      <c r="G256" s="51"/>
    </row>
    <row r="257" spans="1:7">
      <c r="A257" s="22">
        <v>254</v>
      </c>
      <c r="B257" s="22"/>
      <c r="C257" s="22"/>
      <c r="D257" s="22"/>
      <c r="E257" s="22"/>
      <c r="F257" s="51"/>
      <c r="G257" s="51"/>
    </row>
    <row r="258" spans="1:7">
      <c r="A258" s="22">
        <v>255</v>
      </c>
      <c r="B258" s="22"/>
      <c r="C258" s="22"/>
      <c r="D258" s="22"/>
      <c r="E258" s="22"/>
      <c r="F258" s="51"/>
      <c r="G258" s="51"/>
    </row>
    <row r="259" spans="1:7">
      <c r="A259" s="22">
        <v>256</v>
      </c>
      <c r="B259" s="22"/>
      <c r="C259" s="22"/>
      <c r="D259" s="22"/>
      <c r="E259" s="22"/>
      <c r="F259" s="51"/>
      <c r="G259" s="51"/>
    </row>
    <row r="260" spans="1:7">
      <c r="A260" s="22">
        <v>257</v>
      </c>
      <c r="B260" s="22"/>
      <c r="C260" s="22"/>
      <c r="D260" s="22"/>
      <c r="E260" s="22"/>
      <c r="F260" s="51"/>
      <c r="G260" s="51"/>
    </row>
    <row r="261" spans="1:7">
      <c r="A261" s="22">
        <v>258</v>
      </c>
      <c r="B261" s="22"/>
      <c r="C261" s="22"/>
      <c r="D261" s="22"/>
      <c r="E261" s="22"/>
      <c r="F261" s="51"/>
      <c r="G261" s="51"/>
    </row>
    <row r="262" spans="1:7">
      <c r="A262" s="22">
        <v>259</v>
      </c>
      <c r="B262" s="22"/>
      <c r="C262" s="22"/>
      <c r="D262" s="22"/>
      <c r="E262" s="22"/>
      <c r="F262" s="51"/>
      <c r="G262" s="51"/>
    </row>
    <row r="263" spans="1:7">
      <c r="A263" s="22">
        <v>260</v>
      </c>
      <c r="B263" s="22"/>
      <c r="C263" s="22"/>
      <c r="D263" s="22"/>
      <c r="E263" s="22"/>
      <c r="F263" s="51"/>
      <c r="G263" s="51"/>
    </row>
    <row r="264" spans="1:7">
      <c r="A264" s="22">
        <v>261</v>
      </c>
      <c r="B264" s="22"/>
      <c r="C264" s="22"/>
      <c r="D264" s="22"/>
      <c r="E264" s="22"/>
      <c r="F264" s="51"/>
      <c r="G264" s="51"/>
    </row>
    <row r="265" spans="1:7">
      <c r="A265" s="22">
        <v>262</v>
      </c>
      <c r="B265" s="22"/>
      <c r="C265" s="22"/>
      <c r="D265" s="22"/>
      <c r="E265" s="22"/>
      <c r="F265" s="51"/>
      <c r="G265" s="51"/>
    </row>
    <row r="266" spans="1:7">
      <c r="A266" s="22">
        <v>263</v>
      </c>
      <c r="B266" s="22"/>
      <c r="C266" s="22"/>
      <c r="D266" s="22"/>
      <c r="E266" s="22"/>
      <c r="F266" s="51"/>
      <c r="G266" s="51"/>
    </row>
    <row r="267" spans="1:7">
      <c r="A267" s="22">
        <v>264</v>
      </c>
      <c r="B267" s="22"/>
      <c r="C267" s="22"/>
      <c r="D267" s="22"/>
      <c r="E267" s="22"/>
      <c r="F267" s="51"/>
      <c r="G267" s="5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6F58-0525-6B42-800D-B390B04B28FC}">
  <sheetPr codeName="Feuil6"/>
  <dimension ref="B3:AA3"/>
  <sheetViews>
    <sheetView tabSelected="1" workbookViewId="0">
      <selection activeCell="F14" sqref="F14"/>
    </sheetView>
  </sheetViews>
  <sheetFormatPr baseColWidth="10" defaultRowHeight="15.75"/>
  <sheetData>
    <row r="3" spans="2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CD70-D4F8-4946-9759-1194E37910D0}">
  <sheetPr codeName="Feuil1"/>
  <dimension ref="A3:AA5"/>
  <sheetViews>
    <sheetView workbookViewId="0">
      <selection activeCell="G24" sqref="G24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 ht="16.5" thickBot="1">
      <c r="A4" t="s">
        <v>93</v>
      </c>
      <c r="B4" s="72">
        <v>200</v>
      </c>
      <c r="C4" s="2" t="e">
        <f>G3*2+J3*3+M3</f>
        <v>#VALUE!</v>
      </c>
      <c r="D4" s="2">
        <f>G4+J4</f>
        <v>0</v>
      </c>
      <c r="E4" s="2">
        <f>H4+K4</f>
        <v>0</v>
      </c>
      <c r="F4" s="17">
        <f>IF(ISERROR(D4+0.5*J4/E4)=TRUE,0,(D4/E4)*100)</f>
        <v>0</v>
      </c>
      <c r="G4" s="3">
        <f>IF(ISERROR(AI8),0,VALUE(AI8))</f>
        <v>0</v>
      </c>
      <c r="H4" s="3">
        <f>IF(ISERROR(AJ8),0,VALUE(AJ8))</f>
        <v>0</v>
      </c>
      <c r="I4" s="17">
        <f>IF(ISERROR(G4/H4)=TRUE,0,(G4/H4)*100)</f>
        <v>0</v>
      </c>
      <c r="J4" s="3">
        <f>IF(ISERROR(AL8),0,VALUE(AL8))</f>
        <v>0</v>
      </c>
      <c r="K4" s="3">
        <f>IF(ISERROR(AM8),0,VALUE(AM8))</f>
        <v>0</v>
      </c>
      <c r="L4" s="17">
        <f>IF(ISERROR(J4/K4)=TRUE,0,(J4/K4)*100)</f>
        <v>0</v>
      </c>
      <c r="M4" s="3">
        <f>IF(ISERROR(AO8),0,VALUE(AO8))</f>
        <v>0</v>
      </c>
      <c r="N4" s="3">
        <f>IF(ISERROR(AP8),0,VALUE(AP8))</f>
        <v>0</v>
      </c>
      <c r="O4" s="17">
        <f>IF(ISERROR(M4/N4)=TRUE,0,(M4/N4)*100)</f>
        <v>0</v>
      </c>
      <c r="P4" s="3">
        <f>IF(ISERROR(AQ8),0,VALUE(AQ8))</f>
        <v>0</v>
      </c>
      <c r="Q4" s="3">
        <f>IF(ISERROR(AR8),0,VALUE(AR8))</f>
        <v>0</v>
      </c>
      <c r="R4" s="7">
        <f>P4+Q4</f>
        <v>0</v>
      </c>
      <c r="S4" s="3">
        <f>IF(ISERROR(AT8),0,VALUE(AT8))</f>
        <v>0</v>
      </c>
      <c r="T4" s="3">
        <f t="shared" ref="T4:U5" si="0">IF(ISERROR(AU8),0,VALUE(AU8))</f>
        <v>0</v>
      </c>
      <c r="U4" s="3">
        <f t="shared" si="0"/>
        <v>0</v>
      </c>
      <c r="V4" s="21">
        <f>E4+(N4*0.44)+T4-P4</f>
        <v>0</v>
      </c>
      <c r="W4" s="13" t="e">
        <f>IF(#REF!=0,0,#REF!/#REF!)</f>
        <v>#REF!</v>
      </c>
      <c r="X4" s="17">
        <f>IF(ISERROR(D4+0.5*J4/E4)=TRUE,0,(D4/E4)*100)</f>
        <v>0</v>
      </c>
      <c r="Y4" s="19">
        <f>IF(ISERROR(T4/#REF!)=TRUE,0,T4/#REF!)*100</f>
        <v>0</v>
      </c>
      <c r="Z4" s="19" t="e">
        <f>#REF!</f>
        <v>#REF!</v>
      </c>
      <c r="AA4" s="17" t="e">
        <f>M4/E4*100</f>
        <v>#DIV/0!</v>
      </c>
    </row>
    <row r="5" spans="1:27" ht="16.5" thickBot="1">
      <c r="A5" t="s">
        <v>94</v>
      </c>
      <c r="B5" s="72">
        <v>200</v>
      </c>
      <c r="C5" s="2">
        <f>G4*2+J4*3+M4</f>
        <v>0</v>
      </c>
      <c r="D5" s="2">
        <f>G5+J5</f>
        <v>0</v>
      </c>
      <c r="E5" s="2">
        <f>H5+K5</f>
        <v>0</v>
      </c>
      <c r="F5" s="17">
        <f>IF(ISERROR(D5+0.5*J5/E5)=TRUE,0,(D5/E5)*100)</f>
        <v>0</v>
      </c>
      <c r="G5" s="3">
        <f>IF(ISERROR(AI9),0,VALUE(AI9))</f>
        <v>0</v>
      </c>
      <c r="H5" s="3">
        <f>IF(ISERROR(AJ9),0,VALUE(AJ9))</f>
        <v>0</v>
      </c>
      <c r="I5" s="17">
        <f>IF(ISERROR(G5/H5)=TRUE,0,(G5/H5)*100)</f>
        <v>0</v>
      </c>
      <c r="J5" s="3">
        <f>IF(ISERROR(AL9),0,VALUE(AL9))</f>
        <v>0</v>
      </c>
      <c r="K5" s="3">
        <f>IF(ISERROR(AM9),0,VALUE(AM9))</f>
        <v>0</v>
      </c>
      <c r="L5" s="17">
        <f>IF(ISERROR(J5/K5)=TRUE,0,(J5/K5)*100)</f>
        <v>0</v>
      </c>
      <c r="M5" s="3">
        <f>IF(ISERROR(AO9),0,VALUE(AO9))</f>
        <v>0</v>
      </c>
      <c r="N5" s="3">
        <f>IF(ISERROR(AP9),0,VALUE(AP9))</f>
        <v>0</v>
      </c>
      <c r="O5" s="17">
        <f>IF(ISERROR(M5/N5)=TRUE,0,(M5/N5)*100)</f>
        <v>0</v>
      </c>
      <c r="P5" s="3">
        <f>IF(ISERROR(AQ9),0,VALUE(AQ9))</f>
        <v>0</v>
      </c>
      <c r="Q5" s="3">
        <f>IF(ISERROR(AR9),0,VALUE(AR9))</f>
        <v>0</v>
      </c>
      <c r="R5" s="7">
        <f>P5+Q5</f>
        <v>0</v>
      </c>
      <c r="S5" s="3">
        <f>IF(ISERROR(AT9),0,VALUE(AT9))</f>
        <v>0</v>
      </c>
      <c r="T5" s="3">
        <f t="shared" si="0"/>
        <v>0</v>
      </c>
      <c r="U5" s="3">
        <f t="shared" si="0"/>
        <v>0</v>
      </c>
      <c r="V5" s="21">
        <f>E5+(N5*0.44)+T5-P5</f>
        <v>0</v>
      </c>
      <c r="W5" s="13" t="e">
        <f>IF(#REF!=0,0,#REF!/#REF!)</f>
        <v>#REF!</v>
      </c>
      <c r="X5" s="17">
        <f>IF(ISERROR(D5+0.5*J5/E5)=TRUE,0,(D5/E5)*100)</f>
        <v>0</v>
      </c>
      <c r="Y5" s="19">
        <f>IF(ISERROR(T5/#REF!)=TRUE,0,T5/#REF!)*100</f>
        <v>0</v>
      </c>
      <c r="Z5" s="19" t="e">
        <f>#REF!</f>
        <v>#REF!</v>
      </c>
      <c r="AA5" s="17" t="e">
        <f>M5/E5*100</f>
        <v>#DIV/0!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D0A6-2F0C-764B-BE73-AA54A376BC71}">
  <sheetPr codeName="Feuil3"/>
  <dimension ref="A3:AA6"/>
  <sheetViews>
    <sheetView workbookViewId="0">
      <selection activeCell="C21" sqref="C21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>
      <c r="A4" t="s">
        <v>93</v>
      </c>
      <c r="B4" s="71">
        <v>300</v>
      </c>
      <c r="C4" s="9">
        <f>G5*2+J5*3+M5</f>
        <v>0</v>
      </c>
      <c r="D4" s="9">
        <f>G4+J4</f>
        <v>0</v>
      </c>
      <c r="E4" s="9">
        <f>H4+K4</f>
        <v>0</v>
      </c>
      <c r="F4" s="17">
        <f>IF(ISERROR(D4+0.5*J4/E4)=TRUE,0,(D4/E4)*100)</f>
        <v>0</v>
      </c>
      <c r="G4" s="42">
        <f>IF(ISERROR(AI15),0,VALUE(AI15))</f>
        <v>0</v>
      </c>
      <c r="H4" s="42">
        <f>IF(ISERROR(AJ15),0,VALUE(AJ15))</f>
        <v>0</v>
      </c>
      <c r="I4" s="17">
        <f>IF(ISERROR(G4/H4)=TRUE,0,(G4/H4)*100)</f>
        <v>0</v>
      </c>
      <c r="J4" s="8">
        <f>IF(ISERROR(AL15),0,VALUE(AL15))</f>
        <v>0</v>
      </c>
      <c r="K4" s="8">
        <f>IF(ISERROR(AM15),0,VALUE(AM15))</f>
        <v>0</v>
      </c>
      <c r="L4" s="17">
        <f>IF(ISERROR(J4/K4)=TRUE,0,(J4/K4)*100)</f>
        <v>0</v>
      </c>
      <c r="M4" s="8">
        <f>IF(ISERROR(AO15),0,VALUE(AO15))</f>
        <v>0</v>
      </c>
      <c r="N4" s="8">
        <f>IF(ISERROR(AP15),0,VALUE(AP15))</f>
        <v>0</v>
      </c>
      <c r="O4" s="17">
        <f>IF(ISERROR(M4/N4)=TRUE,0,(M4/N4)*100)</f>
        <v>0</v>
      </c>
      <c r="P4" s="8">
        <f>IF(ISERROR(AQ15),0,VALUE(AQ15))</f>
        <v>0</v>
      </c>
      <c r="Q4" s="8">
        <f>IF(ISERROR(AR15),0,VALUE(AR15))</f>
        <v>0</v>
      </c>
      <c r="R4" s="10">
        <f>P4+Q4</f>
        <v>0</v>
      </c>
      <c r="S4" s="8">
        <f>IF(ISERROR(AT15),0,VALUE(AT15))</f>
        <v>0</v>
      </c>
      <c r="T4" s="8">
        <f t="shared" ref="T4:U6" si="0">IF(ISERROR(AU15),0,VALUE(AU15))</f>
        <v>0</v>
      </c>
      <c r="U4" s="8">
        <f t="shared" si="0"/>
        <v>0</v>
      </c>
      <c r="V4" s="20">
        <f>E4+(N4*0.44)+T4-P4</f>
        <v>0</v>
      </c>
      <c r="W4" s="12" t="e">
        <f>IF(#REF!=0,0,#REF!/#REF!)</f>
        <v>#REF!</v>
      </c>
      <c r="X4" s="17">
        <f>IF(ISERROR(D4+0.5*J4/E4)=TRUE,0,(D4/E4)*100)</f>
        <v>0</v>
      </c>
      <c r="Y4" s="18">
        <f>IF(ISERROR(T4/#REF!)=TRUE,0,T4/#REF!)*100</f>
        <v>0</v>
      </c>
      <c r="Z4" s="18" t="e">
        <f>#REF!</f>
        <v>#REF!</v>
      </c>
      <c r="AA4" s="17" t="e">
        <f>M4/E4*100</f>
        <v>#DIV/0!</v>
      </c>
    </row>
    <row r="5" spans="1:27">
      <c r="A5" t="s">
        <v>94</v>
      </c>
      <c r="B5" s="71">
        <v>300</v>
      </c>
      <c r="C5" s="9">
        <f>G6*2+J6*3+M6</f>
        <v>0</v>
      </c>
      <c r="D5" s="9">
        <f>G5+J5</f>
        <v>0</v>
      </c>
      <c r="E5" s="9">
        <f>H5+K5</f>
        <v>0</v>
      </c>
      <c r="F5" s="17">
        <f>IF(ISERROR(D5+0.5*J5/E5)=TRUE,0,(D5/E5)*100)</f>
        <v>0</v>
      </c>
      <c r="G5" s="42">
        <f>IF(ISERROR(AI16),0,VALUE(AI16))</f>
        <v>0</v>
      </c>
      <c r="H5" s="42">
        <f>IF(ISERROR(AJ16),0,VALUE(AJ16))</f>
        <v>0</v>
      </c>
      <c r="I5" s="17">
        <f>IF(ISERROR(G5/H5)=TRUE,0,(G5/H5)*100)</f>
        <v>0</v>
      </c>
      <c r="J5" s="8">
        <f>IF(ISERROR(AL16),0,VALUE(AL16))</f>
        <v>0</v>
      </c>
      <c r="K5" s="8">
        <f>IF(ISERROR(AM16),0,VALUE(AM16))</f>
        <v>0</v>
      </c>
      <c r="L5" s="17">
        <f>IF(ISERROR(J5/K5)=TRUE,0,(J5/K5)*100)</f>
        <v>0</v>
      </c>
      <c r="M5" s="8">
        <f>IF(ISERROR(AO16),0,VALUE(AO16))</f>
        <v>0</v>
      </c>
      <c r="N5" s="8">
        <f>IF(ISERROR(AP16),0,VALUE(AP16))</f>
        <v>0</v>
      </c>
      <c r="O5" s="17">
        <f>IF(ISERROR(M5/N5)=TRUE,0,(M5/N5)*100)</f>
        <v>0</v>
      </c>
      <c r="P5" s="8">
        <f>IF(ISERROR(AQ16),0,VALUE(AQ16))</f>
        <v>0</v>
      </c>
      <c r="Q5" s="8">
        <f>IF(ISERROR(AR16),0,VALUE(AR16))</f>
        <v>0</v>
      </c>
      <c r="R5" s="10">
        <f>P5+Q5</f>
        <v>0</v>
      </c>
      <c r="S5" s="8">
        <f>IF(ISERROR(AT16),0,VALUE(AT16))</f>
        <v>0</v>
      </c>
      <c r="T5" s="8">
        <f t="shared" si="0"/>
        <v>0</v>
      </c>
      <c r="U5" s="8">
        <f t="shared" si="0"/>
        <v>0</v>
      </c>
      <c r="V5" s="20">
        <f>E5+(N5*0.44)+T5-P5</f>
        <v>0</v>
      </c>
      <c r="W5" s="12" t="e">
        <f>IF(#REF!=0,0,#REF!/#REF!)</f>
        <v>#REF!</v>
      </c>
      <c r="X5" s="17">
        <f>IF(ISERROR(D5+0.5*J5/E5)=TRUE,0,(D5/E5)*100)</f>
        <v>0</v>
      </c>
      <c r="Y5" s="18">
        <f>IF(ISERROR(T5/#REF!)=TRUE,0,T5/#REF!)*100</f>
        <v>0</v>
      </c>
      <c r="Z5" s="18" t="e">
        <f>#REF!</f>
        <v>#REF!</v>
      </c>
      <c r="AA5" s="17" t="e">
        <f>M5/E5*100</f>
        <v>#DIV/0!</v>
      </c>
    </row>
    <row r="6" spans="1:27">
      <c r="A6" t="s">
        <v>95</v>
      </c>
      <c r="B6" s="71">
        <v>300</v>
      </c>
      <c r="C6" s="9">
        <f>G7*2+J7*3+M7</f>
        <v>0</v>
      </c>
      <c r="D6" s="9">
        <f>G6+J6</f>
        <v>0</v>
      </c>
      <c r="E6" s="9">
        <f>H6+K6</f>
        <v>0</v>
      </c>
      <c r="F6" s="17">
        <f>IF(ISERROR(D6+0.5*J6/E6)=TRUE,0,(D6/E6)*100)</f>
        <v>0</v>
      </c>
      <c r="G6" s="42">
        <f>IF(ISERROR(AI17),0,VALUE(AI17))</f>
        <v>0</v>
      </c>
      <c r="H6" s="42">
        <f>IF(ISERROR(AJ17),0,VALUE(AJ17))</f>
        <v>0</v>
      </c>
      <c r="I6" s="17">
        <f>IF(ISERROR(G6/H6)=TRUE,0,(G6/H6)*100)</f>
        <v>0</v>
      </c>
      <c r="J6" s="8">
        <f>IF(ISERROR(AL17),0,VALUE(AL17))</f>
        <v>0</v>
      </c>
      <c r="K6" s="8">
        <f>IF(ISERROR(AM17),0,VALUE(AM17))</f>
        <v>0</v>
      </c>
      <c r="L6" s="17">
        <f>IF(ISERROR(J6/K6)=TRUE,0,(J6/K6)*100)</f>
        <v>0</v>
      </c>
      <c r="M6" s="8">
        <f>IF(ISERROR(AO17),0,VALUE(AO17))</f>
        <v>0</v>
      </c>
      <c r="N6" s="8">
        <f>IF(ISERROR(AP17),0,VALUE(AP17))</f>
        <v>0</v>
      </c>
      <c r="O6" s="17">
        <f>IF(ISERROR(M6/N6)=TRUE,0,(M6/N6)*100)</f>
        <v>0</v>
      </c>
      <c r="P6" s="8">
        <f>IF(ISERROR(AQ17),0,VALUE(AQ17))</f>
        <v>0</v>
      </c>
      <c r="Q6" s="8">
        <f>IF(ISERROR(AR17),0,VALUE(AR17))</f>
        <v>0</v>
      </c>
      <c r="R6" s="10">
        <f>P6+Q6</f>
        <v>0</v>
      </c>
      <c r="S6" s="8">
        <f>IF(ISERROR(AT17),0,VALUE(AT17))</f>
        <v>0</v>
      </c>
      <c r="T6" s="8">
        <f t="shared" si="0"/>
        <v>0</v>
      </c>
      <c r="U6" s="8">
        <f t="shared" si="0"/>
        <v>0</v>
      </c>
      <c r="V6" s="20">
        <f>E6+(N6*0.44)+T6-P6</f>
        <v>0</v>
      </c>
      <c r="W6" s="12" t="e">
        <f>IF(#REF!=0,0,#REF!/#REF!)</f>
        <v>#REF!</v>
      </c>
      <c r="X6" s="17">
        <f>IF(ISERROR(D6+0.5*J6/E6)=TRUE,0,(D6/E6)*100)</f>
        <v>0</v>
      </c>
      <c r="Y6" s="18">
        <f>IF(ISERROR(T6/#REF!)=TRUE,0,T6/#REF!)*100</f>
        <v>0</v>
      </c>
      <c r="Z6" s="18" t="e">
        <f>#REF!</f>
        <v>#REF!</v>
      </c>
      <c r="AA6" s="17" t="e">
        <f>M6/E6*100</f>
        <v>#DIV/0!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E8C0-DB44-41BD-809B-8F914217FE9B}">
  <sheetPr codeName="Feuil5"/>
  <dimension ref="A3:AA5"/>
  <sheetViews>
    <sheetView workbookViewId="0">
      <selection activeCell="D27" sqref="D27"/>
    </sheetView>
  </sheetViews>
  <sheetFormatPr baseColWidth="10" defaultRowHeight="15.75"/>
  <sheetData>
    <row r="3" spans="1:27">
      <c r="B3" s="24" t="s">
        <v>3</v>
      </c>
      <c r="C3" s="24" t="s">
        <v>4</v>
      </c>
      <c r="D3" s="24" t="s">
        <v>5</v>
      </c>
      <c r="E3" s="24" t="s">
        <v>6</v>
      </c>
      <c r="F3" s="24" t="s">
        <v>36</v>
      </c>
      <c r="G3" s="24" t="s">
        <v>7</v>
      </c>
      <c r="H3" s="24" t="s">
        <v>8</v>
      </c>
      <c r="I3" s="24" t="s">
        <v>9</v>
      </c>
      <c r="J3" s="24" t="s">
        <v>10</v>
      </c>
      <c r="K3" s="24" t="s">
        <v>11</v>
      </c>
      <c r="L3" s="24" t="s">
        <v>12</v>
      </c>
      <c r="M3" s="24" t="s">
        <v>13</v>
      </c>
      <c r="N3" s="24" t="s">
        <v>14</v>
      </c>
      <c r="O3" s="24" t="s">
        <v>15</v>
      </c>
      <c r="P3" s="24" t="s">
        <v>16</v>
      </c>
      <c r="Q3" s="24" t="s">
        <v>17</v>
      </c>
      <c r="R3" s="24" t="s">
        <v>43</v>
      </c>
      <c r="S3" s="24" t="s">
        <v>18</v>
      </c>
      <c r="T3" s="24" t="s">
        <v>19</v>
      </c>
      <c r="U3" s="24" t="s">
        <v>29</v>
      </c>
      <c r="V3" s="24" t="s">
        <v>38</v>
      </c>
      <c r="W3" s="11" t="s">
        <v>39</v>
      </c>
      <c r="X3" s="14" t="s">
        <v>37</v>
      </c>
      <c r="Y3" s="15" t="s">
        <v>48</v>
      </c>
      <c r="Z3" s="15" t="s">
        <v>42</v>
      </c>
      <c r="AA3" s="16" t="s">
        <v>47</v>
      </c>
    </row>
    <row r="4" spans="1:27" ht="16.5" thickBot="1">
      <c r="A4" t="s">
        <v>93</v>
      </c>
      <c r="B4" s="72">
        <v>400</v>
      </c>
      <c r="C4" s="2" t="e">
        <f>G3*2+J3*3+M3</f>
        <v>#VALUE!</v>
      </c>
      <c r="D4" s="2">
        <f>G4+J4</f>
        <v>0</v>
      </c>
      <c r="E4" s="2">
        <f>H4+K4</f>
        <v>0</v>
      </c>
      <c r="F4" s="17">
        <f>IF(ISERROR(D4+0.5*J4/E4)=TRUE,0,(D4/E4)*100)</f>
        <v>0</v>
      </c>
      <c r="G4" s="3">
        <f>IF(ISERROR(AI8),0,VALUE(AI8))</f>
        <v>0</v>
      </c>
      <c r="H4" s="3">
        <f>IF(ISERROR(AJ8),0,VALUE(AJ8))</f>
        <v>0</v>
      </c>
      <c r="I4" s="17">
        <f>IF(ISERROR(G4/H4)=TRUE,0,(G4/H4)*100)</f>
        <v>0</v>
      </c>
      <c r="J4" s="3">
        <f>IF(ISERROR(AL8),0,VALUE(AL8))</f>
        <v>0</v>
      </c>
      <c r="K4" s="3">
        <f>IF(ISERROR(AM8),0,VALUE(AM8))</f>
        <v>0</v>
      </c>
      <c r="L4" s="17">
        <f>IF(ISERROR(J4/K4)=TRUE,0,(J4/K4)*100)</f>
        <v>0</v>
      </c>
      <c r="M4" s="3">
        <f>IF(ISERROR(AO8),0,VALUE(AO8))</f>
        <v>0</v>
      </c>
      <c r="N4" s="3">
        <f>IF(ISERROR(AP8),0,VALUE(AP8))</f>
        <v>0</v>
      </c>
      <c r="O4" s="17">
        <f>IF(ISERROR(M4/N4)=TRUE,0,(M4/N4)*100)</f>
        <v>0</v>
      </c>
      <c r="P4" s="3">
        <f>IF(ISERROR(AQ8),0,VALUE(AQ8))</f>
        <v>0</v>
      </c>
      <c r="Q4" s="3">
        <f>IF(ISERROR(AR8),0,VALUE(AR8))</f>
        <v>0</v>
      </c>
      <c r="R4" s="7">
        <f>P4+Q4</f>
        <v>0</v>
      </c>
      <c r="S4" s="3">
        <f>IF(ISERROR(AT8),0,VALUE(AT8))</f>
        <v>0</v>
      </c>
      <c r="T4" s="3">
        <f t="shared" ref="T4:U5" si="0">IF(ISERROR(AU8),0,VALUE(AU8))</f>
        <v>0</v>
      </c>
      <c r="U4" s="3">
        <f t="shared" si="0"/>
        <v>0</v>
      </c>
      <c r="V4" s="21">
        <f>E4+(N4*0.44)+T4-P4</f>
        <v>0</v>
      </c>
      <c r="W4" s="13" t="e">
        <f>IF(#REF!=0,0,#REF!/#REF!)</f>
        <v>#REF!</v>
      </c>
      <c r="X4" s="17">
        <f>IF(ISERROR(D4+0.5*J4/E4)=TRUE,0,(D4/E4)*100)</f>
        <v>0</v>
      </c>
      <c r="Y4" s="19">
        <f>IF(ISERROR(T4/#REF!)=TRUE,0,T4/#REF!)*100</f>
        <v>0</v>
      </c>
      <c r="Z4" s="19" t="e">
        <f>#REF!</f>
        <v>#REF!</v>
      </c>
      <c r="AA4" s="17" t="e">
        <f>M4/E4*100</f>
        <v>#DIV/0!</v>
      </c>
    </row>
    <row r="5" spans="1:27" ht="16.5" thickBot="1">
      <c r="A5" t="s">
        <v>94</v>
      </c>
      <c r="B5" s="72">
        <v>400</v>
      </c>
      <c r="C5" s="2">
        <f>G4*2+J4*3+M4</f>
        <v>0</v>
      </c>
      <c r="D5" s="2">
        <f>G5+J5</f>
        <v>0</v>
      </c>
      <c r="E5" s="2">
        <f>H5+K5</f>
        <v>0</v>
      </c>
      <c r="F5" s="17">
        <f>IF(ISERROR(D5+0.5*J5/E5)=TRUE,0,(D5/E5)*100)</f>
        <v>0</v>
      </c>
      <c r="G5" s="3">
        <f>IF(ISERROR(AI9),0,VALUE(AI9))</f>
        <v>0</v>
      </c>
      <c r="H5" s="3">
        <f>IF(ISERROR(AJ9),0,VALUE(AJ9))</f>
        <v>0</v>
      </c>
      <c r="I5" s="17">
        <f>IF(ISERROR(G5/H5)=TRUE,0,(G5/H5)*100)</f>
        <v>0</v>
      </c>
      <c r="J5" s="3">
        <f>IF(ISERROR(AL9),0,VALUE(AL9))</f>
        <v>0</v>
      </c>
      <c r="K5" s="3">
        <f>IF(ISERROR(AM9),0,VALUE(AM9))</f>
        <v>0</v>
      </c>
      <c r="L5" s="17">
        <f>IF(ISERROR(J5/K5)=TRUE,0,(J5/K5)*100)</f>
        <v>0</v>
      </c>
      <c r="M5" s="3">
        <f>IF(ISERROR(AO9),0,VALUE(AO9))</f>
        <v>0</v>
      </c>
      <c r="N5" s="3">
        <f>IF(ISERROR(AP9),0,VALUE(AP9))</f>
        <v>0</v>
      </c>
      <c r="O5" s="17">
        <f>IF(ISERROR(M5/N5)=TRUE,0,(M5/N5)*100)</f>
        <v>0</v>
      </c>
      <c r="P5" s="3">
        <f>IF(ISERROR(AQ9),0,VALUE(AQ9))</f>
        <v>0</v>
      </c>
      <c r="Q5" s="3">
        <f>IF(ISERROR(AR9),0,VALUE(AR9))</f>
        <v>0</v>
      </c>
      <c r="R5" s="7">
        <f>P5+Q5</f>
        <v>0</v>
      </c>
      <c r="S5" s="3">
        <f>IF(ISERROR(AT9),0,VALUE(AT9))</f>
        <v>0</v>
      </c>
      <c r="T5" s="3">
        <f t="shared" si="0"/>
        <v>0</v>
      </c>
      <c r="U5" s="3">
        <f t="shared" si="0"/>
        <v>0</v>
      </c>
      <c r="V5" s="21">
        <f>E5+(N5*0.44)+T5-P5</f>
        <v>0</v>
      </c>
      <c r="W5" s="13" t="e">
        <f>IF(#REF!=0,0,#REF!/#REF!)</f>
        <v>#REF!</v>
      </c>
      <c r="X5" s="17">
        <f>IF(ISERROR(D5+0.5*J5/E5)=TRUE,0,(D5/E5)*100)</f>
        <v>0</v>
      </c>
      <c r="Y5" s="19">
        <f>IF(ISERROR(T5/#REF!)=TRUE,0,T5/#REF!)*100</f>
        <v>0</v>
      </c>
      <c r="Z5" s="19" t="e">
        <f>#REF!</f>
        <v>#REF!</v>
      </c>
      <c r="AA5" s="17" t="e">
        <f>M5/E5*100</f>
        <v>#DIV/0!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B1:BC55"/>
  <sheetViews>
    <sheetView showGridLines="0" workbookViewId="0">
      <selection activeCell="C34" sqref="C34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0" t="s">
        <v>40</v>
      </c>
      <c r="Z1" s="61"/>
      <c r="AA1" s="61"/>
      <c r="AB1" s="62"/>
    </row>
    <row r="2" spans="2:55" ht="16.5" thickBot="1">
      <c r="B2" s="50">
        <f xml:space="preserve"> Calendrier!A4</f>
        <v>1</v>
      </c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0" t="s">
        <v>41</v>
      </c>
      <c r="Z2" s="61"/>
      <c r="AA2" s="61"/>
      <c r="AB2" s="62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71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72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8" t="s">
        <v>20</v>
      </c>
      <c r="D8" s="69"/>
      <c r="E8" s="69"/>
      <c r="F8" s="69"/>
      <c r="G8" s="69"/>
      <c r="H8" s="70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6"/>
      <c r="T9" s="56"/>
      <c r="U9" s="56"/>
      <c r="V9" s="57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0" t="s">
        <v>40</v>
      </c>
      <c r="Z29" s="61"/>
      <c r="AA29" s="61"/>
      <c r="AB29" s="62"/>
    </row>
    <row r="30" spans="2:55" ht="16.5" thickBot="1">
      <c r="B30" s="50">
        <f xml:space="preserve"> Calendrier!A5</f>
        <v>2</v>
      </c>
      <c r="C30" s="63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0" t="s">
        <v>41</v>
      </c>
      <c r="Z30" s="61"/>
      <c r="AA30" s="61"/>
      <c r="AB30" s="62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71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" si="8">IF(ISERROR(AV43),0,VALUE(AV43))</f>
        <v>15</v>
      </c>
      <c r="V32" s="8">
        <f t="shared" ref="V32" si="9">IF(ISERROR(AW43),0,VALUE(AW43))</f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72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" si="10">IF(ISERROR(AV37),0,VALUE(AV37))</f>
        <v>13</v>
      </c>
      <c r="V33" s="3">
        <f t="shared" ref="V33" si="11">IF(ISERROR(AW37),0,VALUE(AW37))</f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2">FIND("	",$D$10,AE33+1)</f>
        <v>9</v>
      </c>
      <c r="AG33">
        <f t="shared" si="12"/>
        <v>12</v>
      </c>
      <c r="AH33">
        <f t="shared" si="12"/>
        <v>18</v>
      </c>
      <c r="AI33">
        <f t="shared" si="12"/>
        <v>21</v>
      </c>
      <c r="AJ33">
        <f t="shared" si="12"/>
        <v>26</v>
      </c>
      <c r="AK33">
        <f t="shared" si="12"/>
        <v>29</v>
      </c>
      <c r="AL33">
        <f t="shared" si="12"/>
        <v>35</v>
      </c>
      <c r="AM33">
        <f t="shared" si="12"/>
        <v>38</v>
      </c>
      <c r="AN33">
        <f t="shared" si="12"/>
        <v>41</v>
      </c>
      <c r="AO33">
        <f t="shared" si="12"/>
        <v>44</v>
      </c>
      <c r="AP33">
        <f t="shared" si="12"/>
        <v>47</v>
      </c>
      <c r="AQ33">
        <f t="shared" si="12"/>
        <v>50</v>
      </c>
      <c r="AR33">
        <f t="shared" si="12"/>
        <v>53</v>
      </c>
      <c r="AS33">
        <f t="shared" si="12"/>
        <v>55</v>
      </c>
      <c r="AT33">
        <f t="shared" si="12"/>
        <v>57</v>
      </c>
      <c r="AU33">
        <f t="shared" si="12"/>
        <v>59</v>
      </c>
      <c r="AV33">
        <f t="shared" si="12"/>
        <v>62</v>
      </c>
      <c r="AW33" t="e">
        <f t="shared" si="12"/>
        <v>#VALUE!</v>
      </c>
      <c r="AX33" t="e">
        <f t="shared" si="12"/>
        <v>#VALUE!</v>
      </c>
      <c r="AY33" t="e">
        <f t="shared" si="12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3">TRIM(MID($D$10,AK33,AL33-AK33))</f>
        <v xml:space="preserve">	15-25</v>
      </c>
      <c r="AQ34" t="str">
        <f t="shared" si="13"/>
        <v xml:space="preserve">	60</v>
      </c>
      <c r="AR34" t="str">
        <f t="shared" si="13"/>
        <v xml:space="preserve">	14</v>
      </c>
      <c r="AS34" t="str">
        <f t="shared" si="13"/>
        <v xml:space="preserve">	30</v>
      </c>
      <c r="AT34" t="str">
        <f t="shared" si="13"/>
        <v xml:space="preserve">	44</v>
      </c>
      <c r="AU34" t="str">
        <f t="shared" si="13"/>
        <v xml:space="preserve">	16</v>
      </c>
      <c r="AV34" t="str">
        <f t="shared" si="13"/>
        <v xml:space="preserve">	13</v>
      </c>
      <c r="AW34" t="str">
        <f t="shared" si="13"/>
        <v xml:space="preserve">	9</v>
      </c>
      <c r="AX34" t="str">
        <f t="shared" si="13"/>
        <v xml:space="preserve">	3</v>
      </c>
      <c r="AY34" t="str">
        <f t="shared" si="13"/>
        <v xml:space="preserve">	5</v>
      </c>
      <c r="AZ34" t="str">
        <f t="shared" si="13"/>
        <v xml:space="preserve">	21</v>
      </c>
      <c r="BA34" t="e">
        <f t="shared" si="13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65" t="s">
        <v>20</v>
      </c>
      <c r="C36" s="66"/>
      <c r="D36" s="66"/>
      <c r="E36" s="66"/>
      <c r="F36" s="66"/>
      <c r="G36" s="67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55" t="s">
        <v>77</v>
      </c>
      <c r="D37" s="55"/>
      <c r="E37" s="55"/>
      <c r="F37" s="55"/>
      <c r="G37" s="55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6"/>
      <c r="T37" s="56"/>
      <c r="U37" s="56"/>
      <c r="V37" s="57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4">CLEAN(AR34)</f>
        <v>14</v>
      </c>
      <c r="AS37" t="str">
        <f t="shared" si="14"/>
        <v>30</v>
      </c>
      <c r="AT37" t="str">
        <f t="shared" si="14"/>
        <v>44</v>
      </c>
      <c r="AU37" t="str">
        <f t="shared" si="14"/>
        <v>16</v>
      </c>
      <c r="AV37" t="str">
        <f t="shared" si="14"/>
        <v>13</v>
      </c>
      <c r="AW37" t="str">
        <f t="shared" si="14"/>
        <v>9</v>
      </c>
      <c r="AX37" t="str">
        <f t="shared" si="14"/>
        <v>3</v>
      </c>
      <c r="AY37" t="str">
        <f t="shared" si="14"/>
        <v>5</v>
      </c>
      <c r="AZ37" t="str">
        <f t="shared" si="14"/>
        <v>21</v>
      </c>
      <c r="BA37" t="e">
        <f t="shared" si="14"/>
        <v>#VALUE!</v>
      </c>
    </row>
    <row r="38" spans="2:53" ht="16.5" thickBot="1">
      <c r="B38" s="45" t="str">
        <f>B33</f>
        <v>BOURGES</v>
      </c>
      <c r="C38" s="58" t="s">
        <v>76</v>
      </c>
      <c r="D38" s="59"/>
      <c r="E38" s="59"/>
      <c r="F38" s="59"/>
      <c r="G38" s="59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5">FIND("	",$D$9,AE39+1)</f>
        <v>9</v>
      </c>
      <c r="AG39">
        <f t="shared" si="15"/>
        <v>12</v>
      </c>
      <c r="AH39">
        <f t="shared" si="15"/>
        <v>18</v>
      </c>
      <c r="AI39">
        <f t="shared" si="15"/>
        <v>21</v>
      </c>
      <c r="AJ39">
        <f t="shared" si="15"/>
        <v>26</v>
      </c>
      <c r="AK39">
        <f t="shared" si="15"/>
        <v>29</v>
      </c>
      <c r="AL39">
        <f t="shared" si="15"/>
        <v>34</v>
      </c>
      <c r="AM39">
        <f t="shared" si="15"/>
        <v>37</v>
      </c>
      <c r="AN39">
        <f t="shared" si="15"/>
        <v>40</v>
      </c>
      <c r="AO39">
        <f t="shared" si="15"/>
        <v>43</v>
      </c>
      <c r="AP39">
        <f t="shared" si="15"/>
        <v>46</v>
      </c>
      <c r="AQ39">
        <f t="shared" si="15"/>
        <v>49</v>
      </c>
      <c r="AR39">
        <f t="shared" si="15"/>
        <v>52</v>
      </c>
      <c r="AS39">
        <f t="shared" si="15"/>
        <v>54</v>
      </c>
      <c r="AT39">
        <f t="shared" si="15"/>
        <v>56</v>
      </c>
      <c r="AU39">
        <f t="shared" si="15"/>
        <v>58</v>
      </c>
      <c r="AV39">
        <f t="shared" si="15"/>
        <v>61</v>
      </c>
      <c r="AW39">
        <f t="shared" si="15"/>
        <v>64</v>
      </c>
      <c r="AX39">
        <f t="shared" si="15"/>
        <v>65</v>
      </c>
      <c r="AY39" t="e">
        <f t="shared" si="15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6">TRIM(MID($D$9,AK39,AL39-AK39))</f>
        <v xml:space="preserve">	6-11</v>
      </c>
      <c r="AQ40" t="str">
        <f t="shared" si="16"/>
        <v xml:space="preserve">	54</v>
      </c>
      <c r="AR40" t="str">
        <f t="shared" si="16"/>
        <v xml:space="preserve">	11</v>
      </c>
      <c r="AS40" t="str">
        <f t="shared" si="16"/>
        <v xml:space="preserve">	30</v>
      </c>
      <c r="AT40" t="str">
        <f t="shared" si="16"/>
        <v xml:space="preserve">	41</v>
      </c>
      <c r="AU40" t="str">
        <f t="shared" si="16"/>
        <v xml:space="preserve">	13</v>
      </c>
      <c r="AV40" t="str">
        <f t="shared" si="16"/>
        <v xml:space="preserve">	15</v>
      </c>
      <c r="AW40" t="str">
        <f t="shared" si="16"/>
        <v xml:space="preserve">	5</v>
      </c>
      <c r="AX40" t="str">
        <f t="shared" si="16"/>
        <v xml:space="preserve">	5</v>
      </c>
      <c r="AY40" t="str">
        <f t="shared" si="16"/>
        <v xml:space="preserve">	3</v>
      </c>
      <c r="AZ40" t="str">
        <f t="shared" si="16"/>
        <v xml:space="preserve">	24</v>
      </c>
      <c r="BA40" t="str">
        <f t="shared" si="16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7">CLEAN(AR40)</f>
        <v>11</v>
      </c>
      <c r="AS43" t="str">
        <f t="shared" si="17"/>
        <v>30</v>
      </c>
      <c r="AT43" t="str">
        <f t="shared" si="17"/>
        <v>41</v>
      </c>
      <c r="AU43" t="str">
        <f t="shared" si="17"/>
        <v>13</v>
      </c>
      <c r="AV43" t="str">
        <f t="shared" si="17"/>
        <v>15</v>
      </c>
      <c r="AW43" t="str">
        <f t="shared" si="17"/>
        <v>5</v>
      </c>
      <c r="AX43" t="str">
        <f t="shared" si="17"/>
        <v>5</v>
      </c>
      <c r="AY43" t="str">
        <f t="shared" si="17"/>
        <v>3</v>
      </c>
      <c r="AZ43" t="str">
        <f t="shared" si="17"/>
        <v>24</v>
      </c>
      <c r="BA43" t="str">
        <f t="shared" si="17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S9:V9"/>
    <mergeCell ref="B36:G36"/>
    <mergeCell ref="Y1:AB1"/>
    <mergeCell ref="C2:X2"/>
    <mergeCell ref="Y2:AB2"/>
    <mergeCell ref="C8:H8"/>
    <mergeCell ref="C37:G37"/>
    <mergeCell ref="S37:V37"/>
    <mergeCell ref="C38:G38"/>
    <mergeCell ref="Y29:AB29"/>
    <mergeCell ref="C30:X30"/>
    <mergeCell ref="Y30:AB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1A86-2B90-41C7-B3D5-6C7211461195}">
  <sheetPr codeName="Feuil11"/>
  <dimension ref="B1:BC55"/>
  <sheetViews>
    <sheetView showGridLines="0" workbookViewId="0">
      <selection activeCell="R19" sqref="R19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0" t="s">
        <v>40</v>
      </c>
      <c r="Z1" s="61"/>
      <c r="AA1" s="61"/>
      <c r="AB1" s="62"/>
    </row>
    <row r="2" spans="2:55" ht="16.5" thickBot="1">
      <c r="B2" s="50">
        <f xml:space="preserve"> Calendrier!A4</f>
        <v>1</v>
      </c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0" t="s">
        <v>41</v>
      </c>
      <c r="Z2" s="61"/>
      <c r="AA2" s="61"/>
      <c r="AB2" s="62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71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72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8" t="s">
        <v>20</v>
      </c>
      <c r="D8" s="69"/>
      <c r="E8" s="69"/>
      <c r="F8" s="69"/>
      <c r="G8" s="69"/>
      <c r="H8" s="70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6"/>
      <c r="T9" s="56"/>
      <c r="U9" s="56"/>
      <c r="V9" s="57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0" t="s">
        <v>40</v>
      </c>
      <c r="Z29" s="61"/>
      <c r="AA29" s="61"/>
      <c r="AB29" s="62"/>
    </row>
    <row r="30" spans="2:55" ht="16.5" thickBot="1">
      <c r="B30" s="50">
        <f xml:space="preserve"> Calendrier!A5</f>
        <v>2</v>
      </c>
      <c r="C30" s="63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0" t="s">
        <v>41</v>
      </c>
      <c r="Z30" s="61"/>
      <c r="AA30" s="61"/>
      <c r="AB30" s="62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71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:V32" si="8">IF(ISERROR(AV43),0,VALUE(AV43))</f>
        <v>15</v>
      </c>
      <c r="V32" s="8">
        <f t="shared" si="8"/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72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:V33" si="9">IF(ISERROR(AV37),0,VALUE(AV37))</f>
        <v>13</v>
      </c>
      <c r="V33" s="3">
        <f t="shared" si="9"/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0">FIND("	",$D$10,AE33+1)</f>
        <v>9</v>
      </c>
      <c r="AG33">
        <f t="shared" si="10"/>
        <v>12</v>
      </c>
      <c r="AH33">
        <f t="shared" si="10"/>
        <v>18</v>
      </c>
      <c r="AI33">
        <f t="shared" si="10"/>
        <v>21</v>
      </c>
      <c r="AJ33">
        <f t="shared" si="10"/>
        <v>26</v>
      </c>
      <c r="AK33">
        <f t="shared" si="10"/>
        <v>29</v>
      </c>
      <c r="AL33">
        <f t="shared" si="10"/>
        <v>35</v>
      </c>
      <c r="AM33">
        <f t="shared" si="10"/>
        <v>38</v>
      </c>
      <c r="AN33">
        <f t="shared" si="10"/>
        <v>41</v>
      </c>
      <c r="AO33">
        <f t="shared" si="10"/>
        <v>44</v>
      </c>
      <c r="AP33">
        <f t="shared" si="10"/>
        <v>47</v>
      </c>
      <c r="AQ33">
        <f t="shared" si="10"/>
        <v>50</v>
      </c>
      <c r="AR33">
        <f t="shared" si="10"/>
        <v>53</v>
      </c>
      <c r="AS33">
        <f t="shared" si="10"/>
        <v>55</v>
      </c>
      <c r="AT33">
        <f t="shared" si="10"/>
        <v>57</v>
      </c>
      <c r="AU33">
        <f t="shared" si="10"/>
        <v>59</v>
      </c>
      <c r="AV33">
        <f t="shared" si="10"/>
        <v>62</v>
      </c>
      <c r="AW33" t="e">
        <f t="shared" si="10"/>
        <v>#VALUE!</v>
      </c>
      <c r="AX33" t="e">
        <f t="shared" si="10"/>
        <v>#VALUE!</v>
      </c>
      <c r="AY33" t="e">
        <f t="shared" si="10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1">TRIM(MID($D$10,AK33,AL33-AK33))</f>
        <v xml:space="preserve">	15-25</v>
      </c>
      <c r="AQ34" t="str">
        <f t="shared" si="11"/>
        <v xml:space="preserve">	60</v>
      </c>
      <c r="AR34" t="str">
        <f t="shared" si="11"/>
        <v xml:space="preserve">	14</v>
      </c>
      <c r="AS34" t="str">
        <f t="shared" si="11"/>
        <v xml:space="preserve">	30</v>
      </c>
      <c r="AT34" t="str">
        <f t="shared" si="11"/>
        <v xml:space="preserve">	44</v>
      </c>
      <c r="AU34" t="str">
        <f t="shared" si="11"/>
        <v xml:space="preserve">	16</v>
      </c>
      <c r="AV34" t="str">
        <f t="shared" si="11"/>
        <v xml:space="preserve">	13</v>
      </c>
      <c r="AW34" t="str">
        <f t="shared" si="11"/>
        <v xml:space="preserve">	9</v>
      </c>
      <c r="AX34" t="str">
        <f t="shared" si="11"/>
        <v xml:space="preserve">	3</v>
      </c>
      <c r="AY34" t="str">
        <f t="shared" si="11"/>
        <v xml:space="preserve">	5</v>
      </c>
      <c r="AZ34" t="str">
        <f t="shared" si="11"/>
        <v xml:space="preserve">	21</v>
      </c>
      <c r="BA34" t="e">
        <f t="shared" si="11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65" t="s">
        <v>20</v>
      </c>
      <c r="C36" s="66"/>
      <c r="D36" s="66"/>
      <c r="E36" s="66"/>
      <c r="F36" s="66"/>
      <c r="G36" s="67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55" t="s">
        <v>77</v>
      </c>
      <c r="D37" s="55"/>
      <c r="E37" s="55"/>
      <c r="F37" s="55"/>
      <c r="G37" s="55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6"/>
      <c r="T37" s="56"/>
      <c r="U37" s="56"/>
      <c r="V37" s="57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2">CLEAN(AR34)</f>
        <v>14</v>
      </c>
      <c r="AS37" t="str">
        <f t="shared" si="12"/>
        <v>30</v>
      </c>
      <c r="AT37" t="str">
        <f t="shared" si="12"/>
        <v>44</v>
      </c>
      <c r="AU37" t="str">
        <f t="shared" si="12"/>
        <v>16</v>
      </c>
      <c r="AV37" t="str">
        <f t="shared" si="12"/>
        <v>13</v>
      </c>
      <c r="AW37" t="str">
        <f t="shared" si="12"/>
        <v>9</v>
      </c>
      <c r="AX37" t="str">
        <f t="shared" si="12"/>
        <v>3</v>
      </c>
      <c r="AY37" t="str">
        <f t="shared" si="12"/>
        <v>5</v>
      </c>
      <c r="AZ37" t="str">
        <f t="shared" si="12"/>
        <v>21</v>
      </c>
      <c r="BA37" t="e">
        <f t="shared" si="12"/>
        <v>#VALUE!</v>
      </c>
    </row>
    <row r="38" spans="2:53" ht="16.5" thickBot="1">
      <c r="B38" s="45" t="str">
        <f>B33</f>
        <v>BOURGES</v>
      </c>
      <c r="C38" s="58" t="s">
        <v>76</v>
      </c>
      <c r="D38" s="59"/>
      <c r="E38" s="59"/>
      <c r="F38" s="59"/>
      <c r="G38" s="59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3">FIND("	",$D$9,AE39+1)</f>
        <v>9</v>
      </c>
      <c r="AG39">
        <f t="shared" si="13"/>
        <v>12</v>
      </c>
      <c r="AH39">
        <f t="shared" si="13"/>
        <v>18</v>
      </c>
      <c r="AI39">
        <f t="shared" si="13"/>
        <v>21</v>
      </c>
      <c r="AJ39">
        <f t="shared" si="13"/>
        <v>26</v>
      </c>
      <c r="AK39">
        <f t="shared" si="13"/>
        <v>29</v>
      </c>
      <c r="AL39">
        <f t="shared" si="13"/>
        <v>34</v>
      </c>
      <c r="AM39">
        <f t="shared" si="13"/>
        <v>37</v>
      </c>
      <c r="AN39">
        <f t="shared" si="13"/>
        <v>40</v>
      </c>
      <c r="AO39">
        <f t="shared" si="13"/>
        <v>43</v>
      </c>
      <c r="AP39">
        <f t="shared" si="13"/>
        <v>46</v>
      </c>
      <c r="AQ39">
        <f t="shared" si="13"/>
        <v>49</v>
      </c>
      <c r="AR39">
        <f t="shared" si="13"/>
        <v>52</v>
      </c>
      <c r="AS39">
        <f t="shared" si="13"/>
        <v>54</v>
      </c>
      <c r="AT39">
        <f t="shared" si="13"/>
        <v>56</v>
      </c>
      <c r="AU39">
        <f t="shared" si="13"/>
        <v>58</v>
      </c>
      <c r="AV39">
        <f t="shared" si="13"/>
        <v>61</v>
      </c>
      <c r="AW39">
        <f t="shared" si="13"/>
        <v>64</v>
      </c>
      <c r="AX39">
        <f t="shared" si="13"/>
        <v>65</v>
      </c>
      <c r="AY39" t="e">
        <f t="shared" si="13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4">TRIM(MID($D$9,AK39,AL39-AK39))</f>
        <v xml:space="preserve">	6-11</v>
      </c>
      <c r="AQ40" t="str">
        <f t="shared" si="14"/>
        <v xml:space="preserve">	54</v>
      </c>
      <c r="AR40" t="str">
        <f t="shared" si="14"/>
        <v xml:space="preserve">	11</v>
      </c>
      <c r="AS40" t="str">
        <f t="shared" si="14"/>
        <v xml:space="preserve">	30</v>
      </c>
      <c r="AT40" t="str">
        <f t="shared" si="14"/>
        <v xml:space="preserve">	41</v>
      </c>
      <c r="AU40" t="str">
        <f t="shared" si="14"/>
        <v xml:space="preserve">	13</v>
      </c>
      <c r="AV40" t="str">
        <f t="shared" si="14"/>
        <v xml:space="preserve">	15</v>
      </c>
      <c r="AW40" t="str">
        <f t="shared" si="14"/>
        <v xml:space="preserve">	5</v>
      </c>
      <c r="AX40" t="str">
        <f t="shared" si="14"/>
        <v xml:space="preserve">	5</v>
      </c>
      <c r="AY40" t="str">
        <f t="shared" si="14"/>
        <v xml:space="preserve">	3</v>
      </c>
      <c r="AZ40" t="str">
        <f t="shared" si="14"/>
        <v xml:space="preserve">	24</v>
      </c>
      <c r="BA40" t="str">
        <f t="shared" si="14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5">CLEAN(AR40)</f>
        <v>11</v>
      </c>
      <c r="AS43" t="str">
        <f t="shared" si="15"/>
        <v>30</v>
      </c>
      <c r="AT43" t="str">
        <f t="shared" si="15"/>
        <v>41</v>
      </c>
      <c r="AU43" t="str">
        <f t="shared" si="15"/>
        <v>13</v>
      </c>
      <c r="AV43" t="str">
        <f t="shared" si="15"/>
        <v>15</v>
      </c>
      <c r="AW43" t="str">
        <f t="shared" si="15"/>
        <v>5</v>
      </c>
      <c r="AX43" t="str">
        <f t="shared" si="15"/>
        <v>5</v>
      </c>
      <c r="AY43" t="str">
        <f t="shared" si="15"/>
        <v>3</v>
      </c>
      <c r="AZ43" t="str">
        <f t="shared" si="15"/>
        <v>24</v>
      </c>
      <c r="BA43" t="str">
        <f t="shared" si="15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C30:X30"/>
    <mergeCell ref="Y30:AB30"/>
    <mergeCell ref="B36:G36"/>
    <mergeCell ref="C37:G37"/>
    <mergeCell ref="S37:V37"/>
    <mergeCell ref="C38:G38"/>
    <mergeCell ref="Y1:AB1"/>
    <mergeCell ref="C2:X2"/>
    <mergeCell ref="Y2:AB2"/>
    <mergeCell ref="C8:H8"/>
    <mergeCell ref="S9:V9"/>
    <mergeCell ref="Y29:AB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E171-2C1D-47DF-81F6-A7320515DC84}">
  <sheetPr codeName="Feuil12"/>
  <dimension ref="B1:BC55"/>
  <sheetViews>
    <sheetView showGridLines="0" workbookViewId="0">
      <selection activeCell="F24" sqref="F24"/>
    </sheetView>
  </sheetViews>
  <sheetFormatPr baseColWidth="10" defaultRowHeight="15.75"/>
  <cols>
    <col min="2" max="2" width="9.875" customWidth="1"/>
    <col min="3" max="3" width="9.625" customWidth="1"/>
    <col min="4" max="4" width="12.5" bestFit="1" customWidth="1"/>
    <col min="5" max="5" width="19.875" customWidth="1"/>
    <col min="6" max="6" width="14.625" bestFit="1" customWidth="1"/>
    <col min="7" max="7" width="9.5" customWidth="1"/>
    <col min="8" max="8" width="5.875" customWidth="1"/>
    <col min="9" max="9" width="7.375" customWidth="1"/>
    <col min="10" max="10" width="8.125" bestFit="1" customWidth="1"/>
    <col min="11" max="12" width="5.625" customWidth="1"/>
    <col min="13" max="13" width="8.125" bestFit="1" customWidth="1"/>
    <col min="14" max="15" width="5.625" customWidth="1"/>
    <col min="16" max="16" width="9.875" customWidth="1"/>
    <col min="17" max="24" width="5.625" customWidth="1"/>
    <col min="25" max="26" width="6.625" customWidth="1"/>
    <col min="27" max="27" width="7" customWidth="1"/>
    <col min="28" max="28" width="7.375" customWidth="1"/>
    <col min="30" max="30" width="10.875" customWidth="1"/>
    <col min="31" max="32" width="9.5" customWidth="1"/>
    <col min="33" max="34" width="4.625" customWidth="1"/>
    <col min="35" max="35" width="5.125" customWidth="1"/>
    <col min="36" max="36" width="4.625" customWidth="1"/>
    <col min="37" max="37" width="6" customWidth="1"/>
    <col min="38" max="39" width="4.625" customWidth="1"/>
    <col min="40" max="48" width="5.625" customWidth="1"/>
    <col min="49" max="49" width="7.125" customWidth="1"/>
    <col min="50" max="51" width="5.5" customWidth="1"/>
    <col min="52" max="52" width="21.125" customWidth="1"/>
    <col min="53" max="53" width="14.375" customWidth="1"/>
    <col min="54" max="54" width="5.5" customWidth="1"/>
  </cols>
  <sheetData>
    <row r="1" spans="2:55" ht="16.5" thickBot="1">
      <c r="Y1" s="60" t="s">
        <v>40</v>
      </c>
      <c r="Z1" s="61"/>
      <c r="AA1" s="61"/>
      <c r="AB1" s="62"/>
    </row>
    <row r="2" spans="2:55" ht="16.5" thickBot="1">
      <c r="B2" s="50">
        <f xml:space="preserve"> Calendrier!A4</f>
        <v>1</v>
      </c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0" t="s">
        <v>41</v>
      </c>
      <c r="Z2" s="61"/>
      <c r="AA2" s="61"/>
      <c r="AB2" s="62"/>
    </row>
    <row r="3" spans="2:55">
      <c r="B3" s="46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36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43</v>
      </c>
      <c r="T3" s="24" t="s">
        <v>18</v>
      </c>
      <c r="U3" s="24" t="s">
        <v>19</v>
      </c>
      <c r="V3" s="24" t="s">
        <v>29</v>
      </c>
      <c r="W3" s="24" t="s">
        <v>38</v>
      </c>
      <c r="X3" s="11" t="s">
        <v>39</v>
      </c>
      <c r="Y3" s="14" t="s">
        <v>37</v>
      </c>
      <c r="Z3" s="15" t="s">
        <v>48</v>
      </c>
      <c r="AA3" s="15" t="s">
        <v>42</v>
      </c>
      <c r="AB3" s="16" t="s">
        <v>47</v>
      </c>
    </row>
    <row r="4" spans="2:55">
      <c r="B4" s="47" t="str">
        <f>Calendrier!C4</f>
        <v>UFAB</v>
      </c>
      <c r="C4" s="71">
        <v>100</v>
      </c>
      <c r="D4" s="9">
        <f>H5*2+K5*3+N5</f>
        <v>59</v>
      </c>
      <c r="E4" s="9">
        <f>H4+K4</f>
        <v>22</v>
      </c>
      <c r="F4" s="9">
        <f>I4+L4</f>
        <v>61</v>
      </c>
      <c r="G4" s="17">
        <f>IF(ISERROR(E4+0.5*K4/F4)=TRUE,0,(E4/F4)*100)</f>
        <v>36.065573770491802</v>
      </c>
      <c r="H4" s="42">
        <f>IF(ISERROR(AJ15),0,VALUE(AJ15))</f>
        <v>19</v>
      </c>
      <c r="I4" s="42">
        <f>IF(ISERROR(AK15),0,VALUE(AK15))</f>
        <v>44</v>
      </c>
      <c r="J4" s="17">
        <f>IF(ISERROR(H4/I4)=TRUE,0,(H4/I4)*100)</f>
        <v>43.18181818181818</v>
      </c>
      <c r="K4" s="8">
        <f>IF(ISERROR(AM15),0,VALUE(AM15))</f>
        <v>3</v>
      </c>
      <c r="L4" s="8">
        <f>IF(ISERROR(AN15),0,VALUE(AN15))</f>
        <v>17</v>
      </c>
      <c r="M4" s="17">
        <f>IF(ISERROR(K4/L4)=TRUE,0,(K4/L4)*100)</f>
        <v>17.647058823529413</v>
      </c>
      <c r="N4" s="8">
        <f>IF(ISERROR(AP15),0,VALUE(AP15))</f>
        <v>6</v>
      </c>
      <c r="O4" s="8">
        <f>IF(ISERROR(AQ15),0,VALUE(AQ15))</f>
        <v>11</v>
      </c>
      <c r="P4" s="17">
        <f>IF(ISERROR(N4/O4)=TRUE,0,(N4/O4)*100)</f>
        <v>54.54545454545454</v>
      </c>
      <c r="Q4" s="8">
        <f>IF(ISERROR(AR15),0,VALUE(AR15))</f>
        <v>11</v>
      </c>
      <c r="R4" s="8">
        <f>IF(ISERROR(AS15),0,VALUE(AS15))</f>
        <v>30</v>
      </c>
      <c r="S4" s="10">
        <f>Q4+R4</f>
        <v>41</v>
      </c>
      <c r="T4" s="8">
        <f>IF(ISERROR(AU15),0,VALUE(AU15))</f>
        <v>13</v>
      </c>
      <c r="U4" s="8">
        <f t="shared" ref="U4:V4" si="0">IF(ISERROR(AV15),0,VALUE(AV15))</f>
        <v>15</v>
      </c>
      <c r="V4" s="8">
        <f t="shared" si="0"/>
        <v>5</v>
      </c>
      <c r="W4" s="20">
        <f>F4+(O4*0.44)+U4-Q4</f>
        <v>69.84</v>
      </c>
      <c r="X4" s="12" t="e">
        <f>IF(#REF!=0,0,#REF!/#REF!)</f>
        <v>#REF!</v>
      </c>
      <c r="Y4" s="17">
        <f>IF(ISERROR(E4+0.5*K4/F4)=TRUE,0,(E4/F4)*100)</f>
        <v>36.065573770491802</v>
      </c>
      <c r="Z4" s="18">
        <f>IF(ISERROR(U4/#REF!)=TRUE,0,U4/#REF!)*100</f>
        <v>0</v>
      </c>
      <c r="AA4" s="18" t="e">
        <f>#REF!</f>
        <v>#REF!</v>
      </c>
      <c r="AB4" s="17">
        <f>N4/F4*100</f>
        <v>9.8360655737704921</v>
      </c>
      <c r="AE4" s="1" t="s">
        <v>21</v>
      </c>
      <c r="AF4" s="1" t="s">
        <v>22</v>
      </c>
      <c r="AG4" s="1" t="s">
        <v>31</v>
      </c>
      <c r="AH4" s="1" t="s">
        <v>0</v>
      </c>
      <c r="AI4" s="1" t="s">
        <v>23</v>
      </c>
      <c r="AJ4" s="1" t="s">
        <v>32</v>
      </c>
      <c r="AK4" s="1" t="s">
        <v>33</v>
      </c>
      <c r="AL4" s="1" t="s">
        <v>24</v>
      </c>
      <c r="AM4" s="1" t="s">
        <v>34</v>
      </c>
      <c r="AN4" s="1" t="s">
        <v>35</v>
      </c>
      <c r="AO4" s="1" t="s">
        <v>25</v>
      </c>
      <c r="AP4" s="1" t="s">
        <v>1</v>
      </c>
      <c r="AQ4" s="1" t="s">
        <v>26</v>
      </c>
      <c r="AR4" s="1" t="s">
        <v>78</v>
      </c>
      <c r="AS4" s="1" t="s">
        <v>27</v>
      </c>
      <c r="AT4" s="1" t="s">
        <v>28</v>
      </c>
      <c r="AU4" s="1" t="s">
        <v>18</v>
      </c>
      <c r="AV4" s="1" t="s">
        <v>19</v>
      </c>
      <c r="AW4" s="1" t="s">
        <v>29</v>
      </c>
      <c r="AX4" s="1" t="s">
        <v>30</v>
      </c>
      <c r="AY4" s="1"/>
      <c r="AZ4" s="1"/>
      <c r="BA4" s="1"/>
      <c r="BB4" s="1"/>
      <c r="BC4" s="1"/>
    </row>
    <row r="5" spans="2:55" ht="16.5" thickBot="1">
      <c r="B5" s="48" t="str">
        <f>Calendrier!E4</f>
        <v>BLMA</v>
      </c>
      <c r="C5" s="72">
        <v>200</v>
      </c>
      <c r="D5" s="2">
        <f>H4*2+K4*3+N4</f>
        <v>53</v>
      </c>
      <c r="E5" s="2">
        <f>H5+K5</f>
        <v>19</v>
      </c>
      <c r="F5" s="2">
        <f>I5+L5</f>
        <v>59</v>
      </c>
      <c r="G5" s="17">
        <f>IF(ISERROR(E5+0.5*K5/F5)=TRUE,0,(E5/F5)*100)</f>
        <v>32.20338983050847</v>
      </c>
      <c r="H5" s="3">
        <f>IF(ISERROR(AJ9),0,VALUE(AJ9))</f>
        <v>13</v>
      </c>
      <c r="I5" s="3">
        <f>IF(ISERROR(AK9),0,VALUE(AK9))</f>
        <v>38</v>
      </c>
      <c r="J5" s="17">
        <f>IF(ISERROR(H5/I5)=TRUE,0,(H5/I5)*100)</f>
        <v>34.210526315789473</v>
      </c>
      <c r="K5" s="3">
        <f>IF(ISERROR(AM9),0,VALUE(AM9))</f>
        <v>6</v>
      </c>
      <c r="L5" s="3">
        <f>IF(ISERROR(AN9),0,VALUE(AN9))</f>
        <v>21</v>
      </c>
      <c r="M5" s="17">
        <f>IF(ISERROR(K5/L5)=TRUE,0,(K5/L5)*100)</f>
        <v>28.571428571428569</v>
      </c>
      <c r="N5" s="3">
        <f>IF(ISERROR(AP9),0,VALUE(AP9))</f>
        <v>15</v>
      </c>
      <c r="O5" s="3">
        <f>IF(ISERROR(AQ9),0,VALUE(AQ9))</f>
        <v>25</v>
      </c>
      <c r="P5" s="17">
        <f>IF(ISERROR(N5/O5)=TRUE,0,(N5/O5)*100)</f>
        <v>60</v>
      </c>
      <c r="Q5" s="3">
        <f>IF(ISERROR(AR9),0,VALUE(AR9))</f>
        <v>14</v>
      </c>
      <c r="R5" s="3">
        <f>IF(ISERROR(AS9),0,VALUE(AS9))</f>
        <v>30</v>
      </c>
      <c r="S5" s="7">
        <f>Q5+R5</f>
        <v>44</v>
      </c>
      <c r="T5" s="3">
        <f>IF(ISERROR(AU9),0,VALUE(AU9))</f>
        <v>16</v>
      </c>
      <c r="U5" s="3">
        <f t="shared" ref="U5:V5" si="1">IF(ISERROR(AV9),0,VALUE(AV9))</f>
        <v>13</v>
      </c>
      <c r="V5" s="3">
        <f t="shared" si="1"/>
        <v>9</v>
      </c>
      <c r="W5" s="21">
        <f>F5+(O5*0.44)+U5-Q5</f>
        <v>69</v>
      </c>
      <c r="X5" s="13" t="e">
        <f>IF(#REF!=0,0,#REF!/#REF!)</f>
        <v>#REF!</v>
      </c>
      <c r="Y5" s="17">
        <f>IF(ISERROR(E5+0.5*K5/F5)=TRUE,0,(E5/F5)*100)</f>
        <v>32.20338983050847</v>
      </c>
      <c r="Z5" s="19">
        <f>IF(ISERROR(U5/#REF!)=TRUE,0,U5/#REF!)*100</f>
        <v>0</v>
      </c>
      <c r="AA5" s="19" t="e">
        <f>#REF!</f>
        <v>#REF!</v>
      </c>
      <c r="AB5" s="17">
        <f>N5/F5*100</f>
        <v>25.423728813559322</v>
      </c>
      <c r="AE5">
        <f>FIND("	",$D$10)</f>
        <v>3</v>
      </c>
      <c r="AF5">
        <f t="shared" ref="AF5:AY5" si="2">FIND("	",$D$10,AE5+1)</f>
        <v>9</v>
      </c>
      <c r="AG5">
        <f t="shared" si="2"/>
        <v>12</v>
      </c>
      <c r="AH5">
        <f t="shared" si="2"/>
        <v>18</v>
      </c>
      <c r="AI5">
        <f t="shared" si="2"/>
        <v>21</v>
      </c>
      <c r="AJ5">
        <f t="shared" si="2"/>
        <v>26</v>
      </c>
      <c r="AK5">
        <f t="shared" si="2"/>
        <v>29</v>
      </c>
      <c r="AL5">
        <f t="shared" si="2"/>
        <v>35</v>
      </c>
      <c r="AM5">
        <f t="shared" si="2"/>
        <v>38</v>
      </c>
      <c r="AN5">
        <f t="shared" si="2"/>
        <v>41</v>
      </c>
      <c r="AO5">
        <f t="shared" si="2"/>
        <v>44</v>
      </c>
      <c r="AP5">
        <f t="shared" si="2"/>
        <v>47</v>
      </c>
      <c r="AQ5">
        <f t="shared" si="2"/>
        <v>50</v>
      </c>
      <c r="AR5">
        <f t="shared" si="2"/>
        <v>53</v>
      </c>
      <c r="AS5">
        <f t="shared" si="2"/>
        <v>55</v>
      </c>
      <c r="AT5">
        <f t="shared" si="2"/>
        <v>57</v>
      </c>
      <c r="AU5">
        <f t="shared" si="2"/>
        <v>59</v>
      </c>
      <c r="AV5">
        <f t="shared" si="2"/>
        <v>62</v>
      </c>
      <c r="AW5" t="e">
        <f t="shared" si="2"/>
        <v>#VALUE!</v>
      </c>
      <c r="AX5" t="e">
        <f t="shared" si="2"/>
        <v>#VALUE!</v>
      </c>
      <c r="AY5" t="e">
        <f t="shared" si="2"/>
        <v>#VALUE!</v>
      </c>
    </row>
    <row r="6" spans="2:55">
      <c r="AE6" t="str">
        <f>TRIM(MID($D$10,1,AE5-1))</f>
        <v>59</v>
      </c>
      <c r="AG6" t="str">
        <f>TRIM(MID($D$10,AE5,AF5-AE5))</f>
        <v xml:space="preserve">	19-59</v>
      </c>
      <c r="AJ6" t="str">
        <f>TRIM(MID($D$10,AG5,AH5-AG5))</f>
        <v xml:space="preserve">	13-38</v>
      </c>
      <c r="AK6" t="str">
        <f>TRIM(MID($D$10,AH5,AI5-AH5))</f>
        <v xml:space="preserve">	34</v>
      </c>
      <c r="AM6" t="str">
        <f>TRIM(MID($D$10,AI5,AJ5-AI5))</f>
        <v xml:space="preserve">	6-21</v>
      </c>
      <c r="AN6" t="str">
        <f>TRIM(MID($D$10,AJ5,AK5-AJ5))</f>
        <v xml:space="preserve">	28</v>
      </c>
      <c r="AP6" t="str">
        <f t="shared" ref="AP6:BA6" si="3">TRIM(MID($D$10,AK5,AL5-AK5))</f>
        <v xml:space="preserve">	15-25</v>
      </c>
      <c r="AQ6" t="str">
        <f t="shared" si="3"/>
        <v xml:space="preserve">	60</v>
      </c>
      <c r="AR6" t="str">
        <f t="shared" si="3"/>
        <v xml:space="preserve">	14</v>
      </c>
      <c r="AS6" t="str">
        <f t="shared" si="3"/>
        <v xml:space="preserve">	30</v>
      </c>
      <c r="AT6" t="str">
        <f t="shared" si="3"/>
        <v xml:space="preserve">	44</v>
      </c>
      <c r="AU6" t="str">
        <f t="shared" si="3"/>
        <v xml:space="preserve">	16</v>
      </c>
      <c r="AV6" t="str">
        <f t="shared" si="3"/>
        <v xml:space="preserve">	13</v>
      </c>
      <c r="AW6" t="str">
        <f t="shared" si="3"/>
        <v xml:space="preserve">	9</v>
      </c>
      <c r="AX6" t="str">
        <f t="shared" si="3"/>
        <v xml:space="preserve">	3</v>
      </c>
      <c r="AY6" t="str">
        <f t="shared" si="3"/>
        <v xml:space="preserve">	5</v>
      </c>
      <c r="AZ6" t="str">
        <f t="shared" si="3"/>
        <v xml:space="preserve">	21</v>
      </c>
      <c r="BA6" t="e">
        <f t="shared" si="3"/>
        <v>#VALUE!</v>
      </c>
    </row>
    <row r="7" spans="2:55" ht="16.5" thickBot="1">
      <c r="I7" s="4"/>
      <c r="K7" s="4"/>
      <c r="AE7">
        <f>FIND("-",AG6)</f>
        <v>4</v>
      </c>
      <c r="AG7">
        <f>FIND("-",AG6)</f>
        <v>4</v>
      </c>
      <c r="AI7">
        <f>FIND("-",AM6)</f>
        <v>3</v>
      </c>
      <c r="AK7">
        <f>FIND("-",AP6)</f>
        <v>4</v>
      </c>
    </row>
    <row r="8" spans="2:55" ht="16.5" thickBot="1">
      <c r="C8" s="68" t="s">
        <v>20</v>
      </c>
      <c r="D8" s="69"/>
      <c r="E8" s="69"/>
      <c r="F8" s="69"/>
      <c r="G8" s="69"/>
      <c r="H8" s="70"/>
      <c r="J8" s="5"/>
      <c r="AG8" t="str">
        <f>LEFT(AG6,3)</f>
        <v xml:space="preserve">	19</v>
      </c>
      <c r="AH8" t="str">
        <f>RIGHT(AG6,LEN(AG6)-AE7)</f>
        <v>59</v>
      </c>
      <c r="AJ8" t="str">
        <f>LEFT(AJ6,AG7-1)</f>
        <v xml:space="preserve">	13</v>
      </c>
      <c r="AK8" t="str">
        <f>RIGHT(AJ6,LEN(AJ6)-AG7)</f>
        <v>38</v>
      </c>
      <c r="AL8" t="str">
        <f>RIGHT(AK6,LEN(AK6)-AI7)</f>
        <v/>
      </c>
      <c r="AM8" t="str">
        <f>LEFT(AM6,AI7-1)</f>
        <v xml:space="preserve">	6</v>
      </c>
      <c r="AN8" t="str">
        <f>RIGHT(AM6,LEN(AM6)-AI7)</f>
        <v>21</v>
      </c>
      <c r="AP8" t="str">
        <f>LEFT(AP6,AK7-1)</f>
        <v xml:space="preserve">	15</v>
      </c>
      <c r="AQ8" t="str">
        <f>RIGHT(AP6,LEN(AP6)-AK7)</f>
        <v>25</v>
      </c>
    </row>
    <row r="9" spans="2:55" ht="16.5" thickBot="1">
      <c r="C9" s="45" t="str">
        <f>B4</f>
        <v>UFAB</v>
      </c>
      <c r="D9" s="52" t="s">
        <v>77</v>
      </c>
      <c r="E9" s="52"/>
      <c r="F9" s="52"/>
      <c r="G9" s="52"/>
      <c r="H9" s="52"/>
      <c r="I9" s="25" t="s">
        <v>59</v>
      </c>
      <c r="J9" s="26">
        <v>20</v>
      </c>
      <c r="K9" s="26">
        <v>13</v>
      </c>
      <c r="L9" s="26">
        <v>14</v>
      </c>
      <c r="M9" s="26">
        <v>22</v>
      </c>
      <c r="N9" s="25">
        <v>69</v>
      </c>
      <c r="S9" s="56"/>
      <c r="T9" s="56"/>
      <c r="U9" s="56"/>
      <c r="V9" s="57"/>
      <c r="AG9" t="str">
        <f>CLEAN(AG8)</f>
        <v>19</v>
      </c>
      <c r="AH9" t="str">
        <f>CLEAN(AH8)</f>
        <v>59</v>
      </c>
      <c r="AJ9" t="str">
        <f>CLEAN(AJ8)</f>
        <v>13</v>
      </c>
      <c r="AK9" t="str">
        <f>CLEAN(AK8)</f>
        <v>38</v>
      </c>
      <c r="AL9" t="str">
        <f>CLEAN(AL8)</f>
        <v/>
      </c>
      <c r="AM9" t="str">
        <f>CLEAN(AM8)</f>
        <v>6</v>
      </c>
      <c r="AN9" t="str">
        <f>CLEAN(AN8)</f>
        <v>21</v>
      </c>
      <c r="AP9" t="str">
        <f>CLEAN(AP8)</f>
        <v>15</v>
      </c>
      <c r="AQ9" t="str">
        <f>CLEAN(AQ8)</f>
        <v>25</v>
      </c>
      <c r="AR9" t="str">
        <f t="shared" ref="AR9:BA9" si="4">CLEAN(AR6)</f>
        <v>14</v>
      </c>
      <c r="AS9" t="str">
        <f t="shared" si="4"/>
        <v>30</v>
      </c>
      <c r="AT9" t="str">
        <f t="shared" si="4"/>
        <v>44</v>
      </c>
      <c r="AU9" t="str">
        <f t="shared" si="4"/>
        <v>16</v>
      </c>
      <c r="AV9" t="str">
        <f t="shared" si="4"/>
        <v>13</v>
      </c>
      <c r="AW9" t="str">
        <f t="shared" si="4"/>
        <v>9</v>
      </c>
      <c r="AX9" t="str">
        <f t="shared" si="4"/>
        <v>3</v>
      </c>
      <c r="AY9" t="str">
        <f t="shared" si="4"/>
        <v>5</v>
      </c>
      <c r="AZ9" t="str">
        <f t="shared" si="4"/>
        <v>21</v>
      </c>
      <c r="BA9" t="e">
        <f t="shared" si="4"/>
        <v>#VALUE!</v>
      </c>
    </row>
    <row r="10" spans="2:55" ht="18.95" customHeight="1" thickBot="1">
      <c r="C10" s="45" t="str">
        <f>B5</f>
        <v>BLMA</v>
      </c>
      <c r="D10" s="53" t="s">
        <v>76</v>
      </c>
      <c r="E10" s="54"/>
      <c r="F10" s="54"/>
      <c r="G10" s="54"/>
      <c r="H10" s="54"/>
      <c r="I10" s="25" t="s">
        <v>65</v>
      </c>
      <c r="J10" s="26">
        <v>14</v>
      </c>
      <c r="K10" s="26">
        <v>15</v>
      </c>
      <c r="L10" s="26">
        <v>13</v>
      </c>
      <c r="M10" s="26">
        <v>14</v>
      </c>
      <c r="N10" s="25">
        <v>56</v>
      </c>
      <c r="AE10" s="1" t="s">
        <v>21</v>
      </c>
      <c r="AF10" s="1" t="s">
        <v>22</v>
      </c>
      <c r="AG10" s="1" t="s">
        <v>31</v>
      </c>
      <c r="AH10" s="1" t="s">
        <v>0</v>
      </c>
      <c r="AI10" s="1" t="s">
        <v>23</v>
      </c>
      <c r="AJ10" s="1" t="s">
        <v>32</v>
      </c>
      <c r="AK10" s="1" t="s">
        <v>33</v>
      </c>
      <c r="AL10" s="1" t="s">
        <v>24</v>
      </c>
      <c r="AM10" s="1" t="s">
        <v>34</v>
      </c>
      <c r="AN10" s="1" t="s">
        <v>35</v>
      </c>
      <c r="AO10" s="1" t="s">
        <v>25</v>
      </c>
      <c r="AP10" s="1" t="s">
        <v>1</v>
      </c>
      <c r="AQ10" s="1" t="s">
        <v>26</v>
      </c>
      <c r="AR10" s="1" t="s">
        <v>78</v>
      </c>
      <c r="AS10" s="1" t="s">
        <v>27</v>
      </c>
      <c r="AT10" s="1" t="s">
        <v>28</v>
      </c>
      <c r="AU10" s="1" t="s">
        <v>18</v>
      </c>
      <c r="AV10" s="1" t="s">
        <v>19</v>
      </c>
      <c r="AW10" s="1" t="s">
        <v>29</v>
      </c>
      <c r="AX10" s="1" t="s">
        <v>30</v>
      </c>
      <c r="AY10" s="1"/>
    </row>
    <row r="11" spans="2:55">
      <c r="AE11">
        <f>FIND("	",$D$9)</f>
        <v>3</v>
      </c>
      <c r="AF11">
        <f t="shared" ref="AF11:AY11" si="5">FIND("	",$D$9,AE11+1)</f>
        <v>9</v>
      </c>
      <c r="AG11">
        <f t="shared" si="5"/>
        <v>12</v>
      </c>
      <c r="AH11">
        <f t="shared" si="5"/>
        <v>18</v>
      </c>
      <c r="AI11">
        <f t="shared" si="5"/>
        <v>21</v>
      </c>
      <c r="AJ11">
        <f t="shared" si="5"/>
        <v>26</v>
      </c>
      <c r="AK11">
        <f t="shared" si="5"/>
        <v>29</v>
      </c>
      <c r="AL11">
        <f t="shared" si="5"/>
        <v>34</v>
      </c>
      <c r="AM11">
        <f t="shared" si="5"/>
        <v>37</v>
      </c>
      <c r="AN11">
        <f t="shared" si="5"/>
        <v>40</v>
      </c>
      <c r="AO11">
        <f t="shared" si="5"/>
        <v>43</v>
      </c>
      <c r="AP11">
        <f t="shared" si="5"/>
        <v>46</v>
      </c>
      <c r="AQ11">
        <f t="shared" si="5"/>
        <v>49</v>
      </c>
      <c r="AR11">
        <f t="shared" si="5"/>
        <v>52</v>
      </c>
      <c r="AS11">
        <f t="shared" si="5"/>
        <v>54</v>
      </c>
      <c r="AT11">
        <f t="shared" si="5"/>
        <v>56</v>
      </c>
      <c r="AU11">
        <f t="shared" si="5"/>
        <v>58</v>
      </c>
      <c r="AV11">
        <f t="shared" si="5"/>
        <v>61</v>
      </c>
      <c r="AW11">
        <f t="shared" si="5"/>
        <v>64</v>
      </c>
      <c r="AX11">
        <f t="shared" si="5"/>
        <v>65</v>
      </c>
      <c r="AY11" t="e">
        <f t="shared" si="5"/>
        <v>#VALUE!</v>
      </c>
    </row>
    <row r="12" spans="2:55">
      <c r="N12" s="6"/>
      <c r="AE12" t="str">
        <f>TRIM(MID($D$9,1,AE11-1))</f>
        <v>53</v>
      </c>
      <c r="AG12" t="str">
        <f>TRIM(MID($D$9,AE11,AF11-AE11))</f>
        <v xml:space="preserve">	22-61</v>
      </c>
      <c r="AJ12" t="str">
        <f>TRIM(MID($D$9,AG11,AH11-AG11))</f>
        <v xml:space="preserve">	19-44</v>
      </c>
      <c r="AK12" t="str">
        <f>TRIM(MID($D$9,AH11,AI11-AH11))</f>
        <v xml:space="preserve">	43</v>
      </c>
      <c r="AM12" t="str">
        <f>TRIM(MID($D$9,AI11,AJ11-AI11))</f>
        <v xml:space="preserve">	3-17</v>
      </c>
      <c r="AN12" t="str">
        <f>TRIM(MID($D$9,AJ11,AK11-AJ11))</f>
        <v xml:space="preserve">	17</v>
      </c>
      <c r="AP12" t="str">
        <f t="shared" ref="AP12:BA12" si="6">TRIM(MID($D$9,AK11,AL11-AK11))</f>
        <v xml:space="preserve">	6-11</v>
      </c>
      <c r="AQ12" t="str">
        <f t="shared" si="6"/>
        <v xml:space="preserve">	54</v>
      </c>
      <c r="AR12" t="str">
        <f t="shared" si="6"/>
        <v xml:space="preserve">	11</v>
      </c>
      <c r="AS12" t="str">
        <f t="shared" si="6"/>
        <v xml:space="preserve">	30</v>
      </c>
      <c r="AT12" t="str">
        <f t="shared" si="6"/>
        <v xml:space="preserve">	41</v>
      </c>
      <c r="AU12" t="str">
        <f t="shared" si="6"/>
        <v xml:space="preserve">	13</v>
      </c>
      <c r="AV12" t="str">
        <f t="shared" si="6"/>
        <v xml:space="preserve">	15</v>
      </c>
      <c r="AW12" t="str">
        <f t="shared" si="6"/>
        <v xml:space="preserve">	5</v>
      </c>
      <c r="AX12" t="str">
        <f t="shared" si="6"/>
        <v xml:space="preserve">	5</v>
      </c>
      <c r="AY12" t="str">
        <f t="shared" si="6"/>
        <v xml:space="preserve">	3</v>
      </c>
      <c r="AZ12" t="str">
        <f t="shared" si="6"/>
        <v xml:space="preserve">	24</v>
      </c>
      <c r="BA12" t="str">
        <f t="shared" si="6"/>
        <v xml:space="preserve">	21</v>
      </c>
    </row>
    <row r="13" spans="2:55" ht="16.5" thickBot="1">
      <c r="AE13">
        <f>FIND("-",AG12)</f>
        <v>4</v>
      </c>
      <c r="AG13">
        <f>FIND("-",AG12)</f>
        <v>4</v>
      </c>
      <c r="AI13">
        <f>FIND("-",AM12)</f>
        <v>3</v>
      </c>
      <c r="AK13">
        <f>FIND("-",AP12)</f>
        <v>3</v>
      </c>
    </row>
    <row r="14" spans="2:55" ht="18.75" thickBot="1">
      <c r="B14" s="30" t="s">
        <v>52</v>
      </c>
      <c r="C14" s="29"/>
      <c r="D14" s="29"/>
      <c r="E14" s="30" t="s">
        <v>53</v>
      </c>
      <c r="F14" s="29"/>
      <c r="G14" s="31"/>
      <c r="H14" s="37" t="s">
        <v>49</v>
      </c>
      <c r="I14" s="41" t="s">
        <v>50</v>
      </c>
      <c r="AG14" t="str">
        <f>LEFT(AG12,3)</f>
        <v xml:space="preserve">	22</v>
      </c>
      <c r="AH14" t="str">
        <f>RIGHT(AG12,LEN(AG12)-AE13)</f>
        <v>61</v>
      </c>
      <c r="AJ14" t="str">
        <f>LEFT(AJ12,AG13-1)</f>
        <v xml:space="preserve">	19</v>
      </c>
      <c r="AK14" t="str">
        <f>RIGHT(AJ12,LEN(AJ12)-AG13)</f>
        <v>44</v>
      </c>
      <c r="AM14" t="str">
        <f>LEFT(AM12,AI13-1)</f>
        <v xml:space="preserve">	3</v>
      </c>
      <c r="AN14" t="str">
        <f>RIGHT(AM12,LEN(AM12)-AI13)</f>
        <v>17</v>
      </c>
      <c r="AP14" t="str">
        <f>LEFT(AP12,AK13-1)</f>
        <v xml:space="preserve">	6</v>
      </c>
      <c r="AQ14" t="str">
        <f>RIGHT(AP12,LEN(AP12)-AK13)</f>
        <v>11</v>
      </c>
    </row>
    <row r="15" spans="2:55">
      <c r="B15" s="27" t="s">
        <v>68</v>
      </c>
      <c r="E15" s="27" t="s">
        <v>62</v>
      </c>
      <c r="G15" s="32" t="s">
        <v>54</v>
      </c>
      <c r="H15" s="33">
        <f>MID(B15,FIND(":",B15)+1,LEN(B15))*1</f>
        <v>29</v>
      </c>
      <c r="I15" s="38">
        <f>MID(E15,FIND(":",E15)+1,LEN(E15))*1</f>
        <v>10</v>
      </c>
      <c r="AG15" t="str">
        <f>CLEAN(AG14)</f>
        <v>22</v>
      </c>
      <c r="AH15" t="str">
        <f>CLEAN(AH14)</f>
        <v>61</v>
      </c>
      <c r="AJ15" t="str">
        <f>CLEAN(AJ14)</f>
        <v>19</v>
      </c>
      <c r="AK15" t="str">
        <f>CLEAN(AK14)</f>
        <v>44</v>
      </c>
      <c r="AM15" t="str">
        <f>CLEAN(AM14)</f>
        <v>3</v>
      </c>
      <c r="AN15" t="str">
        <f>CLEAN(AN14)</f>
        <v>17</v>
      </c>
      <c r="AP15" t="str">
        <f>CLEAN(AP14)</f>
        <v>6</v>
      </c>
      <c r="AQ15" t="str">
        <f>CLEAN(AQ14)</f>
        <v>11</v>
      </c>
      <c r="AR15" t="str">
        <f t="shared" ref="AR15:BA15" si="7">CLEAN(AR12)</f>
        <v>11</v>
      </c>
      <c r="AS15" t="str">
        <f t="shared" si="7"/>
        <v>30</v>
      </c>
      <c r="AT15" t="str">
        <f t="shared" si="7"/>
        <v>41</v>
      </c>
      <c r="AU15" t="str">
        <f t="shared" si="7"/>
        <v>13</v>
      </c>
      <c r="AV15" t="str">
        <f t="shared" si="7"/>
        <v>15</v>
      </c>
      <c r="AW15" t="str">
        <f t="shared" si="7"/>
        <v>5</v>
      </c>
      <c r="AX15" t="str">
        <f t="shared" si="7"/>
        <v>5</v>
      </c>
      <c r="AY15" t="str">
        <f t="shared" si="7"/>
        <v>3</v>
      </c>
      <c r="AZ15" t="str">
        <f t="shared" si="7"/>
        <v>24</v>
      </c>
      <c r="BA15" t="str">
        <f t="shared" si="7"/>
        <v>21</v>
      </c>
    </row>
    <row r="16" spans="2:55" ht="18">
      <c r="B16" s="28"/>
      <c r="E16" s="28"/>
      <c r="G16" s="32" t="s">
        <v>55</v>
      </c>
      <c r="H16" s="34">
        <f>MID(B17,FIND(":",B17)+1,LEN(B17))*1</f>
        <v>38</v>
      </c>
      <c r="I16" s="39">
        <f>MID(E17,FIND(":",E17)+1,LEN(E17))*1</f>
        <v>32</v>
      </c>
    </row>
    <row r="17" spans="2:55">
      <c r="B17" s="27" t="s">
        <v>64</v>
      </c>
      <c r="E17" s="27" t="s">
        <v>51</v>
      </c>
      <c r="G17" s="32" t="s">
        <v>56</v>
      </c>
      <c r="H17" s="34">
        <f>MID(B19,FIND(":",B19)+1,LEN(B19))*1</f>
        <v>6</v>
      </c>
      <c r="I17" s="39">
        <f>MID(E19,FIND(":",E19)+1,LEN(E19))*1</f>
        <v>11</v>
      </c>
    </row>
    <row r="18" spans="2:55" ht="18">
      <c r="B18" s="28"/>
      <c r="E18" s="28"/>
      <c r="G18" s="32" t="s">
        <v>57</v>
      </c>
      <c r="H18" s="34">
        <f>MID(B21,FIND(":",B21)+1,LEN(B21))*1</f>
        <v>11</v>
      </c>
      <c r="I18" s="39">
        <f>MID(E21,FIND(":",E21)+1,LEN(E21))*1</f>
        <v>6</v>
      </c>
    </row>
    <row r="19" spans="2:55" ht="16.5" thickBot="1">
      <c r="B19" s="27" t="s">
        <v>63</v>
      </c>
      <c r="E19" s="27" t="s">
        <v>60</v>
      </c>
      <c r="G19" s="35" t="s">
        <v>58</v>
      </c>
      <c r="H19" s="36">
        <f>MID(B23,FIND(":",B23)+1,LEN(B23))*1</f>
        <v>17</v>
      </c>
      <c r="I19" s="40">
        <f>MID(E23,FIND(":",E23)+1,LEN(E23))*1</f>
        <v>30</v>
      </c>
    </row>
    <row r="20" spans="2:55" ht="18">
      <c r="B20" s="28"/>
      <c r="E20" s="28"/>
    </row>
    <row r="21" spans="2:55">
      <c r="B21" s="27" t="s">
        <v>67</v>
      </c>
      <c r="E21" s="27" t="s">
        <v>61</v>
      </c>
    </row>
    <row r="22" spans="2:55" ht="18">
      <c r="B22" s="28"/>
      <c r="E22" s="28"/>
    </row>
    <row r="23" spans="2:55">
      <c r="B23" s="27" t="s">
        <v>66</v>
      </c>
      <c r="E23" s="27" t="s">
        <v>71</v>
      </c>
    </row>
    <row r="24" spans="2:55" ht="18">
      <c r="B24" s="28"/>
      <c r="E24" s="28"/>
    </row>
    <row r="25" spans="2:55">
      <c r="B25" s="27" t="s">
        <v>69</v>
      </c>
      <c r="E25" s="27" t="s">
        <v>72</v>
      </c>
    </row>
    <row r="26" spans="2:55" ht="18">
      <c r="B26" s="28"/>
      <c r="E26" s="28"/>
    </row>
    <row r="27" spans="2:55">
      <c r="B27" s="27" t="s">
        <v>70</v>
      </c>
      <c r="E27" s="27" t="s">
        <v>73</v>
      </c>
    </row>
    <row r="28" spans="2:55" ht="16.5" thickBot="1"/>
    <row r="29" spans="2:55" ht="16.5" thickBot="1">
      <c r="Y29" s="60" t="s">
        <v>40</v>
      </c>
      <c r="Z29" s="61"/>
      <c r="AA29" s="61"/>
      <c r="AB29" s="62"/>
    </row>
    <row r="30" spans="2:55" ht="16.5" thickBot="1">
      <c r="B30" s="50">
        <f xml:space="preserve"> Calendrier!A5</f>
        <v>2</v>
      </c>
      <c r="C30" s="63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0" t="s">
        <v>41</v>
      </c>
      <c r="Z30" s="61"/>
      <c r="AA30" s="61"/>
      <c r="AB30" s="62"/>
    </row>
    <row r="31" spans="2:55">
      <c r="B31" s="46" t="s">
        <v>2</v>
      </c>
      <c r="C31" s="24" t="s">
        <v>3</v>
      </c>
      <c r="D31" s="24" t="s">
        <v>4</v>
      </c>
      <c r="E31" s="24" t="s">
        <v>5</v>
      </c>
      <c r="F31" s="24" t="s">
        <v>6</v>
      </c>
      <c r="G31" s="24" t="s">
        <v>36</v>
      </c>
      <c r="H31" s="24" t="s">
        <v>7</v>
      </c>
      <c r="I31" s="24" t="s">
        <v>8</v>
      </c>
      <c r="J31" s="24" t="s">
        <v>9</v>
      </c>
      <c r="K31" s="24" t="s">
        <v>10</v>
      </c>
      <c r="L31" s="24" t="s">
        <v>11</v>
      </c>
      <c r="M31" s="24" t="s">
        <v>12</v>
      </c>
      <c r="N31" s="24" t="s">
        <v>13</v>
      </c>
      <c r="O31" s="24" t="s">
        <v>14</v>
      </c>
      <c r="P31" s="24" t="s">
        <v>15</v>
      </c>
      <c r="Q31" s="24" t="s">
        <v>16</v>
      </c>
      <c r="R31" s="24" t="s">
        <v>17</v>
      </c>
      <c r="S31" s="24" t="s">
        <v>43</v>
      </c>
      <c r="T31" s="24" t="s">
        <v>18</v>
      </c>
      <c r="U31" s="24" t="s">
        <v>19</v>
      </c>
      <c r="V31" s="24" t="s">
        <v>29</v>
      </c>
      <c r="W31" s="24" t="s">
        <v>38</v>
      </c>
      <c r="X31" s="11" t="s">
        <v>39</v>
      </c>
      <c r="Y31" s="14" t="s">
        <v>37</v>
      </c>
      <c r="Z31" s="15" t="s">
        <v>48</v>
      </c>
      <c r="AA31" s="15" t="s">
        <v>42</v>
      </c>
      <c r="AB31" s="16" t="s">
        <v>47</v>
      </c>
    </row>
    <row r="32" spans="2:55">
      <c r="B32" s="47" t="str">
        <f>Calendrier!C5</f>
        <v>RVBC</v>
      </c>
      <c r="C32" s="71">
        <v>300</v>
      </c>
      <c r="D32" s="9">
        <f>H33*2+K33*3+N33</f>
        <v>59</v>
      </c>
      <c r="E32" s="9">
        <f>H32+K32</f>
        <v>22</v>
      </c>
      <c r="F32" s="9">
        <f>I32+L32</f>
        <v>61</v>
      </c>
      <c r="G32" s="17">
        <f>IF(ISERROR(E32+0.5*K32/F32)=TRUE,0,(E32/F32)*100)</f>
        <v>36.065573770491802</v>
      </c>
      <c r="H32" s="42">
        <f>IF(ISERROR(AJ43),0,VALUE(AJ43))</f>
        <v>19</v>
      </c>
      <c r="I32" s="42">
        <f>IF(ISERROR(AK43),0,VALUE(AK43))</f>
        <v>44</v>
      </c>
      <c r="J32" s="17">
        <f>IF(ISERROR(H32/I32)=TRUE,0,(H32/I32)*100)</f>
        <v>43.18181818181818</v>
      </c>
      <c r="K32" s="8">
        <f>IF(ISERROR(AM43),0,VALUE(AM43))</f>
        <v>3</v>
      </c>
      <c r="L32" s="8">
        <f>IF(ISERROR(AN43),0,VALUE(AN43))</f>
        <v>17</v>
      </c>
      <c r="M32" s="17">
        <f>IF(ISERROR(K32/L32)=TRUE,0,(K32/L32)*100)</f>
        <v>17.647058823529413</v>
      </c>
      <c r="N32" s="8">
        <f>IF(ISERROR(AP43),0,VALUE(AP43))</f>
        <v>6</v>
      </c>
      <c r="O32" s="8">
        <f>IF(ISERROR(AQ43),0,VALUE(AQ43))</f>
        <v>11</v>
      </c>
      <c r="P32" s="17">
        <f>IF(ISERROR(N32/O32)=TRUE,0,(N32/O32)*100)</f>
        <v>54.54545454545454</v>
      </c>
      <c r="Q32" s="8">
        <f>IF(ISERROR(AR43),0,VALUE(AR43))</f>
        <v>11</v>
      </c>
      <c r="R32" s="8">
        <f>IF(ISERROR(AS43),0,VALUE(AS43))</f>
        <v>30</v>
      </c>
      <c r="S32" s="10">
        <f>Q32+R32</f>
        <v>41</v>
      </c>
      <c r="T32" s="8">
        <f>IF(ISERROR(AU43),0,VALUE(AU43))</f>
        <v>13</v>
      </c>
      <c r="U32" s="8">
        <f t="shared" ref="U32:V32" si="8">IF(ISERROR(AV43),0,VALUE(AV43))</f>
        <v>15</v>
      </c>
      <c r="V32" s="8">
        <f t="shared" si="8"/>
        <v>5</v>
      </c>
      <c r="W32" s="20">
        <f>F32+(O32*0.44)+U32-Q32</f>
        <v>69.84</v>
      </c>
      <c r="X32" s="12" t="e">
        <f>IF(#REF!=0,0,#REF!/#REF!)</f>
        <v>#REF!</v>
      </c>
      <c r="Y32" s="17">
        <f>IF(ISERROR(E32+0.5*K32/F32)=TRUE,0,(E32/F32)*100)</f>
        <v>36.065573770491802</v>
      </c>
      <c r="Z32" s="18">
        <f>IF(ISERROR(U32/#REF!)=TRUE,0,U32/#REF!)*100</f>
        <v>0</v>
      </c>
      <c r="AA32" s="18" t="e">
        <f>#REF!</f>
        <v>#REF!</v>
      </c>
      <c r="AB32" s="17">
        <f>N32/F32*100</f>
        <v>9.8360655737704921</v>
      </c>
      <c r="AE32" s="1" t="s">
        <v>21</v>
      </c>
      <c r="AF32" s="1" t="s">
        <v>22</v>
      </c>
      <c r="AG32" s="1" t="s">
        <v>31</v>
      </c>
      <c r="AH32" s="1" t="s">
        <v>0</v>
      </c>
      <c r="AI32" s="1" t="s">
        <v>23</v>
      </c>
      <c r="AJ32" s="1" t="s">
        <v>32</v>
      </c>
      <c r="AK32" s="1" t="s">
        <v>33</v>
      </c>
      <c r="AL32" s="1" t="s">
        <v>24</v>
      </c>
      <c r="AM32" s="1" t="s">
        <v>34</v>
      </c>
      <c r="AN32" s="1" t="s">
        <v>35</v>
      </c>
      <c r="AO32" s="1" t="s">
        <v>25</v>
      </c>
      <c r="AP32" s="1" t="s">
        <v>1</v>
      </c>
      <c r="AQ32" s="1" t="s">
        <v>26</v>
      </c>
      <c r="AR32" s="1" t="s">
        <v>78</v>
      </c>
      <c r="AS32" s="1" t="s">
        <v>27</v>
      </c>
      <c r="AT32" s="1" t="s">
        <v>28</v>
      </c>
      <c r="AU32" s="1" t="s">
        <v>18</v>
      </c>
      <c r="AV32" s="1" t="s">
        <v>19</v>
      </c>
      <c r="AW32" s="1" t="s">
        <v>29</v>
      </c>
      <c r="AX32" s="1" t="s">
        <v>30</v>
      </c>
      <c r="AY32" s="1"/>
      <c r="AZ32" s="1"/>
      <c r="BA32" s="1"/>
      <c r="BB32" s="1"/>
      <c r="BC32" s="1"/>
    </row>
    <row r="33" spans="2:53" ht="16.5" thickBot="1">
      <c r="B33" s="48" t="str">
        <f>Calendrier!E5</f>
        <v>BOURGES</v>
      </c>
      <c r="C33" s="72">
        <v>400</v>
      </c>
      <c r="D33" s="2">
        <f>H32*2+K32*3+N32</f>
        <v>53</v>
      </c>
      <c r="E33" s="2">
        <f>H33+K33</f>
        <v>19</v>
      </c>
      <c r="F33" s="2">
        <f>I33+L33</f>
        <v>59</v>
      </c>
      <c r="G33" s="17">
        <f>IF(ISERROR(E33+0.5*K33/F33)=TRUE,0,(E33/F33)*100)</f>
        <v>32.20338983050847</v>
      </c>
      <c r="H33" s="3">
        <f>IF(ISERROR(AJ37),0,VALUE(AJ37))</f>
        <v>13</v>
      </c>
      <c r="I33" s="3">
        <f>IF(ISERROR(AK37),0,VALUE(AK37))</f>
        <v>38</v>
      </c>
      <c r="J33" s="17">
        <f>IF(ISERROR(H33/I33)=TRUE,0,(H33/I33)*100)</f>
        <v>34.210526315789473</v>
      </c>
      <c r="K33" s="3">
        <f>IF(ISERROR(AM37),0,VALUE(AM37))</f>
        <v>6</v>
      </c>
      <c r="L33" s="3">
        <f>IF(ISERROR(AN37),0,VALUE(AN37))</f>
        <v>21</v>
      </c>
      <c r="M33" s="17">
        <f>IF(ISERROR(K33/L33)=TRUE,0,(K33/L33)*100)</f>
        <v>28.571428571428569</v>
      </c>
      <c r="N33" s="3">
        <f>IF(ISERROR(AP37),0,VALUE(AP37))</f>
        <v>15</v>
      </c>
      <c r="O33" s="3">
        <f>IF(ISERROR(AQ37),0,VALUE(AQ37))</f>
        <v>25</v>
      </c>
      <c r="P33" s="17">
        <f>IF(ISERROR(N33/O33)=TRUE,0,(N33/O33)*100)</f>
        <v>60</v>
      </c>
      <c r="Q33" s="3">
        <f>IF(ISERROR(AR37),0,VALUE(AR37))</f>
        <v>14</v>
      </c>
      <c r="R33" s="3">
        <f>IF(ISERROR(AS37),0,VALUE(AS37))</f>
        <v>30</v>
      </c>
      <c r="S33" s="7">
        <f>Q33+R33</f>
        <v>44</v>
      </c>
      <c r="T33" s="3">
        <f>IF(ISERROR(AU37),0,VALUE(AU37))</f>
        <v>16</v>
      </c>
      <c r="U33" s="3">
        <f t="shared" ref="U33:V33" si="9">IF(ISERROR(AV37),0,VALUE(AV37))</f>
        <v>13</v>
      </c>
      <c r="V33" s="3">
        <f t="shared" si="9"/>
        <v>9</v>
      </c>
      <c r="W33" s="21">
        <f>F33+(O33*0.44)+U33-Q33</f>
        <v>69</v>
      </c>
      <c r="X33" s="13" t="e">
        <f>IF(#REF!=0,0,#REF!/#REF!)</f>
        <v>#REF!</v>
      </c>
      <c r="Y33" s="17">
        <f>IF(ISERROR(E33+0.5*K33/F33)=TRUE,0,(E33/F33)*100)</f>
        <v>32.20338983050847</v>
      </c>
      <c r="Z33" s="19">
        <f>IF(ISERROR(U33/#REF!)=TRUE,0,U33/#REF!)*100</f>
        <v>0</v>
      </c>
      <c r="AA33" s="19" t="e">
        <f>#REF!</f>
        <v>#REF!</v>
      </c>
      <c r="AB33" s="17">
        <f>N33/F33*100</f>
        <v>25.423728813559322</v>
      </c>
      <c r="AE33">
        <f>FIND("	",$D$10)</f>
        <v>3</v>
      </c>
      <c r="AF33">
        <f t="shared" ref="AF33:AY33" si="10">FIND("	",$D$10,AE33+1)</f>
        <v>9</v>
      </c>
      <c r="AG33">
        <f t="shared" si="10"/>
        <v>12</v>
      </c>
      <c r="AH33">
        <f t="shared" si="10"/>
        <v>18</v>
      </c>
      <c r="AI33">
        <f t="shared" si="10"/>
        <v>21</v>
      </c>
      <c r="AJ33">
        <f t="shared" si="10"/>
        <v>26</v>
      </c>
      <c r="AK33">
        <f t="shared" si="10"/>
        <v>29</v>
      </c>
      <c r="AL33">
        <f t="shared" si="10"/>
        <v>35</v>
      </c>
      <c r="AM33">
        <f t="shared" si="10"/>
        <v>38</v>
      </c>
      <c r="AN33">
        <f t="shared" si="10"/>
        <v>41</v>
      </c>
      <c r="AO33">
        <f t="shared" si="10"/>
        <v>44</v>
      </c>
      <c r="AP33">
        <f t="shared" si="10"/>
        <v>47</v>
      </c>
      <c r="AQ33">
        <f t="shared" si="10"/>
        <v>50</v>
      </c>
      <c r="AR33">
        <f t="shared" si="10"/>
        <v>53</v>
      </c>
      <c r="AS33">
        <f t="shared" si="10"/>
        <v>55</v>
      </c>
      <c r="AT33">
        <f t="shared" si="10"/>
        <v>57</v>
      </c>
      <c r="AU33">
        <f t="shared" si="10"/>
        <v>59</v>
      </c>
      <c r="AV33">
        <f t="shared" si="10"/>
        <v>62</v>
      </c>
      <c r="AW33" t="e">
        <f t="shared" si="10"/>
        <v>#VALUE!</v>
      </c>
      <c r="AX33" t="e">
        <f t="shared" si="10"/>
        <v>#VALUE!</v>
      </c>
      <c r="AY33" t="e">
        <f t="shared" si="10"/>
        <v>#VALUE!</v>
      </c>
    </row>
    <row r="34" spans="2:53">
      <c r="AE34" t="str">
        <f>TRIM(MID($D$10,1,AE33-1))</f>
        <v>59</v>
      </c>
      <c r="AG34" t="str">
        <f>TRIM(MID($D$10,AE33,AF33-AE33))</f>
        <v xml:space="preserve">	19-59</v>
      </c>
      <c r="AJ34" t="str">
        <f>TRIM(MID($D$10,AG33,AH33-AG33))</f>
        <v xml:space="preserve">	13-38</v>
      </c>
      <c r="AK34" t="str">
        <f>TRIM(MID($D$10,AH33,AI33-AH33))</f>
        <v xml:space="preserve">	34</v>
      </c>
      <c r="AM34" t="str">
        <f>TRIM(MID($D$10,AI33,AJ33-AI33))</f>
        <v xml:space="preserve">	6-21</v>
      </c>
      <c r="AN34" t="str">
        <f>TRIM(MID($D$10,AJ33,AK33-AJ33))</f>
        <v xml:space="preserve">	28</v>
      </c>
      <c r="AP34" t="str">
        <f t="shared" ref="AP34:BA34" si="11">TRIM(MID($D$10,AK33,AL33-AK33))</f>
        <v xml:space="preserve">	15-25</v>
      </c>
      <c r="AQ34" t="str">
        <f t="shared" si="11"/>
        <v xml:space="preserve">	60</v>
      </c>
      <c r="AR34" t="str">
        <f t="shared" si="11"/>
        <v xml:space="preserve">	14</v>
      </c>
      <c r="AS34" t="str">
        <f t="shared" si="11"/>
        <v xml:space="preserve">	30</v>
      </c>
      <c r="AT34" t="str">
        <f t="shared" si="11"/>
        <v xml:space="preserve">	44</v>
      </c>
      <c r="AU34" t="str">
        <f t="shared" si="11"/>
        <v xml:space="preserve">	16</v>
      </c>
      <c r="AV34" t="str">
        <f t="shared" si="11"/>
        <v xml:space="preserve">	13</v>
      </c>
      <c r="AW34" t="str">
        <f t="shared" si="11"/>
        <v xml:space="preserve">	9</v>
      </c>
      <c r="AX34" t="str">
        <f t="shared" si="11"/>
        <v xml:space="preserve">	3</v>
      </c>
      <c r="AY34" t="str">
        <f t="shared" si="11"/>
        <v xml:space="preserve">	5</v>
      </c>
      <c r="AZ34" t="str">
        <f t="shared" si="11"/>
        <v xml:space="preserve">	21</v>
      </c>
      <c r="BA34" t="e">
        <f t="shared" si="11"/>
        <v>#VALUE!</v>
      </c>
    </row>
    <row r="35" spans="2:53" ht="16.5" thickBot="1">
      <c r="I35" s="4"/>
      <c r="K35" s="4"/>
      <c r="AE35">
        <f>FIND("-",AG34)</f>
        <v>4</v>
      </c>
      <c r="AG35">
        <f>FIND("-",AG34)</f>
        <v>4</v>
      </c>
      <c r="AI35">
        <f>FIND("-",AM34)</f>
        <v>3</v>
      </c>
      <c r="AK35">
        <f>FIND("-",AP34)</f>
        <v>4</v>
      </c>
    </row>
    <row r="36" spans="2:53" ht="16.5" thickBot="1">
      <c r="B36" s="65" t="s">
        <v>20</v>
      </c>
      <c r="C36" s="66"/>
      <c r="D36" s="66"/>
      <c r="E36" s="66"/>
      <c r="F36" s="66"/>
      <c r="G36" s="67"/>
      <c r="I36" s="5"/>
      <c r="AG36" t="str">
        <f>LEFT(AG34,3)</f>
        <v xml:space="preserve">	19</v>
      </c>
      <c r="AH36" t="str">
        <f>RIGHT(AG34,LEN(AG34)-AE35)</f>
        <v>59</v>
      </c>
      <c r="AJ36" t="str">
        <f>LEFT(AJ34,AG35-1)</f>
        <v xml:space="preserve">	13</v>
      </c>
      <c r="AK36" t="str">
        <f>RIGHT(AJ34,LEN(AJ34)-AG35)</f>
        <v>38</v>
      </c>
      <c r="AL36" t="str">
        <f>RIGHT(AK34,LEN(AK34)-AI35)</f>
        <v/>
      </c>
      <c r="AM36" t="str">
        <f>LEFT(AM34,AI35-1)</f>
        <v xml:space="preserve">	6</v>
      </c>
      <c r="AN36" t="str">
        <f>RIGHT(AM34,LEN(AM34)-AI35)</f>
        <v>21</v>
      </c>
      <c r="AP36" t="str">
        <f>LEFT(AP34,AK35-1)</f>
        <v xml:space="preserve">	15</v>
      </c>
      <c r="AQ36" t="str">
        <f>RIGHT(AP34,LEN(AP34)-AK35)</f>
        <v>25</v>
      </c>
    </row>
    <row r="37" spans="2:53" ht="16.5" thickBot="1">
      <c r="B37" s="45" t="str">
        <f>B32</f>
        <v>RVBC</v>
      </c>
      <c r="C37" s="55" t="s">
        <v>77</v>
      </c>
      <c r="D37" s="55"/>
      <c r="E37" s="55"/>
      <c r="F37" s="55"/>
      <c r="G37" s="55"/>
      <c r="H37" s="25" t="s">
        <v>59</v>
      </c>
      <c r="I37" s="26">
        <v>20</v>
      </c>
      <c r="J37" s="26">
        <v>13</v>
      </c>
      <c r="K37" s="26">
        <v>14</v>
      </c>
      <c r="L37" s="26">
        <v>22</v>
      </c>
      <c r="M37" s="25">
        <v>69</v>
      </c>
      <c r="S37" s="56"/>
      <c r="T37" s="56"/>
      <c r="U37" s="56"/>
      <c r="V37" s="57"/>
      <c r="AG37" t="str">
        <f>CLEAN(AG36)</f>
        <v>19</v>
      </c>
      <c r="AH37" t="str">
        <f>CLEAN(AH36)</f>
        <v>59</v>
      </c>
      <c r="AJ37" t="str">
        <f>CLEAN(AJ36)</f>
        <v>13</v>
      </c>
      <c r="AK37" t="str">
        <f>CLEAN(AK36)</f>
        <v>38</v>
      </c>
      <c r="AL37" t="str">
        <f>CLEAN(AL36)</f>
        <v/>
      </c>
      <c r="AM37" t="str">
        <f>CLEAN(AM36)</f>
        <v>6</v>
      </c>
      <c r="AN37" t="str">
        <f>CLEAN(AN36)</f>
        <v>21</v>
      </c>
      <c r="AP37" t="str">
        <f>CLEAN(AP36)</f>
        <v>15</v>
      </c>
      <c r="AQ37" t="str">
        <f>CLEAN(AQ36)</f>
        <v>25</v>
      </c>
      <c r="AR37" t="str">
        <f t="shared" ref="AR37:BA37" si="12">CLEAN(AR34)</f>
        <v>14</v>
      </c>
      <c r="AS37" t="str">
        <f t="shared" si="12"/>
        <v>30</v>
      </c>
      <c r="AT37" t="str">
        <f t="shared" si="12"/>
        <v>44</v>
      </c>
      <c r="AU37" t="str">
        <f t="shared" si="12"/>
        <v>16</v>
      </c>
      <c r="AV37" t="str">
        <f t="shared" si="12"/>
        <v>13</v>
      </c>
      <c r="AW37" t="str">
        <f t="shared" si="12"/>
        <v>9</v>
      </c>
      <c r="AX37" t="str">
        <f t="shared" si="12"/>
        <v>3</v>
      </c>
      <c r="AY37" t="str">
        <f t="shared" si="12"/>
        <v>5</v>
      </c>
      <c r="AZ37" t="str">
        <f t="shared" si="12"/>
        <v>21</v>
      </c>
      <c r="BA37" t="e">
        <f t="shared" si="12"/>
        <v>#VALUE!</v>
      </c>
    </row>
    <row r="38" spans="2:53" ht="16.5" thickBot="1">
      <c r="B38" s="45" t="str">
        <f>B33</f>
        <v>BOURGES</v>
      </c>
      <c r="C38" s="58" t="s">
        <v>76</v>
      </c>
      <c r="D38" s="59"/>
      <c r="E38" s="59"/>
      <c r="F38" s="59"/>
      <c r="G38" s="59"/>
      <c r="H38" s="25" t="s">
        <v>65</v>
      </c>
      <c r="I38" s="26">
        <v>14</v>
      </c>
      <c r="J38" s="26">
        <v>15</v>
      </c>
      <c r="K38" s="26">
        <v>13</v>
      </c>
      <c r="L38" s="26">
        <v>14</v>
      </c>
      <c r="M38" s="25">
        <v>56</v>
      </c>
      <c r="AE38" s="1" t="s">
        <v>21</v>
      </c>
      <c r="AF38" s="1" t="s">
        <v>22</v>
      </c>
      <c r="AG38" s="1" t="s">
        <v>31</v>
      </c>
      <c r="AH38" s="1" t="s">
        <v>0</v>
      </c>
      <c r="AI38" s="1" t="s">
        <v>23</v>
      </c>
      <c r="AJ38" s="1" t="s">
        <v>32</v>
      </c>
      <c r="AK38" s="1" t="s">
        <v>33</v>
      </c>
      <c r="AL38" s="1" t="s">
        <v>24</v>
      </c>
      <c r="AM38" s="1" t="s">
        <v>34</v>
      </c>
      <c r="AN38" s="1" t="s">
        <v>35</v>
      </c>
      <c r="AO38" s="1" t="s">
        <v>25</v>
      </c>
      <c r="AP38" s="1" t="s">
        <v>1</v>
      </c>
      <c r="AQ38" s="1" t="s">
        <v>26</v>
      </c>
      <c r="AR38" s="1" t="s">
        <v>78</v>
      </c>
      <c r="AS38" s="1" t="s">
        <v>27</v>
      </c>
      <c r="AT38" s="1" t="s">
        <v>28</v>
      </c>
      <c r="AU38" s="1" t="s">
        <v>18</v>
      </c>
      <c r="AV38" s="1" t="s">
        <v>19</v>
      </c>
      <c r="AW38" s="1" t="s">
        <v>29</v>
      </c>
      <c r="AX38" s="1" t="s">
        <v>30</v>
      </c>
      <c r="AY38" s="1"/>
    </row>
    <row r="39" spans="2:53">
      <c r="AE39">
        <f>FIND("	",$D$9)</f>
        <v>3</v>
      </c>
      <c r="AF39">
        <f t="shared" ref="AF39:AY39" si="13">FIND("	",$D$9,AE39+1)</f>
        <v>9</v>
      </c>
      <c r="AG39">
        <f t="shared" si="13"/>
        <v>12</v>
      </c>
      <c r="AH39">
        <f t="shared" si="13"/>
        <v>18</v>
      </c>
      <c r="AI39">
        <f t="shared" si="13"/>
        <v>21</v>
      </c>
      <c r="AJ39">
        <f t="shared" si="13"/>
        <v>26</v>
      </c>
      <c r="AK39">
        <f t="shared" si="13"/>
        <v>29</v>
      </c>
      <c r="AL39">
        <f t="shared" si="13"/>
        <v>34</v>
      </c>
      <c r="AM39">
        <f t="shared" si="13"/>
        <v>37</v>
      </c>
      <c r="AN39">
        <f t="shared" si="13"/>
        <v>40</v>
      </c>
      <c r="AO39">
        <f t="shared" si="13"/>
        <v>43</v>
      </c>
      <c r="AP39">
        <f t="shared" si="13"/>
        <v>46</v>
      </c>
      <c r="AQ39">
        <f t="shared" si="13"/>
        <v>49</v>
      </c>
      <c r="AR39">
        <f t="shared" si="13"/>
        <v>52</v>
      </c>
      <c r="AS39">
        <f t="shared" si="13"/>
        <v>54</v>
      </c>
      <c r="AT39">
        <f t="shared" si="13"/>
        <v>56</v>
      </c>
      <c r="AU39">
        <f t="shared" si="13"/>
        <v>58</v>
      </c>
      <c r="AV39">
        <f t="shared" si="13"/>
        <v>61</v>
      </c>
      <c r="AW39">
        <f t="shared" si="13"/>
        <v>64</v>
      </c>
      <c r="AX39">
        <f t="shared" si="13"/>
        <v>65</v>
      </c>
      <c r="AY39" t="e">
        <f t="shared" si="13"/>
        <v>#VALUE!</v>
      </c>
    </row>
    <row r="40" spans="2:53">
      <c r="N40" s="6"/>
      <c r="AE40" t="str">
        <f>TRIM(MID($D$9,1,AE39-1))</f>
        <v>53</v>
      </c>
      <c r="AG40" t="str">
        <f>TRIM(MID($D$9,AE39,AF39-AE39))</f>
        <v xml:space="preserve">	22-61</v>
      </c>
      <c r="AJ40" t="str">
        <f>TRIM(MID($D$9,AG39,AH39-AG39))</f>
        <v xml:space="preserve">	19-44</v>
      </c>
      <c r="AK40" t="str">
        <f>TRIM(MID($D$9,AH39,AI39-AH39))</f>
        <v xml:space="preserve">	43</v>
      </c>
      <c r="AM40" t="str">
        <f>TRIM(MID($D$9,AI39,AJ39-AI39))</f>
        <v xml:space="preserve">	3-17</v>
      </c>
      <c r="AN40" t="str">
        <f>TRIM(MID($D$9,AJ39,AK39-AJ39))</f>
        <v xml:space="preserve">	17</v>
      </c>
      <c r="AP40" t="str">
        <f t="shared" ref="AP40:BA40" si="14">TRIM(MID($D$9,AK39,AL39-AK39))</f>
        <v xml:space="preserve">	6-11</v>
      </c>
      <c r="AQ40" t="str">
        <f t="shared" si="14"/>
        <v xml:space="preserve">	54</v>
      </c>
      <c r="AR40" t="str">
        <f t="shared" si="14"/>
        <v xml:space="preserve">	11</v>
      </c>
      <c r="AS40" t="str">
        <f t="shared" si="14"/>
        <v xml:space="preserve">	30</v>
      </c>
      <c r="AT40" t="str">
        <f t="shared" si="14"/>
        <v xml:space="preserve">	41</v>
      </c>
      <c r="AU40" t="str">
        <f t="shared" si="14"/>
        <v xml:space="preserve">	13</v>
      </c>
      <c r="AV40" t="str">
        <f t="shared" si="14"/>
        <v xml:space="preserve">	15</v>
      </c>
      <c r="AW40" t="str">
        <f t="shared" si="14"/>
        <v xml:space="preserve">	5</v>
      </c>
      <c r="AX40" t="str">
        <f t="shared" si="14"/>
        <v xml:space="preserve">	5</v>
      </c>
      <c r="AY40" t="str">
        <f t="shared" si="14"/>
        <v xml:space="preserve">	3</v>
      </c>
      <c r="AZ40" t="str">
        <f t="shared" si="14"/>
        <v xml:space="preserve">	24</v>
      </c>
      <c r="BA40" t="str">
        <f t="shared" si="14"/>
        <v xml:space="preserve">	21</v>
      </c>
    </row>
    <row r="41" spans="2:53" ht="16.5" thickBot="1">
      <c r="AE41">
        <f>FIND("-",AG40)</f>
        <v>4</v>
      </c>
      <c r="AG41">
        <f>FIND("-",AG40)</f>
        <v>4</v>
      </c>
      <c r="AI41">
        <f>FIND("-",AM40)</f>
        <v>3</v>
      </c>
      <c r="AK41">
        <f>FIND("-",AP40)</f>
        <v>3</v>
      </c>
    </row>
    <row r="42" spans="2:53" ht="18.75" thickBot="1">
      <c r="B42" s="30" t="s">
        <v>52</v>
      </c>
      <c r="C42" s="29"/>
      <c r="D42" s="29"/>
      <c r="E42" s="30" t="s">
        <v>53</v>
      </c>
      <c r="F42" s="29"/>
      <c r="G42" s="31"/>
      <c r="H42" s="37" t="s">
        <v>49</v>
      </c>
      <c r="I42" s="41" t="s">
        <v>50</v>
      </c>
      <c r="AG42" t="str">
        <f>LEFT(AG40,3)</f>
        <v xml:space="preserve">	22</v>
      </c>
      <c r="AH42" t="str">
        <f>RIGHT(AG40,LEN(AG40)-AE41)</f>
        <v>61</v>
      </c>
      <c r="AJ42" t="str">
        <f>LEFT(AJ40,AG41-1)</f>
        <v xml:space="preserve">	19</v>
      </c>
      <c r="AK42" t="str">
        <f>RIGHT(AJ40,LEN(AJ40)-AG41)</f>
        <v>44</v>
      </c>
      <c r="AM42" t="str">
        <f>LEFT(AM40,AI41-1)</f>
        <v xml:space="preserve">	3</v>
      </c>
      <c r="AN42" t="str">
        <f>RIGHT(AM40,LEN(AM40)-AI41)</f>
        <v>17</v>
      </c>
      <c r="AP42" t="str">
        <f>LEFT(AP40,AK41-1)</f>
        <v xml:space="preserve">	6</v>
      </c>
      <c r="AQ42" t="str">
        <f>RIGHT(AP40,LEN(AP40)-AK41)</f>
        <v>11</v>
      </c>
    </row>
    <row r="43" spans="2:53">
      <c r="B43" s="27" t="s">
        <v>68</v>
      </c>
      <c r="E43" s="27" t="s">
        <v>62</v>
      </c>
      <c r="G43" s="32" t="s">
        <v>54</v>
      </c>
      <c r="H43" s="33">
        <f>MID(B43,FIND(":",B43)+1,LEN(B43))*1</f>
        <v>29</v>
      </c>
      <c r="I43" s="38">
        <f>MID(E43,FIND(":",E43)+1,LEN(E43))*1</f>
        <v>10</v>
      </c>
      <c r="AG43" t="str">
        <f>CLEAN(AG42)</f>
        <v>22</v>
      </c>
      <c r="AH43" t="str">
        <f>CLEAN(AH42)</f>
        <v>61</v>
      </c>
      <c r="AJ43" t="str">
        <f>CLEAN(AJ42)</f>
        <v>19</v>
      </c>
      <c r="AK43" t="str">
        <f>CLEAN(AK42)</f>
        <v>44</v>
      </c>
      <c r="AM43" t="str">
        <f>CLEAN(AM42)</f>
        <v>3</v>
      </c>
      <c r="AN43" t="str">
        <f>CLEAN(AN42)</f>
        <v>17</v>
      </c>
      <c r="AP43" t="str">
        <f>CLEAN(AP42)</f>
        <v>6</v>
      </c>
      <c r="AQ43" t="str">
        <f>CLEAN(AQ42)</f>
        <v>11</v>
      </c>
      <c r="AR43" t="str">
        <f t="shared" ref="AR43:BA43" si="15">CLEAN(AR40)</f>
        <v>11</v>
      </c>
      <c r="AS43" t="str">
        <f t="shared" si="15"/>
        <v>30</v>
      </c>
      <c r="AT43" t="str">
        <f t="shared" si="15"/>
        <v>41</v>
      </c>
      <c r="AU43" t="str">
        <f t="shared" si="15"/>
        <v>13</v>
      </c>
      <c r="AV43" t="str">
        <f t="shared" si="15"/>
        <v>15</v>
      </c>
      <c r="AW43" t="str">
        <f t="shared" si="15"/>
        <v>5</v>
      </c>
      <c r="AX43" t="str">
        <f t="shared" si="15"/>
        <v>5</v>
      </c>
      <c r="AY43" t="str">
        <f t="shared" si="15"/>
        <v>3</v>
      </c>
      <c r="AZ43" t="str">
        <f t="shared" si="15"/>
        <v>24</v>
      </c>
      <c r="BA43" t="str">
        <f t="shared" si="15"/>
        <v>21</v>
      </c>
    </row>
    <row r="44" spans="2:53" ht="18">
      <c r="B44" s="28"/>
      <c r="E44" s="28"/>
      <c r="G44" s="32" t="s">
        <v>55</v>
      </c>
      <c r="H44" s="34">
        <f>MID(B45,FIND(":",B45)+1,LEN(B45))*1</f>
        <v>38</v>
      </c>
      <c r="I44" s="39">
        <f>MID(E45,FIND(":",E45)+1,LEN(E45))*1</f>
        <v>32</v>
      </c>
    </row>
    <row r="45" spans="2:53">
      <c r="B45" s="27" t="s">
        <v>64</v>
      </c>
      <c r="E45" s="27" t="s">
        <v>51</v>
      </c>
      <c r="G45" s="32" t="s">
        <v>56</v>
      </c>
      <c r="H45" s="34">
        <f>MID(B47,FIND(":",B47)+1,LEN(B47))*1</f>
        <v>6</v>
      </c>
      <c r="I45" s="39">
        <f>MID(E47,FIND(":",E47)+1,LEN(E47))*1</f>
        <v>11</v>
      </c>
    </row>
    <row r="46" spans="2:53" ht="18">
      <c r="B46" s="28"/>
      <c r="E46" s="28"/>
      <c r="G46" s="32" t="s">
        <v>57</v>
      </c>
      <c r="H46" s="34">
        <f>MID(B49,FIND(":",B49)+1,LEN(B49))*1</f>
        <v>11</v>
      </c>
      <c r="I46" s="39">
        <f>MID(E49,FIND(":",E49)+1,LEN(E49))*1</f>
        <v>6</v>
      </c>
    </row>
    <row r="47" spans="2:53" ht="16.5" thickBot="1">
      <c r="B47" s="27" t="s">
        <v>63</v>
      </c>
      <c r="E47" s="27" t="s">
        <v>60</v>
      </c>
      <c r="G47" s="35" t="s">
        <v>58</v>
      </c>
      <c r="H47" s="36">
        <f>MID(B51,FIND(":",B51)+1,LEN(B51))*1</f>
        <v>17</v>
      </c>
      <c r="I47" s="40">
        <f>MID(E51,FIND(":",E51)+1,LEN(E51))*1</f>
        <v>30</v>
      </c>
    </row>
    <row r="48" spans="2:53" ht="18">
      <c r="B48" s="28"/>
      <c r="E48" s="28"/>
    </row>
    <row r="49" spans="2:5">
      <c r="B49" s="27" t="s">
        <v>67</v>
      </c>
      <c r="E49" s="27" t="s">
        <v>61</v>
      </c>
    </row>
    <row r="50" spans="2:5" ht="18">
      <c r="B50" s="28"/>
      <c r="E50" s="28"/>
    </row>
    <row r="51" spans="2:5">
      <c r="B51" s="27" t="s">
        <v>66</v>
      </c>
      <c r="E51" s="27" t="s">
        <v>71</v>
      </c>
    </row>
    <row r="52" spans="2:5" ht="18">
      <c r="B52" s="28"/>
      <c r="E52" s="28"/>
    </row>
    <row r="53" spans="2:5">
      <c r="B53" s="27" t="s">
        <v>69</v>
      </c>
      <c r="E53" s="27" t="s">
        <v>72</v>
      </c>
    </row>
    <row r="54" spans="2:5" ht="18">
      <c r="B54" s="28"/>
      <c r="E54" s="28"/>
    </row>
    <row r="55" spans="2:5">
      <c r="B55" s="27" t="s">
        <v>70</v>
      </c>
      <c r="E55" s="27" t="s">
        <v>73</v>
      </c>
    </row>
  </sheetData>
  <mergeCells count="12">
    <mergeCell ref="C30:X30"/>
    <mergeCell ref="Y30:AB30"/>
    <mergeCell ref="B36:G36"/>
    <mergeCell ref="C37:G37"/>
    <mergeCell ref="S37:V37"/>
    <mergeCell ref="C38:G38"/>
    <mergeCell ref="Y1:AB1"/>
    <mergeCell ref="C2:X2"/>
    <mergeCell ref="Y2:AB2"/>
    <mergeCell ref="C8:H8"/>
    <mergeCell ref="S9:V9"/>
    <mergeCell ref="Y29:AB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Calendrier</vt:lpstr>
      <vt:lpstr>UFAB</vt:lpstr>
      <vt:lpstr>BLMA</vt:lpstr>
      <vt:lpstr>RVBC</vt:lpstr>
      <vt:lpstr>BOURGES</vt:lpstr>
      <vt:lpstr>J1</vt:lpstr>
      <vt:lpstr>J2</vt:lpstr>
      <vt:lpstr>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Yves</cp:lastModifiedBy>
  <cp:lastPrinted>2021-03-25T10:30:32Z</cp:lastPrinted>
  <dcterms:created xsi:type="dcterms:W3CDTF">2020-04-14T17:50:48Z</dcterms:created>
  <dcterms:modified xsi:type="dcterms:W3CDTF">2022-07-31T06:40:37Z</dcterms:modified>
</cp:coreProperties>
</file>