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94205FF-8E09-432C-B8B7-7DAFE6A6BF60}" xr6:coauthVersionLast="47" xr6:coauthVersionMax="47" xr10:uidLastSave="{00000000-0000-0000-0000-000000000000}"/>
  <bookViews>
    <workbookView xWindow="-15" yWindow="-15" windowWidth="28830" windowHeight="15630" activeTab="2" xr2:uid="{C8A9449F-E213-4A20-A634-1845F1424324}"/>
  </bookViews>
  <sheets>
    <sheet name="classe 1" sheetId="3" r:id="rId1"/>
    <sheet name="classe 2" sheetId="4" r:id="rId2"/>
    <sheet name="BULLETIN" sheetId="2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6" i="4" l="1"/>
  <c r="P6" i="4" s="1"/>
  <c r="N9" i="4"/>
  <c r="P9" i="4" s="1"/>
  <c r="N8" i="4"/>
  <c r="P8" i="4" s="1"/>
  <c r="N7" i="4"/>
  <c r="U9" i="4"/>
  <c r="U8" i="4"/>
  <c r="U7" i="4"/>
  <c r="P7" i="4"/>
  <c r="U6" i="4"/>
  <c r="N6" i="3"/>
  <c r="O6" i="4" l="1"/>
  <c r="X6" i="4" s="1"/>
  <c r="Y6" i="4" s="1"/>
  <c r="O7" i="4"/>
  <c r="O8" i="4"/>
  <c r="X8" i="4" s="1"/>
  <c r="Y8" i="4" s="1"/>
  <c r="O9" i="4"/>
  <c r="X9" i="4" s="1"/>
  <c r="Y9" i="4" s="1"/>
  <c r="X7" i="4"/>
  <c r="Y7" i="4" s="1"/>
  <c r="V6" i="4"/>
  <c r="V7" i="4"/>
  <c r="V8" i="4"/>
  <c r="V9" i="4"/>
  <c r="J9" i="4" l="1"/>
  <c r="I9" i="4"/>
  <c r="I7" i="4"/>
  <c r="J7" i="4" s="1"/>
  <c r="I8" i="4"/>
  <c r="J8" i="4" s="1"/>
  <c r="I6" i="4"/>
  <c r="J6" i="4" s="1"/>
  <c r="K6" i="4" l="1"/>
  <c r="K8" i="4"/>
  <c r="K7" i="4"/>
  <c r="K9" i="4"/>
  <c r="T9" i="3" l="1"/>
  <c r="N9" i="3"/>
  <c r="T8" i="3"/>
  <c r="N8" i="3"/>
  <c r="O8" i="3" s="1"/>
  <c r="T7" i="3"/>
  <c r="N7" i="3"/>
  <c r="O7" i="3" s="1"/>
  <c r="T6" i="3"/>
  <c r="O6" i="3"/>
  <c r="U7" i="3" l="1"/>
  <c r="X7" i="3" s="1"/>
  <c r="Y7" i="3" s="1"/>
  <c r="V7" i="3"/>
  <c r="U6" i="3"/>
  <c r="X6" i="3" s="1"/>
  <c r="Y6" i="3" s="1"/>
  <c r="V6" i="3"/>
  <c r="U8" i="3"/>
  <c r="V8" i="3"/>
  <c r="O9" i="3"/>
  <c r="I9" i="3" s="1"/>
  <c r="J9" i="3" s="1"/>
  <c r="U9" i="3"/>
  <c r="V9" i="3"/>
  <c r="I6" i="3"/>
  <c r="J6" i="3" s="1"/>
  <c r="I8" i="3"/>
  <c r="J8" i="3" s="1"/>
  <c r="P6" i="3"/>
  <c r="P7" i="3"/>
  <c r="P8" i="3"/>
  <c r="P9" i="3"/>
  <c r="I7" i="3" l="1"/>
  <c r="J7" i="3" s="1"/>
  <c r="K8" i="3"/>
  <c r="X9" i="3"/>
  <c r="Y9" i="3" s="1"/>
  <c r="X8" i="3"/>
  <c r="K9" i="3"/>
  <c r="K6" i="3"/>
  <c r="K7" i="3"/>
  <c r="Y8" i="3" l="1"/>
</calcChain>
</file>

<file path=xl/sharedStrings.xml><?xml version="1.0" encoding="utf-8"?>
<sst xmlns="http://schemas.openxmlformats.org/spreadsheetml/2006/main" count="122" uniqueCount="67">
  <si>
    <t>Matricule</t>
  </si>
  <si>
    <t>Sexe</t>
  </si>
  <si>
    <t>FR My</t>
  </si>
  <si>
    <t>FR Pd</t>
  </si>
  <si>
    <t>FR Ap</t>
  </si>
  <si>
    <t>PROF</t>
  </si>
  <si>
    <t>Nom et Prénom(s)</t>
  </si>
  <si>
    <t xml:space="preserve">Matricule: </t>
  </si>
  <si>
    <t>Disciplines</t>
  </si>
  <si>
    <t xml:space="preserve">Moy </t>
  </si>
  <si>
    <t>Coef</t>
  </si>
  <si>
    <t>Pondérée</t>
  </si>
  <si>
    <t>Appréciation</t>
  </si>
  <si>
    <t>Signatures</t>
  </si>
  <si>
    <t>BULLETIN DE NOTES</t>
  </si>
  <si>
    <t xml:space="preserve"> profs</t>
  </si>
  <si>
    <t>Matière 1</t>
  </si>
  <si>
    <t>Bilan 1</t>
  </si>
  <si>
    <t>Nom et Prenom</t>
  </si>
  <si>
    <t>Total coeff</t>
  </si>
  <si>
    <t>Total</t>
  </si>
  <si>
    <t>Moy</t>
  </si>
  <si>
    <t>Rang</t>
  </si>
  <si>
    <t>FR1</t>
  </si>
  <si>
    <t>FR2</t>
  </si>
  <si>
    <t xml:space="preserve">HG1 </t>
  </si>
  <si>
    <t>HG  2</t>
  </si>
  <si>
    <r>
      <t>HG M</t>
    </r>
    <r>
      <rPr>
        <b/>
        <sz val="9"/>
        <color theme="1"/>
        <rFont val="Bodoni MT"/>
        <family val="1"/>
      </rPr>
      <t>y</t>
    </r>
  </si>
  <si>
    <t>HG Pd</t>
  </si>
  <si>
    <t>elève 2</t>
  </si>
  <si>
    <t>Né le:</t>
  </si>
  <si>
    <t>A1-A01</t>
  </si>
  <si>
    <t>A1-A02</t>
  </si>
  <si>
    <t>A1-A03</t>
  </si>
  <si>
    <t>A1-A04</t>
  </si>
  <si>
    <t>professeur</t>
  </si>
  <si>
    <t>f</t>
  </si>
  <si>
    <t>m</t>
  </si>
  <si>
    <t>rdbt</t>
  </si>
  <si>
    <t>Trimestre</t>
  </si>
  <si>
    <t>moyenn Bilan1</t>
  </si>
  <si>
    <t>appreciation</t>
  </si>
  <si>
    <t>conduite</t>
  </si>
  <si>
    <t xml:space="preserve">Moyenne Bilan 2. : </t>
  </si>
  <si>
    <t>Moyenne Bilan 1.:</t>
  </si>
  <si>
    <t>Bilan 1 :</t>
  </si>
  <si>
    <t>Bilan 2:</t>
  </si>
  <si>
    <t>classe 1</t>
  </si>
  <si>
    <t>classe 2</t>
  </si>
  <si>
    <r>
      <t xml:space="preserve">  je veux recuperer les donnés de chacun des élèves et faire une impression en boucle.           Un 1</t>
    </r>
    <r>
      <rPr>
        <b/>
        <vertAlign val="superscript"/>
        <sz val="11"/>
        <color theme="1"/>
        <rFont val="Calibri"/>
        <family val="2"/>
        <scheme val="minor"/>
      </rPr>
      <t>er</t>
    </r>
    <r>
      <rPr>
        <b/>
        <sz val="11"/>
        <color theme="1"/>
        <rFont val="Calibri"/>
        <family val="2"/>
        <scheme val="minor"/>
      </rPr>
      <t xml:space="preserve"> bouton qui me permet de lancer l'impression des bulletin de '' </t>
    </r>
    <r>
      <rPr>
        <i/>
        <sz val="14"/>
        <color theme="1"/>
        <rFont val="Aparajita"/>
        <family val="2"/>
      </rPr>
      <t>la classe 1</t>
    </r>
    <r>
      <rPr>
        <b/>
        <sz val="11"/>
        <color theme="1"/>
        <rFont val="Calibri"/>
        <family val="2"/>
        <scheme val="minor"/>
      </rPr>
      <t>'' et             un 2</t>
    </r>
    <r>
      <rPr>
        <b/>
        <vertAlign val="superscript"/>
        <sz val="11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 xml:space="preserve"> bouton qui me permet d'imprimer les bulletins de '' </t>
    </r>
    <r>
      <rPr>
        <i/>
        <sz val="12"/>
        <color theme="1"/>
        <rFont val="Aparajita"/>
        <family val="2"/>
      </rPr>
      <t>la classe 2</t>
    </r>
    <r>
      <rPr>
        <b/>
        <sz val="11"/>
        <color theme="1"/>
        <rFont val="Calibri"/>
        <family val="2"/>
        <scheme val="minor"/>
      </rPr>
      <t>''</t>
    </r>
  </si>
  <si>
    <t>Date de naissance</t>
  </si>
  <si>
    <t>sexe</t>
  </si>
  <si>
    <t>Rdbts</t>
  </si>
  <si>
    <t>Professeur 1</t>
  </si>
  <si>
    <t>Professeur 2</t>
  </si>
  <si>
    <t>Professeur 3</t>
  </si>
  <si>
    <t>Professeur 4</t>
  </si>
  <si>
    <t>Professeur 8</t>
  </si>
  <si>
    <t>Professeur 9</t>
  </si>
  <si>
    <t>Elève 11</t>
  </si>
  <si>
    <t>Elève 12</t>
  </si>
  <si>
    <t>Elève 13</t>
  </si>
  <si>
    <t>Elève 14</t>
  </si>
  <si>
    <t>Elève 21</t>
  </si>
  <si>
    <t>Elève 22</t>
  </si>
  <si>
    <t>Elève 23</t>
  </si>
  <si>
    <t>Elève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</si>
</sst>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-0"/>
    <numFmt numFmtId="165" formatCode="0.000"/>
    <numFmt numFmtId="166" formatCode="0.0"/>
  </numFmts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1"/>
      <color theme="1"/>
      <name val="Cambria"/>
      <family val="1"/>
    </font>
    <font>
      <b/>
      <sz val="11"/>
      <color theme="1"/>
      <name val="Cambria"/>
      <family val="1"/>
    </font>
    <font>
      <sz val="11"/>
      <color theme="1"/>
      <name val="Cambria"/>
      <family val="1"/>
    </font>
    <font>
      <b/>
      <sz val="11"/>
      <color theme="1"/>
      <name val="Estrangelo Edessa"/>
      <family val="4"/>
    </font>
    <font>
      <b/>
      <sz val="12"/>
      <color theme="1"/>
      <name val="Calibri"/>
      <family val="2"/>
      <scheme val="minor"/>
    </font>
    <font>
      <b/>
      <sz val="10"/>
      <color theme="1"/>
      <name val="Bodoni MT"/>
      <family val="1"/>
    </font>
    <font>
      <b/>
      <sz val="8"/>
      <color theme="1"/>
      <name val="Bodoni MT"/>
      <family val="1"/>
    </font>
    <font>
      <b/>
      <sz val="8"/>
      <color theme="1"/>
      <name val="Calibri Light"/>
      <family val="2"/>
      <scheme val="major"/>
    </font>
    <font>
      <b/>
      <sz val="11"/>
      <color theme="1"/>
      <name val="Arabic Typesetting"/>
      <family val="4"/>
    </font>
    <font>
      <b/>
      <sz val="9"/>
      <color theme="1"/>
      <name val="Bodoni MT"/>
      <family val="1"/>
    </font>
    <font>
      <sz val="14"/>
      <color rgb="FF000000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mbria"/>
      <family val="1"/>
    </font>
    <font>
      <sz val="14"/>
      <color theme="1"/>
      <name val="Calibri"/>
      <family val="2"/>
      <scheme val="minor"/>
    </font>
    <font>
      <b/>
      <sz val="10"/>
      <color theme="1"/>
      <name val="Castellar"/>
      <family val="1"/>
    </font>
    <font>
      <b/>
      <sz val="8"/>
      <color theme="1"/>
      <name val="Castellar"/>
      <family val="1"/>
    </font>
    <font>
      <b/>
      <sz val="12"/>
      <color theme="1"/>
      <name val="Browallia New"/>
      <family val="2"/>
    </font>
    <font>
      <sz val="11"/>
      <color theme="1"/>
      <name val="Arial Rounded MT Bold"/>
      <family val="2"/>
    </font>
    <font>
      <b/>
      <sz val="1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i/>
      <sz val="14"/>
      <color theme="1"/>
      <name val="Aparajita"/>
      <family val="2"/>
    </font>
    <font>
      <i/>
      <sz val="12"/>
      <color theme="1"/>
      <name val="Aparajita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AFEA"/>
        <bgColor indexed="64"/>
      </patternFill>
    </fill>
    <fill>
      <patternFill patternType="solid">
        <fgColor rgb="FF33FFFF"/>
        <bgColor indexed="64"/>
      </patternFill>
    </fill>
    <fill>
      <patternFill patternType="solid">
        <fgColor rgb="FF7BF61E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indexed="64"/>
      </bottom>
      <diagonal/>
    </border>
    <border>
      <left style="thin">
        <color theme="5"/>
      </left>
      <right/>
      <top style="thin">
        <color theme="5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/>
      <diagonal/>
    </border>
    <border>
      <left style="medium">
        <color indexed="64"/>
      </left>
      <right/>
      <top/>
      <bottom style="thin">
        <color theme="1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/>
      <top style="thin">
        <color indexed="64"/>
      </top>
      <bottom style="thin">
        <color theme="1"/>
      </bottom>
      <diagonal/>
    </border>
    <border>
      <left/>
      <right style="thin">
        <color theme="1"/>
      </right>
      <top style="thin">
        <color indexed="64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3" fillId="5" borderId="9" xfId="0" applyFont="1" applyFill="1" applyBorder="1" applyAlignment="1">
      <alignment horizontal="center" vertical="center" wrapText="1"/>
    </xf>
    <xf numFmtId="0" fontId="1" fillId="5" borderId="9" xfId="0" applyFont="1" applyFill="1" applyBorder="1"/>
    <xf numFmtId="0" fontId="1" fillId="5" borderId="9" xfId="0" applyFont="1" applyFill="1" applyBorder="1" applyAlignment="1">
      <alignment horizontal="center" vertical="center"/>
    </xf>
    <xf numFmtId="0" fontId="0" fillId="5" borderId="9" xfId="0" applyFill="1" applyBorder="1"/>
    <xf numFmtId="0" fontId="0" fillId="4" borderId="11" xfId="0" applyFill="1" applyBorder="1" applyAlignment="1">
      <alignment horizontal="center"/>
    </xf>
    <xf numFmtId="0" fontId="8" fillId="5" borderId="10" xfId="0" applyFont="1" applyFill="1" applyBorder="1" applyAlignment="1">
      <alignment horizontal="left" vertical="center"/>
    </xf>
    <xf numFmtId="0" fontId="4" fillId="5" borderId="9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2" fontId="15" fillId="0" borderId="23" xfId="0" applyNumberFormat="1" applyFont="1" applyBorder="1" applyAlignment="1">
      <alignment horizontal="center" vertical="center" wrapText="1" readingOrder="2"/>
    </xf>
    <xf numFmtId="0" fontId="16" fillId="0" borderId="22" xfId="0" applyFont="1" applyBorder="1" applyAlignment="1" applyProtection="1">
      <alignment horizontal="center" vertical="center"/>
      <protection hidden="1"/>
    </xf>
    <xf numFmtId="0" fontId="16" fillId="0" borderId="16" xfId="0" applyFont="1" applyBorder="1" applyAlignment="1" applyProtection="1">
      <alignment horizontal="center" vertical="center"/>
      <protection hidden="1"/>
    </xf>
    <xf numFmtId="0" fontId="18" fillId="6" borderId="17" xfId="0" applyFont="1" applyFill="1" applyBorder="1" applyAlignment="1" applyProtection="1">
      <alignment horizontal="center" vertical="center"/>
      <protection hidden="1"/>
    </xf>
    <xf numFmtId="0" fontId="18" fillId="7" borderId="16" xfId="0" applyFont="1" applyFill="1" applyBorder="1" applyAlignment="1" applyProtection="1">
      <alignment horizontal="center" vertical="center"/>
      <protection hidden="1"/>
    </xf>
    <xf numFmtId="2" fontId="18" fillId="7" borderId="16" xfId="0" applyNumberFormat="1" applyFont="1" applyFill="1" applyBorder="1" applyAlignment="1" applyProtection="1">
      <alignment horizontal="center" vertical="center"/>
      <protection hidden="1"/>
    </xf>
    <xf numFmtId="0" fontId="18" fillId="9" borderId="20" xfId="0" applyFont="1" applyFill="1" applyBorder="1" applyAlignment="1" applyProtection="1">
      <alignment horizontal="center" vertical="center"/>
      <protection hidden="1"/>
    </xf>
    <xf numFmtId="0" fontId="18" fillId="0" borderId="16" xfId="0" applyFont="1" applyBorder="1" applyAlignment="1" applyProtection="1">
      <alignment horizontal="center" vertical="center"/>
      <protection hidden="1"/>
    </xf>
    <xf numFmtId="0" fontId="18" fillId="0" borderId="22" xfId="0" applyFont="1" applyBorder="1" applyAlignment="1" applyProtection="1">
      <alignment horizontal="center" vertical="center"/>
      <protection locked="0"/>
    </xf>
    <xf numFmtId="0" fontId="18" fillId="0" borderId="16" xfId="0" applyFont="1" applyBorder="1" applyAlignment="1" applyProtection="1">
      <alignment horizontal="center" vertical="center"/>
      <protection locked="0"/>
    </xf>
    <xf numFmtId="0" fontId="18" fillId="9" borderId="16" xfId="0" applyFont="1" applyFill="1" applyBorder="1" applyAlignment="1" applyProtection="1">
      <alignment horizontal="center" vertical="center"/>
      <protection hidden="1"/>
    </xf>
    <xf numFmtId="0" fontId="19" fillId="6" borderId="25" xfId="0" applyFont="1" applyFill="1" applyBorder="1" applyAlignment="1" applyProtection="1">
      <alignment horizontal="center" vertical="center"/>
      <protection hidden="1"/>
    </xf>
    <xf numFmtId="0" fontId="20" fillId="6" borderId="16" xfId="0" applyFont="1" applyFill="1" applyBorder="1" applyAlignment="1" applyProtection="1">
      <alignment horizontal="center" vertical="center"/>
      <protection hidden="1"/>
    </xf>
    <xf numFmtId="0" fontId="10" fillId="6" borderId="19" xfId="0" applyFont="1" applyFill="1" applyBorder="1" applyAlignment="1" applyProtection="1">
      <alignment horizontal="center" vertical="center"/>
      <protection locked="0"/>
    </xf>
    <xf numFmtId="0" fontId="10" fillId="6" borderId="20" xfId="0" applyFont="1" applyFill="1" applyBorder="1" applyAlignment="1" applyProtection="1">
      <alignment horizontal="center" vertical="center"/>
      <protection locked="0"/>
    </xf>
    <xf numFmtId="2" fontId="18" fillId="7" borderId="7" xfId="0" applyNumberFormat="1" applyFont="1" applyFill="1" applyBorder="1" applyAlignment="1" applyProtection="1">
      <alignment horizontal="center" vertical="center"/>
      <protection hidden="1"/>
    </xf>
    <xf numFmtId="0" fontId="11" fillId="8" borderId="30" xfId="0" applyFont="1" applyFill="1" applyBorder="1" applyAlignment="1" applyProtection="1">
      <alignment horizontal="center" vertical="center"/>
      <protection locked="0"/>
    </xf>
    <xf numFmtId="0" fontId="11" fillId="8" borderId="31" xfId="0" applyFont="1" applyFill="1" applyBorder="1" applyAlignment="1" applyProtection="1">
      <alignment horizontal="center" vertical="center"/>
      <protection locked="0"/>
    </xf>
    <xf numFmtId="0" fontId="11" fillId="6" borderId="20" xfId="0" applyFont="1" applyFill="1" applyBorder="1" applyAlignment="1" applyProtection="1">
      <alignment horizontal="center" vertical="center"/>
      <protection locked="0"/>
    </xf>
    <xf numFmtId="0" fontId="16" fillId="0" borderId="34" xfId="0" applyFont="1" applyBorder="1" applyAlignment="1" applyProtection="1">
      <alignment horizontal="center" vertical="center"/>
      <protection hidden="1"/>
    </xf>
    <xf numFmtId="0" fontId="16" fillId="0" borderId="7" xfId="0" applyFont="1" applyBorder="1" applyAlignment="1" applyProtection="1">
      <alignment horizontal="center" vertical="center"/>
      <protection hidden="1"/>
    </xf>
    <xf numFmtId="0" fontId="18" fillId="0" borderId="7" xfId="0" applyFont="1" applyBorder="1" applyAlignment="1" applyProtection="1">
      <alignment horizontal="center" vertical="center"/>
      <protection hidden="1"/>
    </xf>
    <xf numFmtId="2" fontId="18" fillId="0" borderId="7" xfId="0" applyNumberFormat="1" applyFont="1" applyBorder="1" applyAlignment="1" applyProtection="1">
      <alignment horizontal="center" vertical="center"/>
      <protection hidden="1"/>
    </xf>
    <xf numFmtId="0" fontId="18" fillId="9" borderId="35" xfId="0" applyFont="1" applyFill="1" applyBorder="1" applyAlignment="1" applyProtection="1">
      <alignment horizontal="center" vertical="center"/>
      <protection hidden="1"/>
    </xf>
    <xf numFmtId="0" fontId="18" fillId="9" borderId="18" xfId="0" applyFont="1" applyFill="1" applyBorder="1" applyAlignment="1" applyProtection="1">
      <alignment horizontal="center" vertical="center"/>
      <protection hidden="1"/>
    </xf>
    <xf numFmtId="0" fontId="11" fillId="6" borderId="21" xfId="0" applyFont="1" applyFill="1" applyBorder="1" applyAlignment="1" applyProtection="1">
      <alignment horizontal="center" vertical="center"/>
      <protection locked="0"/>
    </xf>
    <xf numFmtId="0" fontId="16" fillId="0" borderId="23" xfId="0" applyFont="1" applyBorder="1" applyAlignment="1" applyProtection="1">
      <alignment horizontal="center" vertical="center"/>
      <protection hidden="1"/>
    </xf>
    <xf numFmtId="0" fontId="16" fillId="0" borderId="29" xfId="0" applyFont="1" applyBorder="1" applyAlignment="1" applyProtection="1">
      <alignment horizontal="center" vertical="center"/>
      <protection hidden="1"/>
    </xf>
    <xf numFmtId="0" fontId="18" fillId="0" borderId="7" xfId="0" applyFont="1" applyBorder="1" applyAlignment="1" applyProtection="1">
      <alignment horizontal="center" vertical="center"/>
      <protection locked="0"/>
    </xf>
    <xf numFmtId="0" fontId="1" fillId="6" borderId="36" xfId="0" applyFont="1" applyFill="1" applyBorder="1" applyAlignment="1" applyProtection="1">
      <alignment horizontal="center" vertical="center"/>
      <protection locked="0"/>
    </xf>
    <xf numFmtId="0" fontId="12" fillId="7" borderId="20" xfId="0" applyFont="1" applyFill="1" applyBorder="1" applyAlignment="1" applyProtection="1">
      <alignment horizontal="center" vertical="center" wrapText="1"/>
      <protection locked="0"/>
    </xf>
    <xf numFmtId="0" fontId="11" fillId="7" borderId="20" xfId="0" applyFont="1" applyFill="1" applyBorder="1" applyAlignment="1" applyProtection="1">
      <alignment horizontal="center" vertical="center"/>
      <protection locked="0"/>
    </xf>
    <xf numFmtId="0" fontId="11" fillId="8" borderId="37" xfId="0" applyFont="1" applyFill="1" applyBorder="1" applyAlignment="1" applyProtection="1">
      <alignment horizontal="center" vertical="center"/>
      <protection locked="0"/>
    </xf>
    <xf numFmtId="0" fontId="11" fillId="8" borderId="38" xfId="0" applyFont="1" applyFill="1" applyBorder="1" applyAlignment="1" applyProtection="1">
      <alignment horizontal="center" vertical="center"/>
      <protection locked="0"/>
    </xf>
    <xf numFmtId="0" fontId="17" fillId="6" borderId="39" xfId="0" applyFont="1" applyFill="1" applyBorder="1" applyAlignment="1" applyProtection="1">
      <alignment horizontal="center" vertical="center"/>
      <protection hidden="1"/>
    </xf>
    <xf numFmtId="0" fontId="17" fillId="6" borderId="40" xfId="0" applyFont="1" applyFill="1" applyBorder="1" applyAlignment="1" applyProtection="1">
      <alignment horizontal="center" vertical="center"/>
      <protection hidden="1"/>
    </xf>
    <xf numFmtId="0" fontId="18" fillId="6" borderId="41" xfId="0" applyFont="1" applyFill="1" applyBorder="1" applyAlignment="1" applyProtection="1">
      <alignment horizontal="center" vertical="center"/>
      <protection hidden="1"/>
    </xf>
    <xf numFmtId="0" fontId="19" fillId="6" borderId="42" xfId="0" applyFont="1" applyFill="1" applyBorder="1" applyAlignment="1" applyProtection="1">
      <alignment horizontal="center" vertical="center"/>
      <protection hidden="1"/>
    </xf>
    <xf numFmtId="0" fontId="20" fillId="6" borderId="7" xfId="0" applyFont="1" applyFill="1" applyBorder="1" applyAlignment="1" applyProtection="1">
      <alignment horizontal="center" vertical="center"/>
      <protection hidden="1"/>
    </xf>
    <xf numFmtId="0" fontId="18" fillId="7" borderId="7" xfId="0" applyFont="1" applyFill="1" applyBorder="1" applyAlignment="1" applyProtection="1">
      <alignment horizontal="center" vertical="center"/>
      <protection hidden="1"/>
    </xf>
    <xf numFmtId="2" fontId="15" fillId="0" borderId="29" xfId="0" applyNumberFormat="1" applyFont="1" applyBorder="1" applyAlignment="1">
      <alignment horizontal="center" vertical="center" wrapText="1" readingOrder="2"/>
    </xf>
    <xf numFmtId="0" fontId="18" fillId="9" borderId="7" xfId="0" applyFont="1" applyFill="1" applyBorder="1" applyAlignment="1" applyProtection="1">
      <alignment horizontal="center" vertical="center"/>
      <protection hidden="1"/>
    </xf>
    <xf numFmtId="0" fontId="18" fillId="9" borderId="8" xfId="0" applyFont="1" applyFill="1" applyBorder="1" applyAlignment="1" applyProtection="1">
      <alignment horizontal="center" vertical="center"/>
      <protection hidden="1"/>
    </xf>
    <xf numFmtId="0" fontId="13" fillId="7" borderId="20" xfId="0" applyFont="1" applyFill="1" applyBorder="1" applyAlignment="1" applyProtection="1">
      <alignment horizontal="center" vertical="center"/>
      <protection locked="0"/>
    </xf>
    <xf numFmtId="0" fontId="21" fillId="7" borderId="20" xfId="0" applyFont="1" applyFill="1" applyBorder="1" applyAlignment="1" applyProtection="1">
      <alignment horizontal="center" vertical="center"/>
      <protection locked="0"/>
    </xf>
    <xf numFmtId="164" fontId="16" fillId="7" borderId="16" xfId="0" applyNumberFormat="1" applyFont="1" applyFill="1" applyBorder="1" applyAlignment="1" applyProtection="1">
      <alignment horizontal="center" vertical="center"/>
      <protection locked="0"/>
    </xf>
    <xf numFmtId="164" fontId="16" fillId="7" borderId="7" xfId="0" applyNumberFormat="1" applyFont="1" applyFill="1" applyBorder="1" applyAlignment="1" applyProtection="1">
      <alignment horizontal="center" vertical="center"/>
      <protection locked="0"/>
    </xf>
    <xf numFmtId="0" fontId="22" fillId="0" borderId="16" xfId="0" applyFont="1" applyBorder="1" applyAlignment="1">
      <alignment horizontal="center" vertical="center"/>
    </xf>
    <xf numFmtId="2" fontId="22" fillId="0" borderId="24" xfId="0" applyNumberFormat="1" applyFont="1" applyBorder="1" applyAlignment="1">
      <alignment horizontal="center"/>
    </xf>
    <xf numFmtId="2" fontId="22" fillId="0" borderId="24" xfId="0" applyNumberFormat="1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2" fontId="22" fillId="0" borderId="28" xfId="0" applyNumberFormat="1" applyFont="1" applyBorder="1" applyAlignment="1">
      <alignment horizontal="center" vertical="center"/>
    </xf>
    <xf numFmtId="0" fontId="0" fillId="5" borderId="43" xfId="0" applyFill="1" applyBorder="1"/>
    <xf numFmtId="0" fontId="0" fillId="5" borderId="15" xfId="0" applyFill="1" applyBorder="1"/>
    <xf numFmtId="0" fontId="8" fillId="5" borderId="44" xfId="0" applyFont="1" applyFill="1" applyBorder="1" applyAlignment="1">
      <alignment horizontal="left" vertical="center"/>
    </xf>
    <xf numFmtId="0" fontId="8" fillId="5" borderId="14" xfId="0" applyFont="1" applyFill="1" applyBorder="1" applyAlignment="1">
      <alignment horizontal="left" vertical="center"/>
    </xf>
    <xf numFmtId="0" fontId="7" fillId="4" borderId="11" xfId="0" applyFont="1" applyFill="1" applyBorder="1" applyAlignment="1">
      <alignment horizontal="center" vertical="center"/>
    </xf>
    <xf numFmtId="0" fontId="1" fillId="5" borderId="43" xfId="0" applyFont="1" applyFill="1" applyBorder="1"/>
    <xf numFmtId="0" fontId="1" fillId="5" borderId="43" xfId="0" applyFont="1" applyFill="1" applyBorder="1" applyAlignment="1">
      <alignment horizontal="center" vertical="center"/>
    </xf>
    <xf numFmtId="0" fontId="1" fillId="5" borderId="15" xfId="0" applyFont="1" applyFill="1" applyBorder="1"/>
    <xf numFmtId="2" fontId="18" fillId="0" borderId="16" xfId="0" applyNumberFormat="1" applyFont="1" applyBorder="1" applyAlignment="1" applyProtection="1">
      <alignment horizontal="center" vertical="center"/>
      <protection hidden="1"/>
    </xf>
    <xf numFmtId="0" fontId="0" fillId="4" borderId="47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1" fillId="5" borderId="49" xfId="0" applyFont="1" applyFill="1" applyBorder="1" applyAlignment="1">
      <alignment horizontal="center" vertical="center"/>
    </xf>
    <xf numFmtId="0" fontId="8" fillId="5" borderId="47" xfId="0" applyFont="1" applyFill="1" applyBorder="1" applyAlignment="1">
      <alignment horizontal="left" vertical="center"/>
    </xf>
    <xf numFmtId="0" fontId="0" fillId="5" borderId="49" xfId="0" applyFill="1" applyBorder="1"/>
    <xf numFmtId="0" fontId="8" fillId="5" borderId="50" xfId="0" applyFont="1" applyFill="1" applyBorder="1" applyAlignment="1">
      <alignment horizontal="left" vertical="center"/>
    </xf>
    <xf numFmtId="0" fontId="6" fillId="4" borderId="48" xfId="0" applyFont="1" applyFill="1" applyBorder="1"/>
    <xf numFmtId="0" fontId="8" fillId="5" borderId="51" xfId="0" applyFont="1" applyFill="1" applyBorder="1" applyAlignment="1">
      <alignment horizontal="left" vertical="center"/>
    </xf>
    <xf numFmtId="0" fontId="7" fillId="4" borderId="52" xfId="0" applyFont="1" applyFill="1" applyBorder="1" applyAlignment="1">
      <alignment horizontal="center" vertical="center"/>
    </xf>
    <xf numFmtId="0" fontId="6" fillId="4" borderId="53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166" fontId="18" fillId="0" borderId="16" xfId="0" applyNumberFormat="1" applyFont="1" applyBorder="1" applyAlignment="1" applyProtection="1">
      <alignment horizontal="center" vertical="center"/>
      <protection hidden="1"/>
    </xf>
    <xf numFmtId="166" fontId="18" fillId="0" borderId="7" xfId="0" applyNumberFormat="1" applyFont="1" applyBorder="1" applyAlignment="1" applyProtection="1">
      <alignment horizontal="center" vertical="center"/>
      <protection hidden="1"/>
    </xf>
    <xf numFmtId="165" fontId="16" fillId="0" borderId="16" xfId="0" applyNumberFormat="1" applyFont="1" applyBorder="1" applyAlignment="1" applyProtection="1">
      <alignment horizontal="center" vertical="center"/>
      <protection hidden="1"/>
    </xf>
    <xf numFmtId="165" fontId="16" fillId="0" borderId="7" xfId="0" applyNumberFormat="1" applyFont="1" applyBorder="1" applyAlignment="1" applyProtection="1">
      <alignment horizontal="center" vertical="center"/>
      <protection hidden="1"/>
    </xf>
    <xf numFmtId="0" fontId="18" fillId="11" borderId="16" xfId="0" applyFont="1" applyFill="1" applyBorder="1" applyAlignment="1" applyProtection="1">
      <alignment horizontal="center" vertical="center"/>
      <protection hidden="1"/>
    </xf>
    <xf numFmtId="0" fontId="18" fillId="11" borderId="7" xfId="0" applyFont="1" applyFill="1" applyBorder="1" applyAlignment="1" applyProtection="1">
      <alignment horizontal="center" vertical="center"/>
      <protection hidden="1"/>
    </xf>
    <xf numFmtId="0" fontId="18" fillId="0" borderId="35" xfId="0" applyFont="1" applyBorder="1" applyAlignment="1" applyProtection="1">
      <alignment horizontal="center" vertical="center"/>
      <protection hidden="1"/>
    </xf>
    <xf numFmtId="0" fontId="18" fillId="0" borderId="18" xfId="0" applyFont="1" applyBorder="1" applyAlignment="1" applyProtection="1">
      <alignment horizontal="center" vertical="center"/>
      <protection hidden="1"/>
    </xf>
    <xf numFmtId="0" fontId="18" fillId="0" borderId="8" xfId="0" applyFont="1" applyBorder="1" applyAlignment="1" applyProtection="1">
      <alignment horizontal="center" vertical="center"/>
      <protection hidden="1"/>
    </xf>
    <xf numFmtId="0" fontId="0" fillId="4" borderId="56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2" borderId="45" xfId="0" applyFont="1" applyFill="1" applyBorder="1" applyAlignment="1">
      <alignment horizontal="center" vertical="center"/>
    </xf>
    <xf numFmtId="0" fontId="1" fillId="0" borderId="16" xfId="0" applyFont="1" applyBorder="1" applyAlignment="1">
      <alignment vertical="center" wrapText="1"/>
    </xf>
    <xf numFmtId="0" fontId="9" fillId="0" borderId="0" xfId="0" applyFont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0" fillId="0" borderId="46" xfId="0" applyBorder="1" applyAlignment="1">
      <alignment vertical="center"/>
    </xf>
    <xf numFmtId="0" fontId="1" fillId="10" borderId="12" xfId="0" applyFont="1" applyFill="1" applyBorder="1" applyAlignment="1">
      <alignment horizontal="center" vertical="center"/>
    </xf>
    <xf numFmtId="0" fontId="24" fillId="10" borderId="59" xfId="0" applyFont="1" applyFill="1" applyBorder="1" applyAlignment="1">
      <alignment horizontal="center" vertical="center"/>
    </xf>
    <xf numFmtId="0" fontId="1" fillId="10" borderId="32" xfId="0" applyFont="1" applyFill="1" applyBorder="1" applyAlignment="1">
      <alignment horizontal="center" vertical="center"/>
    </xf>
    <xf numFmtId="0" fontId="9" fillId="10" borderId="3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left" vertical="center" wrapText="1"/>
    </xf>
    <xf numFmtId="0" fontId="1" fillId="10" borderId="3" xfId="0" applyFont="1" applyFill="1" applyBorder="1" applyAlignment="1">
      <alignment horizontal="left" vertical="center" wrapText="1"/>
    </xf>
    <xf numFmtId="0" fontId="1" fillId="10" borderId="2" xfId="0" applyFont="1" applyFill="1" applyBorder="1" applyAlignment="1">
      <alignment horizontal="left" vertical="center" wrapText="1"/>
    </xf>
    <xf numFmtId="0" fontId="1" fillId="10" borderId="27" xfId="0" applyFont="1" applyFill="1" applyBorder="1" applyAlignment="1">
      <alignment horizontal="left" vertical="center" wrapText="1"/>
    </xf>
    <xf numFmtId="0" fontId="1" fillId="10" borderId="0" xfId="0" applyFont="1" applyFill="1" applyAlignment="1">
      <alignment horizontal="left" vertical="center" wrapText="1"/>
    </xf>
    <xf numFmtId="0" fontId="1" fillId="10" borderId="26" xfId="0" applyFont="1" applyFill="1" applyBorder="1" applyAlignment="1">
      <alignment horizontal="left" vertical="center" wrapText="1"/>
    </xf>
    <xf numFmtId="0" fontId="1" fillId="10" borderId="4" xfId="0" applyFont="1" applyFill="1" applyBorder="1" applyAlignment="1">
      <alignment horizontal="left" vertical="center" wrapText="1"/>
    </xf>
    <xf numFmtId="0" fontId="1" fillId="10" borderId="6" xfId="0" applyFont="1" applyFill="1" applyBorder="1" applyAlignment="1">
      <alignment horizontal="left" vertical="center" wrapText="1"/>
    </xf>
    <xf numFmtId="0" fontId="1" fillId="10" borderId="5" xfId="0" applyFont="1" applyFill="1" applyBorder="1" applyAlignment="1">
      <alignment horizontal="left" vertical="center" wrapText="1"/>
    </xf>
    <xf numFmtId="0" fontId="9" fillId="5" borderId="47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right" vertical="center"/>
    </xf>
    <xf numFmtId="0" fontId="5" fillId="4" borderId="29" xfId="0" applyFont="1" applyFill="1" applyBorder="1" applyAlignment="1">
      <alignment horizontal="right" vertical="center"/>
    </xf>
    <xf numFmtId="0" fontId="5" fillId="4" borderId="7" xfId="0" applyFont="1" applyFill="1" applyBorder="1" applyAlignment="1">
      <alignment horizontal="right" vertical="center"/>
    </xf>
    <xf numFmtId="0" fontId="6" fillId="4" borderId="18" xfId="0" applyFont="1" applyFill="1" applyBorder="1" applyAlignment="1">
      <alignment horizontal="right" vertical="center"/>
    </xf>
    <xf numFmtId="0" fontId="6" fillId="4" borderId="22" xfId="0" applyFont="1" applyFill="1" applyBorder="1" applyAlignment="1">
      <alignment horizontal="right" vertical="center"/>
    </xf>
    <xf numFmtId="0" fontId="5" fillId="4" borderId="23" xfId="0" applyFont="1" applyFill="1" applyBorder="1" applyAlignment="1">
      <alignment horizontal="right" vertical="center"/>
    </xf>
    <xf numFmtId="0" fontId="5" fillId="4" borderId="16" xfId="0" applyFont="1" applyFill="1" applyBorder="1" applyAlignment="1">
      <alignment horizontal="right" vertical="center"/>
    </xf>
    <xf numFmtId="0" fontId="23" fillId="4" borderId="1" xfId="0" applyFont="1" applyFill="1" applyBorder="1" applyAlignment="1">
      <alignment horizontal="center" vertical="center"/>
    </xf>
    <xf numFmtId="0" fontId="23" fillId="4" borderId="3" xfId="0" applyFont="1" applyFill="1" applyBorder="1" applyAlignment="1">
      <alignment horizontal="center" vertical="center"/>
    </xf>
    <xf numFmtId="0" fontId="23" fillId="4" borderId="2" xfId="0" applyFont="1" applyFill="1" applyBorder="1" applyAlignment="1">
      <alignment horizontal="center" vertical="center"/>
    </xf>
    <xf numFmtId="0" fontId="23" fillId="4" borderId="4" xfId="0" applyFont="1" applyFill="1" applyBorder="1" applyAlignment="1">
      <alignment horizontal="center" vertical="center"/>
    </xf>
    <xf numFmtId="0" fontId="23" fillId="4" borderId="6" xfId="0" applyFont="1" applyFill="1" applyBorder="1" applyAlignment="1">
      <alignment horizontal="center" vertical="center"/>
    </xf>
    <xf numFmtId="0" fontId="23" fillId="4" borderId="5" xfId="0" applyFont="1" applyFill="1" applyBorder="1" applyAlignment="1">
      <alignment horizontal="center" vertical="center"/>
    </xf>
    <xf numFmtId="0" fontId="24" fillId="10" borderId="58" xfId="0" applyFont="1" applyFill="1" applyBorder="1" applyAlignment="1">
      <alignment horizontal="center" vertical="center"/>
    </xf>
    <xf numFmtId="0" fontId="24" fillId="10" borderId="57" xfId="0" applyFont="1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F5F6C0"/>
      <color rgb="FF89E0FF"/>
      <color rgb="FFB6EE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0</xdr:row>
          <xdr:rowOff>114300</xdr:rowOff>
        </xdr:from>
        <xdr:to>
          <xdr:col>11</xdr:col>
          <xdr:colOff>352425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FOutput/lyc&#233;e%20priv&#233;e%20SHEKINA/GESTION%20ADMINISTRATIVE%201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PRINCIPAL"/>
      <sheetName val="INDEX classe"/>
      <sheetName val="ADMIN"/>
      <sheetName val="LISTE DES ELEVES"/>
      <sheetName val="CONFIGU"/>
      <sheetName val="6e A"/>
      <sheetName val="6e B"/>
      <sheetName val="5e A"/>
      <sheetName val="5e B"/>
      <sheetName val="4e A"/>
      <sheetName val="4e B"/>
      <sheetName val="3e A"/>
      <sheetName val="3e B"/>
      <sheetName val="2de A"/>
      <sheetName val="2de C"/>
      <sheetName val="1re A"/>
      <sheetName val="1re D"/>
      <sheetName val="Tle A"/>
      <sheetName val="Tle D"/>
      <sheetName val="BULLETIN"/>
      <sheetName val="Verification 5e A"/>
      <sheetName val="Vérification 5e B"/>
      <sheetName val="Vérification 4e A"/>
      <sheetName val="Vérification 4e B"/>
      <sheetName val="Vérification 3e A"/>
      <sheetName val="Vérification 3e B"/>
      <sheetName val="Vérification 2de A"/>
      <sheetName val="Vérification 2de C"/>
      <sheetName val="Vérification 1re A"/>
      <sheetName val="Vérification 1re D"/>
      <sheetName val="Vérification Tle A"/>
      <sheetName val="Vérification Tle D"/>
      <sheetName val="INDEX classe (2)"/>
      <sheetName val="6e A (2)"/>
      <sheetName val="6e B (2)"/>
      <sheetName val="5e A (2)"/>
      <sheetName val="5e B (2)"/>
      <sheetName val="4e A (2)"/>
      <sheetName val="4e B (2)"/>
      <sheetName val="3e A (2)"/>
      <sheetName val="3e B(2)"/>
      <sheetName val="Verification 5e A (2)"/>
      <sheetName val="Vérification 5e B (2)"/>
      <sheetName val="Vérification 4e A (2)"/>
      <sheetName val="Vérification 4e B (2)"/>
      <sheetName val="Vérification 3e A (2)"/>
      <sheetName val="Vérification 3e B (2)"/>
      <sheetName val="Vérification 2de A (2)"/>
      <sheetName val="Vérification 2de C (2)"/>
      <sheetName val="Vérification 1re A (2)"/>
      <sheetName val="Vérification 1re D (2)"/>
      <sheetName val="Vérification Tle A (2)"/>
      <sheetName val="Vérification Tle D (2)"/>
      <sheetName val="BULLETIN 2"/>
    </sheetNames>
    <sheetDataSet>
      <sheetData sheetId="0" refreshError="1"/>
      <sheetData sheetId="1" refreshError="1"/>
      <sheetData sheetId="2">
        <row r="22">
          <cell r="S22">
            <v>5</v>
          </cell>
        </row>
        <row r="23">
          <cell r="S23">
            <v>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B1:Y9"/>
  <sheetViews>
    <sheetView workbookViewId="0">
      <selection activeCell="E17" sqref="E17"/>
    </sheetView>
  </sheetViews>
  <sheetFormatPr baseColWidth="10" defaultRowHeight="15"/>
  <cols>
    <col min="2" max="2" width="13" bestFit="1" customWidth="1"/>
    <col min="3" max="3" width="8.7109375" customWidth="1"/>
    <col min="4" max="4" width="10.140625" customWidth="1"/>
    <col min="5" max="6" width="8" customWidth="1"/>
    <col min="8" max="8" width="7.85546875" customWidth="1"/>
    <col min="10" max="10" width="6.28515625" bestFit="1" customWidth="1"/>
    <col min="11" max="11" width="6" customWidth="1"/>
    <col min="12" max="13" width="8.28515625" hidden="1" customWidth="1"/>
    <col min="14" max="14" width="7.7109375" customWidth="1"/>
    <col min="15" max="15" width="8" customWidth="1"/>
    <col min="16" max="16" width="12.85546875" bestFit="1" customWidth="1"/>
    <col min="17" max="17" width="10.42578125" customWidth="1"/>
    <col min="18" max="18" width="0.140625" hidden="1" customWidth="1"/>
    <col min="19" max="19" width="0.42578125" hidden="1" customWidth="1"/>
    <col min="20" max="20" width="5.7109375" bestFit="1" customWidth="1"/>
    <col min="21" max="21" width="6.28515625" customWidth="1"/>
    <col min="23" max="23" width="13" customWidth="1"/>
    <col min="25" max="25" width="14.140625" bestFit="1" customWidth="1"/>
  </cols>
  <sheetData>
    <row r="1" spans="2:25" ht="15.75" thickBot="1"/>
    <row r="2" spans="2:25">
      <c r="J2" s="101" t="s">
        <v>47</v>
      </c>
      <c r="K2" s="102"/>
      <c r="L2" s="102"/>
      <c r="M2" s="102"/>
      <c r="N2" s="102"/>
      <c r="O2" s="102"/>
      <c r="P2" s="102"/>
      <c r="Q2" s="103"/>
    </row>
    <row r="3" spans="2:25" ht="14.25" customHeight="1" thickBot="1">
      <c r="J3" s="104"/>
      <c r="K3" s="105"/>
      <c r="L3" s="105"/>
      <c r="M3" s="105"/>
      <c r="N3" s="105"/>
      <c r="O3" s="105"/>
      <c r="P3" s="105"/>
      <c r="Q3" s="106"/>
    </row>
    <row r="4" spans="2:25" ht="15.75" thickBot="1"/>
    <row r="5" spans="2:25" ht="18.75" thickBot="1">
      <c r="B5" s="22" t="s">
        <v>18</v>
      </c>
      <c r="C5" s="23" t="s">
        <v>30</v>
      </c>
      <c r="D5" s="23" t="s">
        <v>0</v>
      </c>
      <c r="E5" s="38" t="s">
        <v>1</v>
      </c>
      <c r="F5" s="38" t="s">
        <v>38</v>
      </c>
      <c r="G5" s="39" t="s">
        <v>19</v>
      </c>
      <c r="H5" s="53" t="s">
        <v>42</v>
      </c>
      <c r="I5" s="52" t="s">
        <v>20</v>
      </c>
      <c r="J5" s="40" t="s">
        <v>21</v>
      </c>
      <c r="K5" s="40" t="s">
        <v>22</v>
      </c>
      <c r="L5" s="41" t="s">
        <v>23</v>
      </c>
      <c r="M5" s="26" t="s">
        <v>24</v>
      </c>
      <c r="N5" s="26" t="s">
        <v>2</v>
      </c>
      <c r="O5" s="42" t="s">
        <v>3</v>
      </c>
      <c r="P5" s="25" t="s">
        <v>4</v>
      </c>
      <c r="Q5" s="26" t="s">
        <v>5</v>
      </c>
      <c r="R5" s="27" t="s">
        <v>25</v>
      </c>
      <c r="S5" s="27" t="s">
        <v>26</v>
      </c>
      <c r="T5" s="27" t="s">
        <v>27</v>
      </c>
      <c r="U5" s="27" t="s">
        <v>28</v>
      </c>
      <c r="V5" s="27" t="s">
        <v>41</v>
      </c>
      <c r="W5" s="27" t="s">
        <v>35</v>
      </c>
      <c r="X5" s="27" t="s">
        <v>17</v>
      </c>
      <c r="Y5" s="34" t="s">
        <v>40</v>
      </c>
    </row>
    <row r="6" spans="2:25" ht="18.75">
      <c r="B6" s="43" t="s">
        <v>59</v>
      </c>
      <c r="C6" s="12">
        <v>2001</v>
      </c>
      <c r="D6" s="12" t="s">
        <v>31</v>
      </c>
      <c r="E6" s="20" t="s">
        <v>36</v>
      </c>
      <c r="F6" s="21" t="s">
        <v>38</v>
      </c>
      <c r="G6" s="13">
        <v>25</v>
      </c>
      <c r="H6" s="54">
        <v>2</v>
      </c>
      <c r="I6" s="14">
        <f>O6+U6</f>
        <v>109.85</v>
      </c>
      <c r="J6" s="14">
        <f>(I6-H6)/G6</f>
        <v>4.3140000000000001</v>
      </c>
      <c r="K6" s="13" t="str">
        <f>RANK(J6,$J:$J)&amp;IF(COUNTIF($J:$J,J6)&gt;1,"e ex","e")</f>
        <v>3e</v>
      </c>
      <c r="L6" s="9">
        <v>12</v>
      </c>
      <c r="M6" s="9">
        <v>13</v>
      </c>
      <c r="N6" s="15">
        <f>(L6*0.6)+(M6*0.4)</f>
        <v>12.399999999999999</v>
      </c>
      <c r="O6" s="32">
        <f>N6*[1]ADMIN!$S$22</f>
        <v>61.999999999999993</v>
      </c>
      <c r="P6" s="35" t="str">
        <f>IF(N6&lt;6, "Très faible",IF(N6&lt;8, "Faible",IF(N6&lt;10, "Insuffisant",IF(N6&lt;12, "Passable",IF(N6&lt;14, "Assez bien",IF(N6&lt;16, " bien",IF(N6&lt;18, "Très bien","Excellent")))))))</f>
        <v>Assez bien</v>
      </c>
      <c r="Q6" s="11" t="s">
        <v>35</v>
      </c>
      <c r="R6" s="17">
        <v>15.25</v>
      </c>
      <c r="S6" s="18">
        <v>17</v>
      </c>
      <c r="T6" s="16">
        <f>(R6*0.6)+(S6*0.4)</f>
        <v>15.950000000000001</v>
      </c>
      <c r="U6" s="16">
        <f>T6*[1]ADMIN!$S$23</f>
        <v>47.85</v>
      </c>
      <c r="V6" s="10" t="str">
        <f>IF(T6&lt;6, "Très faible",IF(T6&lt;8, "Faible",IF(T6&lt;10, "Insuffisant",IF(T6&lt;12, "Passable",IF(T6&lt;14, "Assez bien",IF(T6&lt;16, " bien",IF(T6&lt;18, "Très bien","Excellent")))))))</f>
        <v xml:space="preserve"> bien</v>
      </c>
      <c r="W6" s="11" t="s">
        <v>53</v>
      </c>
      <c r="X6" s="56">
        <f>O6+U6</f>
        <v>109.85</v>
      </c>
      <c r="Y6" s="57">
        <f>X6/8</f>
        <v>13.731249999999999</v>
      </c>
    </row>
    <row r="7" spans="2:25" ht="18.75">
      <c r="B7" s="43" t="s">
        <v>60</v>
      </c>
      <c r="C7" s="12">
        <v>2002</v>
      </c>
      <c r="D7" s="12" t="s">
        <v>32</v>
      </c>
      <c r="E7" s="20" t="s">
        <v>36</v>
      </c>
      <c r="F7" s="21"/>
      <c r="G7" s="13">
        <v>25</v>
      </c>
      <c r="H7" s="54"/>
      <c r="I7" s="14">
        <f t="shared" ref="I7:I9" si="0">O7+U7</f>
        <v>142.19999999999999</v>
      </c>
      <c r="J7" s="14">
        <f>(I7-H7)/G7</f>
        <v>5.6879999999999997</v>
      </c>
      <c r="K7" s="13" t="str">
        <f>RANK(J7,$J:$J)&amp;IF(COUNTIF($J:$J,J7)&gt;1,"e ex","e")</f>
        <v>1e</v>
      </c>
      <c r="L7" s="9">
        <v>18</v>
      </c>
      <c r="M7" s="9">
        <v>15</v>
      </c>
      <c r="N7" s="19">
        <f t="shared" ref="N7:N9" si="1">(L7*0.6)+(M7*0.4)</f>
        <v>16.799999999999997</v>
      </c>
      <c r="O7" s="33">
        <f>N7*[1]ADMIN!$S$22</f>
        <v>83.999999999999986</v>
      </c>
      <c r="P7" s="35" t="str">
        <f t="shared" ref="P7:P9" si="2">IF(N7&lt;6, "Très faible",IF(N7&lt;8, "Faible",IF(N7&lt;10, "Insuffisant",IF(N7&lt;12, "Passable",IF(N7&lt;14, "Assez bien",IF(N7&lt;16, " bien",IF(N7&lt;18, "Très bien","Excellent")))))))</f>
        <v>Très bien</v>
      </c>
      <c r="Q7" s="11" t="s">
        <v>35</v>
      </c>
      <c r="R7" s="18">
        <v>20</v>
      </c>
      <c r="S7" s="18">
        <v>18.5</v>
      </c>
      <c r="T7" s="16">
        <f t="shared" ref="T7:T9" si="3">(R7*0.6)+(S7*0.4)</f>
        <v>19.399999999999999</v>
      </c>
      <c r="U7" s="16">
        <f>T7*[1]ADMIN!$S$23</f>
        <v>58.199999999999996</v>
      </c>
      <c r="V7" s="10" t="str">
        <f t="shared" ref="V7:V9" si="4">IF(T7&lt;6, "Très faible",IF(T7&lt;8, "Faible",IF(T7&lt;10, "Insuffisant",IF(T7&lt;12, "Passable",IF(T7&lt;14, "Assez bien",IF(T7&lt;16, " bien",IF(T7&lt;18, "Très bien","Excellent")))))))</f>
        <v>Excellent</v>
      </c>
      <c r="W7" s="11" t="s">
        <v>54</v>
      </c>
      <c r="X7" s="56">
        <f t="shared" ref="X7:X9" si="5">O7+U7</f>
        <v>142.19999999999999</v>
      </c>
      <c r="Y7" s="58">
        <f t="shared" ref="Y7:Y9" si="6">X7/8</f>
        <v>17.774999999999999</v>
      </c>
    </row>
    <row r="8" spans="2:25" ht="18.75">
      <c r="B8" s="43" t="s">
        <v>61</v>
      </c>
      <c r="C8" s="12">
        <v>2003</v>
      </c>
      <c r="D8" s="12" t="s">
        <v>33</v>
      </c>
      <c r="E8" s="20" t="s">
        <v>37</v>
      </c>
      <c r="F8" s="21" t="s">
        <v>38</v>
      </c>
      <c r="G8" s="13">
        <v>25</v>
      </c>
      <c r="H8" s="54">
        <v>2</v>
      </c>
      <c r="I8" s="14">
        <f t="shared" si="0"/>
        <v>118.14999999999999</v>
      </c>
      <c r="J8" s="14">
        <f t="shared" ref="J8:J9" si="7">(I8-H8)/G8</f>
        <v>4.6459999999999999</v>
      </c>
      <c r="K8" s="13" t="str">
        <f>RANK(J8,$J:$J)&amp;IF(COUNTIF($J:$J,J8)&gt;1,"e ex","e")</f>
        <v>2e</v>
      </c>
      <c r="L8" s="9">
        <v>14</v>
      </c>
      <c r="M8" s="9">
        <v>14</v>
      </c>
      <c r="N8" s="19">
        <f t="shared" si="1"/>
        <v>14</v>
      </c>
      <c r="O8" s="33">
        <f>N8*[1]ADMIN!$S$22</f>
        <v>70</v>
      </c>
      <c r="P8" s="35" t="str">
        <f t="shared" si="2"/>
        <v xml:space="preserve"> bien</v>
      </c>
      <c r="Q8" s="11" t="s">
        <v>35</v>
      </c>
      <c r="R8" s="18">
        <v>16.75</v>
      </c>
      <c r="S8" s="18">
        <v>15</v>
      </c>
      <c r="T8" s="16">
        <f t="shared" si="3"/>
        <v>16.049999999999997</v>
      </c>
      <c r="U8" s="16">
        <f>T8*[1]ADMIN!$S$23</f>
        <v>48.149999999999991</v>
      </c>
      <c r="V8" s="10" t="str">
        <f t="shared" si="4"/>
        <v>Très bien</v>
      </c>
      <c r="W8" s="11" t="s">
        <v>55</v>
      </c>
      <c r="X8" s="56">
        <f t="shared" si="5"/>
        <v>118.14999999999999</v>
      </c>
      <c r="Y8" s="58">
        <f t="shared" si="6"/>
        <v>14.768749999999999</v>
      </c>
    </row>
    <row r="9" spans="2:25" ht="19.5" thickBot="1">
      <c r="B9" s="44" t="s">
        <v>62</v>
      </c>
      <c r="C9" s="45">
        <v>2004</v>
      </c>
      <c r="D9" s="45" t="s">
        <v>34</v>
      </c>
      <c r="E9" s="46" t="s">
        <v>36</v>
      </c>
      <c r="F9" s="47"/>
      <c r="G9" s="48">
        <v>25</v>
      </c>
      <c r="H9" s="55"/>
      <c r="I9" s="24">
        <f t="shared" si="0"/>
        <v>77.5</v>
      </c>
      <c r="J9" s="24">
        <f t="shared" si="7"/>
        <v>3.1</v>
      </c>
      <c r="K9" s="48" t="str">
        <f>RANK(J9,$J:$J)&amp;IF(COUNTIF($J:$J,J9)&gt;1,"e ex","e")</f>
        <v>4e</v>
      </c>
      <c r="L9" s="49">
        <v>4</v>
      </c>
      <c r="M9" s="49">
        <v>11</v>
      </c>
      <c r="N9" s="50">
        <f t="shared" si="1"/>
        <v>6.8000000000000007</v>
      </c>
      <c r="O9" s="51">
        <f>N9*[1]ADMIN!$S$22</f>
        <v>34</v>
      </c>
      <c r="P9" s="36" t="str">
        <f t="shared" si="2"/>
        <v>Faible</v>
      </c>
      <c r="Q9" s="29" t="s">
        <v>35</v>
      </c>
      <c r="R9" s="37">
        <v>15.5</v>
      </c>
      <c r="S9" s="37">
        <v>13</v>
      </c>
      <c r="T9" s="30">
        <f t="shared" si="3"/>
        <v>14.5</v>
      </c>
      <c r="U9" s="30">
        <f>T9*[1]ADMIN!$S$23</f>
        <v>43.5</v>
      </c>
      <c r="V9" s="28" t="str">
        <f t="shared" si="4"/>
        <v xml:space="preserve"> bien</v>
      </c>
      <c r="W9" s="29" t="s">
        <v>56</v>
      </c>
      <c r="X9" s="59">
        <f t="shared" si="5"/>
        <v>77.5</v>
      </c>
      <c r="Y9" s="60">
        <f t="shared" si="6"/>
        <v>9.6875</v>
      </c>
    </row>
  </sheetData>
  <mergeCells count="1">
    <mergeCell ref="J2:Q3"/>
  </mergeCells>
  <phoneticPr fontId="28" type="noConversion"/>
  <conditionalFormatting sqref="B5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5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5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5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5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5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5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5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:F5 J5:U5">
    <cfRule type="colorScale" priority="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5:F5 J5:U5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5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V5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W5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W5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5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X5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Y5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Y5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B1:Y9"/>
  <sheetViews>
    <sheetView workbookViewId="0">
      <selection activeCell="D24" sqref="D24"/>
    </sheetView>
  </sheetViews>
  <sheetFormatPr baseColWidth="10" defaultRowHeight="15"/>
  <cols>
    <col min="2" max="2" width="13" bestFit="1" customWidth="1"/>
    <col min="3" max="3" width="8.7109375" customWidth="1"/>
    <col min="4" max="4" width="10.140625" customWidth="1"/>
    <col min="5" max="6" width="8" customWidth="1"/>
    <col min="8" max="8" width="7.85546875" customWidth="1"/>
    <col min="10" max="10" width="6.28515625" bestFit="1" customWidth="1"/>
    <col min="11" max="11" width="6" customWidth="1"/>
    <col min="12" max="13" width="8.28515625" hidden="1" customWidth="1"/>
    <col min="14" max="14" width="7.7109375" customWidth="1"/>
    <col min="15" max="15" width="8" customWidth="1"/>
    <col min="16" max="16" width="12.85546875" bestFit="1" customWidth="1"/>
    <col min="17" max="17" width="10.42578125" customWidth="1"/>
    <col min="18" max="18" width="0.140625" hidden="1" customWidth="1"/>
    <col min="19" max="19" width="0.42578125" hidden="1" customWidth="1"/>
    <col min="20" max="20" width="6.28515625" bestFit="1" customWidth="1"/>
    <col min="21" max="21" width="8.85546875" customWidth="1"/>
    <col min="25" max="25" width="14.140625" bestFit="1" customWidth="1"/>
  </cols>
  <sheetData>
    <row r="1" spans="2:25" ht="15.75" thickBot="1"/>
    <row r="2" spans="2:25">
      <c r="N2" s="101" t="s">
        <v>48</v>
      </c>
      <c r="O2" s="102"/>
      <c r="P2" s="102"/>
      <c r="Q2" s="102"/>
      <c r="R2" s="102"/>
      <c r="S2" s="102"/>
      <c r="T2" s="102"/>
      <c r="U2" s="103"/>
    </row>
    <row r="3" spans="2:25" ht="15.75" thickBot="1">
      <c r="N3" s="104"/>
      <c r="O3" s="105"/>
      <c r="P3" s="105"/>
      <c r="Q3" s="105"/>
      <c r="R3" s="105"/>
      <c r="S3" s="105"/>
      <c r="T3" s="105"/>
      <c r="U3" s="106"/>
    </row>
    <row r="4" spans="2:25" ht="15.75" thickBot="1"/>
    <row r="5" spans="2:25" ht="18.75" thickBot="1">
      <c r="B5" s="22" t="s">
        <v>18</v>
      </c>
      <c r="C5" s="23" t="s">
        <v>30</v>
      </c>
      <c r="D5" s="23" t="s">
        <v>0</v>
      </c>
      <c r="E5" s="38" t="s">
        <v>1</v>
      </c>
      <c r="F5" s="38" t="s">
        <v>38</v>
      </c>
      <c r="G5" s="39" t="s">
        <v>19</v>
      </c>
      <c r="H5" s="53" t="s">
        <v>42</v>
      </c>
      <c r="I5" s="52" t="s">
        <v>20</v>
      </c>
      <c r="J5" s="40" t="s">
        <v>21</v>
      </c>
      <c r="K5" s="40" t="s">
        <v>22</v>
      </c>
      <c r="L5" s="41" t="s">
        <v>23</v>
      </c>
      <c r="M5" s="26" t="s">
        <v>24</v>
      </c>
      <c r="N5" s="26" t="s">
        <v>2</v>
      </c>
      <c r="O5" s="42" t="s">
        <v>3</v>
      </c>
      <c r="P5" s="25" t="s">
        <v>4</v>
      </c>
      <c r="Q5" s="26" t="s">
        <v>5</v>
      </c>
      <c r="R5" s="27" t="s">
        <v>25</v>
      </c>
      <c r="S5" s="27" t="s">
        <v>26</v>
      </c>
      <c r="T5" s="27" t="s">
        <v>27</v>
      </c>
      <c r="U5" s="27" t="s">
        <v>28</v>
      </c>
      <c r="V5" s="27" t="s">
        <v>41</v>
      </c>
      <c r="W5" s="27" t="s">
        <v>35</v>
      </c>
      <c r="X5" s="27" t="s">
        <v>17</v>
      </c>
      <c r="Y5" s="34" t="s">
        <v>40</v>
      </c>
    </row>
    <row r="6" spans="2:25" ht="18.75">
      <c r="B6" s="43" t="s">
        <v>63</v>
      </c>
      <c r="C6" s="12">
        <v>2001</v>
      </c>
      <c r="D6" s="12" t="s">
        <v>31</v>
      </c>
      <c r="E6" s="20" t="s">
        <v>36</v>
      </c>
      <c r="F6" s="21" t="s">
        <v>38</v>
      </c>
      <c r="G6" s="13">
        <v>25</v>
      </c>
      <c r="H6" s="54">
        <v>2</v>
      </c>
      <c r="I6" s="14">
        <f>O6+U6</f>
        <v>88</v>
      </c>
      <c r="J6" s="14">
        <f>(I6-H6)/G6</f>
        <v>3.44</v>
      </c>
      <c r="K6" s="85" t="str">
        <f>RANK(J6,$J:$J)&amp;IF(COUNTIF($J:$J,J6)&gt;1,"e ex","e")</f>
        <v>4e</v>
      </c>
      <c r="L6" s="9">
        <v>12</v>
      </c>
      <c r="M6" s="9">
        <v>13</v>
      </c>
      <c r="N6" s="69">
        <f>T6+Z6</f>
        <v>11</v>
      </c>
      <c r="O6" s="87">
        <f>N6*[1]ADMIN!$S$22</f>
        <v>55</v>
      </c>
      <c r="P6" s="35" t="str">
        <f>IF(N6&lt;6, "Très faible",IF(N6&lt;8, "Faible",IF(N6&lt;10, "Insuffisant",IF(N6&lt;12, "Passable",IF(N6&lt;14, "Assez bien",IF(N6&lt;16, " bien",IF(N6&lt;18, "Très bien","Excellent")))))))</f>
        <v>Passable</v>
      </c>
      <c r="Q6" s="11" t="s">
        <v>35</v>
      </c>
      <c r="R6" s="17">
        <v>15.25</v>
      </c>
      <c r="S6" s="18">
        <v>17</v>
      </c>
      <c r="T6" s="81">
        <v>11</v>
      </c>
      <c r="U6" s="83">
        <f>T6*[1]ADMIN!$S$23</f>
        <v>33</v>
      </c>
      <c r="V6" s="10" t="str">
        <f>IF(T6&lt;6, "Très faible",IF(T6&lt;8, "Faible",IF(T6&lt;10, "Insuffisant",IF(T6&lt;12, "Passable",IF(T6&lt;14, "Assez bien",IF(T6&lt;16, " bien",IF(T6&lt;18, "Très bien","Excellent")))))))</f>
        <v>Passable</v>
      </c>
      <c r="W6" s="11" t="s">
        <v>54</v>
      </c>
      <c r="X6" s="56">
        <f>O6+U6</f>
        <v>88</v>
      </c>
      <c r="Y6" s="57">
        <f>X6/8</f>
        <v>11</v>
      </c>
    </row>
    <row r="7" spans="2:25" ht="18.75">
      <c r="B7" s="43" t="s">
        <v>64</v>
      </c>
      <c r="C7" s="12">
        <v>2002</v>
      </c>
      <c r="D7" s="12" t="s">
        <v>32</v>
      </c>
      <c r="E7" s="20" t="s">
        <v>36</v>
      </c>
      <c r="F7" s="21"/>
      <c r="G7" s="13">
        <v>25</v>
      </c>
      <c r="H7" s="54"/>
      <c r="I7" s="14">
        <f t="shared" ref="I7:I9" si="0">O7+U7</f>
        <v>112</v>
      </c>
      <c r="J7" s="14">
        <f>(I7-H7)/G7</f>
        <v>4.4800000000000004</v>
      </c>
      <c r="K7" s="85" t="str">
        <f>RANK(J7,$J:$J)&amp;IF(COUNTIF($J:$J,J7)&gt;1,"e ex","e")</f>
        <v>3e</v>
      </c>
      <c r="L7" s="9">
        <v>18</v>
      </c>
      <c r="M7" s="9">
        <v>15</v>
      </c>
      <c r="N7" s="69">
        <f t="shared" ref="N7:N9" si="1">T7+Z7</f>
        <v>14</v>
      </c>
      <c r="O7" s="88">
        <f>N7*[1]ADMIN!$S$22</f>
        <v>70</v>
      </c>
      <c r="P7" s="35" t="str">
        <f t="shared" ref="P7:P9" si="2">IF(N7&lt;6, "Très faible",IF(N7&lt;8, "Faible",IF(N7&lt;10, "Insuffisant",IF(N7&lt;12, "Passable",IF(N7&lt;14, "Assez bien",IF(N7&lt;16, " bien",IF(N7&lt;18, "Très bien","Excellent")))))))</f>
        <v xml:space="preserve"> bien</v>
      </c>
      <c r="Q7" s="11" t="s">
        <v>35</v>
      </c>
      <c r="R7" s="18">
        <v>20</v>
      </c>
      <c r="S7" s="18">
        <v>18.5</v>
      </c>
      <c r="T7" s="81">
        <v>14</v>
      </c>
      <c r="U7" s="83">
        <f>T7*[1]ADMIN!$S$23</f>
        <v>42</v>
      </c>
      <c r="V7" s="10" t="str">
        <f t="shared" ref="V7:V9" si="3">IF(T7&lt;6, "Très faible",IF(T7&lt;8, "Faible",IF(T7&lt;10, "Insuffisant",IF(T7&lt;12, "Passable",IF(T7&lt;14, "Assez bien",IF(T7&lt;16, " bien",IF(T7&lt;18, "Très bien","Excellent")))))))</f>
        <v xml:space="preserve"> bien</v>
      </c>
      <c r="W7" s="11" t="s">
        <v>55</v>
      </c>
      <c r="X7" s="56">
        <f t="shared" ref="X7:X9" si="4">O7+U7</f>
        <v>112</v>
      </c>
      <c r="Y7" s="58">
        <f t="shared" ref="Y7:Y9" si="5">X7/8</f>
        <v>14</v>
      </c>
    </row>
    <row r="8" spans="2:25" ht="18.75">
      <c r="B8" s="43" t="s">
        <v>65</v>
      </c>
      <c r="C8" s="12">
        <v>2003</v>
      </c>
      <c r="D8" s="12" t="s">
        <v>33</v>
      </c>
      <c r="E8" s="20" t="s">
        <v>37</v>
      </c>
      <c r="F8" s="21" t="s">
        <v>38</v>
      </c>
      <c r="G8" s="13">
        <v>25</v>
      </c>
      <c r="H8" s="54">
        <v>2</v>
      </c>
      <c r="I8" s="14">
        <f t="shared" si="0"/>
        <v>140</v>
      </c>
      <c r="J8" s="14">
        <f t="shared" ref="J8:J9" si="6">(I8-H8)/G8</f>
        <v>5.52</v>
      </c>
      <c r="K8" s="85" t="str">
        <f>RANK(J8,$J:$J)&amp;IF(COUNTIF($J:$J,J8)&gt;1,"e ex","e")</f>
        <v>1e</v>
      </c>
      <c r="L8" s="9">
        <v>14</v>
      </c>
      <c r="M8" s="9">
        <v>14</v>
      </c>
      <c r="N8" s="69">
        <f t="shared" si="1"/>
        <v>17.5</v>
      </c>
      <c r="O8" s="88">
        <f>N8*[1]ADMIN!$S$22</f>
        <v>87.5</v>
      </c>
      <c r="P8" s="35" t="str">
        <f t="shared" si="2"/>
        <v>Très bien</v>
      </c>
      <c r="Q8" s="11" t="s">
        <v>35</v>
      </c>
      <c r="R8" s="18">
        <v>16.75</v>
      </c>
      <c r="S8" s="18">
        <v>15</v>
      </c>
      <c r="T8" s="81">
        <v>17.5</v>
      </c>
      <c r="U8" s="83">
        <f>T8*[1]ADMIN!$S$23</f>
        <v>52.5</v>
      </c>
      <c r="V8" s="10" t="str">
        <f t="shared" si="3"/>
        <v>Très bien</v>
      </c>
      <c r="W8" s="11" t="s">
        <v>57</v>
      </c>
      <c r="X8" s="56">
        <f t="shared" si="4"/>
        <v>140</v>
      </c>
      <c r="Y8" s="58">
        <f t="shared" si="5"/>
        <v>17.5</v>
      </c>
    </row>
    <row r="9" spans="2:25" ht="19.5" thickBot="1">
      <c r="B9" s="44" t="s">
        <v>66</v>
      </c>
      <c r="C9" s="45">
        <v>2004</v>
      </c>
      <c r="D9" s="45" t="s">
        <v>34</v>
      </c>
      <c r="E9" s="46" t="s">
        <v>36</v>
      </c>
      <c r="F9" s="47"/>
      <c r="G9" s="48">
        <v>25</v>
      </c>
      <c r="H9" s="55"/>
      <c r="I9" s="24">
        <f t="shared" si="0"/>
        <v>133.6</v>
      </c>
      <c r="J9" s="24">
        <f t="shared" si="6"/>
        <v>5.3439999999999994</v>
      </c>
      <c r="K9" s="86" t="str">
        <f>RANK(J9,$J:$J)&amp;IF(COUNTIF($J:$J,J9)&gt;1,"e ex","e")</f>
        <v>2e</v>
      </c>
      <c r="L9" s="49">
        <v>4</v>
      </c>
      <c r="M9" s="49">
        <v>11</v>
      </c>
      <c r="N9" s="31">
        <f t="shared" si="1"/>
        <v>16.7</v>
      </c>
      <c r="O9" s="89">
        <f>N9*[1]ADMIN!$S$22</f>
        <v>83.5</v>
      </c>
      <c r="P9" s="36" t="str">
        <f t="shared" si="2"/>
        <v>Très bien</v>
      </c>
      <c r="Q9" s="29" t="s">
        <v>35</v>
      </c>
      <c r="R9" s="37">
        <v>15.5</v>
      </c>
      <c r="S9" s="37">
        <v>13</v>
      </c>
      <c r="T9" s="82">
        <v>16.7</v>
      </c>
      <c r="U9" s="84">
        <f>T9*[1]ADMIN!$S$23</f>
        <v>50.099999999999994</v>
      </c>
      <c r="V9" s="28" t="str">
        <f t="shared" si="3"/>
        <v>Très bien</v>
      </c>
      <c r="W9" s="29" t="s">
        <v>58</v>
      </c>
      <c r="X9" s="59">
        <f t="shared" si="4"/>
        <v>133.6</v>
      </c>
      <c r="Y9" s="60">
        <f t="shared" si="5"/>
        <v>16.7</v>
      </c>
    </row>
  </sheetData>
  <mergeCells count="1">
    <mergeCell ref="N2:U3"/>
  </mergeCells>
  <phoneticPr fontId="28" type="noConversion"/>
  <conditionalFormatting sqref="B5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5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5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5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5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5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5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:F5 J5:U5">
    <cfRule type="colorScale" priority="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5:F5 J5:U5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5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V5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W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W5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5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X5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Y5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Y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:K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FF00"/>
    <pageSetUpPr fitToPage="1"/>
  </sheetPr>
  <dimension ref="B2:K24"/>
  <sheetViews>
    <sheetView tabSelected="1" workbookViewId="0">
      <selection activeCell="O15" sqref="O15"/>
    </sheetView>
  </sheetViews>
  <sheetFormatPr baseColWidth="10" defaultRowHeight="15"/>
  <cols>
    <col min="2" max="2" width="17.42578125" bestFit="1" customWidth="1"/>
    <col min="8" max="8" width="10.5703125" bestFit="1" customWidth="1"/>
    <col min="9" max="9" width="13.5703125" customWidth="1"/>
  </cols>
  <sheetData>
    <row r="2" spans="2:11" ht="15.75" thickBot="1"/>
    <row r="3" spans="2:11" ht="15.75" customHeight="1">
      <c r="C3" s="125" t="s">
        <v>14</v>
      </c>
      <c r="D3" s="126"/>
      <c r="E3" s="126"/>
      <c r="F3" s="126"/>
      <c r="G3" s="127"/>
    </row>
    <row r="4" spans="2:11" ht="15.75" customHeight="1" thickBot="1">
      <c r="B4" s="91"/>
      <c r="C4" s="128"/>
      <c r="D4" s="129"/>
      <c r="E4" s="129"/>
      <c r="F4" s="129"/>
      <c r="G4" s="130"/>
      <c r="H4" s="94"/>
      <c r="I4" s="94"/>
    </row>
    <row r="5" spans="2:11" ht="15.75" customHeight="1" thickBot="1">
      <c r="B5" s="97" t="s">
        <v>39</v>
      </c>
      <c r="C5" s="131" t="s">
        <v>6</v>
      </c>
      <c r="D5" s="132"/>
      <c r="E5" s="132" t="s">
        <v>50</v>
      </c>
      <c r="F5" s="132"/>
      <c r="G5" s="98" t="s">
        <v>51</v>
      </c>
      <c r="H5" s="99" t="s">
        <v>7</v>
      </c>
      <c r="I5" s="100" t="s">
        <v>52</v>
      </c>
    </row>
    <row r="6" spans="2:11" ht="20.100000000000001" customHeight="1">
      <c r="B6" s="92"/>
      <c r="C6" s="133" t="s">
        <v>29</v>
      </c>
      <c r="D6" s="134"/>
      <c r="E6" s="135">
        <v>2002</v>
      </c>
      <c r="F6" s="136"/>
      <c r="G6" s="93" t="s">
        <v>36</v>
      </c>
      <c r="H6" s="95"/>
      <c r="I6" s="96"/>
    </row>
    <row r="7" spans="2:11" ht="6" customHeight="1">
      <c r="B7" s="70"/>
      <c r="C7" s="5"/>
      <c r="D7" s="5"/>
      <c r="E7" s="5"/>
      <c r="F7" s="5"/>
      <c r="G7" s="90"/>
      <c r="H7" s="5"/>
      <c r="I7" s="71"/>
    </row>
    <row r="8" spans="2:11" ht="20.100000000000001" customHeight="1">
      <c r="B8" s="116" t="s">
        <v>8</v>
      </c>
      <c r="C8" s="117"/>
      <c r="D8" s="3" t="s">
        <v>9</v>
      </c>
      <c r="E8" s="3" t="s">
        <v>10</v>
      </c>
      <c r="F8" s="7" t="s">
        <v>11</v>
      </c>
      <c r="G8" s="1" t="s">
        <v>12</v>
      </c>
      <c r="H8" s="3" t="s">
        <v>15</v>
      </c>
      <c r="I8" s="72" t="s">
        <v>13</v>
      </c>
    </row>
    <row r="9" spans="2:11" ht="20.100000000000001" customHeight="1">
      <c r="B9" s="73" t="s">
        <v>16</v>
      </c>
      <c r="C9" s="6"/>
      <c r="D9" s="2">
        <v>25</v>
      </c>
      <c r="E9" s="3"/>
      <c r="F9" s="2"/>
      <c r="G9" s="4"/>
      <c r="H9" s="4"/>
      <c r="I9" s="74"/>
    </row>
    <row r="10" spans="2:11" ht="20.100000000000001" customHeight="1">
      <c r="B10" s="73" t="s">
        <v>16</v>
      </c>
      <c r="C10" s="6"/>
      <c r="D10" s="2"/>
      <c r="E10" s="3"/>
      <c r="F10" s="2"/>
      <c r="G10" s="4"/>
      <c r="H10" s="4"/>
      <c r="I10" s="74"/>
    </row>
    <row r="11" spans="2:11" ht="20.100000000000001" customHeight="1">
      <c r="B11" s="73" t="s">
        <v>16</v>
      </c>
      <c r="C11" s="6"/>
      <c r="D11" s="2"/>
      <c r="E11" s="3"/>
      <c r="F11" s="2"/>
      <c r="G11" s="4"/>
      <c r="H11" s="4"/>
      <c r="I11" s="74"/>
    </row>
    <row r="12" spans="2:11" ht="20.100000000000001" customHeight="1">
      <c r="B12" s="75" t="s">
        <v>16</v>
      </c>
      <c r="C12" s="63"/>
      <c r="D12" s="66"/>
      <c r="E12" s="67"/>
      <c r="F12" s="2"/>
      <c r="G12" s="61"/>
      <c r="H12" s="61"/>
      <c r="I12" s="74"/>
    </row>
    <row r="13" spans="2:11" ht="20.100000000000001" customHeight="1">
      <c r="B13" s="123" t="s">
        <v>45</v>
      </c>
      <c r="C13" s="124"/>
      <c r="D13" s="124"/>
      <c r="E13" s="124"/>
      <c r="F13" s="65"/>
      <c r="G13" s="121" t="s">
        <v>44</v>
      </c>
      <c r="H13" s="122"/>
      <c r="I13" s="76"/>
    </row>
    <row r="14" spans="2:11" ht="20.100000000000001" customHeight="1">
      <c r="B14" s="77" t="s">
        <v>16</v>
      </c>
      <c r="C14" s="64"/>
      <c r="D14" s="68"/>
      <c r="E14" s="8"/>
      <c r="F14" s="2"/>
      <c r="G14" s="62"/>
      <c r="H14" s="62"/>
      <c r="I14" s="74"/>
    </row>
    <row r="15" spans="2:11" ht="20.100000000000001" customHeight="1">
      <c r="B15" s="73" t="s">
        <v>16</v>
      </c>
      <c r="C15" s="6"/>
      <c r="D15" s="2"/>
      <c r="E15" s="3"/>
      <c r="F15" s="2"/>
      <c r="G15" s="4"/>
      <c r="H15" s="4"/>
      <c r="I15" s="74"/>
      <c r="K15" s="80"/>
    </row>
    <row r="16" spans="2:11" ht="20.100000000000001" customHeight="1">
      <c r="B16" s="75" t="s">
        <v>16</v>
      </c>
      <c r="C16" s="63"/>
      <c r="D16" s="66"/>
      <c r="E16" s="67"/>
      <c r="F16" s="2"/>
      <c r="G16" s="61"/>
      <c r="H16" s="61"/>
      <c r="I16" s="74"/>
    </row>
    <row r="17" spans="2:9" ht="20.100000000000001" customHeight="1" thickBot="1">
      <c r="B17" s="119" t="s">
        <v>46</v>
      </c>
      <c r="C17" s="120"/>
      <c r="D17" s="120"/>
      <c r="E17" s="120"/>
      <c r="F17" s="78"/>
      <c r="G17" s="118" t="s">
        <v>43</v>
      </c>
      <c r="H17" s="118"/>
      <c r="I17" s="79"/>
    </row>
    <row r="20" spans="2:9" ht="15.75" thickBot="1"/>
    <row r="21" spans="2:9" ht="15" customHeight="1">
      <c r="C21" s="107" t="s">
        <v>49</v>
      </c>
      <c r="D21" s="108"/>
      <c r="E21" s="108"/>
      <c r="F21" s="108"/>
      <c r="G21" s="108"/>
      <c r="H21" s="108"/>
      <c r="I21" s="109"/>
    </row>
    <row r="22" spans="2:9">
      <c r="C22" s="110"/>
      <c r="D22" s="111"/>
      <c r="E22" s="111"/>
      <c r="F22" s="111"/>
      <c r="G22" s="111"/>
      <c r="H22" s="111"/>
      <c r="I22" s="112"/>
    </row>
    <row r="23" spans="2:9">
      <c r="C23" s="110"/>
      <c r="D23" s="111"/>
      <c r="E23" s="111"/>
      <c r="F23" s="111"/>
      <c r="G23" s="111"/>
      <c r="H23" s="111"/>
      <c r="I23" s="112"/>
    </row>
    <row r="24" spans="2:9" ht="15.75" thickBot="1">
      <c r="C24" s="113"/>
      <c r="D24" s="114"/>
      <c r="E24" s="114"/>
      <c r="F24" s="114"/>
      <c r="G24" s="114"/>
      <c r="H24" s="114"/>
      <c r="I24" s="115"/>
    </row>
  </sheetData>
  <mergeCells count="11">
    <mergeCell ref="C3:G4"/>
    <mergeCell ref="C5:D5"/>
    <mergeCell ref="C6:D6"/>
    <mergeCell ref="E5:F5"/>
    <mergeCell ref="E6:F6"/>
    <mergeCell ref="C21:I24"/>
    <mergeCell ref="B8:C8"/>
    <mergeCell ref="G17:H17"/>
    <mergeCell ref="B17:E17"/>
    <mergeCell ref="G13:H13"/>
    <mergeCell ref="B13:E13"/>
  </mergeCells>
  <pageMargins left="0.70866141732283472" right="0.70866141732283472" top="0.74803149606299213" bottom="0.74803149606299213" header="0.31496062992125984" footer="0.31496062992125984"/>
  <pageSetup paperSize="9" scale="7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rimer">
                <anchor moveWithCells="1" sizeWithCells="1">
                  <from>
                    <xdr:col>9</xdr:col>
                    <xdr:colOff>200025</xdr:colOff>
                    <xdr:row>0</xdr:row>
                    <xdr:rowOff>114300</xdr:rowOff>
                  </from>
                  <to>
                    <xdr:col>11</xdr:col>
                    <xdr:colOff>352425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'C:\FFOutput\lycée privée SHEKINA\[GESTION ADMINISTRATIVE 111.xlsm]LISTE DES ELEVES'!#REF!</xm:f>
          </x14:formula1>
          <xm:sqref>I6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classe 1</vt:lpstr>
      <vt:lpstr>classe 2</vt:lpstr>
      <vt:lpstr>BULLETIN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SOME CLOTAIRE</dc:creator>
  <cp:lastModifiedBy>Yves</cp:lastModifiedBy>
  <cp:lastPrinted>2022-07-17T19:04:30Z</cp:lastPrinted>
  <dcterms:created xsi:type="dcterms:W3CDTF">2022-07-16T10:25:26Z</dcterms:created>
  <dcterms:modified xsi:type="dcterms:W3CDTF">2022-07-17T19:07:53Z</dcterms:modified>
</cp:coreProperties>
</file>