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3AAA83D-39D7-44F2-B501-D7270243B99C}" xr6:coauthVersionLast="47" xr6:coauthVersionMax="47" xr10:uidLastSave="{00000000-0000-0000-0000-000000000000}"/>
  <bookViews>
    <workbookView xWindow="-120" yWindow="-120" windowWidth="29040" windowHeight="15840" tabRatio="545" xr2:uid="{00000000-000D-0000-FFFF-FFFF00000000}"/>
  </bookViews>
  <sheets>
    <sheet name="AGH_IV" sheetId="15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AGH1">#REF!</definedName>
    <definedName name="_AGH65">#REF!</definedName>
    <definedName name="_FZL50">#REF!</definedName>
    <definedName name="_RM1">'[1]Rententabelle Leistungsplan'!#REF!</definedName>
    <definedName name="_RM3">'[1]Rententabelle Leistungsplan'!#REF!</definedName>
    <definedName name="_us59">[2]Parameter!$W$7</definedName>
    <definedName name="_us60">[2]Parameter!$W$8</definedName>
    <definedName name="_us61">[2]Parameter!$W$9</definedName>
    <definedName name="_us62">[2]Parameter!$W$10</definedName>
    <definedName name="_us63">[2]Parameter!$W$11</definedName>
    <definedName name="_us64">[2]Parameter!$W$12</definedName>
    <definedName name="_us65">[2]Parameter!$W$13</definedName>
    <definedName name="_uws59">[3]Parameter!$J$18</definedName>
    <definedName name="_uws60">[3]Parameter!$J$19</definedName>
    <definedName name="_uws61">[3]Parameter!$J$20</definedName>
    <definedName name="_uws62">[3]Parameter!$J$21</definedName>
    <definedName name="_uws63">[3]Parameter!$J$22</definedName>
    <definedName name="_uws64">[3]Parameter!$J$23</definedName>
    <definedName name="_uws65">[3]Parameter!$J$24</definedName>
    <definedName name="Adresse">[4]Grunddaten!$B$3</definedName>
    <definedName name="AGH_SA">#REF!</definedName>
    <definedName name="AGH_SA2">#REF!</definedName>
    <definedName name="AGHSA1">#REF!</definedName>
    <definedName name="AGHSA3">#REF!</definedName>
    <definedName name="AGHSA4">#REF!</definedName>
    <definedName name="AGHSA5">#REF!</definedName>
    <definedName name="AGHSA6">#REF!</definedName>
    <definedName name="AGHSA7">#REF!</definedName>
    <definedName name="AGHSA8">#REF!</definedName>
    <definedName name="AGHTotal">#REF!</definedName>
    <definedName name="AGS_Var">#REF!</definedName>
    <definedName name="AHV_NR">#REF!</definedName>
    <definedName name="AHVAR">#REF!</definedName>
    <definedName name="ahvnr">[4]Grunddaten!$B$1</definedName>
    <definedName name="Alter_eff">#REF!</definedName>
    <definedName name="Altersgutschrift1">10</definedName>
    <definedName name="Altersgutschrift2">15</definedName>
    <definedName name="AN_Name">[4]Grunddaten!$B$2</definedName>
    <definedName name="ANAGS">[5]Parameter!#REF!</definedName>
    <definedName name="AR">[4]Grunddaten!$G$4</definedName>
    <definedName name="BEIT_ELVIA">#REF!</definedName>
    <definedName name="BEIT_NEU">#REF!</definedName>
    <definedName name="Beitragskala">#REF!</definedName>
    <definedName name="Beitragssaetze">[6]Beiträge!$A$3:$D$50</definedName>
    <definedName name="Berdat">#REF!</definedName>
    <definedName name="BEST_BEG">#REF!</definedName>
    <definedName name="BG" localSheetId="0">#REF!</definedName>
    <definedName name="BG">[4]Grunddaten!$B$9</definedName>
    <definedName name="BVGLohn" localSheetId="0">#REF!</definedName>
    <definedName name="BVGLohn">[7]Altersguthaben!#REF!</definedName>
    <definedName name="_xlnm.Criteria">#REF!</definedName>
    <definedName name="DATEN">#REF!</definedName>
    <definedName name="DBG">[4]Grunddaten!$B$10</definedName>
    <definedName name="DREIER">#REF!</definedName>
    <definedName name="Duo">#REF!</definedName>
    <definedName name="EG" localSheetId="0">'[8]AGS UWS'!$L$5</definedName>
    <definedName name="EG">[5]Parameter!$J$21</definedName>
    <definedName name="Einkäufe">#REF!</definedName>
    <definedName name="Eintritt" localSheetId="0">#REF!</definedName>
    <definedName name="Eintritt">[4]Grunddaten!$B$7</definedName>
    <definedName name="EK_TAB">#REF!</definedName>
    <definedName name="ER">#REF!</definedName>
    <definedName name="ERente1999">#REF!</definedName>
    <definedName name="FUSS">#REF!</definedName>
    <definedName name="FZL">#REF!</definedName>
    <definedName name="gebdat" localSheetId="0">#REF!</definedName>
    <definedName name="gebdat">#REF!</definedName>
    <definedName name="GebDatum">[4]Grunddaten!$B$5</definedName>
    <definedName name="Geschlecht" localSheetId="0">#REF!</definedName>
    <definedName name="Geschlecht">[7]Altersguthaben!#REF!</definedName>
    <definedName name="IR" localSheetId="0">'[8]AGS UWS'!$L$3</definedName>
    <definedName name="IR">[5]Parameter!$J$19</definedName>
    <definedName name="IR_GL">#REF!</definedName>
    <definedName name="IR_VR">#REF!</definedName>
    <definedName name="IRente1999">#REF!</definedName>
    <definedName name="IRK" localSheetId="0">'[8]AGS UWS'!$L$4</definedName>
    <definedName name="IRK">[5]Parameter!$J$20</definedName>
    <definedName name="IVG" localSheetId="0">#REF!</definedName>
    <definedName name="IVG">[7]Altersguthaben!#REF!</definedName>
    <definedName name="IVZins">[7]Altersguthaben!#REF!</definedName>
    <definedName name="JL">[4]Grunddaten!$B$8</definedName>
    <definedName name="KiR" localSheetId="0">'[8]AGS UWS'!$L$6</definedName>
    <definedName name="KiR">#REF!</definedName>
    <definedName name="KOAB" localSheetId="0">AGH_IV!#REF!</definedName>
    <definedName name="Koab">[7]Altersguthaben!#REF!</definedName>
    <definedName name="Koab_GL">#REF!</definedName>
    <definedName name="Koab_VR">#REF!</definedName>
    <definedName name="lohn" localSheetId="0">#REF!</definedName>
    <definedName name="lohn">[7]Altersguthaben!#REF!</definedName>
    <definedName name="Lohnzuwachs" localSheetId="0">#REF!</definedName>
    <definedName name="Lohnzuwachs">[7]Altersguthaben!#REF!</definedName>
    <definedName name="max">[5]Parameter!$J$33</definedName>
    <definedName name="MaxLohn">98900</definedName>
    <definedName name="OrientBlatt">#REF!</definedName>
    <definedName name="OUT_BEG">#REF!</definedName>
    <definedName name="Pensdat">#REF!</definedName>
    <definedName name="PLZ">[4]Grunddaten!$B$4</definedName>
    <definedName name="Proj_Zins">#REF!</definedName>
    <definedName name="RENTEN">#REF!</definedName>
    <definedName name="rf">0.05</definedName>
    <definedName name="RS">[4]Grunddaten!$B$12</definedName>
    <definedName name="RS_ER">#REF!</definedName>
    <definedName name="RS_IKR">#REF!</definedName>
    <definedName name="RS_IR">#REF!</definedName>
    <definedName name="RS_WR">#REF!</definedName>
    <definedName name="sa" localSheetId="0">#REF!</definedName>
    <definedName name="sa">#REF!</definedName>
    <definedName name="Skala_alt">#REF!</definedName>
    <definedName name="Sparen_AG">#REF!</definedName>
    <definedName name="Sparen_AN">#REF!</definedName>
    <definedName name="Stichtag">#REF!</definedName>
    <definedName name="tarif">#REF!</definedName>
    <definedName name="Tarif6562">#REF!</definedName>
    <definedName name="Tarif6565">#REF!</definedName>
    <definedName name="TechnEintritt">[4]Grunddaten!$B$13</definedName>
    <definedName name="TFK">#REF!</definedName>
    <definedName name="VL" localSheetId="0">AGH_IV!#REF!</definedName>
    <definedName name="vL">#REF!</definedName>
    <definedName name="vlmin">#REF!</definedName>
    <definedName name="WaiR">#REF!</definedName>
    <definedName name="zins" localSheetId="0">AGH_IV!#REF!</definedName>
    <definedName name="Zins">[2]Parameter!$B$1</definedName>
    <definedName name="Zins_aktuell">#REF!</definedName>
    <definedName name="Zins2">#REF!</definedName>
    <definedName name="Zins2003" localSheetId="0">AGH_IV!#REF!</definedName>
    <definedName name="Zins2003">[7]Altersguthaben!#REF!</definedName>
    <definedName name="ZinsBJ">#REF!</definedName>
    <definedName name="ZinsFJ">#REF!</definedName>
    <definedName name="ZinsFolge">#REF!</definedName>
    <definedName name="Zinssatz">[3]Parameter!$B$1</definedName>
    <definedName name="Zivilstand">[4]Grunddaten!$B$6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5" l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B3" i="15" l="1"/>
  <c r="B6" i="15" s="1"/>
  <c r="I6" i="15" l="1"/>
  <c r="K6" i="15" s="1"/>
  <c r="B7" i="15"/>
  <c r="I7" i="15" l="1"/>
  <c r="K7" i="15" s="1"/>
  <c r="B8" i="15"/>
  <c r="I8" i="15" l="1"/>
  <c r="K8" i="15" s="1"/>
  <c r="B9" i="15"/>
  <c r="I9" i="15" l="1"/>
  <c r="K9" i="15" s="1"/>
  <c r="B10" i="15"/>
  <c r="I10" i="15" l="1"/>
  <c r="K10" i="15" s="1"/>
  <c r="B11" i="15"/>
  <c r="I11" i="15" l="1"/>
  <c r="K11" i="15" s="1"/>
  <c r="B12" i="15"/>
  <c r="I12" i="15" l="1"/>
  <c r="K12" i="15" s="1"/>
  <c r="B13" i="15"/>
  <c r="I13" i="15" l="1"/>
  <c r="K13" i="15" s="1"/>
  <c r="B14" i="15"/>
  <c r="I14" i="15" l="1"/>
  <c r="K14" i="15" s="1"/>
  <c r="B15" i="15"/>
  <c r="I15" i="15" l="1"/>
  <c r="K15" i="15" s="1"/>
  <c r="B16" i="15"/>
  <c r="I16" i="15" l="1"/>
  <c r="K16" i="15" s="1"/>
  <c r="B17" i="15"/>
  <c r="I17" i="15" l="1"/>
  <c r="K17" i="15" s="1"/>
  <c r="B18" i="15"/>
  <c r="I18" i="15" l="1"/>
  <c r="K18" i="15" s="1"/>
  <c r="B19" i="15"/>
  <c r="I19" i="15" l="1"/>
  <c r="K19" i="15" s="1"/>
  <c r="B20" i="15"/>
  <c r="I20" i="15" l="1"/>
  <c r="K20" i="15" s="1"/>
  <c r="B21" i="15"/>
  <c r="I21" i="15" l="1"/>
  <c r="K21" i="15" s="1"/>
  <c r="B22" i="15"/>
  <c r="I22" i="15" l="1"/>
  <c r="K22" i="15" s="1"/>
  <c r="B23" i="15"/>
  <c r="I23" i="15" l="1"/>
  <c r="K23" i="15" s="1"/>
  <c r="B24" i="15"/>
  <c r="I24" i="15" l="1"/>
  <c r="K24" i="15" s="1"/>
  <c r="B25" i="15"/>
  <c r="I25" i="15" l="1"/>
  <c r="K25" i="15" s="1"/>
  <c r="B26" i="15"/>
  <c r="I26" i="15" l="1"/>
  <c r="K26" i="15" s="1"/>
  <c r="B27" i="15"/>
  <c r="I27" i="15" l="1"/>
  <c r="K27" i="15" s="1"/>
  <c r="B28" i="15"/>
  <c r="I28" i="15" l="1"/>
  <c r="K28" i="15" s="1"/>
  <c r="B29" i="15"/>
  <c r="I29" i="15" s="1"/>
  <c r="K29" i="15" l="1"/>
  <c r="B30" i="15"/>
  <c r="I30" i="15" s="1"/>
  <c r="K30" i="15" l="1"/>
  <c r="B31" i="15"/>
  <c r="I31" i="15" s="1"/>
  <c r="K31" i="15" l="1"/>
  <c r="B32" i="15"/>
  <c r="I32" i="15" l="1"/>
  <c r="K32" i="15" s="1"/>
</calcChain>
</file>

<file path=xl/sharedStrings.xml><?xml version="1.0" encoding="utf-8"?>
<sst xmlns="http://schemas.openxmlformats.org/spreadsheetml/2006/main" count="5" uniqueCount="5">
  <si>
    <t>Date</t>
  </si>
  <si>
    <t>Taux d'intérêt</t>
  </si>
  <si>
    <t>Montant de départ</t>
  </si>
  <si>
    <t>Solde en fin d'année</t>
  </si>
  <si>
    <t>Intérêt en fin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</si>
</sst>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1" formatCode="_ * #,##0_ ;_ * \-#,##0_ ;_ * &quot;-&quot;_ ;_ @_ "/>
    <numFmt numFmtId="164" formatCode="_ &quot;Fr.&quot;\ * #,##0_ ;_ &quot;Fr.&quot;\ * \-#,##0_ ;_ &quot;Fr.&quot;\ * &quot;-&quot;_ ;_ @_ "/>
    <numFmt numFmtId="165" formatCode="#,##0.0"/>
    <numFmt numFmtId="166" formatCode="&quot;Fr.&quot;\ #,##0.00;[Red]\-&quot;Fr.&quot;\ #,##0.00"/>
    <numFmt numFmtId="167" formatCode="#,##0.00\ "/>
    <numFmt numFmtId="168" formatCode="dd/mm"/>
    <numFmt numFmtId="169" formatCode="dd/mm/yyyy;@"/>
  </numFmts>
  <fonts count="11">
    <font>
      <sz val="10"/>
      <name val="Arial"/>
    </font>
    <font>
      <sz val="10"/>
      <name val="Arial"/>
      <family val="2"/>
    </font>
    <font>
      <b/>
      <sz val="8"/>
      <name val="Times New Roman"/>
      <family val="1"/>
    </font>
    <font>
      <sz val="10"/>
      <name val="Times New Roman"/>
      <family val="1"/>
    </font>
    <font>
      <sz val="10"/>
      <name val="Helv"/>
    </font>
    <font>
      <sz val="12"/>
      <name val="Swiss"/>
    </font>
    <font>
      <sz val="11"/>
      <name val="Arial"/>
      <family val="2"/>
    </font>
    <font>
      <sz val="11"/>
      <name val="TheSans Swisscom Light"/>
      <family val="2"/>
    </font>
    <font>
      <b/>
      <sz val="11"/>
      <name val="TheSans Swisscom Light"/>
      <family val="2"/>
    </font>
    <font>
      <sz val="9"/>
      <name val="TheSans Swisscom Light"/>
      <family val="2"/>
    </font>
    <font>
      <b/>
      <sz val="9"/>
      <name val="TheSans Swisscom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2">
    <xf numFmtId="0" fontId="0" fillId="0" borderId="0"/>
    <xf numFmtId="0" fontId="2" fillId="0" borderId="0">
      <alignment horizontal="left"/>
    </xf>
    <xf numFmtId="41" fontId="3" fillId="0" borderId="0" applyFont="0" applyFill="0" applyBorder="0" applyAlignment="0" applyProtection="0"/>
    <xf numFmtId="4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Fill="0" applyProtection="0"/>
    <xf numFmtId="0" fontId="6" fillId="0" borderId="0"/>
    <xf numFmtId="3" fontId="2" fillId="0" borderId="0">
      <alignment horizontal="right"/>
    </xf>
    <xf numFmtId="0" fontId="2" fillId="0" borderId="0">
      <alignment horizontal="center"/>
    </xf>
    <xf numFmtId="0" fontId="1" fillId="0" borderId="0"/>
  </cellStyleXfs>
  <cellXfs count="41">
    <xf numFmtId="0" fontId="0" fillId="0" borderId="0" xfId="0"/>
    <xf numFmtId="0" fontId="7" fillId="0" borderId="0" xfId="8" applyFont="1" applyFill="1" applyBorder="1" applyProtection="1">
      <protection hidden="1"/>
    </xf>
    <xf numFmtId="0" fontId="7" fillId="0" borderId="0" xfId="8" applyFont="1" applyFill="1" applyBorder="1" applyAlignment="1" applyProtection="1">
      <alignment horizontal="center"/>
      <protection hidden="1"/>
    </xf>
    <xf numFmtId="168" fontId="7" fillId="0" borderId="0" xfId="8" applyNumberFormat="1" applyFont="1" applyFill="1" applyBorder="1" applyProtection="1">
      <protection hidden="1"/>
    </xf>
    <xf numFmtId="169" fontId="9" fillId="0" borderId="0" xfId="7" applyNumberFormat="1" applyFont="1" applyFill="1" applyBorder="1" applyAlignment="1" applyProtection="1">
      <alignment horizontal="center"/>
      <protection hidden="1"/>
    </xf>
    <xf numFmtId="0" fontId="9" fillId="0" borderId="0" xfId="7" applyFont="1" applyFill="1" applyBorder="1" applyAlignment="1" applyProtection="1">
      <alignment horizontal="center"/>
      <protection hidden="1"/>
    </xf>
    <xf numFmtId="165" fontId="10" fillId="0" borderId="0" xfId="8" applyNumberFormat="1" applyFont="1" applyFill="1" applyBorder="1" applyAlignment="1" applyProtection="1">
      <alignment horizontal="center"/>
      <protection hidden="1"/>
    </xf>
    <xf numFmtId="1" fontId="10" fillId="0" borderId="0" xfId="8" applyNumberFormat="1" applyFont="1" applyFill="1" applyBorder="1" applyAlignment="1" applyProtection="1">
      <alignment horizontal="center"/>
      <protection hidden="1"/>
    </xf>
    <xf numFmtId="169" fontId="9" fillId="0" borderId="0" xfId="8" applyNumberFormat="1" applyFont="1" applyFill="1" applyBorder="1" applyAlignment="1" applyProtection="1">
      <alignment horizontal="center"/>
      <protection hidden="1"/>
    </xf>
    <xf numFmtId="0" fontId="9" fillId="0" borderId="0" xfId="8" applyFont="1" applyFill="1" applyBorder="1" applyAlignment="1" applyProtection="1">
      <alignment horizontal="center"/>
      <protection hidden="1"/>
    </xf>
    <xf numFmtId="10" fontId="9" fillId="0" borderId="0" xfId="6" applyNumberFormat="1" applyFont="1" applyFill="1" applyBorder="1" applyProtection="1">
      <protection hidden="1"/>
    </xf>
    <xf numFmtId="9" fontId="9" fillId="0" borderId="0" xfId="6" applyNumberFormat="1" applyFont="1" applyFill="1" applyBorder="1" applyProtection="1">
      <protection hidden="1"/>
    </xf>
    <xf numFmtId="167" fontId="9" fillId="0" borderId="0" xfId="8" applyNumberFormat="1" applyFont="1" applyFill="1" applyBorder="1" applyProtection="1">
      <protection hidden="1"/>
    </xf>
    <xf numFmtId="168" fontId="8" fillId="0" borderId="4" xfId="8" applyNumberFormat="1" applyFont="1" applyFill="1" applyBorder="1" applyProtection="1">
      <protection hidden="1"/>
    </xf>
    <xf numFmtId="14" fontId="7" fillId="2" borderId="5" xfId="8" applyNumberFormat="1" applyFont="1" applyFill="1" applyBorder="1" applyProtection="1">
      <protection hidden="1"/>
    </xf>
    <xf numFmtId="0" fontId="7" fillId="0" borderId="5" xfId="8" applyFont="1" applyFill="1" applyBorder="1" applyProtection="1">
      <protection hidden="1"/>
    </xf>
    <xf numFmtId="168" fontId="7" fillId="0" borderId="7" xfId="8" applyNumberFormat="1" applyFont="1" applyFill="1" applyBorder="1" applyAlignment="1" applyProtection="1">
      <alignment horizontal="center"/>
      <protection hidden="1"/>
    </xf>
    <xf numFmtId="0" fontId="7" fillId="0" borderId="8" xfId="8" applyFont="1" applyFill="1" applyBorder="1" applyProtection="1">
      <protection hidden="1"/>
    </xf>
    <xf numFmtId="168" fontId="9" fillId="0" borderId="7" xfId="7" applyNumberFormat="1" applyFont="1" applyFill="1" applyBorder="1" applyAlignment="1" applyProtection="1">
      <alignment horizontal="center"/>
      <protection hidden="1"/>
    </xf>
    <xf numFmtId="165" fontId="10" fillId="0" borderId="8" xfId="8" applyNumberFormat="1" applyFont="1" applyFill="1" applyBorder="1" applyAlignment="1" applyProtection="1">
      <alignment horizontal="center"/>
      <protection hidden="1"/>
    </xf>
    <xf numFmtId="168" fontId="9" fillId="0" borderId="7" xfId="8" applyNumberFormat="1" applyFont="1" applyFill="1" applyBorder="1" applyAlignment="1" applyProtection="1">
      <alignment horizontal="center"/>
      <protection hidden="1"/>
    </xf>
    <xf numFmtId="168" fontId="9" fillId="0" borderId="1" xfId="8" applyNumberFormat="1" applyFont="1" applyFill="1" applyBorder="1" applyAlignment="1" applyProtection="1">
      <alignment horizontal="center"/>
      <protection hidden="1"/>
    </xf>
    <xf numFmtId="169" fontId="9" fillId="0" borderId="3" xfId="8" applyNumberFormat="1" applyFont="1" applyFill="1" applyBorder="1" applyAlignment="1" applyProtection="1">
      <alignment horizontal="center"/>
      <protection hidden="1"/>
    </xf>
    <xf numFmtId="0" fontId="9" fillId="0" borderId="3" xfId="8" applyFont="1" applyFill="1" applyBorder="1" applyAlignment="1" applyProtection="1">
      <alignment horizontal="center"/>
      <protection hidden="1"/>
    </xf>
    <xf numFmtId="10" fontId="9" fillId="0" borderId="3" xfId="6" applyNumberFormat="1" applyFont="1" applyFill="1" applyBorder="1" applyProtection="1">
      <protection hidden="1"/>
    </xf>
    <xf numFmtId="9" fontId="9" fillId="0" borderId="3" xfId="6" applyNumberFormat="1" applyFont="1" applyFill="1" applyBorder="1" applyProtection="1">
      <protection hidden="1"/>
    </xf>
    <xf numFmtId="167" fontId="9" fillId="0" borderId="3" xfId="8" applyNumberFormat="1" applyFont="1" applyFill="1" applyBorder="1" applyProtection="1">
      <protection hidden="1"/>
    </xf>
    <xf numFmtId="165" fontId="9" fillId="0" borderId="0" xfId="8" applyNumberFormat="1" applyFont="1" applyFill="1" applyBorder="1" applyAlignment="1" applyProtection="1">
      <alignment horizontal="center"/>
      <protection hidden="1"/>
    </xf>
    <xf numFmtId="165" fontId="10" fillId="0" borderId="8" xfId="8" applyNumberFormat="1" applyFont="1" applyFill="1" applyBorder="1" applyAlignment="1" applyProtection="1">
      <alignment horizontal="center" wrapText="1"/>
      <protection hidden="1"/>
    </xf>
    <xf numFmtId="165" fontId="9" fillId="0" borderId="0" xfId="8" applyNumberFormat="1" applyFont="1" applyFill="1" applyBorder="1" applyAlignment="1" applyProtection="1">
      <alignment horizontal="right"/>
      <protection hidden="1"/>
    </xf>
    <xf numFmtId="0" fontId="7" fillId="0" borderId="5" xfId="8" applyFont="1" applyFill="1" applyBorder="1" applyAlignment="1" applyProtection="1">
      <alignment horizontal="right"/>
      <protection hidden="1"/>
    </xf>
    <xf numFmtId="167" fontId="9" fillId="3" borderId="0" xfId="8" applyNumberFormat="1" applyFont="1" applyFill="1" applyBorder="1" applyAlignment="1" applyProtection="1">
      <alignment horizontal="center"/>
      <protection hidden="1"/>
    </xf>
    <xf numFmtId="167" fontId="9" fillId="4" borderId="8" xfId="8" applyNumberFormat="1" applyFont="1" applyFill="1" applyBorder="1" applyAlignment="1" applyProtection="1">
      <alignment horizontal="center"/>
      <protection hidden="1"/>
    </xf>
    <xf numFmtId="167" fontId="9" fillId="5" borderId="0" xfId="8" applyNumberFormat="1" applyFont="1" applyFill="1" applyBorder="1" applyAlignment="1" applyProtection="1">
      <alignment horizontal="center"/>
      <protection hidden="1"/>
    </xf>
    <xf numFmtId="167" fontId="9" fillId="6" borderId="8" xfId="8" applyNumberFormat="1" applyFont="1" applyFill="1" applyBorder="1" applyAlignment="1" applyProtection="1">
      <alignment horizontal="center"/>
      <protection hidden="1"/>
    </xf>
    <xf numFmtId="165" fontId="10" fillId="0" borderId="0" xfId="8" applyNumberFormat="1" applyFont="1" applyFill="1" applyBorder="1" applyAlignment="1" applyProtection="1">
      <alignment horizontal="center" wrapText="1"/>
      <protection hidden="1"/>
    </xf>
    <xf numFmtId="0" fontId="7" fillId="0" borderId="6" xfId="8" applyFont="1" applyFill="1" applyBorder="1" applyAlignment="1" applyProtection="1">
      <alignment horizontal="center"/>
      <protection hidden="1"/>
    </xf>
    <xf numFmtId="167" fontId="9" fillId="3" borderId="3" xfId="8" applyNumberFormat="1" applyFont="1" applyFill="1" applyBorder="1" applyAlignment="1" applyProtection="1">
      <alignment horizontal="center"/>
      <protection hidden="1"/>
    </xf>
    <xf numFmtId="167" fontId="9" fillId="4" borderId="2" xfId="8" applyNumberFormat="1" applyFont="1" applyFill="1" applyBorder="1" applyAlignment="1" applyProtection="1">
      <alignment horizontal="center"/>
      <protection hidden="1"/>
    </xf>
    <xf numFmtId="165" fontId="10" fillId="2" borderId="0" xfId="8" applyNumberFormat="1" applyFont="1" applyFill="1" applyBorder="1" applyAlignment="1" applyProtection="1">
      <alignment horizontal="center"/>
      <protection hidden="1"/>
    </xf>
    <xf numFmtId="9" fontId="8" fillId="2" borderId="5" xfId="8" applyNumberFormat="1" applyFont="1" applyFill="1" applyBorder="1" applyAlignment="1" applyProtection="1">
      <alignment horizontal="center"/>
      <protection hidden="1"/>
    </xf>
  </cellXfs>
  <cellStyles count="12">
    <cellStyle name="AllgLJet" xfId="1" xr:uid="{00000000-0005-0000-0000-000000000000}"/>
    <cellStyle name="Comma [0]_BVG" xfId="2" xr:uid="{00000000-0005-0000-0000-000001000000}"/>
    <cellStyle name="Comma_AKT" xfId="3" xr:uid="{00000000-0005-0000-0000-000002000000}"/>
    <cellStyle name="Currency [0]_BVG" xfId="4" xr:uid="{00000000-0005-0000-0000-000003000000}"/>
    <cellStyle name="Currency_AKT" xfId="5" xr:uid="{00000000-0005-0000-0000-000004000000}"/>
    <cellStyle name="Normal" xfId="0" builtinId="0"/>
    <cellStyle name="Pourcentage" xfId="6" builtinId="5"/>
    <cellStyle name="Standard 2" xfId="11" xr:uid="{835A0016-9466-4622-AE09-5603E6DB568E}"/>
    <cellStyle name="Standard_Gandura Semira" xfId="7" xr:uid="{00000000-0005-0000-0000-000009000000}"/>
    <cellStyle name="Standard_Tabelle1_Gandura Semira" xfId="8" xr:uid="{00000000-0005-0000-0000-00000B000000}"/>
    <cellStyle name="ZahlLJet" xfId="9" xr:uid="{00000000-0005-0000-0000-00000C000000}"/>
    <cellStyle name="ZentrLJet" xfId="10" xr:uid="{00000000-0005-0000-0000-00000D000000}"/>
  </cellStyles>
  <dxfs count="8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Berechnungsdate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kumente%20und%20Einstellungen/squ/Eigene%20Dateien/Transfer/Kunden/KPT/Basis/AktuelleReglemente/Einkaufstabellen_BVG_2006_KP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kumente%20und%20Einstellungen/squ/Eigene%20Dateien/Transfer/Kunden/KPT/2007/Tech/AuskaufVP/Modell%20Auskauf%20VP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Output-Vorlage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qu/Desktop/Rockwell%20Aarau/Rockwell%20Aarau/Vorlagen/Simulation%20Alterskapita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B+B-Vorlagen\xls-Vorlagen\KPT%20Kader_Vorlagen\Liechti%20Bernhar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6-FS.corproot.net\pdata$\SP6data\SP6\Dokumente\Vorlagen\D\Muster-Berechnunge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xls-Tools\Gandura%20Semir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tentabelle Leistungsplan"/>
      <sheetName val="BW Austritte Leistungsplan"/>
      <sheetName val="Einkaufstabelle Leistungsplan"/>
      <sheetName val="EK AHV-AR Leistungsplan"/>
      <sheetName val="Einkauf Zusatzkonto Leistungspl"/>
      <sheetName val="Standard"/>
      <sheetName val="Standard Plus"/>
      <sheetName val="Maxima"/>
      <sheetName val="Umwandlungssätze"/>
      <sheetName val="Einkauf BVG"/>
      <sheetName val="EK Zusatz BVG Standard"/>
      <sheetName val="EK Zusatz BVG Standard Plus"/>
      <sheetName val="EK Zusatz BVG Maxima"/>
      <sheetName val="BVG Berechnungsbeispie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Standard"/>
      <sheetName val="Standard Plus"/>
      <sheetName val="Maxima"/>
      <sheetName val="Zusammenzug"/>
      <sheetName val="Zusammenzug_f"/>
      <sheetName val="Zusammenzug_i"/>
      <sheetName val="Einkaufstabelle_Standard_M"/>
      <sheetName val="Einkaufstabelle_Standard_F"/>
      <sheetName val="Zusammenzug_Standard"/>
      <sheetName val="Zusammenzug_Standard_f"/>
      <sheetName val="Zusammenzug_Standard_i"/>
      <sheetName val="Einkaufstabelle_Standard_Plus_M"/>
      <sheetName val="Einkaufstabelle_Standard_Plus_F"/>
      <sheetName val="Zusammenzug_Standard_Plus"/>
      <sheetName val="Zusammenzug_Standard_Plus_f"/>
      <sheetName val="Zusammenzug_Standard_Plus_i"/>
      <sheetName val="Einkaufstabelle_Maxima_M"/>
      <sheetName val="Einkaufstabelle_Maxima_F"/>
      <sheetName val="Zusammenzug_Maxima"/>
      <sheetName val="Zusammenzug_Maxima_f"/>
      <sheetName val="Zusammenzug_Maxima_i"/>
      <sheetName val="Beispiel"/>
      <sheetName val="Beispiel_f"/>
      <sheetName val="Beispiel_i"/>
    </sheetNames>
    <sheetDataSet>
      <sheetData sheetId="0" refreshError="1">
        <row r="1">
          <cell r="B1">
            <v>0.02</v>
          </cell>
        </row>
        <row r="7">
          <cell r="W7">
            <v>5.7999999999999982E-2</v>
          </cell>
        </row>
        <row r="8">
          <cell r="W8">
            <v>5.9999999999999984E-2</v>
          </cell>
        </row>
        <row r="9">
          <cell r="W9">
            <v>6.1999999999999986E-2</v>
          </cell>
        </row>
        <row r="10">
          <cell r="W10">
            <v>6.3999999999999987E-2</v>
          </cell>
        </row>
        <row r="11">
          <cell r="W11">
            <v>6.5999999999999989E-2</v>
          </cell>
        </row>
        <row r="12">
          <cell r="W12">
            <v>6.7999999999999991E-2</v>
          </cell>
        </row>
        <row r="13">
          <cell r="W13">
            <v>6.7999999999999991E-2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Leistunsziel"/>
      <sheetName val="Tabelle"/>
      <sheetName val="Grafik"/>
      <sheetName val="Standard"/>
      <sheetName val="Standard Plus"/>
      <sheetName val="Maxima"/>
      <sheetName val="Einkaufstabelle"/>
      <sheetName val="Vergleich_Leistungsziele"/>
      <sheetName val="Zusatzkonto_Standard"/>
      <sheetName val="Zusatzkonto_Standard_Plus"/>
      <sheetName val="Zusatzkonto_Maxima"/>
      <sheetName val="Beispiel"/>
      <sheetName val="Zusatzkonto_Standard (2)"/>
      <sheetName val="Zusatzkonto_Standard_Plus (2)"/>
      <sheetName val="Zusatzkonto_Maxima (2)"/>
      <sheetName val="Beispiel (2)"/>
    </sheetNames>
    <sheetDataSet>
      <sheetData sheetId="0">
        <row r="1">
          <cell r="B1">
            <v>0.02</v>
          </cell>
        </row>
        <row r="18">
          <cell r="J18">
            <v>5.8999999999999997E-2</v>
          </cell>
        </row>
        <row r="19">
          <cell r="J19">
            <v>6.0499999999999998E-2</v>
          </cell>
        </row>
        <row r="20">
          <cell r="J20">
            <v>6.2E-2</v>
          </cell>
        </row>
        <row r="21">
          <cell r="J21">
            <v>6.3500000000000001E-2</v>
          </cell>
        </row>
        <row r="22">
          <cell r="J22">
            <v>6.5000000000000002E-2</v>
          </cell>
        </row>
        <row r="23">
          <cell r="J23">
            <v>6.6500000000000004E-2</v>
          </cell>
        </row>
        <row r="24">
          <cell r="J24">
            <v>6.8000000000000005E-2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unddaten"/>
      <sheetName val="Vorbezug Leistungsplan"/>
      <sheetName val="Ausweis Leistungsplan"/>
      <sheetName val="Ausweis BVG-Kasse"/>
      <sheetName val="Austrittsabrechnung"/>
    </sheetNames>
    <sheetDataSet>
      <sheetData sheetId="0" refreshError="1">
        <row r="1">
          <cell r="B1" t="str">
            <v>825.68.607.216</v>
          </cell>
        </row>
        <row r="2">
          <cell r="B2" t="str">
            <v>Corinne Schneeberger</v>
          </cell>
        </row>
        <row r="3">
          <cell r="B3" t="str">
            <v>Dorfplatz 4</v>
          </cell>
        </row>
        <row r="4">
          <cell r="B4" t="str">
            <v>3110 Münsingen</v>
          </cell>
          <cell r="G4">
            <v>26520</v>
          </cell>
        </row>
        <row r="5">
          <cell r="B5">
            <v>24935</v>
          </cell>
        </row>
        <row r="6">
          <cell r="B6" t="str">
            <v>ledig</v>
          </cell>
        </row>
        <row r="7">
          <cell r="B7">
            <v>39052</v>
          </cell>
        </row>
        <row r="8">
          <cell r="B8">
            <v>120770</v>
          </cell>
        </row>
        <row r="9">
          <cell r="B9">
            <v>1</v>
          </cell>
        </row>
        <row r="10">
          <cell r="B10">
            <v>1</v>
          </cell>
        </row>
        <row r="12">
          <cell r="B12">
            <v>0.66182700000000005</v>
          </cell>
        </row>
        <row r="13">
          <cell r="B13">
            <v>34846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Berechnung"/>
      <sheetName val="Auswirkung UWS-Senkung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 refreshError="1">
        <row r="19">
          <cell r="J19">
            <v>7.0000000000000007E-2</v>
          </cell>
        </row>
        <row r="20">
          <cell r="J20">
            <v>0.2</v>
          </cell>
        </row>
        <row r="21">
          <cell r="J21">
            <v>0.6</v>
          </cell>
        </row>
        <row r="33">
          <cell r="J33">
            <v>0.9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W Austritt"/>
      <sheetName val="BW Eintritt"/>
      <sheetName val="Beiträge"/>
      <sheetName val="Einkauf AHV-AR"/>
      <sheetName val="Einkauf vorzPens"/>
      <sheetName val="Konto AHV-Altersrente"/>
      <sheetName val="Konto vorzPens"/>
      <sheetName val="Altersguthaben"/>
      <sheetName val="Grunddaten"/>
      <sheetName val="Vorsorgeausweis"/>
      <sheetName val="Offerte Einkauf"/>
      <sheetName val="Vorbezug"/>
      <sheetName val="Austrittsabrechnung"/>
    </sheetNames>
    <sheetDataSet>
      <sheetData sheetId="0"/>
      <sheetData sheetId="1"/>
      <sheetData sheetId="2">
        <row r="3">
          <cell r="A3">
            <v>18</v>
          </cell>
          <cell r="B3">
            <v>0</v>
          </cell>
          <cell r="C3">
            <v>0</v>
          </cell>
          <cell r="D3">
            <v>0</v>
          </cell>
        </row>
        <row r="4">
          <cell r="A4">
            <v>19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20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21</v>
          </cell>
          <cell r="B6">
            <v>0</v>
          </cell>
          <cell r="C6">
            <v>0</v>
          </cell>
          <cell r="D6">
            <v>0</v>
          </cell>
        </row>
        <row r="7">
          <cell r="A7">
            <v>22</v>
          </cell>
          <cell r="B7">
            <v>0</v>
          </cell>
          <cell r="C7">
            <v>0</v>
          </cell>
          <cell r="D7">
            <v>0</v>
          </cell>
        </row>
        <row r="8">
          <cell r="A8">
            <v>23</v>
          </cell>
          <cell r="B8">
            <v>0</v>
          </cell>
          <cell r="C8">
            <v>0</v>
          </cell>
          <cell r="D8">
            <v>0</v>
          </cell>
        </row>
        <row r="9">
          <cell r="A9">
            <v>24</v>
          </cell>
          <cell r="B9">
            <v>0</v>
          </cell>
          <cell r="C9">
            <v>0</v>
          </cell>
          <cell r="D9">
            <v>0</v>
          </cell>
        </row>
        <row r="10">
          <cell r="A10">
            <v>25</v>
          </cell>
          <cell r="B10">
            <v>0.1</v>
          </cell>
          <cell r="C10">
            <v>0.1</v>
          </cell>
          <cell r="D10">
            <v>0.2</v>
          </cell>
        </row>
        <row r="11">
          <cell r="A11">
            <v>26</v>
          </cell>
          <cell r="B11">
            <v>0.1</v>
          </cell>
          <cell r="C11">
            <v>0.1</v>
          </cell>
          <cell r="D11">
            <v>0.2</v>
          </cell>
        </row>
        <row r="12">
          <cell r="A12">
            <v>27</v>
          </cell>
          <cell r="B12">
            <v>0.1</v>
          </cell>
          <cell r="C12">
            <v>0.1</v>
          </cell>
          <cell r="D12">
            <v>0.2</v>
          </cell>
        </row>
        <row r="13">
          <cell r="A13">
            <v>28</v>
          </cell>
          <cell r="B13">
            <v>0.1</v>
          </cell>
          <cell r="C13">
            <v>0.1</v>
          </cell>
          <cell r="D13">
            <v>0.2</v>
          </cell>
        </row>
        <row r="14">
          <cell r="A14">
            <v>29</v>
          </cell>
          <cell r="B14">
            <v>0.1</v>
          </cell>
          <cell r="C14">
            <v>0.1</v>
          </cell>
          <cell r="D14">
            <v>0.2</v>
          </cell>
        </row>
        <row r="15">
          <cell r="A15">
            <v>30</v>
          </cell>
          <cell r="B15">
            <v>0.1</v>
          </cell>
          <cell r="C15">
            <v>0.1</v>
          </cell>
          <cell r="D15">
            <v>0.2</v>
          </cell>
        </row>
        <row r="16">
          <cell r="A16">
            <v>31</v>
          </cell>
          <cell r="B16">
            <v>0.1</v>
          </cell>
          <cell r="C16">
            <v>0.1</v>
          </cell>
          <cell r="D16">
            <v>0.2</v>
          </cell>
        </row>
        <row r="17">
          <cell r="A17">
            <v>32</v>
          </cell>
          <cell r="B17">
            <v>0.1</v>
          </cell>
          <cell r="C17">
            <v>0.1</v>
          </cell>
          <cell r="D17">
            <v>0.2</v>
          </cell>
        </row>
        <row r="18">
          <cell r="A18">
            <v>33</v>
          </cell>
          <cell r="B18">
            <v>0.1</v>
          </cell>
          <cell r="C18">
            <v>0.1</v>
          </cell>
          <cell r="D18">
            <v>0.2</v>
          </cell>
        </row>
        <row r="19">
          <cell r="A19">
            <v>34</v>
          </cell>
          <cell r="B19">
            <v>0.1</v>
          </cell>
          <cell r="C19">
            <v>0.1</v>
          </cell>
          <cell r="D19">
            <v>0.2</v>
          </cell>
        </row>
        <row r="20">
          <cell r="A20">
            <v>35</v>
          </cell>
          <cell r="B20">
            <v>0.1</v>
          </cell>
          <cell r="C20">
            <v>0.1</v>
          </cell>
          <cell r="D20">
            <v>0.2</v>
          </cell>
        </row>
        <row r="21">
          <cell r="A21">
            <v>36</v>
          </cell>
          <cell r="B21">
            <v>0.1</v>
          </cell>
          <cell r="C21">
            <v>0.1</v>
          </cell>
          <cell r="D21">
            <v>0.2</v>
          </cell>
        </row>
        <row r="22">
          <cell r="A22">
            <v>37</v>
          </cell>
          <cell r="B22">
            <v>0.1</v>
          </cell>
          <cell r="C22">
            <v>0.1</v>
          </cell>
          <cell r="D22">
            <v>0.2</v>
          </cell>
        </row>
        <row r="23">
          <cell r="A23">
            <v>38</v>
          </cell>
          <cell r="B23">
            <v>0.1</v>
          </cell>
          <cell r="C23">
            <v>0.1</v>
          </cell>
          <cell r="D23">
            <v>0.2</v>
          </cell>
        </row>
        <row r="24">
          <cell r="A24">
            <v>39</v>
          </cell>
          <cell r="B24">
            <v>0.1</v>
          </cell>
          <cell r="C24">
            <v>0.1</v>
          </cell>
          <cell r="D24">
            <v>0.2</v>
          </cell>
        </row>
        <row r="25">
          <cell r="A25">
            <v>40</v>
          </cell>
          <cell r="B25">
            <v>0.1</v>
          </cell>
          <cell r="C25">
            <v>0.1</v>
          </cell>
          <cell r="D25">
            <v>0.2</v>
          </cell>
        </row>
        <row r="26">
          <cell r="A26">
            <v>41</v>
          </cell>
          <cell r="B26">
            <v>0.1</v>
          </cell>
          <cell r="C26">
            <v>0.1</v>
          </cell>
          <cell r="D26">
            <v>0.2</v>
          </cell>
        </row>
        <row r="27">
          <cell r="A27">
            <v>42</v>
          </cell>
          <cell r="B27">
            <v>0.1</v>
          </cell>
          <cell r="C27">
            <v>0.1</v>
          </cell>
          <cell r="D27">
            <v>0.2</v>
          </cell>
        </row>
        <row r="28">
          <cell r="A28">
            <v>43</v>
          </cell>
          <cell r="B28">
            <v>0.1</v>
          </cell>
          <cell r="C28">
            <v>0.1</v>
          </cell>
          <cell r="D28">
            <v>0.2</v>
          </cell>
        </row>
        <row r="29">
          <cell r="A29">
            <v>44</v>
          </cell>
          <cell r="B29">
            <v>0.1</v>
          </cell>
          <cell r="C29">
            <v>0.1</v>
          </cell>
          <cell r="D29">
            <v>0.2</v>
          </cell>
        </row>
        <row r="30">
          <cell r="A30">
            <v>45</v>
          </cell>
          <cell r="B30">
            <v>0.1</v>
          </cell>
          <cell r="C30">
            <v>0.1</v>
          </cell>
          <cell r="D30">
            <v>0.2</v>
          </cell>
        </row>
        <row r="31">
          <cell r="A31">
            <v>46</v>
          </cell>
          <cell r="B31">
            <v>0.1</v>
          </cell>
          <cell r="C31">
            <v>0.1</v>
          </cell>
          <cell r="D31">
            <v>0.2</v>
          </cell>
        </row>
        <row r="32">
          <cell r="A32">
            <v>47</v>
          </cell>
          <cell r="B32">
            <v>0.1</v>
          </cell>
          <cell r="C32">
            <v>0.1</v>
          </cell>
          <cell r="D32">
            <v>0.2</v>
          </cell>
        </row>
        <row r="33">
          <cell r="A33">
            <v>48</v>
          </cell>
          <cell r="B33">
            <v>0.1</v>
          </cell>
          <cell r="C33">
            <v>0.1</v>
          </cell>
          <cell r="D33">
            <v>0.2</v>
          </cell>
        </row>
        <row r="34">
          <cell r="A34">
            <v>49</v>
          </cell>
          <cell r="B34">
            <v>0.1</v>
          </cell>
          <cell r="C34">
            <v>0.1</v>
          </cell>
          <cell r="D34">
            <v>0.2</v>
          </cell>
        </row>
        <row r="35">
          <cell r="A35">
            <v>50</v>
          </cell>
          <cell r="B35">
            <v>0.1</v>
          </cell>
          <cell r="C35">
            <v>0.1</v>
          </cell>
          <cell r="D35">
            <v>0.2</v>
          </cell>
        </row>
        <row r="36">
          <cell r="A36">
            <v>51</v>
          </cell>
          <cell r="B36">
            <v>0.1</v>
          </cell>
          <cell r="C36">
            <v>0.1</v>
          </cell>
          <cell r="D36">
            <v>0.2</v>
          </cell>
        </row>
        <row r="37">
          <cell r="A37">
            <v>52</v>
          </cell>
          <cell r="B37">
            <v>0.1</v>
          </cell>
          <cell r="C37">
            <v>0.1</v>
          </cell>
          <cell r="D37">
            <v>0.2</v>
          </cell>
        </row>
        <row r="38">
          <cell r="A38">
            <v>53</v>
          </cell>
          <cell r="B38">
            <v>0.1</v>
          </cell>
          <cell r="C38">
            <v>0.1</v>
          </cell>
          <cell r="D38">
            <v>0.2</v>
          </cell>
        </row>
        <row r="39">
          <cell r="A39">
            <v>54</v>
          </cell>
          <cell r="B39">
            <v>0.1</v>
          </cell>
          <cell r="C39">
            <v>0.1</v>
          </cell>
          <cell r="D39">
            <v>0.2</v>
          </cell>
        </row>
        <row r="40">
          <cell r="A40">
            <v>55</v>
          </cell>
          <cell r="B40">
            <v>0.1</v>
          </cell>
          <cell r="C40">
            <v>0.1</v>
          </cell>
          <cell r="D40">
            <v>0.2</v>
          </cell>
        </row>
        <row r="41">
          <cell r="A41">
            <v>56</v>
          </cell>
          <cell r="B41">
            <v>0.1</v>
          </cell>
          <cell r="C41">
            <v>0.1</v>
          </cell>
          <cell r="D41">
            <v>0.2</v>
          </cell>
        </row>
        <row r="42">
          <cell r="A42">
            <v>57</v>
          </cell>
          <cell r="B42">
            <v>0.1</v>
          </cell>
          <cell r="C42">
            <v>0.1</v>
          </cell>
          <cell r="D42">
            <v>0.2</v>
          </cell>
        </row>
        <row r="43">
          <cell r="A43">
            <v>58</v>
          </cell>
          <cell r="B43">
            <v>0.1</v>
          </cell>
          <cell r="C43">
            <v>0.1</v>
          </cell>
          <cell r="D43">
            <v>0.2</v>
          </cell>
        </row>
        <row r="44">
          <cell r="A44">
            <v>59</v>
          </cell>
          <cell r="B44">
            <v>0.1</v>
          </cell>
          <cell r="C44">
            <v>0.1</v>
          </cell>
          <cell r="D44">
            <v>0.2</v>
          </cell>
        </row>
        <row r="45">
          <cell r="A45">
            <v>60</v>
          </cell>
          <cell r="B45">
            <v>0.1</v>
          </cell>
          <cell r="C45">
            <v>0.1</v>
          </cell>
          <cell r="D45">
            <v>0.2</v>
          </cell>
        </row>
        <row r="46">
          <cell r="A46">
            <v>61</v>
          </cell>
          <cell r="B46">
            <v>0.1</v>
          </cell>
          <cell r="C46">
            <v>0.1</v>
          </cell>
          <cell r="D46">
            <v>0.2</v>
          </cell>
        </row>
        <row r="47">
          <cell r="A47">
            <v>62</v>
          </cell>
          <cell r="B47">
            <v>0.1</v>
          </cell>
          <cell r="C47">
            <v>0.1</v>
          </cell>
          <cell r="D47">
            <v>0.2</v>
          </cell>
        </row>
        <row r="48">
          <cell r="A48">
            <v>63</v>
          </cell>
          <cell r="B48">
            <v>0.1</v>
          </cell>
          <cell r="C48">
            <v>0.1</v>
          </cell>
          <cell r="D48">
            <v>0.2</v>
          </cell>
        </row>
        <row r="49">
          <cell r="A49">
            <v>64</v>
          </cell>
          <cell r="B49">
            <v>0.1</v>
          </cell>
          <cell r="C49">
            <v>0.1</v>
          </cell>
          <cell r="D49">
            <v>0.2</v>
          </cell>
        </row>
        <row r="50">
          <cell r="A50">
            <v>65</v>
          </cell>
          <cell r="B50">
            <v>0.1</v>
          </cell>
          <cell r="C50">
            <v>0.1</v>
          </cell>
          <cell r="D50">
            <v>0.2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destbetrag"/>
      <sheetName val="Kapitalkonto"/>
      <sheetName val="BVG-Alterskonto"/>
      <sheetName val="BW Austritt"/>
      <sheetName val="BW Eintritt"/>
      <sheetName val="Beiträge"/>
      <sheetName val="Einkauf AHV-AR"/>
      <sheetName val="Einkauf vorzPens"/>
      <sheetName val="Altersguthaben"/>
      <sheetName val="Vorsorgeausweis"/>
      <sheetName val="Offerte Einkauf"/>
      <sheetName val="Grunddaten"/>
      <sheetName val="Abrechnung Einkauf"/>
      <sheetName val="AUS-Leist"/>
      <sheetName val="WEF-Leist"/>
      <sheetName val="Vorbezu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S UWS"/>
      <sheetName val="Parameter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>
        <row r="3">
          <cell r="L3">
            <v>0.7</v>
          </cell>
        </row>
        <row r="4">
          <cell r="L4">
            <v>0.08</v>
          </cell>
        </row>
        <row r="5">
          <cell r="L5">
            <v>0.42</v>
          </cell>
        </row>
        <row r="6">
          <cell r="L6">
            <v>0.08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>
    <pageSetUpPr fitToPage="1"/>
  </sheetPr>
  <dimension ref="A1:K32"/>
  <sheetViews>
    <sheetView tabSelected="1" zoomScale="115" zoomScaleNormal="115" workbookViewId="0">
      <selection activeCell="B2" sqref="B2"/>
    </sheetView>
  </sheetViews>
  <sheetFormatPr baseColWidth="10" defaultColWidth="14.42578125" defaultRowHeight="14.25"/>
  <cols>
    <col min="1" max="1" width="6.28515625" style="3" customWidth="1"/>
    <col min="2" max="2" width="11.5703125" style="1" customWidth="1"/>
    <col min="3" max="8" width="1.42578125" style="1" customWidth="1"/>
    <col min="9" max="9" width="12.85546875" style="1" bestFit="1" customWidth="1"/>
    <col min="10" max="10" width="14.7109375" style="2" bestFit="1" customWidth="1"/>
    <col min="11" max="11" width="12.85546875" style="2" customWidth="1"/>
    <col min="12" max="16384" width="14.42578125" style="1"/>
  </cols>
  <sheetData>
    <row r="1" spans="1:11" ht="27.95" customHeight="1">
      <c r="A1" s="13" t="s">
        <v>0</v>
      </c>
      <c r="B1" s="14">
        <v>38838</v>
      </c>
      <c r="C1" s="15"/>
      <c r="D1" s="15"/>
      <c r="E1" s="15"/>
      <c r="F1" s="15"/>
      <c r="G1" s="15"/>
      <c r="H1" s="15"/>
      <c r="I1" s="30" t="s">
        <v>1</v>
      </c>
      <c r="J1" s="40">
        <v>0.01</v>
      </c>
      <c r="K1" s="36"/>
    </row>
    <row r="2" spans="1:11">
      <c r="A2" s="16"/>
      <c r="B2" s="2"/>
      <c r="C2" s="2"/>
      <c r="D2" s="2"/>
      <c r="E2" s="2"/>
      <c r="F2" s="2"/>
      <c r="G2" s="2"/>
      <c r="H2" s="2"/>
      <c r="J2" s="1"/>
      <c r="K2" s="17"/>
    </row>
    <row r="3" spans="1:11">
      <c r="A3" s="18"/>
      <c r="B3" s="4">
        <f>A6 - 1</f>
        <v>38837</v>
      </c>
      <c r="C3" s="5"/>
      <c r="D3" s="6"/>
      <c r="E3" s="6"/>
      <c r="F3" s="6"/>
      <c r="G3" s="6"/>
      <c r="H3" s="6"/>
      <c r="I3" s="29" t="s">
        <v>2</v>
      </c>
      <c r="J3" s="39">
        <v>12000</v>
      </c>
      <c r="K3" s="17"/>
    </row>
    <row r="4" spans="1:11">
      <c r="A4" s="18"/>
      <c r="B4" s="4"/>
      <c r="C4" s="5"/>
      <c r="D4" s="6"/>
      <c r="E4" s="6"/>
      <c r="F4" s="6"/>
      <c r="G4" s="6"/>
      <c r="H4" s="6"/>
      <c r="I4" s="7"/>
      <c r="J4" s="27"/>
      <c r="K4" s="19"/>
    </row>
    <row r="5" spans="1:11" ht="24">
      <c r="A5" s="18"/>
      <c r="B5" s="4"/>
      <c r="C5" s="5"/>
      <c r="D5" s="6"/>
      <c r="E5" s="6"/>
      <c r="F5" s="6"/>
      <c r="G5" s="6"/>
      <c r="H5" s="6"/>
      <c r="I5" s="35" t="s">
        <v>4</v>
      </c>
      <c r="J5" s="27"/>
      <c r="K5" s="28" t="s">
        <v>3</v>
      </c>
    </row>
    <row r="6" spans="1:11">
      <c r="A6" s="20">
        <f>B1</f>
        <v>38838</v>
      </c>
      <c r="B6" s="8">
        <f>DATE(YEAR(B3),MONTH(B3) + 2, 1)-1</f>
        <v>38868</v>
      </c>
      <c r="C6" s="9"/>
      <c r="D6" s="10"/>
      <c r="E6" s="11"/>
      <c r="F6" s="12"/>
      <c r="G6" s="12"/>
      <c r="H6" s="12"/>
      <c r="I6" s="33" t="str">
        <f>IF(AND(YEAR(B6)=YEAR($B$1),MONTH(B6)=12),($J$1*$J$3)/12*(13-MONTH($B$1)),IF(MONTH(B6)=12,#REF!*$J$1,""))</f>
        <v/>
      </c>
      <c r="J6" s="12"/>
      <c r="K6" s="34" t="str">
        <f t="shared" ref="K6:K32" si="0">IF(I6="","",IF(I6="??","????",I6+$J$3))</f>
        <v/>
      </c>
    </row>
    <row r="7" spans="1:11">
      <c r="A7" s="20">
        <f>DATE(YEAR(A6),MONTH(A6) + 1, 1)</f>
        <v>38869</v>
      </c>
      <c r="B7" s="8">
        <f t="shared" ref="B7:B32" si="1">DATE(YEAR(B6),MONTH(B6) + 2, 1)-1</f>
        <v>38898</v>
      </c>
      <c r="C7" s="9"/>
      <c r="D7" s="10"/>
      <c r="E7" s="11"/>
      <c r="F7" s="12"/>
      <c r="G7" s="12"/>
      <c r="H7" s="12"/>
      <c r="I7" s="31" t="str">
        <f>IF(AND(YEAR(B7)=YEAR($B$1),MONTH(B7)=12),($J$1*$J$3)/12*(13-MONTH($B$1)),IF(MONTH(B7)=12,#REF!*$J$1,""))</f>
        <v/>
      </c>
      <c r="J7" s="12"/>
      <c r="K7" s="32" t="str">
        <f t="shared" si="0"/>
        <v/>
      </c>
    </row>
    <row r="8" spans="1:11">
      <c r="A8" s="20">
        <f t="shared" ref="A8:A32" si="2">DATE(YEAR(A7),MONTH(A7) + 1, 1)</f>
        <v>38899</v>
      </c>
      <c r="B8" s="8">
        <f t="shared" si="1"/>
        <v>38929</v>
      </c>
      <c r="C8" s="9"/>
      <c r="D8" s="10"/>
      <c r="E8" s="11"/>
      <c r="F8" s="12"/>
      <c r="G8" s="12"/>
      <c r="H8" s="12"/>
      <c r="I8" s="31" t="str">
        <f>IF(AND(YEAR(B8)=YEAR($B$1),MONTH(B8)=12),($J$1*$J$3)/12*(13-MONTH($B$1)),IF(MONTH(B8)=12,#REF!*$J$1,""))</f>
        <v/>
      </c>
      <c r="J8" s="12"/>
      <c r="K8" s="32" t="str">
        <f t="shared" si="0"/>
        <v/>
      </c>
    </row>
    <row r="9" spans="1:11">
      <c r="A9" s="20">
        <f t="shared" si="2"/>
        <v>38930</v>
      </c>
      <c r="B9" s="8">
        <f t="shared" si="1"/>
        <v>38960</v>
      </c>
      <c r="C9" s="9"/>
      <c r="D9" s="10"/>
      <c r="E9" s="11"/>
      <c r="F9" s="12"/>
      <c r="G9" s="12"/>
      <c r="H9" s="12"/>
      <c r="I9" s="31" t="str">
        <f>IF(AND(YEAR(B9)=YEAR($B$1),MONTH(B9)=12),($J$1*$J$3)/12*(13-MONTH($B$1)),IF(MONTH(B9)=12,#REF!*$J$1,""))</f>
        <v/>
      </c>
      <c r="J9" s="12"/>
      <c r="K9" s="32" t="str">
        <f t="shared" si="0"/>
        <v/>
      </c>
    </row>
    <row r="10" spans="1:11">
      <c r="A10" s="20">
        <f t="shared" si="2"/>
        <v>38961</v>
      </c>
      <c r="B10" s="8">
        <f t="shared" si="1"/>
        <v>38990</v>
      </c>
      <c r="C10" s="9"/>
      <c r="D10" s="10"/>
      <c r="E10" s="11"/>
      <c r="F10" s="12"/>
      <c r="G10" s="12"/>
      <c r="H10" s="12"/>
      <c r="I10" s="31" t="str">
        <f>IF(AND(YEAR(B10)=YEAR($B$1),MONTH(B10)=12),($J$1*$J$3)/12*(13-MONTH($B$1)),IF(MONTH(B10)=12,#REF!*$J$1,""))</f>
        <v/>
      </c>
      <c r="J10" s="12"/>
      <c r="K10" s="32" t="str">
        <f t="shared" si="0"/>
        <v/>
      </c>
    </row>
    <row r="11" spans="1:11">
      <c r="A11" s="20">
        <f t="shared" si="2"/>
        <v>38991</v>
      </c>
      <c r="B11" s="8">
        <f t="shared" si="1"/>
        <v>39021</v>
      </c>
      <c r="C11" s="9"/>
      <c r="D11" s="10"/>
      <c r="E11" s="11"/>
      <c r="F11" s="12"/>
      <c r="G11" s="12"/>
      <c r="H11" s="12"/>
      <c r="I11" s="31" t="str">
        <f>IF(AND(YEAR(B11)=YEAR($B$1),MONTH(B11)=12),($J$1*$J$3)/12*(13-MONTH($B$1)),IF(MONTH(B11)=12,#REF!*$J$1,""))</f>
        <v/>
      </c>
      <c r="J11" s="12"/>
      <c r="K11" s="32" t="str">
        <f t="shared" si="0"/>
        <v/>
      </c>
    </row>
    <row r="12" spans="1:11">
      <c r="A12" s="20">
        <f t="shared" si="2"/>
        <v>39022</v>
      </c>
      <c r="B12" s="8">
        <f t="shared" si="1"/>
        <v>39051</v>
      </c>
      <c r="C12" s="9"/>
      <c r="D12" s="10"/>
      <c r="E12" s="11"/>
      <c r="F12" s="12"/>
      <c r="G12" s="12"/>
      <c r="H12" s="12"/>
      <c r="I12" s="31" t="str">
        <f>IF(AND(YEAR(B12)=YEAR($B$1),MONTH(B12)=12),($J$1*$J$3)/12*(13-MONTH($B$1)),IF(MONTH(B12)=12,#REF!*$J$1,""))</f>
        <v/>
      </c>
      <c r="J12" s="12"/>
      <c r="K12" s="32" t="str">
        <f t="shared" si="0"/>
        <v/>
      </c>
    </row>
    <row r="13" spans="1:11">
      <c r="A13" s="20">
        <f t="shared" si="2"/>
        <v>39052</v>
      </c>
      <c r="B13" s="8">
        <f t="shared" si="1"/>
        <v>39082</v>
      </c>
      <c r="C13" s="9"/>
      <c r="D13" s="10"/>
      <c r="E13" s="11"/>
      <c r="F13" s="12"/>
      <c r="G13" s="12"/>
      <c r="H13" s="12"/>
      <c r="I13" s="31">
        <f t="shared" ref="I13:I32" si="3">IF(AND(YEAR(B13)=YEAR($B$1),MONTH(B13)=12),($J$1*$J$3)/12*(13-MONTH($B$1)),IF(MONTH(B13)=12,K1*$J$1,""))</f>
        <v>80</v>
      </c>
      <c r="J13" s="12"/>
      <c r="K13" s="32">
        <f t="shared" si="0"/>
        <v>12080</v>
      </c>
    </row>
    <row r="14" spans="1:11">
      <c r="A14" s="20">
        <f t="shared" si="2"/>
        <v>39083</v>
      </c>
      <c r="B14" s="8">
        <f t="shared" si="1"/>
        <v>39113</v>
      </c>
      <c r="C14" s="9"/>
      <c r="D14" s="10"/>
      <c r="E14" s="11"/>
      <c r="F14" s="12"/>
      <c r="G14" s="12"/>
      <c r="H14" s="12"/>
      <c r="I14" s="31" t="str">
        <f t="shared" si="3"/>
        <v/>
      </c>
      <c r="J14" s="12"/>
      <c r="K14" s="32" t="str">
        <f t="shared" si="0"/>
        <v/>
      </c>
    </row>
    <row r="15" spans="1:11">
      <c r="A15" s="20">
        <f t="shared" si="2"/>
        <v>39114</v>
      </c>
      <c r="B15" s="8">
        <f t="shared" si="1"/>
        <v>39141</v>
      </c>
      <c r="C15" s="9"/>
      <c r="D15" s="10"/>
      <c r="E15" s="11"/>
      <c r="F15" s="12"/>
      <c r="G15" s="12"/>
      <c r="H15" s="12"/>
      <c r="I15" s="31" t="str">
        <f t="shared" si="3"/>
        <v/>
      </c>
      <c r="J15" s="12"/>
      <c r="K15" s="32" t="str">
        <f t="shared" si="0"/>
        <v/>
      </c>
    </row>
    <row r="16" spans="1:11">
      <c r="A16" s="20">
        <f t="shared" si="2"/>
        <v>39142</v>
      </c>
      <c r="B16" s="8">
        <f t="shared" si="1"/>
        <v>39172</v>
      </c>
      <c r="C16" s="9"/>
      <c r="D16" s="10"/>
      <c r="E16" s="11"/>
      <c r="F16" s="12"/>
      <c r="G16" s="12"/>
      <c r="H16" s="12"/>
      <c r="I16" s="31" t="str">
        <f t="shared" si="3"/>
        <v/>
      </c>
      <c r="J16" s="12"/>
      <c r="K16" s="32" t="str">
        <f t="shared" si="0"/>
        <v/>
      </c>
    </row>
    <row r="17" spans="1:11">
      <c r="A17" s="20">
        <f t="shared" si="2"/>
        <v>39173</v>
      </c>
      <c r="B17" s="8">
        <f t="shared" si="1"/>
        <v>39202</v>
      </c>
      <c r="C17" s="9"/>
      <c r="D17" s="10"/>
      <c r="E17" s="11"/>
      <c r="F17" s="12"/>
      <c r="G17" s="12"/>
      <c r="H17" s="12"/>
      <c r="I17" s="31" t="str">
        <f t="shared" si="3"/>
        <v/>
      </c>
      <c r="J17" s="12"/>
      <c r="K17" s="32" t="str">
        <f t="shared" si="0"/>
        <v/>
      </c>
    </row>
    <row r="18" spans="1:11">
      <c r="A18" s="20">
        <f t="shared" si="2"/>
        <v>39203</v>
      </c>
      <c r="B18" s="8">
        <f t="shared" si="1"/>
        <v>39233</v>
      </c>
      <c r="C18" s="9"/>
      <c r="D18" s="10"/>
      <c r="E18" s="11"/>
      <c r="F18" s="12"/>
      <c r="G18" s="12"/>
      <c r="H18" s="12"/>
      <c r="I18" s="31" t="str">
        <f t="shared" si="3"/>
        <v/>
      </c>
      <c r="J18" s="12"/>
      <c r="K18" s="32" t="str">
        <f t="shared" si="0"/>
        <v/>
      </c>
    </row>
    <row r="19" spans="1:11">
      <c r="A19" s="20">
        <f t="shared" si="2"/>
        <v>39234</v>
      </c>
      <c r="B19" s="8">
        <f t="shared" si="1"/>
        <v>39263</v>
      </c>
      <c r="C19" s="9"/>
      <c r="D19" s="10"/>
      <c r="E19" s="11"/>
      <c r="F19" s="12"/>
      <c r="G19" s="12"/>
      <c r="H19" s="12"/>
      <c r="I19" s="31" t="str">
        <f t="shared" si="3"/>
        <v/>
      </c>
      <c r="J19" s="12"/>
      <c r="K19" s="32" t="str">
        <f t="shared" si="0"/>
        <v/>
      </c>
    </row>
    <row r="20" spans="1:11">
      <c r="A20" s="20">
        <f t="shared" si="2"/>
        <v>39264</v>
      </c>
      <c r="B20" s="8">
        <f t="shared" si="1"/>
        <v>39294</v>
      </c>
      <c r="C20" s="9"/>
      <c r="D20" s="10"/>
      <c r="E20" s="11"/>
      <c r="F20" s="12"/>
      <c r="G20" s="12"/>
      <c r="H20" s="12"/>
      <c r="I20" s="31" t="str">
        <f t="shared" si="3"/>
        <v/>
      </c>
      <c r="J20" s="12"/>
      <c r="K20" s="32" t="str">
        <f t="shared" si="0"/>
        <v/>
      </c>
    </row>
    <row r="21" spans="1:11">
      <c r="A21" s="20">
        <f t="shared" si="2"/>
        <v>39295</v>
      </c>
      <c r="B21" s="8">
        <f t="shared" si="1"/>
        <v>39325</v>
      </c>
      <c r="C21" s="9"/>
      <c r="D21" s="10"/>
      <c r="E21" s="11"/>
      <c r="F21" s="12"/>
      <c r="G21" s="12"/>
      <c r="H21" s="12"/>
      <c r="I21" s="31" t="str">
        <f t="shared" si="3"/>
        <v/>
      </c>
      <c r="J21" s="12"/>
      <c r="K21" s="32" t="str">
        <f t="shared" si="0"/>
        <v/>
      </c>
    </row>
    <row r="22" spans="1:11">
      <c r="A22" s="20">
        <f t="shared" si="2"/>
        <v>39326</v>
      </c>
      <c r="B22" s="8">
        <f t="shared" si="1"/>
        <v>39355</v>
      </c>
      <c r="C22" s="9"/>
      <c r="D22" s="10"/>
      <c r="E22" s="11"/>
      <c r="F22" s="12"/>
      <c r="G22" s="12"/>
      <c r="H22" s="12"/>
      <c r="I22" s="31" t="str">
        <f t="shared" si="3"/>
        <v/>
      </c>
      <c r="J22" s="12"/>
      <c r="K22" s="32" t="str">
        <f t="shared" si="0"/>
        <v/>
      </c>
    </row>
    <row r="23" spans="1:11">
      <c r="A23" s="20">
        <f t="shared" si="2"/>
        <v>39356</v>
      </c>
      <c r="B23" s="8">
        <f t="shared" si="1"/>
        <v>39386</v>
      </c>
      <c r="C23" s="9"/>
      <c r="D23" s="10"/>
      <c r="E23" s="11"/>
      <c r="F23" s="12"/>
      <c r="G23" s="12"/>
      <c r="H23" s="12"/>
      <c r="I23" s="31" t="str">
        <f t="shared" si="3"/>
        <v/>
      </c>
      <c r="J23" s="12"/>
      <c r="K23" s="32" t="str">
        <f t="shared" si="0"/>
        <v/>
      </c>
    </row>
    <row r="24" spans="1:11">
      <c r="A24" s="20">
        <f t="shared" si="2"/>
        <v>39387</v>
      </c>
      <c r="B24" s="8">
        <f t="shared" si="1"/>
        <v>39416</v>
      </c>
      <c r="C24" s="9"/>
      <c r="D24" s="10"/>
      <c r="E24" s="11"/>
      <c r="F24" s="12"/>
      <c r="G24" s="12"/>
      <c r="H24" s="12"/>
      <c r="I24" s="31" t="str">
        <f t="shared" si="3"/>
        <v/>
      </c>
      <c r="J24" s="12"/>
      <c r="K24" s="32" t="str">
        <f t="shared" si="0"/>
        <v/>
      </c>
    </row>
    <row r="25" spans="1:11">
      <c r="A25" s="20">
        <f t="shared" si="2"/>
        <v>39417</v>
      </c>
      <c r="B25" s="8">
        <f t="shared" si="1"/>
        <v>39447</v>
      </c>
      <c r="C25" s="9"/>
      <c r="D25" s="10"/>
      <c r="E25" s="11"/>
      <c r="F25" s="12"/>
      <c r="G25" s="12"/>
      <c r="H25" s="12"/>
      <c r="I25" s="31">
        <f t="shared" si="3"/>
        <v>120.8</v>
      </c>
      <c r="J25" s="12"/>
      <c r="K25" s="32">
        <f t="shared" si="0"/>
        <v>12120.8</v>
      </c>
    </row>
    <row r="26" spans="1:11">
      <c r="A26" s="20">
        <f t="shared" si="2"/>
        <v>39448</v>
      </c>
      <c r="B26" s="8">
        <f t="shared" si="1"/>
        <v>39478</v>
      </c>
      <c r="C26" s="9"/>
      <c r="D26" s="10"/>
      <c r="E26" s="11"/>
      <c r="F26" s="12"/>
      <c r="G26" s="12"/>
      <c r="H26" s="12"/>
      <c r="I26" s="31" t="str">
        <f t="shared" si="3"/>
        <v/>
      </c>
      <c r="J26" s="12"/>
      <c r="K26" s="32" t="str">
        <f t="shared" si="0"/>
        <v/>
      </c>
    </row>
    <row r="27" spans="1:11">
      <c r="A27" s="20">
        <f t="shared" si="2"/>
        <v>39479</v>
      </c>
      <c r="B27" s="8">
        <f t="shared" si="1"/>
        <v>39507</v>
      </c>
      <c r="C27" s="9"/>
      <c r="D27" s="10"/>
      <c r="E27" s="11"/>
      <c r="F27" s="12"/>
      <c r="G27" s="12"/>
      <c r="H27" s="12"/>
      <c r="I27" s="31" t="str">
        <f t="shared" si="3"/>
        <v/>
      </c>
      <c r="J27" s="12"/>
      <c r="K27" s="32" t="str">
        <f t="shared" si="0"/>
        <v/>
      </c>
    </row>
    <row r="28" spans="1:11">
      <c r="A28" s="20">
        <f t="shared" si="2"/>
        <v>39508</v>
      </c>
      <c r="B28" s="8">
        <f t="shared" si="1"/>
        <v>39538</v>
      </c>
      <c r="C28" s="9"/>
      <c r="D28" s="10"/>
      <c r="E28" s="11"/>
      <c r="F28" s="12"/>
      <c r="G28" s="12"/>
      <c r="H28" s="12"/>
      <c r="I28" s="31" t="str">
        <f t="shared" si="3"/>
        <v/>
      </c>
      <c r="J28" s="12"/>
      <c r="K28" s="32" t="str">
        <f t="shared" si="0"/>
        <v/>
      </c>
    </row>
    <row r="29" spans="1:11">
      <c r="A29" s="20">
        <f t="shared" si="2"/>
        <v>39539</v>
      </c>
      <c r="B29" s="8">
        <f t="shared" si="1"/>
        <v>39568</v>
      </c>
      <c r="C29" s="9"/>
      <c r="D29" s="10"/>
      <c r="E29" s="11"/>
      <c r="F29" s="12"/>
      <c r="G29" s="12"/>
      <c r="H29" s="12"/>
      <c r="I29" s="31" t="str">
        <f t="shared" si="3"/>
        <v/>
      </c>
      <c r="J29" s="12"/>
      <c r="K29" s="32" t="str">
        <f t="shared" si="0"/>
        <v/>
      </c>
    </row>
    <row r="30" spans="1:11">
      <c r="A30" s="20">
        <f t="shared" si="2"/>
        <v>39569</v>
      </c>
      <c r="B30" s="8">
        <f t="shared" si="1"/>
        <v>39599</v>
      </c>
      <c r="C30" s="9"/>
      <c r="D30" s="10"/>
      <c r="E30" s="11"/>
      <c r="F30" s="12"/>
      <c r="G30" s="12"/>
      <c r="H30" s="12"/>
      <c r="I30" s="31" t="str">
        <f t="shared" si="3"/>
        <v/>
      </c>
      <c r="J30" s="12"/>
      <c r="K30" s="32" t="str">
        <f t="shared" si="0"/>
        <v/>
      </c>
    </row>
    <row r="31" spans="1:11">
      <c r="A31" s="20">
        <f t="shared" si="2"/>
        <v>39600</v>
      </c>
      <c r="B31" s="8">
        <f t="shared" si="1"/>
        <v>39629</v>
      </c>
      <c r="C31" s="9"/>
      <c r="D31" s="10"/>
      <c r="E31" s="11"/>
      <c r="F31" s="12"/>
      <c r="G31" s="12"/>
      <c r="H31" s="12"/>
      <c r="I31" s="31" t="str">
        <f t="shared" si="3"/>
        <v/>
      </c>
      <c r="J31" s="12"/>
      <c r="K31" s="32" t="str">
        <f t="shared" si="0"/>
        <v/>
      </c>
    </row>
    <row r="32" spans="1:11">
      <c r="A32" s="21">
        <f t="shared" si="2"/>
        <v>39630</v>
      </c>
      <c r="B32" s="22">
        <f t="shared" si="1"/>
        <v>39660</v>
      </c>
      <c r="C32" s="23"/>
      <c r="D32" s="24"/>
      <c r="E32" s="25"/>
      <c r="F32" s="26"/>
      <c r="G32" s="26"/>
      <c r="H32" s="26"/>
      <c r="I32" s="37" t="str">
        <f t="shared" si="3"/>
        <v/>
      </c>
      <c r="J32" s="26"/>
      <c r="K32" s="38" t="str">
        <f t="shared" si="0"/>
        <v/>
      </c>
    </row>
  </sheetData>
  <phoneticPr fontId="5" type="noConversion"/>
  <conditionalFormatting sqref="A1:H2 A3:J3 J2:K2 I1:J1 A4:K1048576">
    <cfRule type="expression" dxfId="1" priority="8">
      <formula>MONTH($A1)=12</formula>
    </cfRule>
  </conditionalFormatting>
  <conditionalFormatting sqref="J1">
    <cfRule type="expression" dxfId="0" priority="10">
      <formula>MONTH($A2)=12</formula>
    </cfRule>
  </conditionalFormatting>
  <pageMargins left="0.59055118110236227" right="0.19685039370078741" top="0.19685039370078741" bottom="0.39370078740157483" header="0.19685039370078741" footer="0.19685039370078741"/>
  <pageSetup paperSize="9" scale="59" orientation="landscape" r:id="rId1"/>
  <headerFooter alignWithMargins="0">
    <oddFooter xml:space="preserve">&amp;L&amp;8&amp;D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AGH_IV</vt:lpstr>
    </vt:vector>
  </TitlesOfParts>
  <Company>Swisscom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Einkaufsberechnung</dc:title>
  <dc:creator>sandro.quinz@swisscom.com</dc:creator>
  <cp:lastModifiedBy>Yves</cp:lastModifiedBy>
  <cp:lastPrinted>2022-02-11T13:46:50Z</cp:lastPrinted>
  <dcterms:created xsi:type="dcterms:W3CDTF">2006-03-10T13:00:55Z</dcterms:created>
  <dcterms:modified xsi:type="dcterms:W3CDTF">2022-02-11T17:14:56Z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2e1fccfb-80ca-4fe1-a574-1516544edb53_Enabled">
    <vt:lpwstr>true</vt:lpwstr>
  </property>
  <property fmtid="{D5CDD505-2E9C-101B-9397-08002B2CF9AE}" pid="4" name="MSIP_Label_2e1fccfb-80ca-4fe1-a574-1516544edb53_SetDate">
    <vt:lpwstr>2022-02-11T12:51:15Z</vt:lpwstr>
  </property>
  <property fmtid="{D5CDD505-2E9C-101B-9397-08002B2CF9AE}" pid="5" name="MSIP_Label_2e1fccfb-80ca-4fe1-a574-1516544edb53_Method">
    <vt:lpwstr>Standard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SiteId">
    <vt:lpwstr>364e5b87-c1c7-420d-9bee-c35d19b557a1</vt:lpwstr>
  </property>
  <property fmtid="{D5CDD505-2E9C-101B-9397-08002B2CF9AE}" pid="8" name="MSIP_Label_2e1fccfb-80ca-4fe1-a574-1516544edb53_ActionId">
    <vt:lpwstr>cda381fb-3ab6-436c-932e-346115f5fbe4</vt:lpwstr>
  </property>
  <property fmtid="{D5CDD505-2E9C-101B-9397-08002B2CF9AE}" pid="9" name="MSIP_Label_2e1fccfb-80ca-4fe1-a574-1516544edb53_ContentBits">
    <vt:lpwstr>0</vt:lpwstr>
  </property>
  <property fmtid="{D5CDD505-2E9C-101B-9397-08002B2CF9AE}" pid="10" name="Sensitivity">
    <vt:lpwstr>C2 General</vt:lpwstr>
  </property>
</Properties>
</file>