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DieseArbeitsmappe" defaultThemeVersion="124226"/>
  <mc:AlternateContent xmlns:mc="http://schemas.openxmlformats.org/markup-compatibility/2006">
    <mc:Choice Requires="x15">
      <x15ac:absPath xmlns:x15ac="http://schemas.microsoft.com/office/spreadsheetml/2010/11/ac" url="https://swisscom-my.sharepoint.com/personal/yves_vouardoux_swisscom_com/Documents/comPlan/A garder qq temps/"/>
    </mc:Choice>
  </mc:AlternateContent>
  <xr:revisionPtr revIDLastSave="1" documentId="14_{CEFE2346-93B6-467A-9B64-E29A2307477E}" xr6:coauthVersionLast="47" xr6:coauthVersionMax="47" xr10:uidLastSave="{395FF8B1-E4F0-4E8C-9A73-BC84BBC029C6}"/>
  <bookViews>
    <workbookView xWindow="-110" yWindow="-110" windowWidth="19420" windowHeight="10420" tabRatio="545" xr2:uid="{00000000-000D-0000-FFFF-FFFF00000000}"/>
  </bookViews>
  <sheets>
    <sheet name="AGH_IV" sheetId="15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</externalReferences>
  <definedNames>
    <definedName name="_AGH1">#REF!</definedName>
    <definedName name="_AGH65">#REF!</definedName>
    <definedName name="_FZL50">#REF!</definedName>
    <definedName name="_RM1">'[1]Rententabelle Leistungsplan'!#REF!</definedName>
    <definedName name="_RM3">'[1]Rententabelle Leistungsplan'!#REF!</definedName>
    <definedName name="_us59">[2]Parameter!$W$7</definedName>
    <definedName name="_us60">[2]Parameter!$W$8</definedName>
    <definedName name="_us61">[2]Parameter!$W$9</definedName>
    <definedName name="_us62">[2]Parameter!$W$10</definedName>
    <definedName name="_us63">[2]Parameter!$W$11</definedName>
    <definedName name="_us64">[2]Parameter!$W$12</definedName>
    <definedName name="_us65">[2]Parameter!$W$13</definedName>
    <definedName name="_uws59">[3]Parameter!$J$18</definedName>
    <definedName name="_uws60">[3]Parameter!$J$19</definedName>
    <definedName name="_uws61">[3]Parameter!$J$20</definedName>
    <definedName name="_uws62">[3]Parameter!$J$21</definedName>
    <definedName name="_uws63">[3]Parameter!$J$22</definedName>
    <definedName name="_uws64">[3]Parameter!$J$23</definedName>
    <definedName name="_uws65">[3]Parameter!$J$24</definedName>
    <definedName name="Adresse">[4]Grunddaten!$B$3</definedName>
    <definedName name="AGH_SA">#REF!</definedName>
    <definedName name="AGH_SA2">#REF!</definedName>
    <definedName name="AGHSA1">#REF!</definedName>
    <definedName name="AGHSA3">#REF!</definedName>
    <definedName name="AGHSA4">#REF!</definedName>
    <definedName name="AGHSA5">#REF!</definedName>
    <definedName name="AGHSA6">#REF!</definedName>
    <definedName name="AGHSA7">#REF!</definedName>
    <definedName name="AGHSA8">#REF!</definedName>
    <definedName name="AGHTotal">#REF!</definedName>
    <definedName name="AGS_Var">#REF!</definedName>
    <definedName name="AHV_NR">#REF!</definedName>
    <definedName name="AHVAR">#REF!</definedName>
    <definedName name="ahvnr">[4]Grunddaten!$B$1</definedName>
    <definedName name="Alter_eff">#REF!</definedName>
    <definedName name="Altersgutschrift1">10</definedName>
    <definedName name="Altersgutschrift2">15</definedName>
    <definedName name="AN_Name">[4]Grunddaten!$B$2</definedName>
    <definedName name="ANAGS">[5]Parameter!#REF!</definedName>
    <definedName name="AR">[4]Grunddaten!$G$4</definedName>
    <definedName name="BEIT_ELVIA">#REF!</definedName>
    <definedName name="BEIT_NEU">#REF!</definedName>
    <definedName name="Beitragskala">#REF!</definedName>
    <definedName name="Beitragssaetze">[6]Beiträge!$A$3:$D$50</definedName>
    <definedName name="Berdat">#REF!</definedName>
    <definedName name="BEST_BEG">#REF!</definedName>
    <definedName name="BG" localSheetId="0">#REF!</definedName>
    <definedName name="BG">[4]Grunddaten!$B$9</definedName>
    <definedName name="BVGLohn" localSheetId="0">#REF!</definedName>
    <definedName name="BVGLohn">[7]Altersguthaben!#REF!</definedName>
    <definedName name="DATEN">#REF!</definedName>
    <definedName name="DBG">[4]Grunddaten!$B$10</definedName>
    <definedName name="DREIER">#REF!</definedName>
    <definedName name="Duo">#REF!</definedName>
    <definedName name="EG" localSheetId="0">'[8]AGS UWS'!$L$5</definedName>
    <definedName name="EG">[5]Parameter!$J$21</definedName>
    <definedName name="Einkäufe">#REF!</definedName>
    <definedName name="Eintritt" localSheetId="0">#REF!</definedName>
    <definedName name="Eintritt">[4]Grunddaten!$B$7</definedName>
    <definedName name="EK_TAB">#REF!</definedName>
    <definedName name="ER">#REF!</definedName>
    <definedName name="ERente1999">#REF!</definedName>
    <definedName name="FUSS">#REF!</definedName>
    <definedName name="FZL">#REF!</definedName>
    <definedName name="gebdat" localSheetId="0">#REF!</definedName>
    <definedName name="gebdat">#REF!</definedName>
    <definedName name="GebDatum">[4]Grunddaten!$B$5</definedName>
    <definedName name="Geschlecht" localSheetId="0">#REF!</definedName>
    <definedName name="Geschlecht">[7]Altersguthaben!#REF!</definedName>
    <definedName name="IR" localSheetId="0">'[8]AGS UWS'!$L$3</definedName>
    <definedName name="IR">[5]Parameter!$J$19</definedName>
    <definedName name="IR_GL">#REF!</definedName>
    <definedName name="IR_VR">#REF!</definedName>
    <definedName name="IRente1999">#REF!</definedName>
    <definedName name="IRK" localSheetId="0">'[8]AGS UWS'!$L$4</definedName>
    <definedName name="IRK">[5]Parameter!$J$20</definedName>
    <definedName name="IVG" localSheetId="0">#REF!</definedName>
    <definedName name="IVG">[7]Altersguthaben!#REF!</definedName>
    <definedName name="IVZins">[7]Altersguthaben!#REF!</definedName>
    <definedName name="JL">[4]Grunddaten!$B$8</definedName>
    <definedName name="KiR" localSheetId="0">'[8]AGS UWS'!$L$6</definedName>
    <definedName name="KiR">#REF!</definedName>
    <definedName name="KOAB" localSheetId="0">AGH_IV!#REF!</definedName>
    <definedName name="Koab">[7]Altersguthaben!#REF!</definedName>
    <definedName name="Koab_GL">#REF!</definedName>
    <definedName name="Koab_VR">#REF!</definedName>
    <definedName name="lohn" localSheetId="0">#REF!</definedName>
    <definedName name="lohn">[7]Altersguthaben!#REF!</definedName>
    <definedName name="Lohnzuwachs" localSheetId="0">#REF!</definedName>
    <definedName name="Lohnzuwachs">[7]Altersguthaben!#REF!</definedName>
    <definedName name="max">[5]Parameter!$J$33</definedName>
    <definedName name="MaxLohn">98900</definedName>
    <definedName name="OrientBlatt">#REF!</definedName>
    <definedName name="OUT_BEG">#REF!</definedName>
    <definedName name="Pensdat">#REF!</definedName>
    <definedName name="PLZ">[4]Grunddaten!$B$4</definedName>
    <definedName name="Proj_Zins">#REF!</definedName>
    <definedName name="RENTEN">#REF!</definedName>
    <definedName name="rf">0.05</definedName>
    <definedName name="RS">[4]Grunddaten!$B$12</definedName>
    <definedName name="RS_ER">#REF!</definedName>
    <definedName name="RS_IKR">#REF!</definedName>
    <definedName name="RS_IR">#REF!</definedName>
    <definedName name="RS_WR">#REF!</definedName>
    <definedName name="sa" localSheetId="0">#REF!</definedName>
    <definedName name="sa">#REF!</definedName>
    <definedName name="Skala_alt">#REF!</definedName>
    <definedName name="Sparen_AG">#REF!</definedName>
    <definedName name="Sparen_AN">#REF!</definedName>
    <definedName name="Stichtag">#REF!</definedName>
    <definedName name="_xlnm.Criteria">#REF!</definedName>
    <definedName name="tarif">#REF!</definedName>
    <definedName name="Tarif6562">#REF!</definedName>
    <definedName name="Tarif6565">#REF!</definedName>
    <definedName name="TechnEintritt">[4]Grunddaten!$B$13</definedName>
    <definedName name="TFK">#REF!</definedName>
    <definedName name="VL" localSheetId="0">AGH_IV!#REF!</definedName>
    <definedName name="vL">#REF!</definedName>
    <definedName name="vlmin">#REF!</definedName>
    <definedName name="WaiR">#REF!</definedName>
    <definedName name="zins" localSheetId="0">AGH_IV!#REF!</definedName>
    <definedName name="Zins">[2]Parameter!$B$1</definedName>
    <definedName name="Zins_aktuell">#REF!</definedName>
    <definedName name="Zins2">#REF!</definedName>
    <definedName name="Zins2003" localSheetId="0">AGH_IV!#REF!</definedName>
    <definedName name="Zins2003">[7]Altersguthaben!#REF!</definedName>
    <definedName name="ZinsBJ">#REF!</definedName>
    <definedName name="ZinsFJ">#REF!</definedName>
    <definedName name="ZinsFolge">#REF!</definedName>
    <definedName name="Zinssatz">[3]Parameter!$B$1</definedName>
    <definedName name="Zivilstand">[4]Grunddaten!$B$6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5" i="15" l="1"/>
  <c r="K15" i="15" s="1"/>
  <c r="I27" i="15" s="1"/>
  <c r="K27" i="15" s="1"/>
  <c r="V3" i="15"/>
  <c r="V1" i="15"/>
  <c r="W6" i="15"/>
  <c r="U6" i="15"/>
  <c r="M4" i="15"/>
  <c r="M5" i="15" s="1"/>
  <c r="M6" i="15" s="1"/>
  <c r="M7" i="15" s="1"/>
  <c r="M8" i="15" s="1"/>
  <c r="M9" i="15" s="1"/>
  <c r="M10" i="15" s="1"/>
  <c r="M11" i="15" s="1"/>
  <c r="M12" i="15" s="1"/>
  <c r="M13" i="15" s="1"/>
  <c r="M14" i="15" s="1"/>
  <c r="M15" i="15" s="1"/>
  <c r="M16" i="15" s="1"/>
  <c r="M17" i="15" s="1"/>
  <c r="M18" i="15" s="1"/>
  <c r="M19" i="15" s="1"/>
  <c r="M20" i="15" s="1"/>
  <c r="M21" i="15" s="1"/>
  <c r="M22" i="15" s="1"/>
  <c r="M23" i="15" s="1"/>
  <c r="M24" i="15" s="1"/>
  <c r="M25" i="15" s="1"/>
  <c r="M26" i="15" s="1"/>
  <c r="M27" i="15" s="1"/>
  <c r="M28" i="15" s="1"/>
  <c r="M29" i="15" s="1"/>
  <c r="M30" i="15" s="1"/>
  <c r="A4" i="15"/>
  <c r="A5" i="15" s="1"/>
  <c r="A6" i="15" s="1"/>
  <c r="A7" i="15" s="1"/>
  <c r="A8" i="15" s="1"/>
  <c r="A9" i="15" s="1"/>
  <c r="A10" i="15" s="1"/>
  <c r="A11" i="15" s="1"/>
  <c r="A12" i="15" s="1"/>
  <c r="A13" i="15" s="1"/>
  <c r="A14" i="15" s="1"/>
  <c r="A15" i="15" s="1"/>
  <c r="A16" i="15" s="1"/>
  <c r="A17" i="15" s="1"/>
  <c r="A18" i="15" s="1"/>
  <c r="A19" i="15" s="1"/>
  <c r="A20" i="15" s="1"/>
  <c r="A21" i="15" s="1"/>
  <c r="A22" i="15" s="1"/>
  <c r="A23" i="15" s="1"/>
  <c r="A24" i="15" s="1"/>
  <c r="A25" i="15" s="1"/>
  <c r="A26" i="15" s="1"/>
  <c r="A27" i="15" s="1"/>
  <c r="U18" i="15" l="1"/>
  <c r="W18" i="15" s="1"/>
  <c r="N3" i="15"/>
  <c r="N4" i="15" s="1"/>
  <c r="B3" i="15"/>
  <c r="B4" i="15" s="1"/>
  <c r="U30" i="15" l="1"/>
  <c r="W30" i="15" s="1"/>
  <c r="B5" i="15"/>
  <c r="N5" i="15"/>
  <c r="B6" i="15" l="1"/>
  <c r="N6" i="15"/>
  <c r="B7" i="15" l="1"/>
  <c r="N7" i="15"/>
  <c r="B8" i="15" l="1"/>
  <c r="N8" i="15"/>
  <c r="B9" i="15" l="1"/>
  <c r="N9" i="15"/>
  <c r="B10" i="15" l="1"/>
  <c r="N10" i="15"/>
  <c r="B11" i="15" l="1"/>
  <c r="N11" i="15"/>
  <c r="B12" i="15" l="1"/>
  <c r="N12" i="15"/>
  <c r="B13" i="15" l="1"/>
  <c r="N13" i="15"/>
  <c r="B14" i="15" l="1"/>
  <c r="N14" i="15"/>
  <c r="B15" i="15" l="1"/>
  <c r="N15" i="15"/>
  <c r="B16" i="15" l="1"/>
  <c r="N16" i="15"/>
  <c r="B17" i="15" l="1"/>
  <c r="N17" i="15"/>
  <c r="B18" i="15" l="1"/>
  <c r="N18" i="15"/>
  <c r="B19" i="15" l="1"/>
  <c r="N19" i="15"/>
  <c r="B20" i="15" l="1"/>
  <c r="N20" i="15"/>
  <c r="B21" i="15" l="1"/>
  <c r="N21" i="15"/>
  <c r="B22" i="15" l="1"/>
  <c r="N22" i="15"/>
  <c r="B23" i="15" l="1"/>
  <c r="N23" i="15"/>
  <c r="B24" i="15" l="1"/>
  <c r="N24" i="15"/>
  <c r="B25" i="15" l="1"/>
  <c r="N25" i="15"/>
  <c r="B26" i="15" l="1"/>
  <c r="N26" i="15"/>
  <c r="B27" i="15" l="1"/>
  <c r="N27" i="15"/>
  <c r="N28" i="15" l="1"/>
  <c r="N29" i="15" s="1"/>
  <c r="N30" i="15" s="1"/>
</calcChain>
</file>

<file path=xl/sharedStrings.xml><?xml version="1.0" encoding="utf-8"?>
<sst xmlns="http://schemas.openxmlformats.org/spreadsheetml/2006/main" count="4" uniqueCount="3">
  <si>
    <t>Date</t>
  </si>
  <si>
    <t>Taux d'intérêt</t>
  </si>
  <si>
    <t>Montant de départ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</si>
</sst>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1" formatCode="_ * #,##0_ ;_ * \-#,##0_ ;_ * &quot;-&quot;_ ;_ @_ "/>
    <numFmt numFmtId="164" formatCode="_ &quot;Fr.&quot;\ * #,##0_ ;_ &quot;Fr.&quot;\ * \-#,##0_ ;_ &quot;Fr.&quot;\ * &quot;-&quot;_ ;_ @_ "/>
    <numFmt numFmtId="165" formatCode="#,##0.0"/>
    <numFmt numFmtId="166" formatCode="&quot;Fr.&quot;\ #,##0.00;[Red]\-&quot;Fr.&quot;\ #,##0.00"/>
    <numFmt numFmtId="167" formatCode="#,##0.00\ "/>
    <numFmt numFmtId="168" formatCode="dd/mm"/>
    <numFmt numFmtId="169" formatCode="dd/mm/yyyy;@"/>
  </numFmts>
  <fonts count="12">
    <font>
      <sz val="10"/>
      <name val="Arial"/>
    </font>
    <font>
      <sz val="10"/>
      <name val="Arial"/>
      <family val="2"/>
    </font>
    <font>
      <b/>
      <sz val="8"/>
      <name val="Times New Roman"/>
      <family val="1"/>
    </font>
    <font>
      <sz val="10"/>
      <name val="Times New Roman"/>
      <family val="1"/>
    </font>
    <font>
      <sz val="10"/>
      <name val="Helv"/>
    </font>
    <font>
      <sz val="10"/>
      <name val="Courier"/>
      <family val="3"/>
    </font>
    <font>
      <sz val="12"/>
      <name val="Swiss"/>
    </font>
    <font>
      <sz val="11"/>
      <name val="Arial"/>
      <family val="2"/>
    </font>
    <font>
      <sz val="11"/>
      <name val="TheSans Swisscom Light"/>
      <family val="2"/>
    </font>
    <font>
      <b/>
      <sz val="11"/>
      <name val="TheSans Swisscom Light"/>
      <family val="2"/>
    </font>
    <font>
      <sz val="9"/>
      <name val="TheSans Swisscom Light"/>
      <family val="2"/>
    </font>
    <font>
      <b/>
      <sz val="9"/>
      <name val="TheSans Swisscom Light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3">
    <xf numFmtId="0" fontId="0" fillId="0" borderId="0"/>
    <xf numFmtId="0" fontId="2" fillId="0" borderId="0">
      <alignment horizontal="left"/>
    </xf>
    <xf numFmtId="41" fontId="3" fillId="0" borderId="0" applyFont="0" applyFill="0" applyBorder="0" applyAlignment="0" applyProtection="0"/>
    <xf numFmtId="4" fontId="4" fillId="0" borderId="0" applyFont="0" applyFill="0" applyBorder="0" applyAlignment="0" applyProtection="0"/>
    <xf numFmtId="164" fontId="3" fillId="0" borderId="0" applyFont="0" applyFill="0" applyBorder="0" applyAlignment="0" applyProtection="0"/>
    <xf numFmtId="166" fontId="4" fillId="0" borderId="0" applyFont="0" applyFill="0" applyBorder="0" applyAlignment="0" applyProtection="0"/>
    <xf numFmtId="0" fontId="5" fillId="0" borderId="0"/>
    <xf numFmtId="9" fontId="1" fillId="0" borderId="0" applyFont="0" applyFill="0" applyBorder="0" applyAlignment="0" applyProtection="0"/>
    <xf numFmtId="0" fontId="6" fillId="0" borderId="0" applyFill="0" applyProtection="0"/>
    <xf numFmtId="0" fontId="7" fillId="0" borderId="0"/>
    <xf numFmtId="3" fontId="2" fillId="0" borderId="0">
      <alignment horizontal="right"/>
    </xf>
    <xf numFmtId="0" fontId="2" fillId="0" borderId="0">
      <alignment horizontal="center"/>
    </xf>
    <xf numFmtId="0" fontId="1" fillId="0" borderId="0"/>
  </cellStyleXfs>
  <cellXfs count="36">
    <xf numFmtId="0" fontId="0" fillId="0" borderId="0" xfId="0"/>
    <xf numFmtId="0" fontId="8" fillId="0" borderId="0" xfId="9" applyFont="1" applyFill="1" applyBorder="1" applyProtection="1">
      <protection hidden="1"/>
    </xf>
    <xf numFmtId="0" fontId="8" fillId="0" borderId="0" xfId="9" applyFont="1" applyFill="1" applyBorder="1" applyAlignment="1" applyProtection="1">
      <alignment horizontal="center"/>
      <protection hidden="1"/>
    </xf>
    <xf numFmtId="168" fontId="8" fillId="0" borderId="0" xfId="9" applyNumberFormat="1" applyFont="1" applyFill="1" applyBorder="1" applyProtection="1">
      <protection hidden="1"/>
    </xf>
    <xf numFmtId="169" fontId="10" fillId="0" borderId="0" xfId="8" applyNumberFormat="1" applyFont="1" applyFill="1" applyBorder="1" applyAlignment="1" applyProtection="1">
      <alignment horizontal="center"/>
      <protection hidden="1"/>
    </xf>
    <xf numFmtId="0" fontId="10" fillId="0" borderId="0" xfId="8" applyFont="1" applyFill="1" applyBorder="1" applyAlignment="1" applyProtection="1">
      <alignment horizontal="center"/>
      <protection hidden="1"/>
    </xf>
    <xf numFmtId="165" fontId="11" fillId="0" borderId="0" xfId="9" applyNumberFormat="1" applyFont="1" applyFill="1" applyBorder="1" applyAlignment="1" applyProtection="1">
      <alignment horizontal="center"/>
      <protection hidden="1"/>
    </xf>
    <xf numFmtId="1" fontId="11" fillId="0" borderId="0" xfId="9" applyNumberFormat="1" applyFont="1" applyFill="1" applyBorder="1" applyAlignment="1" applyProtection="1">
      <alignment horizontal="center"/>
      <protection hidden="1"/>
    </xf>
    <xf numFmtId="168" fontId="10" fillId="0" borderId="0" xfId="9" applyNumberFormat="1" applyFont="1" applyFill="1" applyBorder="1" applyAlignment="1" applyProtection="1">
      <alignment horizontal="center"/>
      <protection hidden="1"/>
    </xf>
    <xf numFmtId="169" fontId="10" fillId="0" borderId="0" xfId="9" applyNumberFormat="1" applyFont="1" applyFill="1" applyBorder="1" applyAlignment="1" applyProtection="1">
      <alignment horizontal="center"/>
      <protection hidden="1"/>
    </xf>
    <xf numFmtId="0" fontId="10" fillId="0" borderId="0" xfId="9" applyFont="1" applyFill="1" applyBorder="1" applyAlignment="1" applyProtection="1">
      <alignment horizontal="center"/>
      <protection hidden="1"/>
    </xf>
    <xf numFmtId="10" fontId="10" fillId="0" borderId="0" xfId="7" applyNumberFormat="1" applyFont="1" applyFill="1" applyBorder="1" applyProtection="1">
      <protection hidden="1"/>
    </xf>
    <xf numFmtId="9" fontId="10" fillId="0" borderId="0" xfId="7" applyNumberFormat="1" applyFont="1" applyFill="1" applyBorder="1" applyProtection="1">
      <protection hidden="1"/>
    </xf>
    <xf numFmtId="167" fontId="10" fillId="0" borderId="0" xfId="9" applyNumberFormat="1" applyFont="1" applyFill="1" applyBorder="1" applyProtection="1">
      <protection hidden="1"/>
    </xf>
    <xf numFmtId="0" fontId="10" fillId="0" borderId="0" xfId="9" applyFont="1" applyFill="1" applyBorder="1" applyProtection="1">
      <protection hidden="1"/>
    </xf>
    <xf numFmtId="168" fontId="9" fillId="0" borderId="4" xfId="9" applyNumberFormat="1" applyFont="1" applyFill="1" applyBorder="1" applyProtection="1">
      <protection hidden="1"/>
    </xf>
    <xf numFmtId="14" fontId="8" fillId="2" borderId="5" xfId="9" applyNumberFormat="1" applyFont="1" applyFill="1" applyBorder="1" applyProtection="1">
      <protection hidden="1"/>
    </xf>
    <xf numFmtId="0" fontId="8" fillId="0" borderId="5" xfId="9" applyFont="1" applyFill="1" applyBorder="1" applyProtection="1">
      <protection hidden="1"/>
    </xf>
    <xf numFmtId="168" fontId="8" fillId="0" borderId="7" xfId="9" applyNumberFormat="1" applyFont="1" applyFill="1" applyBorder="1" applyAlignment="1" applyProtection="1">
      <alignment horizontal="center"/>
      <protection hidden="1"/>
    </xf>
    <xf numFmtId="0" fontId="8" fillId="0" borderId="8" xfId="9" applyFont="1" applyFill="1" applyBorder="1" applyProtection="1">
      <protection hidden="1"/>
    </xf>
    <xf numFmtId="168" fontId="10" fillId="0" borderId="7" xfId="8" applyNumberFormat="1" applyFont="1" applyFill="1" applyBorder="1" applyAlignment="1" applyProtection="1">
      <alignment horizontal="center"/>
      <protection hidden="1"/>
    </xf>
    <xf numFmtId="165" fontId="11" fillId="0" borderId="8" xfId="9" applyNumberFormat="1" applyFont="1" applyFill="1" applyBorder="1" applyAlignment="1" applyProtection="1">
      <alignment horizontal="center"/>
      <protection hidden="1"/>
    </xf>
    <xf numFmtId="168" fontId="10" fillId="0" borderId="7" xfId="9" applyNumberFormat="1" applyFont="1" applyFill="1" applyBorder="1" applyAlignment="1" applyProtection="1">
      <alignment horizontal="center"/>
      <protection hidden="1"/>
    </xf>
    <xf numFmtId="167" fontId="10" fillId="0" borderId="8" xfId="9" applyNumberFormat="1" applyFont="1" applyFill="1" applyBorder="1" applyProtection="1">
      <protection hidden="1"/>
    </xf>
    <xf numFmtId="168" fontId="10" fillId="0" borderId="1" xfId="9" applyNumberFormat="1" applyFont="1" applyFill="1" applyBorder="1" applyAlignment="1" applyProtection="1">
      <alignment horizontal="center"/>
      <protection hidden="1"/>
    </xf>
    <xf numFmtId="169" fontId="10" fillId="0" borderId="3" xfId="9" applyNumberFormat="1" applyFont="1" applyFill="1" applyBorder="1" applyAlignment="1" applyProtection="1">
      <alignment horizontal="center"/>
      <protection hidden="1"/>
    </xf>
    <xf numFmtId="0" fontId="10" fillId="0" borderId="3" xfId="9" applyFont="1" applyFill="1" applyBorder="1" applyAlignment="1" applyProtection="1">
      <alignment horizontal="center"/>
      <protection hidden="1"/>
    </xf>
    <xf numFmtId="10" fontId="10" fillId="0" borderId="3" xfId="7" applyNumberFormat="1" applyFont="1" applyFill="1" applyBorder="1" applyProtection="1">
      <protection hidden="1"/>
    </xf>
    <xf numFmtId="9" fontId="10" fillId="0" borderId="3" xfId="7" applyNumberFormat="1" applyFont="1" applyFill="1" applyBorder="1" applyProtection="1">
      <protection hidden="1"/>
    </xf>
    <xf numFmtId="167" fontId="10" fillId="0" borderId="3" xfId="9" applyNumberFormat="1" applyFont="1" applyFill="1" applyBorder="1" applyProtection="1">
      <protection hidden="1"/>
    </xf>
    <xf numFmtId="167" fontId="10" fillId="0" borderId="2" xfId="9" applyNumberFormat="1" applyFont="1" applyFill="1" applyBorder="1" applyProtection="1">
      <protection hidden="1"/>
    </xf>
    <xf numFmtId="0" fontId="10" fillId="0" borderId="3" xfId="9" applyFont="1" applyFill="1" applyBorder="1" applyProtection="1">
      <protection hidden="1"/>
    </xf>
    <xf numFmtId="165" fontId="10" fillId="0" borderId="0" xfId="9" applyNumberFormat="1" applyFont="1" applyFill="1" applyBorder="1" applyAlignment="1" applyProtection="1">
      <alignment horizontal="center"/>
      <protection hidden="1"/>
    </xf>
    <xf numFmtId="9" fontId="9" fillId="0" borderId="6" xfId="9" applyNumberFormat="1" applyFont="1" applyFill="1" applyBorder="1" applyAlignment="1" applyProtection="1">
      <alignment horizontal="center"/>
      <protection hidden="1"/>
    </xf>
    <xf numFmtId="167" fontId="10" fillId="3" borderId="0" xfId="9" applyNumberFormat="1" applyFont="1" applyFill="1" applyBorder="1" applyProtection="1">
      <protection hidden="1"/>
    </xf>
    <xf numFmtId="167" fontId="10" fillId="4" borderId="0" xfId="9" applyNumberFormat="1" applyFont="1" applyFill="1" applyBorder="1" applyProtection="1">
      <protection hidden="1"/>
    </xf>
  </cellXfs>
  <cellStyles count="13">
    <cellStyle name="AllgLJet" xfId="1" xr:uid="{00000000-0005-0000-0000-000000000000}"/>
    <cellStyle name="Comma [0]_BVG" xfId="2" xr:uid="{00000000-0005-0000-0000-000001000000}"/>
    <cellStyle name="Comma_AKT" xfId="3" xr:uid="{00000000-0005-0000-0000-000002000000}"/>
    <cellStyle name="Currency [0]_BVG" xfId="4" xr:uid="{00000000-0005-0000-0000-000003000000}"/>
    <cellStyle name="Currency_AKT" xfId="5" xr:uid="{00000000-0005-0000-0000-000004000000}"/>
    <cellStyle name="Normal_AKT" xfId="6" xr:uid="{00000000-0005-0000-0000-000006000000}"/>
    <cellStyle name="Prozent" xfId="7" builtinId="5"/>
    <cellStyle name="Standard" xfId="0" builtinId="0"/>
    <cellStyle name="Standard 2" xfId="12" xr:uid="{835A0016-9466-4622-AE09-5603E6DB568E}"/>
    <cellStyle name="Standard_Gandura Semira" xfId="8" xr:uid="{00000000-0005-0000-0000-000009000000}"/>
    <cellStyle name="Standard_Tabelle1_Gandura Semira" xfId="9" xr:uid="{00000000-0005-0000-0000-00000B000000}"/>
    <cellStyle name="ZahlLJet" xfId="10" xr:uid="{00000000-0005-0000-0000-00000C000000}"/>
    <cellStyle name="ZentrLJet" xfId="11" xr:uid="{00000000-0005-0000-0000-00000D000000}"/>
  </cellStyles>
  <dxfs count="4"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</dxfs>
  <tableStyles count="0" defaultTableStyle="TableStyleMedium2" defaultPivotStyle="PivotStyleLight16"/>
  <colors>
    <mruColors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4.xml"/><Relationship Id="rId10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G1005z-v2\TGDQUSA2$\TGDQUSA2$\Verwaltung\KPT%20Kader\Basis\Berechnungsdaten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kumente%20und%20Einstellungen\squ\Eigene%20Dateien\Transfer\Kunden\KPT\Basis\AktuelleReglemente\Einkaufstabellen_BVG_2006_KPT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kumente%20und%20Einstellungen\squ\Eigene%20Dateien\Transfer\Kunden\KPT\2007\Tech\AuskaufVP\Modell%20Auskauf%20VP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G1005z-v2\TGDQUSA2$\TGDQUSA2$\Verwaltung\KPT%20Kader\Basis\Output-Vorlagen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qu\Desktop\Rockwell%20Aarau\Rockwell%20Aarau\Vorlagen\Simulation%20Alterskapital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G1005z-v2\TGDQUSA2$\TGDQUSA2$\Documents%20and%20Settings\TGDQUSA2\My%20Documents\privat\B+B-Vorlagen\xls-Vorlagen\KPT%20Kader_Vorlagen\Liechti%20Bernhard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P6-FS.corproot.net\pdata$\SP6data\SP6\Dokumente\Vorlagen\D\Muster-Berechnungen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G1005z-v2\TGDQUSA2$\TGDQUSA2$\Documents%20and%20Settings\TGDQUSA2\My%20Documents\privat\xls-Tools\Gandura%20Semir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ntentabelle Leistungsplan"/>
      <sheetName val="BW Austritte Leistungsplan"/>
      <sheetName val="Einkaufstabelle Leistungsplan"/>
      <sheetName val="EK AHV-AR Leistungsplan"/>
      <sheetName val="Einkauf Zusatzkonto Leistungspl"/>
      <sheetName val="Standard"/>
      <sheetName val="Standard Plus"/>
      <sheetName val="Maxima"/>
      <sheetName val="Umwandlungssätze"/>
      <sheetName val="Einkauf BVG"/>
      <sheetName val="EK Zusatz BVG Standard"/>
      <sheetName val="EK Zusatz BVG Standard Plus"/>
      <sheetName val="EK Zusatz BVG Maxima"/>
      <sheetName val="BVG Berechnungsbeispiel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er"/>
      <sheetName val="Standard"/>
      <sheetName val="Standard Plus"/>
      <sheetName val="Maxima"/>
      <sheetName val="Zusammenzug"/>
      <sheetName val="Zusammenzug_f"/>
      <sheetName val="Zusammenzug_i"/>
      <sheetName val="Einkaufstabelle_Standard_M"/>
      <sheetName val="Einkaufstabelle_Standard_F"/>
      <sheetName val="Zusammenzug_Standard"/>
      <sheetName val="Zusammenzug_Standard_f"/>
      <sheetName val="Zusammenzug_Standard_i"/>
      <sheetName val="Einkaufstabelle_Standard_Plus_M"/>
      <sheetName val="Einkaufstabelle_Standard_Plus_F"/>
      <sheetName val="Zusammenzug_Standard_Plus"/>
      <sheetName val="Zusammenzug_Standard_Plus_f"/>
      <sheetName val="Zusammenzug_Standard_Plus_i"/>
      <sheetName val="Einkaufstabelle_Maxima_M"/>
      <sheetName val="Einkaufstabelle_Maxima_F"/>
      <sheetName val="Zusammenzug_Maxima"/>
      <sheetName val="Zusammenzug_Maxima_f"/>
      <sheetName val="Zusammenzug_Maxima_i"/>
      <sheetName val="Beispiel"/>
      <sheetName val="Beispiel_f"/>
      <sheetName val="Beispiel_i"/>
    </sheetNames>
    <sheetDataSet>
      <sheetData sheetId="0" refreshError="1">
        <row r="1">
          <cell r="B1">
            <v>0.02</v>
          </cell>
        </row>
        <row r="7">
          <cell r="W7">
            <v>5.7999999999999982E-2</v>
          </cell>
        </row>
        <row r="8">
          <cell r="W8">
            <v>5.9999999999999984E-2</v>
          </cell>
        </row>
        <row r="9">
          <cell r="W9">
            <v>6.1999999999999986E-2</v>
          </cell>
        </row>
        <row r="10">
          <cell r="W10">
            <v>6.3999999999999987E-2</v>
          </cell>
        </row>
        <row r="11">
          <cell r="W11">
            <v>6.5999999999999989E-2</v>
          </cell>
        </row>
        <row r="12">
          <cell r="W12">
            <v>6.7999999999999991E-2</v>
          </cell>
        </row>
        <row r="13">
          <cell r="W13">
            <v>6.7999999999999991E-2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er"/>
      <sheetName val="Leistunsziel"/>
      <sheetName val="Tabelle"/>
      <sheetName val="Grafik"/>
      <sheetName val="Standard"/>
      <sheetName val="Standard Plus"/>
      <sheetName val="Maxima"/>
      <sheetName val="Einkaufstabelle"/>
      <sheetName val="Vergleich_Leistungsziele"/>
      <sheetName val="Zusatzkonto_Standard"/>
      <sheetName val="Zusatzkonto_Standard_Plus"/>
      <sheetName val="Zusatzkonto_Maxima"/>
      <sheetName val="Beispiel"/>
      <sheetName val="Zusatzkonto_Standard (2)"/>
      <sheetName val="Zusatzkonto_Standard_Plus (2)"/>
      <sheetName val="Zusatzkonto_Maxima (2)"/>
      <sheetName val="Beispiel (2)"/>
    </sheetNames>
    <sheetDataSet>
      <sheetData sheetId="0">
        <row r="1">
          <cell r="B1">
            <v>0.02</v>
          </cell>
        </row>
        <row r="18">
          <cell r="J18">
            <v>5.8999999999999997E-2</v>
          </cell>
        </row>
        <row r="19">
          <cell r="J19">
            <v>6.0499999999999998E-2</v>
          </cell>
        </row>
        <row r="20">
          <cell r="J20">
            <v>6.2E-2</v>
          </cell>
        </row>
        <row r="21">
          <cell r="J21">
            <v>6.3500000000000001E-2</v>
          </cell>
        </row>
        <row r="22">
          <cell r="J22">
            <v>6.5000000000000002E-2</v>
          </cell>
        </row>
        <row r="23">
          <cell r="J23">
            <v>6.6500000000000004E-2</v>
          </cell>
        </row>
        <row r="24">
          <cell r="J24">
            <v>6.8000000000000005E-2</v>
          </cell>
        </row>
      </sheetData>
      <sheetData sheetId="1" refreshError="1"/>
      <sheetData sheetId="2" refreshError="1"/>
      <sheetData sheetId="3" refreshError="1"/>
      <sheetData sheetId="4"/>
      <sheetData sheetId="5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unddaten"/>
      <sheetName val="Vorbezug Leistungsplan"/>
      <sheetName val="Ausweis Leistungsplan"/>
      <sheetName val="Ausweis BVG-Kasse"/>
      <sheetName val="Austrittsabrechnung"/>
    </sheetNames>
    <sheetDataSet>
      <sheetData sheetId="0" refreshError="1">
        <row r="1">
          <cell r="B1" t="str">
            <v>825.68.607.216</v>
          </cell>
        </row>
        <row r="2">
          <cell r="B2" t="str">
            <v>Corinne Schneeberger</v>
          </cell>
        </row>
        <row r="3">
          <cell r="B3" t="str">
            <v>Dorfplatz 4</v>
          </cell>
        </row>
        <row r="4">
          <cell r="B4" t="str">
            <v>3110 Münsingen</v>
          </cell>
          <cell r="G4">
            <v>26520</v>
          </cell>
        </row>
        <row r="5">
          <cell r="B5">
            <v>24935</v>
          </cell>
        </row>
        <row r="6">
          <cell r="B6" t="str">
            <v>ledig</v>
          </cell>
        </row>
        <row r="7">
          <cell r="B7">
            <v>39052</v>
          </cell>
        </row>
        <row r="8">
          <cell r="B8">
            <v>120770</v>
          </cell>
        </row>
        <row r="9">
          <cell r="B9">
            <v>1</v>
          </cell>
        </row>
        <row r="10">
          <cell r="B10">
            <v>1</v>
          </cell>
        </row>
        <row r="12">
          <cell r="B12">
            <v>0.66182700000000005</v>
          </cell>
        </row>
        <row r="13">
          <cell r="B13">
            <v>34846</v>
          </cell>
        </row>
      </sheetData>
      <sheetData sheetId="1" refreshError="1"/>
      <sheetData sheetId="2" refreshError="1"/>
      <sheetData sheetId="3" refreshError="1"/>
      <sheetData sheetId="4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er"/>
      <sheetName val="Berechnung"/>
      <sheetName val="Auswirkung UWS-Senkung"/>
      <sheetName val="Renten"/>
      <sheetName val="IV"/>
      <sheetName val="IV (K)"/>
      <sheetName val="Tod"/>
      <sheetName val="Tod (K)"/>
      <sheetName val="UVG IV"/>
      <sheetName val="UVG IV (K)"/>
      <sheetName val="UVG Tod"/>
      <sheetName val="UVG Tod (K)"/>
    </sheetNames>
    <sheetDataSet>
      <sheetData sheetId="0" refreshError="1">
        <row r="19">
          <cell r="J19">
            <v>7.0000000000000007E-2</v>
          </cell>
        </row>
        <row r="20">
          <cell r="J20">
            <v>0.2</v>
          </cell>
        </row>
        <row r="21">
          <cell r="J21">
            <v>0.6</v>
          </cell>
        </row>
        <row r="33">
          <cell r="J33">
            <v>0.9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W Austritt"/>
      <sheetName val="BW Eintritt"/>
      <sheetName val="Beiträge"/>
      <sheetName val="Einkauf AHV-AR"/>
      <sheetName val="Einkauf vorzPens"/>
      <sheetName val="Konto AHV-Altersrente"/>
      <sheetName val="Konto vorzPens"/>
      <sheetName val="Altersguthaben"/>
      <sheetName val="Grunddaten"/>
      <sheetName val="Vorsorgeausweis"/>
      <sheetName val="Offerte Einkauf"/>
      <sheetName val="Vorbezug"/>
      <sheetName val="Austrittsabrechnung"/>
    </sheetNames>
    <sheetDataSet>
      <sheetData sheetId="0"/>
      <sheetData sheetId="1"/>
      <sheetData sheetId="2">
        <row r="3">
          <cell r="A3">
            <v>18</v>
          </cell>
          <cell r="B3">
            <v>0</v>
          </cell>
          <cell r="C3">
            <v>0</v>
          </cell>
          <cell r="D3">
            <v>0</v>
          </cell>
        </row>
        <row r="4">
          <cell r="A4">
            <v>19</v>
          </cell>
          <cell r="B4">
            <v>0</v>
          </cell>
          <cell r="C4">
            <v>0</v>
          </cell>
          <cell r="D4">
            <v>0</v>
          </cell>
        </row>
        <row r="5">
          <cell r="A5">
            <v>20</v>
          </cell>
          <cell r="B5">
            <v>0</v>
          </cell>
          <cell r="C5">
            <v>0</v>
          </cell>
          <cell r="D5">
            <v>0</v>
          </cell>
        </row>
        <row r="6">
          <cell r="A6">
            <v>21</v>
          </cell>
          <cell r="B6">
            <v>0</v>
          </cell>
          <cell r="C6">
            <v>0</v>
          </cell>
          <cell r="D6">
            <v>0</v>
          </cell>
        </row>
        <row r="7">
          <cell r="A7">
            <v>22</v>
          </cell>
          <cell r="B7">
            <v>0</v>
          </cell>
          <cell r="C7">
            <v>0</v>
          </cell>
          <cell r="D7">
            <v>0</v>
          </cell>
        </row>
        <row r="8">
          <cell r="A8">
            <v>23</v>
          </cell>
          <cell r="B8">
            <v>0</v>
          </cell>
          <cell r="C8">
            <v>0</v>
          </cell>
          <cell r="D8">
            <v>0</v>
          </cell>
        </row>
        <row r="9">
          <cell r="A9">
            <v>24</v>
          </cell>
          <cell r="B9">
            <v>0</v>
          </cell>
          <cell r="C9">
            <v>0</v>
          </cell>
          <cell r="D9">
            <v>0</v>
          </cell>
        </row>
        <row r="10">
          <cell r="A10">
            <v>25</v>
          </cell>
          <cell r="B10">
            <v>0.1</v>
          </cell>
          <cell r="C10">
            <v>0.1</v>
          </cell>
          <cell r="D10">
            <v>0.2</v>
          </cell>
        </row>
        <row r="11">
          <cell r="A11">
            <v>26</v>
          </cell>
          <cell r="B11">
            <v>0.1</v>
          </cell>
          <cell r="C11">
            <v>0.1</v>
          </cell>
          <cell r="D11">
            <v>0.2</v>
          </cell>
        </row>
        <row r="12">
          <cell r="A12">
            <v>27</v>
          </cell>
          <cell r="B12">
            <v>0.1</v>
          </cell>
          <cell r="C12">
            <v>0.1</v>
          </cell>
          <cell r="D12">
            <v>0.2</v>
          </cell>
        </row>
        <row r="13">
          <cell r="A13">
            <v>28</v>
          </cell>
          <cell r="B13">
            <v>0.1</v>
          </cell>
          <cell r="C13">
            <v>0.1</v>
          </cell>
          <cell r="D13">
            <v>0.2</v>
          </cell>
        </row>
        <row r="14">
          <cell r="A14">
            <v>29</v>
          </cell>
          <cell r="B14">
            <v>0.1</v>
          </cell>
          <cell r="C14">
            <v>0.1</v>
          </cell>
          <cell r="D14">
            <v>0.2</v>
          </cell>
        </row>
        <row r="15">
          <cell r="A15">
            <v>30</v>
          </cell>
          <cell r="B15">
            <v>0.1</v>
          </cell>
          <cell r="C15">
            <v>0.1</v>
          </cell>
          <cell r="D15">
            <v>0.2</v>
          </cell>
        </row>
        <row r="16">
          <cell r="A16">
            <v>31</v>
          </cell>
          <cell r="B16">
            <v>0.1</v>
          </cell>
          <cell r="C16">
            <v>0.1</v>
          </cell>
          <cell r="D16">
            <v>0.2</v>
          </cell>
        </row>
        <row r="17">
          <cell r="A17">
            <v>32</v>
          </cell>
          <cell r="B17">
            <v>0.1</v>
          </cell>
          <cell r="C17">
            <v>0.1</v>
          </cell>
          <cell r="D17">
            <v>0.2</v>
          </cell>
        </row>
        <row r="18">
          <cell r="A18">
            <v>33</v>
          </cell>
          <cell r="B18">
            <v>0.1</v>
          </cell>
          <cell r="C18">
            <v>0.1</v>
          </cell>
          <cell r="D18">
            <v>0.2</v>
          </cell>
        </row>
        <row r="19">
          <cell r="A19">
            <v>34</v>
          </cell>
          <cell r="B19">
            <v>0.1</v>
          </cell>
          <cell r="C19">
            <v>0.1</v>
          </cell>
          <cell r="D19">
            <v>0.2</v>
          </cell>
        </row>
        <row r="20">
          <cell r="A20">
            <v>35</v>
          </cell>
          <cell r="B20">
            <v>0.1</v>
          </cell>
          <cell r="C20">
            <v>0.1</v>
          </cell>
          <cell r="D20">
            <v>0.2</v>
          </cell>
        </row>
        <row r="21">
          <cell r="A21">
            <v>36</v>
          </cell>
          <cell r="B21">
            <v>0.1</v>
          </cell>
          <cell r="C21">
            <v>0.1</v>
          </cell>
          <cell r="D21">
            <v>0.2</v>
          </cell>
        </row>
        <row r="22">
          <cell r="A22">
            <v>37</v>
          </cell>
          <cell r="B22">
            <v>0.1</v>
          </cell>
          <cell r="C22">
            <v>0.1</v>
          </cell>
          <cell r="D22">
            <v>0.2</v>
          </cell>
        </row>
        <row r="23">
          <cell r="A23">
            <v>38</v>
          </cell>
          <cell r="B23">
            <v>0.1</v>
          </cell>
          <cell r="C23">
            <v>0.1</v>
          </cell>
          <cell r="D23">
            <v>0.2</v>
          </cell>
        </row>
        <row r="24">
          <cell r="A24">
            <v>39</v>
          </cell>
          <cell r="B24">
            <v>0.1</v>
          </cell>
          <cell r="C24">
            <v>0.1</v>
          </cell>
          <cell r="D24">
            <v>0.2</v>
          </cell>
        </row>
        <row r="25">
          <cell r="A25">
            <v>40</v>
          </cell>
          <cell r="B25">
            <v>0.1</v>
          </cell>
          <cell r="C25">
            <v>0.1</v>
          </cell>
          <cell r="D25">
            <v>0.2</v>
          </cell>
        </row>
        <row r="26">
          <cell r="A26">
            <v>41</v>
          </cell>
          <cell r="B26">
            <v>0.1</v>
          </cell>
          <cell r="C26">
            <v>0.1</v>
          </cell>
          <cell r="D26">
            <v>0.2</v>
          </cell>
        </row>
        <row r="27">
          <cell r="A27">
            <v>42</v>
          </cell>
          <cell r="B27">
            <v>0.1</v>
          </cell>
          <cell r="C27">
            <v>0.1</v>
          </cell>
          <cell r="D27">
            <v>0.2</v>
          </cell>
        </row>
        <row r="28">
          <cell r="A28">
            <v>43</v>
          </cell>
          <cell r="B28">
            <v>0.1</v>
          </cell>
          <cell r="C28">
            <v>0.1</v>
          </cell>
          <cell r="D28">
            <v>0.2</v>
          </cell>
        </row>
        <row r="29">
          <cell r="A29">
            <v>44</v>
          </cell>
          <cell r="B29">
            <v>0.1</v>
          </cell>
          <cell r="C29">
            <v>0.1</v>
          </cell>
          <cell r="D29">
            <v>0.2</v>
          </cell>
        </row>
        <row r="30">
          <cell r="A30">
            <v>45</v>
          </cell>
          <cell r="B30">
            <v>0.1</v>
          </cell>
          <cell r="C30">
            <v>0.1</v>
          </cell>
          <cell r="D30">
            <v>0.2</v>
          </cell>
        </row>
        <row r="31">
          <cell r="A31">
            <v>46</v>
          </cell>
          <cell r="B31">
            <v>0.1</v>
          </cell>
          <cell r="C31">
            <v>0.1</v>
          </cell>
          <cell r="D31">
            <v>0.2</v>
          </cell>
        </row>
        <row r="32">
          <cell r="A32">
            <v>47</v>
          </cell>
          <cell r="B32">
            <v>0.1</v>
          </cell>
          <cell r="C32">
            <v>0.1</v>
          </cell>
          <cell r="D32">
            <v>0.2</v>
          </cell>
        </row>
        <row r="33">
          <cell r="A33">
            <v>48</v>
          </cell>
          <cell r="B33">
            <v>0.1</v>
          </cell>
          <cell r="C33">
            <v>0.1</v>
          </cell>
          <cell r="D33">
            <v>0.2</v>
          </cell>
        </row>
        <row r="34">
          <cell r="A34">
            <v>49</v>
          </cell>
          <cell r="B34">
            <v>0.1</v>
          </cell>
          <cell r="C34">
            <v>0.1</v>
          </cell>
          <cell r="D34">
            <v>0.2</v>
          </cell>
        </row>
        <row r="35">
          <cell r="A35">
            <v>50</v>
          </cell>
          <cell r="B35">
            <v>0.1</v>
          </cell>
          <cell r="C35">
            <v>0.1</v>
          </cell>
          <cell r="D35">
            <v>0.2</v>
          </cell>
        </row>
        <row r="36">
          <cell r="A36">
            <v>51</v>
          </cell>
          <cell r="B36">
            <v>0.1</v>
          </cell>
          <cell r="C36">
            <v>0.1</v>
          </cell>
          <cell r="D36">
            <v>0.2</v>
          </cell>
        </row>
        <row r="37">
          <cell r="A37">
            <v>52</v>
          </cell>
          <cell r="B37">
            <v>0.1</v>
          </cell>
          <cell r="C37">
            <v>0.1</v>
          </cell>
          <cell r="D37">
            <v>0.2</v>
          </cell>
        </row>
        <row r="38">
          <cell r="A38">
            <v>53</v>
          </cell>
          <cell r="B38">
            <v>0.1</v>
          </cell>
          <cell r="C38">
            <v>0.1</v>
          </cell>
          <cell r="D38">
            <v>0.2</v>
          </cell>
        </row>
        <row r="39">
          <cell r="A39">
            <v>54</v>
          </cell>
          <cell r="B39">
            <v>0.1</v>
          </cell>
          <cell r="C39">
            <v>0.1</v>
          </cell>
          <cell r="D39">
            <v>0.2</v>
          </cell>
        </row>
        <row r="40">
          <cell r="A40">
            <v>55</v>
          </cell>
          <cell r="B40">
            <v>0.1</v>
          </cell>
          <cell r="C40">
            <v>0.1</v>
          </cell>
          <cell r="D40">
            <v>0.2</v>
          </cell>
        </row>
        <row r="41">
          <cell r="A41">
            <v>56</v>
          </cell>
          <cell r="B41">
            <v>0.1</v>
          </cell>
          <cell r="C41">
            <v>0.1</v>
          </cell>
          <cell r="D41">
            <v>0.2</v>
          </cell>
        </row>
        <row r="42">
          <cell r="A42">
            <v>57</v>
          </cell>
          <cell r="B42">
            <v>0.1</v>
          </cell>
          <cell r="C42">
            <v>0.1</v>
          </cell>
          <cell r="D42">
            <v>0.2</v>
          </cell>
        </row>
        <row r="43">
          <cell r="A43">
            <v>58</v>
          </cell>
          <cell r="B43">
            <v>0.1</v>
          </cell>
          <cell r="C43">
            <v>0.1</v>
          </cell>
          <cell r="D43">
            <v>0.2</v>
          </cell>
        </row>
        <row r="44">
          <cell r="A44">
            <v>59</v>
          </cell>
          <cell r="B44">
            <v>0.1</v>
          </cell>
          <cell r="C44">
            <v>0.1</v>
          </cell>
          <cell r="D44">
            <v>0.2</v>
          </cell>
        </row>
        <row r="45">
          <cell r="A45">
            <v>60</v>
          </cell>
          <cell r="B45">
            <v>0.1</v>
          </cell>
          <cell r="C45">
            <v>0.1</v>
          </cell>
          <cell r="D45">
            <v>0.2</v>
          </cell>
        </row>
        <row r="46">
          <cell r="A46">
            <v>61</v>
          </cell>
          <cell r="B46">
            <v>0.1</v>
          </cell>
          <cell r="C46">
            <v>0.1</v>
          </cell>
          <cell r="D46">
            <v>0.2</v>
          </cell>
        </row>
        <row r="47">
          <cell r="A47">
            <v>62</v>
          </cell>
          <cell r="B47">
            <v>0.1</v>
          </cell>
          <cell r="C47">
            <v>0.1</v>
          </cell>
          <cell r="D47">
            <v>0.2</v>
          </cell>
        </row>
        <row r="48">
          <cell r="A48">
            <v>63</v>
          </cell>
          <cell r="B48">
            <v>0.1</v>
          </cell>
          <cell r="C48">
            <v>0.1</v>
          </cell>
          <cell r="D48">
            <v>0.2</v>
          </cell>
        </row>
        <row r="49">
          <cell r="A49">
            <v>64</v>
          </cell>
          <cell r="B49">
            <v>0.1</v>
          </cell>
          <cell r="C49">
            <v>0.1</v>
          </cell>
          <cell r="D49">
            <v>0.2</v>
          </cell>
        </row>
        <row r="50">
          <cell r="A50">
            <v>65</v>
          </cell>
          <cell r="B50">
            <v>0.1</v>
          </cell>
          <cell r="C50">
            <v>0.1</v>
          </cell>
          <cell r="D50">
            <v>0.2</v>
          </cell>
        </row>
      </sheetData>
      <sheetData sheetId="3"/>
      <sheetData sheetId="4"/>
      <sheetData sheetId="5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indestbetrag"/>
      <sheetName val="Kapitalkonto"/>
      <sheetName val="BVG-Alterskonto"/>
      <sheetName val="BW Austritt"/>
      <sheetName val="BW Eintritt"/>
      <sheetName val="Beiträge"/>
      <sheetName val="Einkauf AHV-AR"/>
      <sheetName val="Einkauf vorzPens"/>
      <sheetName val="Altersguthaben"/>
      <sheetName val="Vorsorgeausweis"/>
      <sheetName val="Offerte Einkauf"/>
      <sheetName val="Grunddaten"/>
      <sheetName val="Abrechnung Einkauf"/>
      <sheetName val="AUS-Leist"/>
      <sheetName val="WEF-Leist"/>
      <sheetName val="Vorbezug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GS UWS"/>
      <sheetName val="Parameter"/>
      <sheetName val="Renten"/>
      <sheetName val="IV"/>
      <sheetName val="IV (K)"/>
      <sheetName val="Tod"/>
      <sheetName val="Tod (K)"/>
      <sheetName val="UVG IV"/>
      <sheetName val="UVG IV (K)"/>
      <sheetName val="UVG Tod"/>
      <sheetName val="UVG Tod (K)"/>
    </sheetNames>
    <sheetDataSet>
      <sheetData sheetId="0">
        <row r="3">
          <cell r="L3">
            <v>0.7</v>
          </cell>
        </row>
        <row r="4">
          <cell r="L4">
            <v>0.08</v>
          </cell>
        </row>
        <row r="5">
          <cell r="L5">
            <v>0.42</v>
          </cell>
        </row>
        <row r="6">
          <cell r="L6">
            <v>0.08</v>
          </cell>
        </row>
      </sheetData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Tabelle2">
    <pageSetUpPr fitToPage="1"/>
  </sheetPr>
  <dimension ref="A1:W30"/>
  <sheetViews>
    <sheetView tabSelected="1" zoomScale="70" zoomScaleNormal="70" workbookViewId="0">
      <selection activeCell="I4" sqref="I4"/>
    </sheetView>
  </sheetViews>
  <sheetFormatPr baseColWidth="10" defaultColWidth="14.453125" defaultRowHeight="15"/>
  <cols>
    <col min="1" max="1" width="6.26953125" style="3" customWidth="1"/>
    <col min="2" max="2" width="10.08984375" style="1" customWidth="1"/>
    <col min="3" max="8" width="1.36328125" style="1" customWidth="1"/>
    <col min="9" max="9" width="12.90625" style="1" bestFit="1" customWidth="1"/>
    <col min="10" max="10" width="14.7265625" style="2" bestFit="1" customWidth="1"/>
    <col min="11" max="11" width="12.81640625" style="2" customWidth="1"/>
    <col min="12" max="12" width="16" style="1" customWidth="1"/>
    <col min="13" max="13" width="6.26953125" style="3" customWidth="1"/>
    <col min="14" max="14" width="10.08984375" style="1" customWidth="1"/>
    <col min="15" max="20" width="1.36328125" style="1" customWidth="1"/>
    <col min="21" max="21" width="12.90625" style="1" bestFit="1" customWidth="1"/>
    <col min="22" max="22" width="14.7265625" style="2" bestFit="1" customWidth="1"/>
    <col min="23" max="23" width="12.81640625" style="2" customWidth="1"/>
    <col min="24" max="16384" width="14.453125" style="1"/>
  </cols>
  <sheetData>
    <row r="1" spans="1:23" ht="28" customHeight="1">
      <c r="A1" s="15" t="s">
        <v>0</v>
      </c>
      <c r="B1" s="16">
        <v>39814</v>
      </c>
      <c r="C1" s="17"/>
      <c r="D1" s="17"/>
      <c r="E1" s="17"/>
      <c r="F1" s="17"/>
      <c r="G1" s="17"/>
      <c r="H1" s="17"/>
      <c r="I1" s="17"/>
      <c r="J1" s="17" t="s">
        <v>1</v>
      </c>
      <c r="K1" s="33">
        <v>0.02</v>
      </c>
      <c r="M1" s="15" t="s">
        <v>0</v>
      </c>
      <c r="N1" s="16">
        <v>40087</v>
      </c>
      <c r="O1" s="17"/>
      <c r="P1" s="17"/>
      <c r="Q1" s="17"/>
      <c r="R1" s="17"/>
      <c r="S1" s="17"/>
      <c r="T1" s="17"/>
      <c r="U1" s="17"/>
      <c r="V1" s="17" t="str">
        <f>J1</f>
        <v>Taux d'intérêt</v>
      </c>
      <c r="W1" s="33">
        <v>0.02</v>
      </c>
    </row>
    <row r="2" spans="1:23">
      <c r="A2" s="18"/>
      <c r="B2" s="2"/>
      <c r="C2" s="2"/>
      <c r="D2" s="2"/>
      <c r="E2" s="2"/>
      <c r="F2" s="2"/>
      <c r="G2" s="2"/>
      <c r="H2" s="2"/>
      <c r="J2" s="1"/>
      <c r="K2" s="19"/>
      <c r="M2" s="18"/>
      <c r="N2" s="2"/>
      <c r="O2" s="2"/>
      <c r="P2" s="2"/>
      <c r="Q2" s="2"/>
      <c r="R2" s="2"/>
      <c r="S2" s="2"/>
      <c r="T2" s="2"/>
      <c r="V2" s="1"/>
      <c r="W2" s="19"/>
    </row>
    <row r="3" spans="1:23">
      <c r="A3" s="20"/>
      <c r="B3" s="4">
        <f>A4 - 1</f>
        <v>39813</v>
      </c>
      <c r="C3" s="5"/>
      <c r="D3" s="6"/>
      <c r="E3" s="6"/>
      <c r="F3" s="6"/>
      <c r="G3" s="6"/>
      <c r="H3" s="6"/>
      <c r="I3" s="7"/>
      <c r="J3" s="32" t="s">
        <v>2</v>
      </c>
      <c r="K3" s="21">
        <v>40000</v>
      </c>
      <c r="M3" s="20"/>
      <c r="N3" s="4">
        <f>M4 - 1</f>
        <v>40086</v>
      </c>
      <c r="O3" s="5"/>
      <c r="P3" s="6"/>
      <c r="Q3" s="6"/>
      <c r="R3" s="6"/>
      <c r="S3" s="6"/>
      <c r="T3" s="6"/>
      <c r="U3" s="7"/>
      <c r="V3" s="32" t="str">
        <f>J3</f>
        <v>Montant de départ</v>
      </c>
      <c r="W3" s="21">
        <v>40000</v>
      </c>
    </row>
    <row r="4" spans="1:23">
      <c r="A4" s="22">
        <f>B1</f>
        <v>39814</v>
      </c>
      <c r="B4" s="9">
        <f>DATE(YEAR(B3),MONTH(B3) + 2, 1)-1</f>
        <v>39844</v>
      </c>
      <c r="C4" s="10"/>
      <c r="D4" s="11"/>
      <c r="E4" s="12"/>
      <c r="F4" s="13"/>
      <c r="G4" s="13"/>
      <c r="H4" s="13"/>
      <c r="I4" s="35"/>
      <c r="J4" s="13"/>
      <c r="K4" s="23"/>
      <c r="M4" s="22">
        <f>N1</f>
        <v>40087</v>
      </c>
      <c r="N4" s="9">
        <f>DATE(YEAR(N3),MONTH(N3) + 2, 1)-1</f>
        <v>40117</v>
      </c>
      <c r="O4" s="10"/>
      <c r="P4" s="11"/>
      <c r="Q4" s="12"/>
      <c r="R4" s="13"/>
      <c r="S4" s="13"/>
      <c r="T4" s="13"/>
      <c r="U4" s="13"/>
      <c r="V4" s="13"/>
      <c r="W4" s="23"/>
    </row>
    <row r="5" spans="1:23">
      <c r="A5" s="22">
        <f>DATE(YEAR(A4),MONTH(A4) + 1, 1)</f>
        <v>39845</v>
      </c>
      <c r="B5" s="9">
        <f t="shared" ref="B5:B27" si="0">DATE(YEAR(B4),MONTH(B4) + 2, 1)-1</f>
        <v>39872</v>
      </c>
      <c r="C5" s="10"/>
      <c r="D5" s="11"/>
      <c r="E5" s="12"/>
      <c r="F5" s="13"/>
      <c r="G5" s="13"/>
      <c r="H5" s="13"/>
      <c r="I5" s="13"/>
      <c r="J5" s="13"/>
      <c r="K5" s="23"/>
      <c r="M5" s="22">
        <f>DATE(YEAR(M4),MONTH(M4) + 1, 1)</f>
        <v>40118</v>
      </c>
      <c r="N5" s="9">
        <f t="shared" ref="N5:N30" si="1">DATE(YEAR(N4),MONTH(N4) + 2, 1)-1</f>
        <v>40147</v>
      </c>
      <c r="O5" s="10"/>
      <c r="P5" s="11"/>
      <c r="Q5" s="12"/>
      <c r="R5" s="13"/>
      <c r="S5" s="13"/>
      <c r="T5" s="13"/>
      <c r="U5" s="13"/>
      <c r="V5" s="13"/>
      <c r="W5" s="23"/>
    </row>
    <row r="6" spans="1:23">
      <c r="A6" s="22">
        <f t="shared" ref="A6:A27" si="2">DATE(YEAR(A5),MONTH(A5) + 1, 1)</f>
        <v>39873</v>
      </c>
      <c r="B6" s="9">
        <f t="shared" si="0"/>
        <v>39903</v>
      </c>
      <c r="C6" s="10"/>
      <c r="D6" s="11"/>
      <c r="E6" s="12"/>
      <c r="F6" s="13"/>
      <c r="G6" s="13"/>
      <c r="H6" s="13"/>
      <c r="I6" s="13"/>
      <c r="J6" s="13"/>
      <c r="K6" s="23"/>
      <c r="M6" s="22">
        <f t="shared" ref="M6:M30" si="3">DATE(YEAR(M5),MONTH(M5) + 1, 1)</f>
        <v>40148</v>
      </c>
      <c r="N6" s="9">
        <f t="shared" si="1"/>
        <v>40178</v>
      </c>
      <c r="O6" s="10"/>
      <c r="P6" s="11"/>
      <c r="Q6" s="12"/>
      <c r="R6" s="13"/>
      <c r="S6" s="13"/>
      <c r="T6" s="13"/>
      <c r="U6" s="34">
        <f>W3*W1/12*3</f>
        <v>200</v>
      </c>
      <c r="V6" s="13"/>
      <c r="W6" s="23">
        <f>W3+U6</f>
        <v>40200</v>
      </c>
    </row>
    <row r="7" spans="1:23">
      <c r="A7" s="22">
        <f t="shared" si="2"/>
        <v>39904</v>
      </c>
      <c r="B7" s="9">
        <f t="shared" si="0"/>
        <v>39933</v>
      </c>
      <c r="C7" s="10"/>
      <c r="D7" s="11"/>
      <c r="E7" s="12"/>
      <c r="F7" s="13"/>
      <c r="G7" s="13"/>
      <c r="H7" s="13"/>
      <c r="I7" s="13"/>
      <c r="J7" s="13"/>
      <c r="K7" s="23"/>
      <c r="M7" s="22">
        <f t="shared" si="3"/>
        <v>40179</v>
      </c>
      <c r="N7" s="9">
        <f t="shared" si="1"/>
        <v>40209</v>
      </c>
      <c r="O7" s="10"/>
      <c r="P7" s="11"/>
      <c r="Q7" s="12"/>
      <c r="R7" s="13"/>
      <c r="S7" s="13"/>
      <c r="T7" s="13"/>
      <c r="U7" s="13"/>
      <c r="V7" s="13"/>
      <c r="W7" s="23"/>
    </row>
    <row r="8" spans="1:23">
      <c r="A8" s="22">
        <f t="shared" si="2"/>
        <v>39934</v>
      </c>
      <c r="B8" s="9">
        <f t="shared" si="0"/>
        <v>39964</v>
      </c>
      <c r="C8" s="10"/>
      <c r="D8" s="11"/>
      <c r="E8" s="12"/>
      <c r="F8" s="13"/>
      <c r="G8" s="13"/>
      <c r="H8" s="13"/>
      <c r="I8" s="13"/>
      <c r="J8" s="13"/>
      <c r="K8" s="23"/>
      <c r="M8" s="22">
        <f t="shared" si="3"/>
        <v>40210</v>
      </c>
      <c r="N8" s="9">
        <f t="shared" si="1"/>
        <v>40237</v>
      </c>
      <c r="O8" s="10"/>
      <c r="P8" s="11"/>
      <c r="Q8" s="12"/>
      <c r="R8" s="13"/>
      <c r="S8" s="13"/>
      <c r="T8" s="13"/>
      <c r="U8" s="13"/>
      <c r="V8" s="13"/>
      <c r="W8" s="23"/>
    </row>
    <row r="9" spans="1:23">
      <c r="A9" s="22">
        <f t="shared" si="2"/>
        <v>39965</v>
      </c>
      <c r="B9" s="9">
        <f t="shared" si="0"/>
        <v>39994</v>
      </c>
      <c r="C9" s="10"/>
      <c r="D9" s="11"/>
      <c r="E9" s="12"/>
      <c r="F9" s="13"/>
      <c r="G9" s="13"/>
      <c r="H9" s="13"/>
      <c r="I9" s="13"/>
      <c r="J9" s="13"/>
      <c r="K9" s="23"/>
      <c r="M9" s="22">
        <f t="shared" si="3"/>
        <v>40238</v>
      </c>
      <c r="N9" s="9">
        <f t="shared" si="1"/>
        <v>40268</v>
      </c>
      <c r="O9" s="10"/>
      <c r="P9" s="11"/>
      <c r="Q9" s="12"/>
      <c r="R9" s="13"/>
      <c r="S9" s="13"/>
      <c r="T9" s="13"/>
      <c r="U9" s="13"/>
      <c r="V9" s="13"/>
      <c r="W9" s="23"/>
    </row>
    <row r="10" spans="1:23">
      <c r="A10" s="22">
        <f t="shared" si="2"/>
        <v>39995</v>
      </c>
      <c r="B10" s="9">
        <f t="shared" si="0"/>
        <v>40025</v>
      </c>
      <c r="C10" s="10"/>
      <c r="D10" s="11"/>
      <c r="E10" s="12"/>
      <c r="F10" s="13"/>
      <c r="G10" s="13"/>
      <c r="H10" s="13"/>
      <c r="I10" s="13"/>
      <c r="J10" s="13"/>
      <c r="K10" s="23"/>
      <c r="M10" s="22">
        <f t="shared" si="3"/>
        <v>40269</v>
      </c>
      <c r="N10" s="9">
        <f t="shared" si="1"/>
        <v>40298</v>
      </c>
      <c r="O10" s="10"/>
      <c r="P10" s="11"/>
      <c r="Q10" s="12"/>
      <c r="R10" s="13"/>
      <c r="S10" s="13"/>
      <c r="T10" s="13"/>
      <c r="U10" s="13"/>
      <c r="V10" s="13"/>
      <c r="W10" s="23"/>
    </row>
    <row r="11" spans="1:23">
      <c r="A11" s="22">
        <f t="shared" si="2"/>
        <v>40026</v>
      </c>
      <c r="B11" s="9">
        <f t="shared" si="0"/>
        <v>40056</v>
      </c>
      <c r="C11" s="10"/>
      <c r="D11" s="11"/>
      <c r="E11" s="12"/>
      <c r="F11" s="13"/>
      <c r="G11" s="13"/>
      <c r="H11" s="13"/>
      <c r="I11" s="13"/>
      <c r="J11" s="13"/>
      <c r="K11" s="23"/>
      <c r="M11" s="22">
        <f t="shared" si="3"/>
        <v>40299</v>
      </c>
      <c r="N11" s="9">
        <f t="shared" si="1"/>
        <v>40329</v>
      </c>
      <c r="O11" s="10"/>
      <c r="P11" s="11"/>
      <c r="Q11" s="12"/>
      <c r="R11" s="13"/>
      <c r="S11" s="13"/>
      <c r="T11" s="13"/>
      <c r="U11" s="13"/>
      <c r="V11" s="13"/>
      <c r="W11" s="23"/>
    </row>
    <row r="12" spans="1:23">
      <c r="A12" s="22">
        <f t="shared" si="2"/>
        <v>40057</v>
      </c>
      <c r="B12" s="9">
        <f t="shared" si="0"/>
        <v>40086</v>
      </c>
      <c r="C12" s="10"/>
      <c r="D12" s="11"/>
      <c r="E12" s="12"/>
      <c r="F12" s="13"/>
      <c r="G12" s="13"/>
      <c r="H12" s="13"/>
      <c r="I12" s="13"/>
      <c r="J12" s="13"/>
      <c r="K12" s="23"/>
      <c r="M12" s="22">
        <f t="shared" si="3"/>
        <v>40330</v>
      </c>
      <c r="N12" s="9">
        <f t="shared" si="1"/>
        <v>40359</v>
      </c>
      <c r="O12" s="10"/>
      <c r="P12" s="11"/>
      <c r="Q12" s="12"/>
      <c r="R12" s="13"/>
      <c r="S12" s="13"/>
      <c r="T12" s="13"/>
      <c r="U12" s="13"/>
      <c r="V12" s="13"/>
      <c r="W12" s="23"/>
    </row>
    <row r="13" spans="1:23">
      <c r="A13" s="22">
        <f t="shared" si="2"/>
        <v>40087</v>
      </c>
      <c r="B13" s="9">
        <f t="shared" si="0"/>
        <v>40117</v>
      </c>
      <c r="C13" s="10"/>
      <c r="D13" s="11"/>
      <c r="E13" s="12"/>
      <c r="F13" s="13"/>
      <c r="G13" s="13"/>
      <c r="H13" s="13"/>
      <c r="I13" s="13"/>
      <c r="J13" s="13"/>
      <c r="K13" s="23"/>
      <c r="M13" s="22">
        <f t="shared" si="3"/>
        <v>40360</v>
      </c>
      <c r="N13" s="9">
        <f t="shared" si="1"/>
        <v>40390</v>
      </c>
      <c r="O13" s="10"/>
      <c r="P13" s="11"/>
      <c r="Q13" s="12"/>
      <c r="R13" s="13"/>
      <c r="S13" s="13"/>
      <c r="T13" s="13"/>
      <c r="U13" s="13"/>
      <c r="V13" s="13"/>
      <c r="W13" s="23"/>
    </row>
    <row r="14" spans="1:23">
      <c r="A14" s="22">
        <f t="shared" si="2"/>
        <v>40118</v>
      </c>
      <c r="B14" s="9">
        <f t="shared" si="0"/>
        <v>40147</v>
      </c>
      <c r="C14" s="10"/>
      <c r="D14" s="11"/>
      <c r="E14" s="12"/>
      <c r="F14" s="13"/>
      <c r="G14" s="13"/>
      <c r="H14" s="13"/>
      <c r="I14" s="13"/>
      <c r="J14" s="13"/>
      <c r="K14" s="23"/>
      <c r="M14" s="22">
        <f t="shared" si="3"/>
        <v>40391</v>
      </c>
      <c r="N14" s="9">
        <f t="shared" si="1"/>
        <v>40421</v>
      </c>
      <c r="O14" s="10"/>
      <c r="P14" s="11"/>
      <c r="Q14" s="12"/>
      <c r="R14" s="13"/>
      <c r="S14" s="13"/>
      <c r="T14" s="13"/>
      <c r="U14" s="13"/>
      <c r="V14" s="13"/>
      <c r="W14" s="23"/>
    </row>
    <row r="15" spans="1:23">
      <c r="A15" s="22">
        <f t="shared" si="2"/>
        <v>40148</v>
      </c>
      <c r="B15" s="9">
        <f t="shared" si="0"/>
        <v>40178</v>
      </c>
      <c r="C15" s="10"/>
      <c r="D15" s="11"/>
      <c r="E15" s="12"/>
      <c r="F15" s="13"/>
      <c r="G15" s="13"/>
      <c r="H15" s="13"/>
      <c r="I15" s="34">
        <f>K3*K1/12*12</f>
        <v>800</v>
      </c>
      <c r="J15" s="13"/>
      <c r="K15" s="23">
        <f>I15+K3</f>
        <v>40800</v>
      </c>
      <c r="M15" s="22">
        <f t="shared" si="3"/>
        <v>40422</v>
      </c>
      <c r="N15" s="9">
        <f t="shared" si="1"/>
        <v>40451</v>
      </c>
      <c r="O15" s="10"/>
      <c r="P15" s="11"/>
      <c r="Q15" s="12"/>
      <c r="R15" s="13"/>
      <c r="S15" s="13"/>
      <c r="T15" s="13"/>
      <c r="U15" s="13"/>
      <c r="V15" s="13"/>
      <c r="W15" s="23"/>
    </row>
    <row r="16" spans="1:23">
      <c r="A16" s="22">
        <f t="shared" si="2"/>
        <v>40179</v>
      </c>
      <c r="B16" s="9">
        <f t="shared" si="0"/>
        <v>40209</v>
      </c>
      <c r="C16" s="10"/>
      <c r="D16" s="11"/>
      <c r="E16" s="12"/>
      <c r="F16" s="13"/>
      <c r="G16" s="13"/>
      <c r="H16" s="13"/>
      <c r="I16" s="13"/>
      <c r="J16" s="13"/>
      <c r="K16" s="23"/>
      <c r="M16" s="22">
        <f t="shared" si="3"/>
        <v>40452</v>
      </c>
      <c r="N16" s="9">
        <f t="shared" si="1"/>
        <v>40482</v>
      </c>
      <c r="O16" s="10"/>
      <c r="P16" s="11"/>
      <c r="Q16" s="12"/>
      <c r="R16" s="13"/>
      <c r="S16" s="13"/>
      <c r="T16" s="13"/>
      <c r="U16" s="13"/>
      <c r="V16" s="13"/>
      <c r="W16" s="23"/>
    </row>
    <row r="17" spans="1:23">
      <c r="A17" s="22">
        <f t="shared" si="2"/>
        <v>40210</v>
      </c>
      <c r="B17" s="9">
        <f t="shared" si="0"/>
        <v>40237</v>
      </c>
      <c r="C17" s="10"/>
      <c r="D17" s="11"/>
      <c r="E17" s="12"/>
      <c r="F17" s="13"/>
      <c r="G17" s="13"/>
      <c r="H17" s="13"/>
      <c r="I17" s="13"/>
      <c r="J17" s="13"/>
      <c r="K17" s="23"/>
      <c r="M17" s="22">
        <f t="shared" si="3"/>
        <v>40483</v>
      </c>
      <c r="N17" s="9">
        <f t="shared" si="1"/>
        <v>40512</v>
      </c>
      <c r="O17" s="10"/>
      <c r="P17" s="11"/>
      <c r="Q17" s="12"/>
      <c r="R17" s="13"/>
      <c r="S17" s="13"/>
      <c r="T17" s="13"/>
      <c r="U17" s="13"/>
      <c r="V17" s="13"/>
      <c r="W17" s="23"/>
    </row>
    <row r="18" spans="1:23">
      <c r="A18" s="22">
        <f t="shared" si="2"/>
        <v>40238</v>
      </c>
      <c r="B18" s="9">
        <f t="shared" si="0"/>
        <v>40268</v>
      </c>
      <c r="C18" s="10"/>
      <c r="D18" s="11"/>
      <c r="E18" s="12"/>
      <c r="F18" s="13"/>
      <c r="G18" s="13"/>
      <c r="H18" s="13"/>
      <c r="I18" s="13"/>
      <c r="J18" s="13"/>
      <c r="K18" s="23"/>
      <c r="M18" s="22">
        <f t="shared" si="3"/>
        <v>40513</v>
      </c>
      <c r="N18" s="9">
        <f t="shared" si="1"/>
        <v>40543</v>
      </c>
      <c r="O18" s="10"/>
      <c r="P18" s="11"/>
      <c r="Q18" s="12"/>
      <c r="R18" s="13"/>
      <c r="S18" s="13"/>
      <c r="T18" s="13"/>
      <c r="U18" s="13">
        <f>W6*W1</f>
        <v>804</v>
      </c>
      <c r="V18" s="13"/>
      <c r="W18" s="23">
        <f>W6+U18</f>
        <v>41004</v>
      </c>
    </row>
    <row r="19" spans="1:23">
      <c r="A19" s="22">
        <f t="shared" si="2"/>
        <v>40269</v>
      </c>
      <c r="B19" s="9">
        <f t="shared" si="0"/>
        <v>40298</v>
      </c>
      <c r="C19" s="10"/>
      <c r="D19" s="11"/>
      <c r="E19" s="12"/>
      <c r="F19" s="13"/>
      <c r="G19" s="13"/>
      <c r="H19" s="13"/>
      <c r="I19" s="13"/>
      <c r="J19" s="13"/>
      <c r="K19" s="23"/>
      <c r="M19" s="22">
        <f t="shared" si="3"/>
        <v>40544</v>
      </c>
      <c r="N19" s="9">
        <f t="shared" si="1"/>
        <v>40574</v>
      </c>
      <c r="O19" s="10"/>
      <c r="P19" s="11"/>
      <c r="Q19" s="12"/>
      <c r="R19" s="13"/>
      <c r="S19" s="13"/>
      <c r="T19" s="13"/>
      <c r="U19" s="13"/>
      <c r="V19" s="13"/>
      <c r="W19" s="23"/>
    </row>
    <row r="20" spans="1:23">
      <c r="A20" s="22">
        <f t="shared" si="2"/>
        <v>40299</v>
      </c>
      <c r="B20" s="9">
        <f t="shared" si="0"/>
        <v>40329</v>
      </c>
      <c r="C20" s="10"/>
      <c r="D20" s="11"/>
      <c r="E20" s="12"/>
      <c r="F20" s="13"/>
      <c r="G20" s="13"/>
      <c r="H20" s="13"/>
      <c r="I20" s="13"/>
      <c r="J20" s="13"/>
      <c r="K20" s="23"/>
      <c r="M20" s="22">
        <f t="shared" si="3"/>
        <v>40575</v>
      </c>
      <c r="N20" s="9">
        <f t="shared" si="1"/>
        <v>40602</v>
      </c>
      <c r="O20" s="10"/>
      <c r="P20" s="11"/>
      <c r="Q20" s="12"/>
      <c r="R20" s="13"/>
      <c r="S20" s="13"/>
      <c r="T20" s="13"/>
      <c r="U20" s="13"/>
      <c r="V20" s="13"/>
      <c r="W20" s="23"/>
    </row>
    <row r="21" spans="1:23">
      <c r="A21" s="22">
        <f t="shared" si="2"/>
        <v>40330</v>
      </c>
      <c r="B21" s="9">
        <f t="shared" si="0"/>
        <v>40359</v>
      </c>
      <c r="C21" s="10"/>
      <c r="D21" s="11"/>
      <c r="E21" s="12"/>
      <c r="F21" s="13"/>
      <c r="G21" s="13"/>
      <c r="H21" s="13"/>
      <c r="I21" s="13"/>
      <c r="J21" s="13"/>
      <c r="K21" s="23"/>
      <c r="M21" s="22">
        <f t="shared" si="3"/>
        <v>40603</v>
      </c>
      <c r="N21" s="9">
        <f t="shared" si="1"/>
        <v>40633</v>
      </c>
      <c r="O21" s="10"/>
      <c r="P21" s="11"/>
      <c r="Q21" s="12"/>
      <c r="R21" s="13"/>
      <c r="S21" s="13"/>
      <c r="T21" s="13"/>
      <c r="U21" s="13"/>
      <c r="V21" s="13"/>
      <c r="W21" s="23"/>
    </row>
    <row r="22" spans="1:23">
      <c r="A22" s="22">
        <f t="shared" si="2"/>
        <v>40360</v>
      </c>
      <c r="B22" s="9">
        <f t="shared" si="0"/>
        <v>40390</v>
      </c>
      <c r="C22" s="10"/>
      <c r="D22" s="11"/>
      <c r="E22" s="12"/>
      <c r="F22" s="13"/>
      <c r="G22" s="13"/>
      <c r="H22" s="13"/>
      <c r="I22" s="13"/>
      <c r="J22" s="13"/>
      <c r="K22" s="23"/>
      <c r="M22" s="22">
        <f t="shared" si="3"/>
        <v>40634</v>
      </c>
      <c r="N22" s="9">
        <f t="shared" si="1"/>
        <v>40663</v>
      </c>
      <c r="O22" s="10"/>
      <c r="P22" s="11"/>
      <c r="Q22" s="12"/>
      <c r="R22" s="13"/>
      <c r="S22" s="13"/>
      <c r="T22" s="13"/>
      <c r="U22" s="13"/>
      <c r="V22" s="13"/>
      <c r="W22" s="23"/>
    </row>
    <row r="23" spans="1:23">
      <c r="A23" s="22">
        <f t="shared" si="2"/>
        <v>40391</v>
      </c>
      <c r="B23" s="9">
        <f t="shared" si="0"/>
        <v>40421</v>
      </c>
      <c r="C23" s="10"/>
      <c r="D23" s="11"/>
      <c r="E23" s="12"/>
      <c r="F23" s="13"/>
      <c r="G23" s="13"/>
      <c r="H23" s="13"/>
      <c r="I23" s="13"/>
      <c r="J23" s="13"/>
      <c r="K23" s="23"/>
      <c r="M23" s="22">
        <f t="shared" si="3"/>
        <v>40664</v>
      </c>
      <c r="N23" s="9">
        <f t="shared" si="1"/>
        <v>40694</v>
      </c>
      <c r="O23" s="10"/>
      <c r="P23" s="11"/>
      <c r="Q23" s="12"/>
      <c r="R23" s="13"/>
      <c r="S23" s="13"/>
      <c r="T23" s="13"/>
      <c r="U23" s="13"/>
      <c r="V23" s="13"/>
      <c r="W23" s="23"/>
    </row>
    <row r="24" spans="1:23">
      <c r="A24" s="22">
        <f t="shared" si="2"/>
        <v>40422</v>
      </c>
      <c r="B24" s="9">
        <f t="shared" si="0"/>
        <v>40451</v>
      </c>
      <c r="C24" s="10"/>
      <c r="D24" s="11"/>
      <c r="E24" s="12"/>
      <c r="F24" s="13"/>
      <c r="G24" s="13"/>
      <c r="H24" s="13"/>
      <c r="I24" s="13"/>
      <c r="J24" s="13"/>
      <c r="K24" s="23"/>
      <c r="M24" s="22">
        <f t="shared" si="3"/>
        <v>40695</v>
      </c>
      <c r="N24" s="9">
        <f t="shared" si="1"/>
        <v>40724</v>
      </c>
      <c r="O24" s="10"/>
      <c r="P24" s="11"/>
      <c r="Q24" s="12"/>
      <c r="R24" s="13"/>
      <c r="S24" s="13"/>
      <c r="T24" s="13"/>
      <c r="U24" s="13"/>
      <c r="V24" s="13"/>
      <c r="W24" s="23"/>
    </row>
    <row r="25" spans="1:23">
      <c r="A25" s="22">
        <f t="shared" si="2"/>
        <v>40452</v>
      </c>
      <c r="B25" s="9">
        <f t="shared" si="0"/>
        <v>40482</v>
      </c>
      <c r="C25" s="10"/>
      <c r="D25" s="11"/>
      <c r="E25" s="12"/>
      <c r="F25" s="13"/>
      <c r="G25" s="13"/>
      <c r="H25" s="13"/>
      <c r="I25" s="13"/>
      <c r="J25" s="13"/>
      <c r="K25" s="23"/>
      <c r="M25" s="22">
        <f t="shared" si="3"/>
        <v>40725</v>
      </c>
      <c r="N25" s="9">
        <f t="shared" si="1"/>
        <v>40755</v>
      </c>
      <c r="O25" s="10"/>
      <c r="P25" s="11"/>
      <c r="Q25" s="12"/>
      <c r="R25" s="13"/>
      <c r="S25" s="13"/>
      <c r="T25" s="13"/>
      <c r="U25" s="13"/>
      <c r="V25" s="13"/>
      <c r="W25" s="23"/>
    </row>
    <row r="26" spans="1:23">
      <c r="A26" s="22">
        <f t="shared" si="2"/>
        <v>40483</v>
      </c>
      <c r="B26" s="9">
        <f t="shared" si="0"/>
        <v>40512</v>
      </c>
      <c r="C26" s="10"/>
      <c r="D26" s="11"/>
      <c r="E26" s="12"/>
      <c r="F26" s="13"/>
      <c r="G26" s="13"/>
      <c r="H26" s="13"/>
      <c r="I26" s="13"/>
      <c r="J26" s="13"/>
      <c r="K26" s="23"/>
      <c r="M26" s="22">
        <f t="shared" si="3"/>
        <v>40756</v>
      </c>
      <c r="N26" s="9">
        <f t="shared" si="1"/>
        <v>40786</v>
      </c>
      <c r="O26" s="10"/>
      <c r="P26" s="11"/>
      <c r="Q26" s="12"/>
      <c r="R26" s="13"/>
      <c r="S26" s="13"/>
      <c r="T26" s="13"/>
      <c r="U26" s="13"/>
      <c r="V26" s="13"/>
      <c r="W26" s="23"/>
    </row>
    <row r="27" spans="1:23">
      <c r="A27" s="24">
        <f t="shared" si="2"/>
        <v>40513</v>
      </c>
      <c r="B27" s="25">
        <f t="shared" si="0"/>
        <v>40543</v>
      </c>
      <c r="C27" s="26"/>
      <c r="D27" s="27"/>
      <c r="E27" s="28"/>
      <c r="F27" s="29"/>
      <c r="G27" s="29"/>
      <c r="H27" s="29"/>
      <c r="I27" s="29">
        <f>K15*K1</f>
        <v>816</v>
      </c>
      <c r="J27" s="29"/>
      <c r="K27" s="30">
        <f t="shared" ref="K27" si="4">I27+K15</f>
        <v>41616</v>
      </c>
      <c r="M27" s="22">
        <f t="shared" si="3"/>
        <v>40787</v>
      </c>
      <c r="N27" s="9">
        <f t="shared" si="1"/>
        <v>40816</v>
      </c>
      <c r="O27" s="10"/>
      <c r="P27" s="11"/>
      <c r="Q27" s="12"/>
      <c r="R27" s="13"/>
      <c r="S27" s="13"/>
      <c r="T27" s="13"/>
      <c r="U27" s="13"/>
      <c r="V27" s="13"/>
      <c r="W27" s="23"/>
    </row>
    <row r="28" spans="1:23">
      <c r="A28" s="8"/>
      <c r="B28" s="9"/>
      <c r="C28" s="10"/>
      <c r="D28" s="11"/>
      <c r="E28" s="12"/>
      <c r="F28" s="13"/>
      <c r="G28" s="13"/>
      <c r="H28" s="13"/>
      <c r="I28" s="13"/>
      <c r="J28" s="13"/>
      <c r="K28" s="13"/>
      <c r="M28" s="22">
        <f t="shared" si="3"/>
        <v>40817</v>
      </c>
      <c r="N28" s="9">
        <f t="shared" si="1"/>
        <v>40847</v>
      </c>
      <c r="O28" s="10"/>
      <c r="P28" s="11"/>
      <c r="Q28" s="12"/>
      <c r="R28" s="13"/>
      <c r="S28" s="13"/>
      <c r="T28" s="13"/>
      <c r="U28" s="13"/>
      <c r="V28" s="13"/>
      <c r="W28" s="23"/>
    </row>
    <row r="29" spans="1:23">
      <c r="A29" s="8"/>
      <c r="B29" s="9"/>
      <c r="C29" s="10"/>
      <c r="D29" s="11"/>
      <c r="E29" s="12"/>
      <c r="F29" s="13"/>
      <c r="G29" s="13"/>
      <c r="H29" s="13"/>
      <c r="I29" s="13"/>
      <c r="J29" s="13"/>
      <c r="K29" s="13"/>
      <c r="M29" s="22">
        <f t="shared" si="3"/>
        <v>40848</v>
      </c>
      <c r="N29" s="9">
        <f t="shared" si="1"/>
        <v>40877</v>
      </c>
      <c r="O29" s="10"/>
      <c r="P29" s="11"/>
      <c r="Q29" s="12"/>
      <c r="R29" s="13"/>
      <c r="S29" s="13"/>
      <c r="T29" s="13"/>
      <c r="U29" s="13"/>
      <c r="V29" s="13"/>
      <c r="W29" s="23"/>
    </row>
    <row r="30" spans="1:23">
      <c r="A30" s="8"/>
      <c r="B30" s="9"/>
      <c r="C30" s="10"/>
      <c r="D30" s="11"/>
      <c r="E30" s="12"/>
      <c r="F30" s="13"/>
      <c r="G30" s="13"/>
      <c r="H30" s="13"/>
      <c r="I30" s="13"/>
      <c r="J30" s="14"/>
      <c r="K30" s="14"/>
      <c r="M30" s="24">
        <f t="shared" si="3"/>
        <v>40878</v>
      </c>
      <c r="N30" s="25">
        <f t="shared" si="1"/>
        <v>40908</v>
      </c>
      <c r="O30" s="26"/>
      <c r="P30" s="27"/>
      <c r="Q30" s="28"/>
      <c r="R30" s="29"/>
      <c r="S30" s="29"/>
      <c r="T30" s="29"/>
      <c r="U30" s="29">
        <f>W18*W1</f>
        <v>820.08</v>
      </c>
      <c r="V30" s="31"/>
      <c r="W30" s="30">
        <f>W18+U30</f>
        <v>41824.080000000002</v>
      </c>
    </row>
  </sheetData>
  <phoneticPr fontId="6" type="noConversion"/>
  <conditionalFormatting sqref="A1:H2 J1:K2 A3:K1048576">
    <cfRule type="expression" dxfId="3" priority="2">
      <formula>MONTH($A1)=12</formula>
    </cfRule>
  </conditionalFormatting>
  <conditionalFormatting sqref="M3:W1048576 M1:T2 V1:W2">
    <cfRule type="expression" dxfId="2" priority="1">
      <formula>MONTH($M1)=12</formula>
    </cfRule>
  </conditionalFormatting>
  <conditionalFormatting sqref="K1">
    <cfRule type="expression" dxfId="1" priority="4">
      <formula>MONTH($A2)=12</formula>
    </cfRule>
  </conditionalFormatting>
  <conditionalFormatting sqref="W1">
    <cfRule type="expression" dxfId="0" priority="7">
      <formula>MONTH($M2)=12</formula>
    </cfRule>
  </conditionalFormatting>
  <pageMargins left="0.59055118110236227" right="0.19685039370078741" top="0.19685039370078741" bottom="0.39370078740157483" header="0.19685039370078741" footer="0.19685039370078741"/>
  <pageSetup paperSize="9" scale="96" orientation="landscape" r:id="rId1"/>
  <headerFooter alignWithMargins="0">
    <oddFooter xml:space="preserve">&amp;L&amp;8&amp;D 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AGH_IV</vt:lpstr>
    </vt:vector>
  </TitlesOfParts>
  <Company>Swisscom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Einkaufsberechnung</dc:title>
  <dc:creator>sandro.quinz@swisscom.com</dc:creator>
  <cp:lastModifiedBy>Vouardoux Yves, PFC-PAN-PAC</cp:lastModifiedBy>
  <cp:lastPrinted>2022-02-10T10:58:38Z</cp:lastPrinted>
  <dcterms:created xsi:type="dcterms:W3CDTF">2006-03-10T13:00:55Z</dcterms:created>
  <dcterms:modified xsi:type="dcterms:W3CDTF">2022-02-10T12:39:55Z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  <property fmtid="{D5CDD505-2E9C-101B-9397-08002B2CF9AE}" pid="3" name="MSIP_Label_2e1fccfb-80ca-4fe1-a574-1516544edb53_Enabled">
    <vt:lpwstr>true</vt:lpwstr>
  </property>
  <property fmtid="{D5CDD505-2E9C-101B-9397-08002B2CF9AE}" pid="4" name="MSIP_Label_2e1fccfb-80ca-4fe1-a574-1516544edb53_SetDate">
    <vt:lpwstr>2022-02-10T11:31:17Z</vt:lpwstr>
  </property>
  <property fmtid="{D5CDD505-2E9C-101B-9397-08002B2CF9AE}" pid="5" name="MSIP_Label_2e1fccfb-80ca-4fe1-a574-1516544edb53_Method">
    <vt:lpwstr>Standard</vt:lpwstr>
  </property>
  <property fmtid="{D5CDD505-2E9C-101B-9397-08002B2CF9AE}" pid="6" name="MSIP_Label_2e1fccfb-80ca-4fe1-a574-1516544edb53_Name">
    <vt:lpwstr>C2 Internal</vt:lpwstr>
  </property>
  <property fmtid="{D5CDD505-2E9C-101B-9397-08002B2CF9AE}" pid="7" name="MSIP_Label_2e1fccfb-80ca-4fe1-a574-1516544edb53_SiteId">
    <vt:lpwstr>364e5b87-c1c7-420d-9bee-c35d19b557a1</vt:lpwstr>
  </property>
  <property fmtid="{D5CDD505-2E9C-101B-9397-08002B2CF9AE}" pid="8" name="MSIP_Label_2e1fccfb-80ca-4fe1-a574-1516544edb53_ActionId">
    <vt:lpwstr>cda381fb-3ab6-436c-932e-346115f5fbe4</vt:lpwstr>
  </property>
  <property fmtid="{D5CDD505-2E9C-101B-9397-08002B2CF9AE}" pid="9" name="MSIP_Label_2e1fccfb-80ca-4fe1-a574-1516544edb53_ContentBits">
    <vt:lpwstr>0</vt:lpwstr>
  </property>
  <property fmtid="{D5CDD505-2E9C-101B-9397-08002B2CF9AE}" pid="10" name="Sensitivity">
    <vt:lpwstr>C2 General</vt:lpwstr>
  </property>
</Properties>
</file>