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1F2E21A-6346-415B-8BD3-0CC7DF820F7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de données (2)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" i="3" l="1"/>
  <c r="AI4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" i="3"/>
  <c r="AK3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" i="3"/>
  <c r="AJ2" i="3"/>
  <c r="AD3" i="3"/>
  <c r="AD4" i="3"/>
  <c r="AD5" i="3"/>
  <c r="AD6" i="3"/>
  <c r="AD7" i="3"/>
  <c r="AD8" i="3"/>
  <c r="AD9" i="3"/>
  <c r="AD10" i="3"/>
  <c r="AD11" i="3"/>
  <c r="AD12" i="3"/>
  <c r="AD13" i="3"/>
  <c r="AE10" i="3" s="1"/>
  <c r="AD14" i="3"/>
  <c r="AF14" i="3" s="1"/>
  <c r="AD15" i="3"/>
  <c r="AD16" i="3"/>
  <c r="AD17" i="3"/>
  <c r="AD18" i="3"/>
  <c r="AD19" i="3"/>
  <c r="AF19" i="3" s="1"/>
  <c r="AD20" i="3"/>
  <c r="AF20" i="3" s="1"/>
  <c r="AD21" i="3"/>
  <c r="AE21" i="3" s="1"/>
  <c r="AD22" i="3"/>
  <c r="AD2" i="3"/>
  <c r="AF15" i="3"/>
  <c r="AF16" i="3"/>
  <c r="AF18" i="3"/>
  <c r="AF21" i="3"/>
  <c r="AF22" i="3"/>
  <c r="AE22" i="3"/>
  <c r="AE17" i="3" l="1"/>
  <c r="AF10" i="3"/>
  <c r="AE18" i="3"/>
  <c r="AE11" i="3"/>
  <c r="AE4" i="3"/>
  <c r="AF4" i="3" s="1"/>
  <c r="AF17" i="3"/>
  <c r="AF11" i="3"/>
  <c r="AE2" i="3"/>
  <c r="AF2" i="3" s="1"/>
  <c r="AE7" i="3"/>
  <c r="AF7" i="3" s="1"/>
  <c r="AE9" i="3"/>
  <c r="AE15" i="3"/>
  <c r="AE8" i="3"/>
  <c r="AF8" i="3" s="1"/>
  <c r="AE3" i="3"/>
  <c r="AF3" i="3" s="1"/>
  <c r="AE14" i="3"/>
  <c r="AE6" i="3"/>
  <c r="AF6" i="3" s="1"/>
  <c r="AE20" i="3"/>
  <c r="AE12" i="3"/>
  <c r="AF12" i="3" s="1"/>
  <c r="AE5" i="3"/>
  <c r="AF5" i="3" s="1"/>
  <c r="AE13" i="3"/>
  <c r="AE19" i="3"/>
  <c r="AE16" i="3"/>
  <c r="AF9" i="3" l="1"/>
  <c r="AF13" i="3"/>
  <c r="AG21" i="3"/>
  <c r="AJ21" i="3" s="1"/>
  <c r="AG17" i="3" l="1"/>
  <c r="AJ17" i="3" s="1"/>
  <c r="AG19" i="3"/>
  <c r="AJ19" i="3" s="1"/>
  <c r="AG3" i="3"/>
  <c r="AJ3" i="3" s="1"/>
  <c r="AG5" i="3"/>
  <c r="AJ5" i="3" s="1"/>
  <c r="AG18" i="3"/>
  <c r="AJ18" i="3" s="1"/>
  <c r="AG6" i="3"/>
  <c r="AJ6" i="3" s="1"/>
  <c r="AG8" i="3"/>
  <c r="AJ8" i="3" s="1"/>
  <c r="AG7" i="3"/>
  <c r="AJ7" i="3" s="1"/>
  <c r="AG10" i="3"/>
  <c r="AJ10" i="3" s="1"/>
  <c r="AG4" i="3"/>
  <c r="AJ4" i="3" s="1"/>
  <c r="AG9" i="3"/>
  <c r="AJ9" i="3" s="1"/>
  <c r="AG16" i="3"/>
  <c r="AJ16" i="3" s="1"/>
  <c r="AG14" i="3"/>
  <c r="AJ14" i="3" s="1"/>
  <c r="AG15" i="3"/>
  <c r="AJ15" i="3" s="1"/>
  <c r="AG13" i="3"/>
  <c r="AJ13" i="3" s="1"/>
  <c r="AG20" i="3"/>
  <c r="AJ20" i="3" s="1"/>
  <c r="AG11" i="3"/>
  <c r="AJ11" i="3" s="1"/>
  <c r="AG22" i="3"/>
  <c r="AJ22" i="3" s="1"/>
  <c r="AG12" i="3"/>
  <c r="AJ12" i="3" s="1"/>
  <c r="AG2" i="3"/>
</calcChain>
</file>

<file path=xl/sharedStrings.xml><?xml version="1.0" encoding="utf-8"?>
<sst xmlns="http://schemas.openxmlformats.org/spreadsheetml/2006/main" count="68" uniqueCount="48">
  <si>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</si>
  <si>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</si>
  <si>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</si>
  <si>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</si>
  <si>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</si>
  <si>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</si>
  <si>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</si>
  <si>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</si>
  <si>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</si>
  <si>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</si>
  <si>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</si>
  <si>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</si>
  <si>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</si>
  <si>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</si>
  <si>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</si>
  <si>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</si>
  <si>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</si>
  <si>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</si>
  <si>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</si>
  <si>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</si>
  <si>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</si>
  <si>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</si>
  <si>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</si>
  <si>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</si>
  <si>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</si>
  <si>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</si>
  <si>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</si>
  <si>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</si>
  <si>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Joueur 1</t>
  </si>
  <si>
    <t>Joueur 2</t>
  </si>
  <si>
    <t>Joueur 3</t>
  </si>
  <si>
    <t>Joueur 4</t>
  </si>
  <si>
    <t>Joueur 5</t>
  </si>
  <si>
    <t>Joueur 6</t>
  </si>
  <si>
    <t>Joueur 7</t>
  </si>
  <si>
    <t>Joueur 8</t>
  </si>
  <si>
    <t>Joueur 9</t>
  </si>
  <si>
    <t>Joueur 10</t>
  </si>
  <si>
    <t>Joueur 11</t>
  </si>
  <si>
    <t>Joueur 12</t>
  </si>
  <si>
    <t>Joueur 13</t>
  </si>
  <si>
    <t>Joueur 14</t>
  </si>
  <si>
    <t>Joueur 15</t>
  </si>
  <si>
    <t>p</t>
  </si>
  <si>
    <t>n</t>
  </si>
  <si>
    <t>g</t>
  </si>
  <si>
    <t>Points</t>
  </si>
  <si>
    <t>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</si>
</sst>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/>
    <xf numFmtId="0" fontId="0" fillId="0" borderId="19" xfId="0" applyBorder="1"/>
    <xf numFmtId="0" fontId="0" fillId="0" borderId="20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8DCF1-7767-441B-A3CD-5604DADB5AF3}">
  <dimension ref="A1:AK22"/>
  <sheetViews>
    <sheetView tabSelected="1" workbookViewId="0">
      <selection activeCell="C35" sqref="C35"/>
    </sheetView>
  </sheetViews>
  <sheetFormatPr baseColWidth="10" defaultRowHeight="15" outlineLevelCol="1" x14ac:dyDescent="0.25"/>
  <cols>
    <col min="1" max="1" width="9.42578125" bestFit="1" customWidth="1"/>
    <col min="2" max="29" width="3.85546875" customWidth="1"/>
    <col min="30" max="30" width="11.42578125" style="13" customWidth="1"/>
    <col min="31" max="32" width="11.42578125" hidden="1" customWidth="1" outlineLevel="1"/>
    <col min="33" max="33" width="11" hidden="1" customWidth="1" outlineLevel="1"/>
    <col min="34" max="34" width="6.7109375" customWidth="1" collapsed="1"/>
    <col min="35" max="35" width="7.5703125" style="13" customWidth="1"/>
    <col min="37" max="37" width="11.42578125" style="13"/>
  </cols>
  <sheetData>
    <row r="1" spans="1:37" ht="15.75" thickBot="1" x14ac:dyDescent="0.3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13" t="s">
        <v>46</v>
      </c>
      <c r="AI1" s="13" t="s">
        <v>47</v>
      </c>
      <c r="AK1" s="13" t="s">
        <v>46</v>
      </c>
    </row>
    <row r="2" spans="1:37" x14ac:dyDescent="0.25">
      <c r="A2" s="2" t="s">
        <v>28</v>
      </c>
      <c r="B2" s="4" t="s">
        <v>44</v>
      </c>
      <c r="C2" s="5" t="s">
        <v>43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13">
        <f>IF(COUNTA(B2:AC2)&gt;0,COUNTIF(B2:AC2,"g")* 2 +  COUNTIF(B2:AC2,"n")+ COUNTA(B2:AC2),"")</f>
        <v>3</v>
      </c>
      <c r="AE2" s="23">
        <f>COUNTIF(AD2:$AD$22,AD2)</f>
        <v>2</v>
      </c>
      <c r="AF2" s="23">
        <f>IF(AD2&lt;&gt;"",AE2+(100*AD2),"")</f>
        <v>302</v>
      </c>
      <c r="AG2" s="23">
        <f>LARGE($AF$2:$AF$22,ROW(A1))</f>
        <v>603</v>
      </c>
      <c r="AI2" s="14">
        <f>IF(AJ2="","",IF(AD2&gt;0,RANK(AK2,$AK$2:$AK$22),""))</f>
        <v>1</v>
      </c>
      <c r="AJ2" s="18" t="str">
        <f>IFERROR(INDEX($A$2:$AG$22,MATCH(AG2,$AF$2:AF22,0),1),"")</f>
        <v>Joueur 3</v>
      </c>
      <c r="AK2" s="20">
        <f>IFERROR(INDEX($A$2:$AG$22,MATCH(AG2,$AF$2:AF22,0),30),"")</f>
        <v>6</v>
      </c>
    </row>
    <row r="3" spans="1:37" x14ac:dyDescent="0.25">
      <c r="A3" s="2" t="s">
        <v>29</v>
      </c>
      <c r="B3" s="7" t="s">
        <v>44</v>
      </c>
      <c r="C3" s="8" t="s">
        <v>43</v>
      </c>
      <c r="D3" s="8" t="s">
        <v>44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9"/>
      <c r="AD3" s="13">
        <f t="shared" ref="AD3:AD22" si="0">IF(COUNTA(B3:AC3)&gt;0,COUNTIF(B3:AC3,"g")* 2 +  COUNTIF(B3:AC3,"n")+ COUNTA(B3:AC3),"")</f>
        <v>5</v>
      </c>
      <c r="AE3" s="23">
        <f>COUNTIF(AD3:$AD$22,AD3)</f>
        <v>2</v>
      </c>
      <c r="AF3" s="23">
        <f t="shared" ref="AF3:AF22" si="1">IF(AD3&lt;&gt;"",AE3+(100*AD3),"")</f>
        <v>502</v>
      </c>
      <c r="AG3" s="23">
        <f t="shared" ref="AG3:AG22" si="2">LARGE($AF$2:$AF$22,ROW(A2))</f>
        <v>602</v>
      </c>
      <c r="AI3" s="15">
        <f t="shared" ref="AI3:AI22" si="3">IF(AJ3="","",IF(AD3&gt;0,RANK(AK3,$AK$2:$AK$22),""))</f>
        <v>1</v>
      </c>
      <c r="AJ3" s="17" t="str">
        <f>IFERROR(INDEX($A$2:$AG$22,MATCH(AG3,$AF$2:AF23,0),1),"")</f>
        <v>Joueur 6</v>
      </c>
      <c r="AK3" s="21">
        <f>IFERROR(INDEX($A$2:$AG$22,MATCH(AG3,$AF$2:AF23,0),30),"")</f>
        <v>6</v>
      </c>
    </row>
    <row r="4" spans="1:37" x14ac:dyDescent="0.25">
      <c r="A4" s="2" t="s">
        <v>30</v>
      </c>
      <c r="B4" s="7" t="s">
        <v>43</v>
      </c>
      <c r="C4" s="8" t="s">
        <v>45</v>
      </c>
      <c r="D4" s="8" t="s">
        <v>44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9"/>
      <c r="AD4" s="13">
        <f t="shared" si="0"/>
        <v>6</v>
      </c>
      <c r="AE4" s="23">
        <f>COUNTIF(AD4:$AD$22,AD4)</f>
        <v>3</v>
      </c>
      <c r="AF4" s="23">
        <f t="shared" si="1"/>
        <v>603</v>
      </c>
      <c r="AG4" s="23">
        <f t="shared" si="2"/>
        <v>601</v>
      </c>
      <c r="AI4" s="15">
        <f t="shared" si="3"/>
        <v>1</v>
      </c>
      <c r="AJ4" s="17" t="str">
        <f>IFERROR(INDEX($A$2:$AG$22,MATCH(AG4,$AF$2:AF24,0),1),"")</f>
        <v>Joueur 7</v>
      </c>
      <c r="AK4" s="21">
        <f>IFERROR(INDEX($A$2:$AG$22,MATCH(AG4,$AF$2:AF24,0),30),"")</f>
        <v>6</v>
      </c>
    </row>
    <row r="5" spans="1:37" x14ac:dyDescent="0.25">
      <c r="A5" s="2" t="s">
        <v>31</v>
      </c>
      <c r="B5" s="7" t="s">
        <v>43</v>
      </c>
      <c r="C5" s="8" t="s">
        <v>45</v>
      </c>
      <c r="D5" s="8" t="s">
        <v>43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9"/>
      <c r="AD5" s="13">
        <f t="shared" si="0"/>
        <v>5</v>
      </c>
      <c r="AE5" s="23">
        <f>COUNTIF(AD5:$AD$22,AD5)</f>
        <v>1</v>
      </c>
      <c r="AF5" s="23">
        <f t="shared" si="1"/>
        <v>501</v>
      </c>
      <c r="AG5" s="23">
        <f t="shared" si="2"/>
        <v>502</v>
      </c>
      <c r="AI5" s="15">
        <f t="shared" si="3"/>
        <v>4</v>
      </c>
      <c r="AJ5" s="17" t="str">
        <f>IFERROR(INDEX($A$2:$AG$22,MATCH(AG5,$AF$2:AF25,0),1),"")</f>
        <v>Joueur 2</v>
      </c>
      <c r="AK5" s="21">
        <f>IFERROR(INDEX($A$2:$AG$22,MATCH(AG5,$AF$2:AF25,0),30),"")</f>
        <v>5</v>
      </c>
    </row>
    <row r="6" spans="1:37" x14ac:dyDescent="0.25">
      <c r="A6" s="2" t="s">
        <v>32</v>
      </c>
      <c r="B6" s="7" t="s">
        <v>45</v>
      </c>
      <c r="C6" s="8"/>
      <c r="D6" s="8" t="s">
        <v>43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9"/>
      <c r="AD6" s="13">
        <f t="shared" si="0"/>
        <v>4</v>
      </c>
      <c r="AE6" s="23">
        <f>COUNTIF(AD6:$AD$22,AD6)</f>
        <v>2</v>
      </c>
      <c r="AF6" s="23">
        <f t="shared" si="1"/>
        <v>402</v>
      </c>
      <c r="AG6" s="23">
        <f t="shared" si="2"/>
        <v>501</v>
      </c>
      <c r="AI6" s="15">
        <f t="shared" si="3"/>
        <v>4</v>
      </c>
      <c r="AJ6" s="17" t="str">
        <f>IFERROR(INDEX($A$2:$AG$22,MATCH(AG6,$AF$2:AF26,0),1),"")</f>
        <v>Joueur 4</v>
      </c>
      <c r="AK6" s="21">
        <f>IFERROR(INDEX($A$2:$AG$22,MATCH(AG6,$AF$2:AF26,0),30),"")</f>
        <v>5</v>
      </c>
    </row>
    <row r="7" spans="1:37" x14ac:dyDescent="0.25">
      <c r="A7" s="2" t="s">
        <v>33</v>
      </c>
      <c r="B7" s="7" t="s">
        <v>45</v>
      </c>
      <c r="C7" s="8"/>
      <c r="D7" s="8" t="s">
        <v>45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9"/>
      <c r="AD7" s="13">
        <f t="shared" si="0"/>
        <v>6</v>
      </c>
      <c r="AE7" s="23">
        <f>COUNTIF(AD7:$AD$22,AD7)</f>
        <v>2</v>
      </c>
      <c r="AF7" s="23">
        <f t="shared" si="1"/>
        <v>602</v>
      </c>
      <c r="AG7" s="23">
        <f t="shared" si="2"/>
        <v>402</v>
      </c>
      <c r="AI7" s="15">
        <f t="shared" si="3"/>
        <v>6</v>
      </c>
      <c r="AJ7" s="17" t="str">
        <f>IFERROR(INDEX($A$2:$AG$22,MATCH(AG7,$AF$2:AF27,0),1),"")</f>
        <v>Joueur 5</v>
      </c>
      <c r="AK7" s="21">
        <f>IFERROR(INDEX($A$2:$AG$22,MATCH(AG7,$AF$2:AF27,0),30),"")</f>
        <v>4</v>
      </c>
    </row>
    <row r="8" spans="1:37" x14ac:dyDescent="0.25">
      <c r="A8" s="2" t="s">
        <v>34</v>
      </c>
      <c r="B8" s="7" t="s">
        <v>45</v>
      </c>
      <c r="C8" s="8"/>
      <c r="D8" s="8" t="s">
        <v>45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9"/>
      <c r="AD8" s="13">
        <f t="shared" si="0"/>
        <v>6</v>
      </c>
      <c r="AE8" s="23">
        <f>COUNTIF(AD8:$AD$22,AD8)</f>
        <v>1</v>
      </c>
      <c r="AF8" s="23">
        <f t="shared" si="1"/>
        <v>601</v>
      </c>
      <c r="AG8" s="23">
        <f t="shared" si="2"/>
        <v>401</v>
      </c>
      <c r="AI8" s="15">
        <f t="shared" si="3"/>
        <v>6</v>
      </c>
      <c r="AJ8" s="17" t="str">
        <f>IFERROR(INDEX($A$2:$AG$22,MATCH(AG8,$AF$2:AF28,0),1),"")</f>
        <v>Joueur 11</v>
      </c>
      <c r="AK8" s="21">
        <f>IFERROR(INDEX($A$2:$AG$22,MATCH(AG8,$AF$2:AF28,0),30),"")</f>
        <v>4</v>
      </c>
    </row>
    <row r="9" spans="1:37" x14ac:dyDescent="0.25">
      <c r="A9" s="2" t="s">
        <v>35</v>
      </c>
      <c r="B9" s="7"/>
      <c r="C9" s="8"/>
      <c r="D9" s="8" t="s">
        <v>45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9"/>
      <c r="AD9" s="13">
        <f t="shared" si="0"/>
        <v>3</v>
      </c>
      <c r="AE9" s="23">
        <f>COUNTIF(AD9:$AD$22,AD9)</f>
        <v>1</v>
      </c>
      <c r="AF9" s="23">
        <f t="shared" si="1"/>
        <v>301</v>
      </c>
      <c r="AG9" s="23">
        <f t="shared" si="2"/>
        <v>302</v>
      </c>
      <c r="AI9" s="15">
        <f t="shared" si="3"/>
        <v>8</v>
      </c>
      <c r="AJ9" s="17" t="str">
        <f>IFERROR(INDEX($A$2:$AG$22,MATCH(AG9,$AF$2:AF29,0),1),"")</f>
        <v>Joueur 1</v>
      </c>
      <c r="AK9" s="21">
        <f>IFERROR(INDEX($A$2:$AG$22,MATCH(AG9,$AF$2:AF29,0),30),"")</f>
        <v>3</v>
      </c>
    </row>
    <row r="10" spans="1:37" x14ac:dyDescent="0.25">
      <c r="A10" s="2" t="s">
        <v>36</v>
      </c>
      <c r="B10" s="7"/>
      <c r="C10" s="8"/>
      <c r="D10" s="8" t="s">
        <v>43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9"/>
      <c r="AD10" s="13">
        <f t="shared" si="0"/>
        <v>1</v>
      </c>
      <c r="AE10" s="23">
        <f>COUNTIF(AD10:$AD$22,AD10)</f>
        <v>2</v>
      </c>
      <c r="AF10" s="23">
        <f t="shared" si="1"/>
        <v>102</v>
      </c>
      <c r="AG10" s="23">
        <f t="shared" si="2"/>
        <v>301</v>
      </c>
      <c r="AI10" s="15">
        <f t="shared" si="3"/>
        <v>8</v>
      </c>
      <c r="AJ10" s="17" t="str">
        <f>IFERROR(INDEX($A$2:$AG$22,MATCH(AG10,$AF$2:AF30,0),1),"")</f>
        <v>Joueur 8</v>
      </c>
      <c r="AK10" s="21">
        <f>IFERROR(INDEX($A$2:$AG$22,MATCH(AG10,$AF$2:AF30,0),30),"")</f>
        <v>3</v>
      </c>
    </row>
    <row r="11" spans="1:37" x14ac:dyDescent="0.25">
      <c r="A11" s="2" t="s">
        <v>37</v>
      </c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9"/>
      <c r="AD11" s="13" t="str">
        <f t="shared" si="0"/>
        <v/>
      </c>
      <c r="AE11" s="23">
        <f>COUNTIF(AD11:$AD$22,AD11)</f>
        <v>10</v>
      </c>
      <c r="AF11" s="23" t="str">
        <f t="shared" si="1"/>
        <v/>
      </c>
      <c r="AG11" s="23">
        <f t="shared" si="2"/>
        <v>102</v>
      </c>
      <c r="AI11" s="15">
        <f t="shared" si="3"/>
        <v>10</v>
      </c>
      <c r="AJ11" s="17" t="str">
        <f>IFERROR(INDEX($A$2:$AG$22,MATCH(AG11,$AF$2:AF31,0),1),"")</f>
        <v>Joueur 9</v>
      </c>
      <c r="AK11" s="21">
        <f>IFERROR(INDEX($A$2:$AG$22,MATCH(AG11,$AF$2:AF31,0),30),"")</f>
        <v>1</v>
      </c>
    </row>
    <row r="12" spans="1:37" x14ac:dyDescent="0.25">
      <c r="A12" s="2" t="s">
        <v>38</v>
      </c>
      <c r="B12" s="7" t="s">
        <v>43</v>
      </c>
      <c r="C12" s="8" t="s">
        <v>45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9"/>
      <c r="AD12" s="13">
        <f t="shared" si="0"/>
        <v>4</v>
      </c>
      <c r="AE12" s="23">
        <f>COUNTIF(AD12:$AD$22,AD12)</f>
        <v>1</v>
      </c>
      <c r="AF12" s="23">
        <f t="shared" si="1"/>
        <v>401</v>
      </c>
      <c r="AG12" s="23">
        <f t="shared" si="2"/>
        <v>101</v>
      </c>
      <c r="AI12" s="15">
        <f t="shared" si="3"/>
        <v>10</v>
      </c>
      <c r="AJ12" s="17" t="str">
        <f>IFERROR(INDEX($A$2:$AG$22,MATCH(AG12,$AF$2:AF32,0),1),"")</f>
        <v>Joueur 12</v>
      </c>
      <c r="AK12" s="21">
        <f>IFERROR(INDEX($A$2:$AG$22,MATCH(AG12,$AF$2:AF32,0),30),"")</f>
        <v>1</v>
      </c>
    </row>
    <row r="13" spans="1:37" x14ac:dyDescent="0.25">
      <c r="A13" s="2" t="s">
        <v>39</v>
      </c>
      <c r="B13" s="7"/>
      <c r="C13" s="8" t="s">
        <v>43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9"/>
      <c r="AD13" s="13">
        <f t="shared" si="0"/>
        <v>1</v>
      </c>
      <c r="AE13" s="23">
        <f>COUNTIF(AD13:$AD$22,AD13)</f>
        <v>1</v>
      </c>
      <c r="AF13" s="23">
        <f t="shared" si="1"/>
        <v>101</v>
      </c>
      <c r="AG13" s="23" t="e">
        <f t="shared" si="2"/>
        <v>#NUM!</v>
      </c>
      <c r="AI13" s="15" t="str">
        <f t="shared" si="3"/>
        <v/>
      </c>
      <c r="AJ13" s="17" t="str">
        <f>IFERROR(INDEX($A$2:$AG$22,MATCH(AG13,$AF$2:AF33,0),1),"")</f>
        <v/>
      </c>
      <c r="AK13" s="21" t="str">
        <f>IFERROR(INDEX($A$2:$AG$22,MATCH(AG13,$AF$2:AF33,0),30),"")</f>
        <v/>
      </c>
    </row>
    <row r="14" spans="1:37" x14ac:dyDescent="0.25">
      <c r="A14" s="2" t="s">
        <v>40</v>
      </c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9"/>
      <c r="AD14" s="13" t="str">
        <f t="shared" si="0"/>
        <v/>
      </c>
      <c r="AE14" s="23">
        <f>COUNTIF(AD14:$AD$22,AD14)</f>
        <v>9</v>
      </c>
      <c r="AF14" s="23" t="str">
        <f t="shared" si="1"/>
        <v/>
      </c>
      <c r="AG14" s="23" t="e">
        <f t="shared" si="2"/>
        <v>#NUM!</v>
      </c>
      <c r="AI14" s="15" t="str">
        <f t="shared" si="3"/>
        <v/>
      </c>
      <c r="AJ14" s="17" t="str">
        <f>IFERROR(INDEX($A$2:$AG$22,MATCH(AG14,$AF$2:AF34,0),1),"")</f>
        <v/>
      </c>
      <c r="AK14" s="21" t="str">
        <f>IFERROR(INDEX($A$2:$AG$22,MATCH(AG14,$AF$2:AF34,0),30),"")</f>
        <v/>
      </c>
    </row>
    <row r="15" spans="1:37" x14ac:dyDescent="0.25">
      <c r="A15" s="2" t="s">
        <v>41</v>
      </c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9"/>
      <c r="AD15" s="13" t="str">
        <f t="shared" si="0"/>
        <v/>
      </c>
      <c r="AE15" s="23">
        <f>COUNTIF(AD15:$AD$22,AD15)</f>
        <v>8</v>
      </c>
      <c r="AF15" s="23" t="str">
        <f t="shared" si="1"/>
        <v/>
      </c>
      <c r="AG15" s="23" t="e">
        <f t="shared" si="2"/>
        <v>#NUM!</v>
      </c>
      <c r="AI15" s="15" t="str">
        <f t="shared" si="3"/>
        <v/>
      </c>
      <c r="AJ15" s="17" t="str">
        <f>IFERROR(INDEX($A$2:$AG$22,MATCH(AG15,$AF$2:AF35,0),1),"")</f>
        <v/>
      </c>
      <c r="AK15" s="21" t="str">
        <f>IFERROR(INDEX($A$2:$AG$22,MATCH(AG15,$AF$2:AF35,0),30),"")</f>
        <v/>
      </c>
    </row>
    <row r="16" spans="1:37" x14ac:dyDescent="0.25">
      <c r="A16" s="2" t="s">
        <v>42</v>
      </c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9"/>
      <c r="AD16" s="13" t="str">
        <f t="shared" si="0"/>
        <v/>
      </c>
      <c r="AE16" s="23">
        <f>COUNTIF(AD16:$AD$22,AD16)</f>
        <v>7</v>
      </c>
      <c r="AF16" s="23" t="str">
        <f t="shared" si="1"/>
        <v/>
      </c>
      <c r="AG16" s="23" t="e">
        <f t="shared" si="2"/>
        <v>#NUM!</v>
      </c>
      <c r="AI16" s="15" t="str">
        <f t="shared" si="3"/>
        <v/>
      </c>
      <c r="AJ16" s="17" t="str">
        <f>IFERROR(INDEX($A$2:$AG$22,MATCH(AG16,$AF$2:AF36,0),1),"")</f>
        <v/>
      </c>
      <c r="AK16" s="21" t="str">
        <f>IFERROR(INDEX($A$2:$AG$22,MATCH(AG16,$AF$2:AF36,0),30),"")</f>
        <v/>
      </c>
    </row>
    <row r="17" spans="1:37" x14ac:dyDescent="0.25">
      <c r="A17" s="2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9"/>
      <c r="AD17" s="13" t="str">
        <f t="shared" si="0"/>
        <v/>
      </c>
      <c r="AE17" s="23">
        <f>COUNTIF(AD17:$AD$22,AD17)</f>
        <v>6</v>
      </c>
      <c r="AF17" s="23" t="str">
        <f t="shared" si="1"/>
        <v/>
      </c>
      <c r="AG17" s="23" t="e">
        <f t="shared" si="2"/>
        <v>#NUM!</v>
      </c>
      <c r="AI17" s="15" t="str">
        <f t="shared" si="3"/>
        <v/>
      </c>
      <c r="AJ17" s="17" t="str">
        <f>IFERROR(INDEX($A$2:$AG$22,MATCH(AG17,$AF$2:AF37,0),1),"")</f>
        <v/>
      </c>
      <c r="AK17" s="21" t="str">
        <f>IFERROR(INDEX($A$2:$AG$22,MATCH(AG17,$AF$2:AF37,0),30),"")</f>
        <v/>
      </c>
    </row>
    <row r="18" spans="1:37" x14ac:dyDescent="0.25">
      <c r="A18" s="2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9"/>
      <c r="AD18" s="13" t="str">
        <f t="shared" si="0"/>
        <v/>
      </c>
      <c r="AE18" s="23">
        <f>COUNTIF(AD18:$AD$22,AD18)</f>
        <v>5</v>
      </c>
      <c r="AF18" s="23" t="str">
        <f t="shared" si="1"/>
        <v/>
      </c>
      <c r="AG18" s="23" t="e">
        <f t="shared" si="2"/>
        <v>#NUM!</v>
      </c>
      <c r="AI18" s="15" t="str">
        <f t="shared" si="3"/>
        <v/>
      </c>
      <c r="AJ18" s="17" t="str">
        <f>IFERROR(INDEX($A$2:$AG$22,MATCH(AG18,$AF$2:AF38,0),1),"")</f>
        <v/>
      </c>
      <c r="AK18" s="21" t="str">
        <f>IFERROR(INDEX($A$2:$AG$22,MATCH(AG18,$AF$2:AF38,0),30),"")</f>
        <v/>
      </c>
    </row>
    <row r="19" spans="1:37" x14ac:dyDescent="0.25">
      <c r="A19" s="2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9"/>
      <c r="AD19" s="13" t="str">
        <f t="shared" si="0"/>
        <v/>
      </c>
      <c r="AE19" s="23">
        <f>COUNTIF(AD19:$AD$22,AD19)</f>
        <v>4</v>
      </c>
      <c r="AF19" s="23" t="str">
        <f t="shared" si="1"/>
        <v/>
      </c>
      <c r="AG19" s="23" t="e">
        <f t="shared" si="2"/>
        <v>#NUM!</v>
      </c>
      <c r="AI19" s="15" t="str">
        <f t="shared" si="3"/>
        <v/>
      </c>
      <c r="AJ19" s="17" t="str">
        <f>IFERROR(INDEX($A$2:$AG$22,MATCH(AG19,$AF$2:AF39,0),1),"")</f>
        <v/>
      </c>
      <c r="AK19" s="21" t="str">
        <f>IFERROR(INDEX($A$2:$AG$22,MATCH(AG19,$AF$2:AF39,0),30),"")</f>
        <v/>
      </c>
    </row>
    <row r="20" spans="1:37" x14ac:dyDescent="0.25">
      <c r="A20" s="2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9"/>
      <c r="AD20" s="13" t="str">
        <f t="shared" si="0"/>
        <v/>
      </c>
      <c r="AE20" s="23">
        <f>COUNTIF(AD20:$AD$22,AD20)</f>
        <v>3</v>
      </c>
      <c r="AF20" s="23" t="str">
        <f t="shared" si="1"/>
        <v/>
      </c>
      <c r="AG20" s="23" t="e">
        <f t="shared" si="2"/>
        <v>#NUM!</v>
      </c>
      <c r="AI20" s="15" t="str">
        <f t="shared" si="3"/>
        <v/>
      </c>
      <c r="AJ20" s="17" t="str">
        <f>IFERROR(INDEX($A$2:$AG$22,MATCH(AG20,$AF$2:AF40,0),1),"")</f>
        <v/>
      </c>
      <c r="AK20" s="21" t="str">
        <f>IFERROR(INDEX($A$2:$AG$22,MATCH(AG20,$AF$2:AF40,0),30),"")</f>
        <v/>
      </c>
    </row>
    <row r="21" spans="1:37" x14ac:dyDescent="0.25">
      <c r="A21" s="2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9"/>
      <c r="AD21" s="13" t="str">
        <f t="shared" si="0"/>
        <v/>
      </c>
      <c r="AE21" s="23">
        <f>COUNTIF(AD21:$AD$22,AD21)</f>
        <v>2</v>
      </c>
      <c r="AF21" s="23" t="str">
        <f t="shared" si="1"/>
        <v/>
      </c>
      <c r="AG21" s="23" t="e">
        <f t="shared" si="2"/>
        <v>#NUM!</v>
      </c>
      <c r="AI21" s="15" t="str">
        <f t="shared" si="3"/>
        <v/>
      </c>
      <c r="AJ21" s="17" t="str">
        <f>IFERROR(INDEX($A$2:$AG$22,MATCH(AG21,$AF$2:AF41,0),1),"")</f>
        <v/>
      </c>
      <c r="AK21" s="21" t="str">
        <f>IFERROR(INDEX($A$2:$AG$22,MATCH(AG21,$AF$2:AF41,0),30),"")</f>
        <v/>
      </c>
    </row>
    <row r="22" spans="1:37" ht="15.75" thickBot="1" x14ac:dyDescent="0.3">
      <c r="A22" s="2"/>
      <c r="B22" s="10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2"/>
      <c r="AD22" s="13" t="str">
        <f t="shared" si="0"/>
        <v/>
      </c>
      <c r="AE22" s="23">
        <f>COUNTIF(AD22:$AD$22,AD22)</f>
        <v>1</v>
      </c>
      <c r="AF22" s="23" t="str">
        <f t="shared" si="1"/>
        <v/>
      </c>
      <c r="AG22" s="23" t="e">
        <f t="shared" si="2"/>
        <v>#NUM!</v>
      </c>
      <c r="AI22" s="16" t="str">
        <f t="shared" si="3"/>
        <v/>
      </c>
      <c r="AJ22" s="19" t="str">
        <f>IFERROR(INDEX($A$2:$AG$22,MATCH(AG22,$AF$2:AF42,0),1),"")</f>
        <v/>
      </c>
      <c r="AK22" s="22" t="str">
        <f>IFERROR(INDEX($A$2:$AG$22,MATCH(AG22,$AF$2:AF42,0),30),"")</f>
        <v/>
      </c>
    </row>
  </sheetData>
  <phoneticPr fontId="1" type="noConversion"/>
  <conditionalFormatting sqref="AI3:AI22">
    <cfRule type="expression" dxfId="1" priority="1">
      <formula>AI3=AI2</formula>
    </cfRule>
  </conditionalFormatting>
  <dataValidations count="1">
    <dataValidation type="list" allowBlank="1" showInputMessage="1" showErrorMessage="1" sqref="B2:AC22" xr:uid="{B1826CFA-1FF8-47D1-92F3-AEDF46642924}">
      <formula1>"g,n,p"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données (2)</vt:lpstr>
    </vt:vector>
  </TitlesOfParts>
  <Company>Université Paris diderot - Paris 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Binh Minh Tran</dc:creator>
  <cp:lastModifiedBy>Yves</cp:lastModifiedBy>
  <dcterms:created xsi:type="dcterms:W3CDTF">2021-07-23T08:35:50Z</dcterms:created>
  <dcterms:modified xsi:type="dcterms:W3CDTF">2021-07-24T10:01:10Z</dcterms:modified>
</cp:coreProperties>
</file>