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filterPrivacy="1" codeName="ThisWorkbook"/>
  <xr:revisionPtr revIDLastSave="0" documentId="13_ncr:1_{9E4096AB-F696-448D-9A1F-B219B801ABD3}" xr6:coauthVersionLast="45" xr6:coauthVersionMax="45" xr10:uidLastSave="{00000000-0000-0000-0000-000000000000}"/>
  <bookViews>
    <workbookView xWindow="0" yWindow="390" windowWidth="28800" windowHeight="12255" firstSheet="2" activeTab="6" xr2:uid="{00000000-000D-0000-FFFF-FFFF00000000}"/>
  </bookViews>
  <sheets>
    <sheet name="Feuil1" sheetId="14" r:id="rId1"/>
    <sheet name="Tableau de bord annuel" sheetId="12" r:id="rId2"/>
    <sheet name="VISUEL ANNUEL" sheetId="15" r:id="rId3"/>
    <sheet name="10 - Tableau de bord" sheetId="31" r:id="rId4"/>
    <sheet name="10 - VISUEL" sheetId="32" r:id="rId5"/>
    <sheet name="11 - Tableau de bord" sheetId="37" r:id="rId6"/>
    <sheet name="11 - VISUEL" sheetId="38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Stat_compo_familiale">'[1]BASE DE DONNEES'!$N$7:$N$218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38" l="1"/>
  <c r="A1" i="32"/>
  <c r="D2" i="12" l="1"/>
  <c r="A1" i="15" l="1"/>
  <c r="B28" i="12"/>
  <c r="F2" i="12"/>
  <c r="V22" i="12" l="1"/>
  <c r="N22" i="12"/>
  <c r="L22" i="12"/>
  <c r="H22" i="12"/>
  <c r="D22" i="12"/>
  <c r="B22" i="12"/>
  <c r="R21" i="12"/>
  <c r="J21" i="12"/>
  <c r="F21" i="12"/>
  <c r="B21" i="12"/>
  <c r="R20" i="12"/>
  <c r="F20" i="12"/>
  <c r="D20" i="12"/>
  <c r="B20" i="12"/>
  <c r="B19" i="12"/>
  <c r="B18" i="12"/>
  <c r="B17" i="12" s="1"/>
  <c r="R12" i="12"/>
  <c r="N12" i="12"/>
  <c r="J12" i="12"/>
  <c r="F12" i="12"/>
  <c r="B12" i="12"/>
  <c r="R11" i="12"/>
  <c r="N11" i="12"/>
  <c r="J11" i="12"/>
  <c r="F11" i="12"/>
  <c r="B11" i="12"/>
  <c r="R10" i="12"/>
  <c r="N10" i="12"/>
  <c r="J10" i="12"/>
  <c r="F10" i="12"/>
  <c r="B10" i="12"/>
  <c r="J9" i="12"/>
  <c r="F9" i="12"/>
  <c r="D9" i="12"/>
  <c r="R8" i="12"/>
  <c r="F8" i="12"/>
  <c r="D8" i="12"/>
  <c r="R7" i="12"/>
  <c r="N7" i="12"/>
  <c r="L7" i="12"/>
  <c r="J7" i="12"/>
  <c r="F7" i="12"/>
  <c r="D7" i="12"/>
  <c r="R6" i="12"/>
  <c r="F6" i="12"/>
  <c r="D6" i="12"/>
  <c r="R5" i="12"/>
  <c r="F5" i="12"/>
  <c r="D5" i="12"/>
  <c r="R4" i="12"/>
  <c r="N4" i="12"/>
  <c r="L4" i="12"/>
  <c r="J4" i="12"/>
  <c r="F4" i="12"/>
  <c r="D4" i="12"/>
  <c r="R3" i="12"/>
  <c r="F3" i="12"/>
  <c r="D3" i="12"/>
  <c r="R2" i="12"/>
  <c r="N2" i="12"/>
  <c r="L2" i="12"/>
  <c r="J2" i="12"/>
</calcChain>
</file>

<file path=xl/sharedStrings.xml><?xml version="1.0" encoding="utf-8"?>
<sst xmlns="http://schemas.openxmlformats.org/spreadsheetml/2006/main" count="257" uniqueCount="68">
  <si>
    <t>DMS</t>
  </si>
  <si>
    <t>TAUX D'OCCUPATION</t>
  </si>
  <si>
    <t>TDA</t>
  </si>
  <si>
    <t>ESCALE JEUNE</t>
  </si>
  <si>
    <t>SPIP</t>
  </si>
  <si>
    <t>La Belle Echappée</t>
  </si>
  <si>
    <t>LHSS</t>
  </si>
  <si>
    <t>AVDL</t>
  </si>
  <si>
    <t>ASLL</t>
  </si>
  <si>
    <t>ARL</t>
  </si>
  <si>
    <t>IML</t>
  </si>
  <si>
    <t>RSA</t>
  </si>
  <si>
    <t>TAUX DE RéALISATION DES MESURES</t>
  </si>
  <si>
    <t>NOMBRE DE MENAGE</t>
  </si>
  <si>
    <t>MR</t>
  </si>
  <si>
    <t>ADJ C</t>
  </si>
  <si>
    <t>ADJ O</t>
  </si>
  <si>
    <t>ADJ FEMME</t>
  </si>
  <si>
    <t>CHRS INSERTION CARPENTRAS</t>
  </si>
  <si>
    <t>CHRS I ORANGE</t>
  </si>
  <si>
    <t>CHRS Urgence Carpentras</t>
  </si>
  <si>
    <t>CHRS U ORANGE</t>
  </si>
  <si>
    <t>Dispositif</t>
  </si>
  <si>
    <t>ADJ C+O</t>
  </si>
  <si>
    <t>CHRS I
 C+O</t>
  </si>
  <si>
    <t>CHRS U 
C+O</t>
  </si>
  <si>
    <t>CHRS UH 
C+O</t>
  </si>
  <si>
    <t>Objectif Taux de réalisation</t>
  </si>
  <si>
    <t>CHANTIERS D'INSERTION</t>
  </si>
  <si>
    <t>Taux d'insertion: nombre de personne sortie vers emploi</t>
  </si>
  <si>
    <t>Taux d'insertion : nombre de personne ayant obtenue une formation</t>
  </si>
  <si>
    <t>DM A
 (durée moyenne d'accompagnement)</t>
  </si>
  <si>
    <t>% de sortie par glissement de bail</t>
  </si>
  <si>
    <t>CPCA</t>
  </si>
  <si>
    <t>L'Embellie</t>
  </si>
  <si>
    <t>Obj. Nombre de ménages sorties vers le logement</t>
  </si>
  <si>
    <t>Obj.
Tx sortie logement</t>
  </si>
  <si>
    <t>Obj
% sortie par glissement</t>
  </si>
  <si>
    <t>Obj.
DMS</t>
  </si>
  <si>
    <t>Obj.
DMS dépassée: nombre de ménage</t>
  </si>
  <si>
    <t>Obj.
DM A</t>
  </si>
  <si>
    <t>Obj
Tx d'insertion vers l'emploi</t>
  </si>
  <si>
    <t>Obj.
Tx d'insertion vers la formation</t>
  </si>
  <si>
    <t>Obj.
 File Active</t>
  </si>
  <si>
    <t>Obj.
 Nombre de ménage</t>
  </si>
  <si>
    <t>Objectif 
Taux d'occupation</t>
  </si>
  <si>
    <t>CDP</t>
  </si>
  <si>
    <t xml:space="preserve">CHRS I + U </t>
  </si>
  <si>
    <t>NOMBRE DE MENAGE DEPASSANT LA DMS</t>
  </si>
  <si>
    <t>donnée non automatiq
12</t>
  </si>
  <si>
    <t>donnée non automatiq
19</t>
  </si>
  <si>
    <r>
      <t xml:space="preserve">FILE ACTIVE 
</t>
    </r>
    <r>
      <rPr>
        <sz val="9"/>
        <color theme="1"/>
        <rFont val="Times New Roman"/>
        <family val="1"/>
      </rPr>
      <t xml:space="preserve"> nombre de personnes accompagnées différentes inscrites par dispositifs au 31+ nombre de personnes sorties</t>
    </r>
  </si>
  <si>
    <t>1/ TOUJOURS Activer le contenu</t>
  </si>
  <si>
    <t>Tableau de bord annuel = visuel à l'instant T</t>
  </si>
  <si>
    <t>Personnes entrées dans logement ou dès le début?</t>
  </si>
  <si>
    <t>Attention données non automatique</t>
  </si>
  <si>
    <t>13 SUR 40</t>
  </si>
  <si>
    <t>j'ai noté le nombre de personnes suivie (avant filtre "validation")</t>
  </si>
  <si>
    <t>SORTIES VERS LE LOGEMENT</t>
  </si>
  <si>
    <t>objectif nombre de p. sorties positives</t>
  </si>
  <si>
    <t xml:space="preserve">NOMBRE DE PERSONNES SORTIES POSITIVES </t>
  </si>
  <si>
    <t>données impossibles à exporter</t>
  </si>
  <si>
    <t>a ajouter</t>
  </si>
  <si>
    <t>il s'agit du nombre de personnes sorties : aucune donnée sur le type de sortie (décés cet été?)</t>
  </si>
  <si>
    <t>VERS LE LOGEMENT Ordinaire + adapté</t>
  </si>
  <si>
    <t>NOMBRE DE MENAGES SORTIES positives</t>
  </si>
  <si>
    <t>TAUX DE SORTIE positive (cf les ménages)</t>
  </si>
  <si>
    <t>durée en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</si>
</sst>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1" xfId="0" applyBorder="1"/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4" borderId="1" xfId="0" applyFill="1" applyBorder="1"/>
    <xf numFmtId="0" fontId="0" fillId="4" borderId="6" xfId="0" applyFill="1" applyBorder="1"/>
    <xf numFmtId="0" fontId="1" fillId="0" borderId="10" xfId="0" applyFont="1" applyBorder="1" applyAlignment="1">
      <alignment horizontal="center" vertical="center" wrapText="1"/>
    </xf>
    <xf numFmtId="0" fontId="0" fillId="4" borderId="12" xfId="0" applyFill="1" applyBorder="1"/>
    <xf numFmtId="0" fontId="4" fillId="6" borderId="1" xfId="0" applyFont="1" applyFill="1" applyBorder="1"/>
    <xf numFmtId="0" fontId="5" fillId="0" borderId="1" xfId="0" applyFont="1" applyBorder="1"/>
    <xf numFmtId="0" fontId="5" fillId="0" borderId="6" xfId="0" applyFont="1" applyBorder="1"/>
    <xf numFmtId="0" fontId="5" fillId="0" borderId="0" xfId="0" applyFont="1"/>
    <xf numFmtId="0" fontId="7" fillId="3" borderId="1" xfId="0" applyFont="1" applyFill="1" applyBorder="1"/>
    <xf numFmtId="0" fontId="7" fillId="4" borderId="1" xfId="0" applyFont="1" applyFill="1" applyBorder="1"/>
    <xf numFmtId="0" fontId="7" fillId="4" borderId="6" xfId="0" applyFont="1" applyFill="1" applyBorder="1"/>
    <xf numFmtId="0" fontId="7" fillId="0" borderId="0" xfId="0" applyFont="1"/>
    <xf numFmtId="0" fontId="7" fillId="2" borderId="0" xfId="0" applyFont="1" applyFill="1"/>
    <xf numFmtId="0" fontId="7" fillId="5" borderId="1" xfId="0" applyFont="1" applyFill="1" applyBorder="1"/>
    <xf numFmtId="0" fontId="7" fillId="7" borderId="1" xfId="0" applyFont="1" applyFill="1" applyBorder="1"/>
    <xf numFmtId="0" fontId="8" fillId="6" borderId="8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3" fillId="8" borderId="1" xfId="0" applyFont="1" applyFill="1" applyBorder="1"/>
    <xf numFmtId="0" fontId="8" fillId="9" borderId="8" xfId="0" applyFont="1" applyFill="1" applyBorder="1" applyAlignment="1">
      <alignment horizontal="center" vertical="center"/>
    </xf>
    <xf numFmtId="0" fontId="0" fillId="9" borderId="1" xfId="0" applyFill="1" applyBorder="1"/>
    <xf numFmtId="0" fontId="8" fillId="10" borderId="8" xfId="0" applyFont="1" applyFill="1" applyBorder="1" applyAlignment="1">
      <alignment horizontal="center" vertical="center"/>
    </xf>
    <xf numFmtId="0" fontId="0" fillId="10" borderId="1" xfId="0" applyFill="1" applyBorder="1"/>
    <xf numFmtId="0" fontId="8" fillId="11" borderId="8" xfId="0" applyFont="1" applyFill="1" applyBorder="1" applyAlignment="1">
      <alignment horizontal="center" vertical="center"/>
    </xf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8" fillId="14" borderId="1" xfId="0" applyFont="1" applyFill="1" applyBorder="1" applyAlignment="1">
      <alignment horizontal="center" vertical="center"/>
    </xf>
    <xf numFmtId="0" fontId="0" fillId="14" borderId="1" xfId="0" applyFill="1" applyBorder="1"/>
    <xf numFmtId="0" fontId="8" fillId="15" borderId="8" xfId="0" applyFont="1" applyFill="1" applyBorder="1" applyAlignment="1">
      <alignment horizontal="center" vertical="center"/>
    </xf>
    <xf numFmtId="0" fontId="0" fillId="15" borderId="1" xfId="0" applyFill="1" applyBorder="1"/>
    <xf numFmtId="0" fontId="8" fillId="16" borderId="8" xfId="0" applyFont="1" applyFill="1" applyBorder="1" applyAlignment="1">
      <alignment horizontal="center" vertical="center"/>
    </xf>
    <xf numFmtId="0" fontId="0" fillId="16" borderId="1" xfId="0" applyFill="1" applyBorder="1"/>
    <xf numFmtId="0" fontId="8" fillId="17" borderId="8" xfId="0" applyFont="1" applyFill="1" applyBorder="1" applyAlignment="1">
      <alignment horizontal="center" vertical="center"/>
    </xf>
    <xf numFmtId="0" fontId="0" fillId="17" borderId="1" xfId="0" applyFill="1" applyBorder="1"/>
    <xf numFmtId="0" fontId="8" fillId="18" borderId="8" xfId="0" applyFont="1" applyFill="1" applyBorder="1" applyAlignment="1">
      <alignment horizontal="center" vertical="center"/>
    </xf>
    <xf numFmtId="0" fontId="0" fillId="18" borderId="1" xfId="0" applyFill="1" applyBorder="1"/>
    <xf numFmtId="0" fontId="8" fillId="19" borderId="8" xfId="0" applyFont="1" applyFill="1" applyBorder="1" applyAlignment="1">
      <alignment horizontal="center" vertical="center"/>
    </xf>
    <xf numFmtId="0" fontId="0" fillId="19" borderId="1" xfId="0" applyFill="1" applyBorder="1"/>
    <xf numFmtId="0" fontId="8" fillId="20" borderId="8" xfId="0" applyFont="1" applyFill="1" applyBorder="1" applyAlignment="1">
      <alignment horizontal="center" vertical="center"/>
    </xf>
    <xf numFmtId="0" fontId="0" fillId="20" borderId="1" xfId="0" applyFill="1" applyBorder="1"/>
    <xf numFmtId="0" fontId="8" fillId="21" borderId="8" xfId="0" applyFont="1" applyFill="1" applyBorder="1" applyAlignment="1">
      <alignment horizontal="center" vertical="center"/>
    </xf>
    <xf numFmtId="0" fontId="0" fillId="21" borderId="1" xfId="0" applyFill="1" applyBorder="1"/>
    <xf numFmtId="0" fontId="0" fillId="21" borderId="6" xfId="0" applyFill="1" applyBorder="1"/>
    <xf numFmtId="0" fontId="10" fillId="3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0" fillId="22" borderId="1" xfId="0" applyFill="1" applyBorder="1"/>
    <xf numFmtId="0" fontId="0" fillId="22" borderId="6" xfId="0" applyFill="1" applyBorder="1"/>
    <xf numFmtId="0" fontId="8" fillId="22" borderId="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6" borderId="1" xfId="0" applyFont="1" applyFill="1" applyBorder="1" applyAlignment="1">
      <alignment wrapText="1"/>
    </xf>
    <xf numFmtId="0" fontId="0" fillId="15" borderId="1" xfId="0" applyFill="1" applyBorder="1" applyAlignment="1">
      <alignment wrapText="1"/>
    </xf>
    <xf numFmtId="0" fontId="0" fillId="16" borderId="1" xfId="0" applyFill="1" applyBorder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12" fillId="12" borderId="1" xfId="0" applyFont="1" applyFill="1" applyBorder="1" applyAlignment="1">
      <alignment horizontal="center" vertical="center"/>
    </xf>
    <xf numFmtId="0" fontId="5" fillId="12" borderId="1" xfId="0" applyFont="1" applyFill="1" applyBorder="1"/>
    <xf numFmtId="0" fontId="12" fillId="13" borderId="1" xfId="0" applyFont="1" applyFill="1" applyBorder="1" applyAlignment="1">
      <alignment horizontal="center" vertical="center"/>
    </xf>
    <xf numFmtId="0" fontId="5" fillId="13" borderId="1" xfId="0" applyFont="1" applyFill="1" applyBorder="1"/>
    <xf numFmtId="0" fontId="10" fillId="23" borderId="8" xfId="0" applyFont="1" applyFill="1" applyBorder="1" applyAlignment="1">
      <alignment horizontal="center" vertical="center"/>
    </xf>
    <xf numFmtId="0" fontId="5" fillId="23" borderId="1" xfId="0" applyFont="1" applyFill="1" applyBorder="1"/>
    <xf numFmtId="0" fontId="8" fillId="24" borderId="8" xfId="0" applyFont="1" applyFill="1" applyBorder="1" applyAlignment="1">
      <alignment horizontal="center" vertical="center"/>
    </xf>
    <xf numFmtId="0" fontId="0" fillId="24" borderId="1" xfId="0" applyFill="1" applyBorder="1"/>
    <xf numFmtId="0" fontId="5" fillId="4" borderId="11" xfId="0" applyFont="1" applyFill="1" applyBorder="1"/>
    <xf numFmtId="0" fontId="13" fillId="0" borderId="10" xfId="0" applyFont="1" applyBorder="1" applyAlignment="1">
      <alignment horizontal="center" vertical="center" wrapText="1"/>
    </xf>
    <xf numFmtId="0" fontId="8" fillId="25" borderId="8" xfId="0" applyFont="1" applyFill="1" applyBorder="1" applyAlignment="1">
      <alignment horizontal="center" vertical="center"/>
    </xf>
    <xf numFmtId="0" fontId="0" fillId="25" borderId="1" xfId="0" applyFill="1" applyBorder="1"/>
    <xf numFmtId="0" fontId="0" fillId="25" borderId="0" xfId="0" applyFill="1" applyBorder="1"/>
    <xf numFmtId="0" fontId="7" fillId="25" borderId="5" xfId="0" applyFont="1" applyFill="1" applyBorder="1"/>
    <xf numFmtId="0" fontId="0" fillId="25" borderId="2" xfId="0" applyFill="1" applyBorder="1"/>
    <xf numFmtId="0" fontId="0" fillId="25" borderId="0" xfId="0" applyFill="1"/>
    <xf numFmtId="0" fontId="0" fillId="25" borderId="6" xfId="0" applyFill="1" applyBorder="1"/>
    <xf numFmtId="10" fontId="4" fillId="6" borderId="1" xfId="0" applyNumberFormat="1" applyFont="1" applyFill="1" applyBorder="1"/>
    <xf numFmtId="10" fontId="7" fillId="3" borderId="1" xfId="0" applyNumberFormat="1" applyFont="1" applyFill="1" applyBorder="1"/>
    <xf numFmtId="10" fontId="7" fillId="5" borderId="1" xfId="0" applyNumberFormat="1" applyFont="1" applyFill="1" applyBorder="1"/>
    <xf numFmtId="10" fontId="7" fillId="7" borderId="1" xfId="0" applyNumberFormat="1" applyFont="1" applyFill="1" applyBorder="1"/>
    <xf numFmtId="10" fontId="3" fillId="8" borderId="1" xfId="0" applyNumberFormat="1" applyFont="1" applyFill="1" applyBorder="1" applyAlignment="1">
      <alignment wrapText="1"/>
    </xf>
    <xf numFmtId="10" fontId="0" fillId="9" borderId="1" xfId="0" applyNumberFormat="1" applyFill="1" applyBorder="1" applyAlignment="1">
      <alignment wrapText="1"/>
    </xf>
    <xf numFmtId="10" fontId="0" fillId="10" borderId="1" xfId="0" applyNumberFormat="1" applyFill="1" applyBorder="1" applyAlignment="1">
      <alignment wrapText="1"/>
    </xf>
    <xf numFmtId="10" fontId="0" fillId="24" borderId="1" xfId="0" applyNumberFormat="1" applyFill="1" applyBorder="1" applyAlignment="1">
      <alignment wrapText="1"/>
    </xf>
    <xf numFmtId="10" fontId="0" fillId="11" borderId="1" xfId="0" applyNumberFormat="1" applyFill="1" applyBorder="1" applyAlignment="1">
      <alignment wrapText="1"/>
    </xf>
    <xf numFmtId="10" fontId="5" fillId="23" borderId="1" xfId="0" applyNumberFormat="1" applyFont="1" applyFill="1" applyBorder="1" applyAlignment="1">
      <alignment wrapText="1"/>
    </xf>
    <xf numFmtId="10" fontId="0" fillId="14" borderId="1" xfId="0" applyNumberFormat="1" applyFill="1" applyBorder="1" applyAlignment="1">
      <alignment wrapText="1"/>
    </xf>
    <xf numFmtId="10" fontId="0" fillId="15" borderId="1" xfId="0" applyNumberFormat="1" applyFill="1" applyBorder="1" applyAlignment="1">
      <alignment wrapText="1"/>
    </xf>
    <xf numFmtId="10" fontId="0" fillId="16" borderId="1" xfId="0" applyNumberFormat="1" applyFill="1" applyBorder="1" applyAlignment="1">
      <alignment wrapText="1"/>
    </xf>
    <xf numFmtId="10" fontId="0" fillId="18" borderId="1" xfId="0" applyNumberFormat="1" applyFill="1" applyBorder="1" applyAlignment="1">
      <alignment wrapText="1"/>
    </xf>
    <xf numFmtId="10" fontId="0" fillId="19" borderId="1" xfId="0" applyNumberFormat="1" applyFill="1" applyBorder="1" applyAlignment="1">
      <alignment wrapText="1"/>
    </xf>
    <xf numFmtId="10" fontId="0" fillId="20" borderId="1" xfId="0" applyNumberFormat="1" applyFill="1" applyBorder="1" applyAlignment="1">
      <alignment wrapText="1"/>
    </xf>
    <xf numFmtId="10" fontId="0" fillId="22" borderId="1" xfId="0" applyNumberFormat="1" applyFill="1" applyBorder="1" applyAlignment="1">
      <alignment wrapText="1"/>
    </xf>
    <xf numFmtId="10" fontId="0" fillId="21" borderId="1" xfId="0" applyNumberFormat="1" applyFill="1" applyBorder="1" applyAlignment="1">
      <alignment wrapText="1"/>
    </xf>
    <xf numFmtId="10" fontId="0" fillId="25" borderId="1" xfId="0" applyNumberFormat="1" applyFill="1" applyBorder="1" applyAlignment="1">
      <alignment wrapText="1"/>
    </xf>
    <xf numFmtId="1" fontId="4" fillId="6" borderId="1" xfId="0" applyNumberFormat="1" applyFont="1" applyFill="1" applyBorder="1" applyAlignment="1">
      <alignment wrapText="1"/>
    </xf>
    <xf numFmtId="1" fontId="7" fillId="3" borderId="1" xfId="0" applyNumberFormat="1" applyFont="1" applyFill="1" applyBorder="1" applyAlignment="1">
      <alignment wrapText="1"/>
    </xf>
    <xf numFmtId="1" fontId="7" fillId="5" borderId="1" xfId="0" applyNumberFormat="1" applyFont="1" applyFill="1" applyBorder="1" applyAlignment="1">
      <alignment wrapText="1"/>
    </xf>
    <xf numFmtId="1" fontId="7" fillId="7" borderId="1" xfId="0" applyNumberFormat="1" applyFont="1" applyFill="1" applyBorder="1" applyAlignment="1">
      <alignment wrapText="1"/>
    </xf>
    <xf numFmtId="1" fontId="3" fillId="8" borderId="1" xfId="0" applyNumberFormat="1" applyFont="1" applyFill="1" applyBorder="1"/>
    <xf numFmtId="1" fontId="0" fillId="9" borderId="1" xfId="0" applyNumberFormat="1" applyFill="1" applyBorder="1"/>
    <xf numFmtId="1" fontId="0" fillId="10" borderId="1" xfId="0" applyNumberFormat="1" applyFill="1" applyBorder="1"/>
    <xf numFmtId="1" fontId="0" fillId="24" borderId="1" xfId="0" applyNumberFormat="1" applyFill="1" applyBorder="1"/>
    <xf numFmtId="1" fontId="0" fillId="11" borderId="1" xfId="0" applyNumberFormat="1" applyFill="1" applyBorder="1"/>
    <xf numFmtId="1" fontId="5" fillId="23" borderId="1" xfId="0" applyNumberFormat="1" applyFont="1" applyFill="1" applyBorder="1"/>
    <xf numFmtId="1" fontId="0" fillId="14" borderId="1" xfId="0" applyNumberFormat="1" applyFill="1" applyBorder="1"/>
    <xf numFmtId="1" fontId="9" fillId="6" borderId="1" xfId="0" applyNumberFormat="1" applyFont="1" applyFill="1" applyBorder="1" applyAlignment="1">
      <alignment horizontal="center" vertical="center"/>
    </xf>
    <xf numFmtId="1" fontId="0" fillId="15" borderId="1" xfId="0" applyNumberFormat="1" applyFill="1" applyBorder="1"/>
    <xf numFmtId="1" fontId="0" fillId="16" borderId="1" xfId="0" applyNumberFormat="1" applyFill="1" applyBorder="1"/>
    <xf numFmtId="1" fontId="0" fillId="17" borderId="1" xfId="0" applyNumberFormat="1" applyFill="1" applyBorder="1"/>
    <xf numFmtId="1" fontId="0" fillId="18" borderId="1" xfId="0" applyNumberFormat="1" applyFill="1" applyBorder="1"/>
    <xf numFmtId="1" fontId="0" fillId="19" borderId="1" xfId="0" applyNumberFormat="1" applyFill="1" applyBorder="1"/>
    <xf numFmtId="1" fontId="0" fillId="20" borderId="1" xfId="0" applyNumberFormat="1" applyFill="1" applyBorder="1"/>
    <xf numFmtId="1" fontId="0" fillId="22" borderId="1" xfId="0" applyNumberFormat="1" applyFill="1" applyBorder="1"/>
    <xf numFmtId="1" fontId="0" fillId="21" borderId="1" xfId="0" applyNumberFormat="1" applyFill="1" applyBorder="1"/>
    <xf numFmtId="1" fontId="0" fillId="25" borderId="1" xfId="0" applyNumberFormat="1" applyFill="1" applyBorder="1" applyAlignment="1">
      <alignment wrapText="1"/>
    </xf>
    <xf numFmtId="1" fontId="4" fillId="6" borderId="1" xfId="0" applyNumberFormat="1" applyFont="1" applyFill="1" applyBorder="1"/>
    <xf numFmtId="1" fontId="7" fillId="3" borderId="1" xfId="0" applyNumberFormat="1" applyFont="1" applyFill="1" applyBorder="1"/>
    <xf numFmtId="1" fontId="7" fillId="5" borderId="1" xfId="0" applyNumberFormat="1" applyFont="1" applyFill="1" applyBorder="1"/>
    <xf numFmtId="1" fontId="0" fillId="4" borderId="1" xfId="0" applyNumberFormat="1" applyFill="1" applyBorder="1"/>
    <xf numFmtId="1" fontId="0" fillId="0" borderId="1" xfId="0" applyNumberFormat="1" applyBorder="1"/>
    <xf numFmtId="1" fontId="0" fillId="25" borderId="1" xfId="0" applyNumberFormat="1" applyFill="1" applyBorder="1"/>
    <xf numFmtId="1" fontId="7" fillId="26" borderId="1" xfId="0" applyNumberFormat="1" applyFont="1" applyFill="1" applyBorder="1" applyAlignment="1">
      <alignment wrapText="1"/>
    </xf>
    <xf numFmtId="10" fontId="0" fillId="4" borderId="6" xfId="0" applyNumberFormat="1" applyFill="1" applyBorder="1"/>
    <xf numFmtId="10" fontId="5" fillId="4" borderId="6" xfId="0" applyNumberFormat="1" applyFont="1" applyFill="1" applyBorder="1"/>
    <xf numFmtId="10" fontId="0" fillId="22" borderId="6" xfId="0" applyNumberFormat="1" applyFill="1" applyBorder="1"/>
    <xf numFmtId="10" fontId="0" fillId="21" borderId="6" xfId="0" applyNumberFormat="1" applyFill="1" applyBorder="1"/>
    <xf numFmtId="10" fontId="0" fillId="25" borderId="1" xfId="0" applyNumberFormat="1" applyFill="1" applyBorder="1"/>
    <xf numFmtId="1" fontId="0" fillId="12" borderId="1" xfId="0" applyNumberFormat="1" applyFill="1" applyBorder="1"/>
    <xf numFmtId="1" fontId="0" fillId="13" borderId="1" xfId="0" applyNumberFormat="1" applyFill="1" applyBorder="1"/>
    <xf numFmtId="0" fontId="7" fillId="3" borderId="1" xfId="0" applyFont="1" applyFill="1" applyBorder="1" applyAlignment="1">
      <alignment horizontal="right" wrapText="1"/>
    </xf>
    <xf numFmtId="0" fontId="7" fillId="5" borderId="1" xfId="0" applyFont="1" applyFill="1" applyBorder="1" applyAlignment="1">
      <alignment horizontal="right" wrapText="1"/>
    </xf>
    <xf numFmtId="10" fontId="3" fillId="8" borderId="1" xfId="0" applyNumberFormat="1" applyFont="1" applyFill="1" applyBorder="1"/>
    <xf numFmtId="10" fontId="0" fillId="9" borderId="1" xfId="0" applyNumberFormat="1" applyFill="1" applyBorder="1"/>
    <xf numFmtId="10" fontId="0" fillId="10" borderId="1" xfId="0" applyNumberFormat="1" applyFill="1" applyBorder="1"/>
    <xf numFmtId="0" fontId="0" fillId="16" borderId="1" xfId="0" applyNumberFormat="1" applyFill="1" applyBorder="1"/>
    <xf numFmtId="0" fontId="14" fillId="6" borderId="1" xfId="0" applyFont="1" applyFill="1" applyBorder="1"/>
    <xf numFmtId="0" fontId="7" fillId="4" borderId="1" xfId="0" applyFont="1" applyFill="1" applyBorder="1" applyAlignment="1">
      <alignment wrapText="1"/>
    </xf>
    <xf numFmtId="1" fontId="0" fillId="16" borderId="1" xfId="0" applyNumberFormat="1" applyFill="1" applyBorder="1" applyAlignment="1">
      <alignment wrapText="1"/>
    </xf>
    <xf numFmtId="9" fontId="0" fillId="17" borderId="1" xfId="0" applyNumberFormat="1" applyFill="1" applyBorder="1"/>
    <xf numFmtId="9" fontId="7" fillId="4" borderId="1" xfId="0" applyNumberFormat="1" applyFont="1" applyFill="1" applyBorder="1"/>
    <xf numFmtId="9" fontId="0" fillId="18" borderId="1" xfId="0" applyNumberFormat="1" applyFill="1" applyBorder="1"/>
    <xf numFmtId="9" fontId="0" fillId="19" borderId="1" xfId="0" applyNumberFormat="1" applyFill="1" applyBorder="1"/>
    <xf numFmtId="9" fontId="0" fillId="20" borderId="1" xfId="0" applyNumberFormat="1" applyFill="1" applyBorder="1"/>
    <xf numFmtId="9" fontId="0" fillId="21" borderId="1" xfId="0" applyNumberFormat="1" applyFill="1" applyBorder="1"/>
    <xf numFmtId="9" fontId="0" fillId="25" borderId="1" xfId="0" applyNumberFormat="1" applyFill="1" applyBorder="1"/>
    <xf numFmtId="1" fontId="7" fillId="4" borderId="1" xfId="0" applyNumberFormat="1" applyFont="1" applyFill="1" applyBorder="1"/>
    <xf numFmtId="14" fontId="0" fillId="0" borderId="0" xfId="0" applyNumberFormat="1"/>
  </cellXfs>
  <cellStyles count="1">
    <cellStyle name="Normal" xfId="0" builtinId="0"/>
  </cellStyles>
  <dxfs count="66"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1" formatCode="0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0066"/>
      <color rgb="FFDBE7AD"/>
      <color rgb="FF66FFCC"/>
      <color rgb="FFFF3300"/>
      <color rgb="FFCC0099"/>
      <color rgb="FFFF9933"/>
      <color rgb="FFFFCC99"/>
      <color rgb="FF6666FF"/>
      <color rgb="FFCCFF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D'OCCUPATION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 annuel'!$F$1</c:f>
              <c:strCache>
                <c:ptCount val="1"/>
                <c:pt idx="0">
                  <c:v>TAUX D'OCCUPATION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'Tableau de bord annuel'!$A$2:$E$28</c15:sqref>
                  </c15:fullRef>
                </c:ext>
              </c:extLst>
              <c:f>('Tableau de bord annuel'!$A$2:$E$2,'Tableau de bord annuel'!$A$4:$E$4,'Tableau de bord annuel'!$A$7:$E$7,'Tableau de bord annuel'!$A$10:$E$14,'Tableau de bord annuel'!$A$20:$E$21)</c:f>
              <c:multiLvlStrCache>
                <c:ptCount val="10"/>
                <c:lvl>
                  <c:pt idx="8">
                    <c:v>j'ai noté le nombre de personnes suivie (avant filtre "validation")</c:v>
                  </c:pt>
                  <c:pt idx="9">
                    <c:v>a ajouter</c:v>
                  </c:pt>
                </c:lvl>
                <c:lvl>
                  <c:pt idx="0">
                    <c:v>118</c:v>
                  </c:pt>
                  <c:pt idx="1">
                    <c:v>59</c:v>
                  </c:pt>
                  <c:pt idx="2">
                    <c:v>51</c:v>
                  </c:pt>
                  <c:pt idx="8">
                    <c:v>45</c:v>
                  </c:pt>
                </c:lvl>
                <c:lvl>
                  <c:pt idx="8">
                    <c:v>Personnes entrées dans logement ou dès le début?</c:v>
                  </c:pt>
                </c:lvl>
                <c:lvl>
                  <c:pt idx="3">
                    <c:v>13</c:v>
                  </c:pt>
                  <c:pt idx="4">
                    <c:v>12</c:v>
                  </c:pt>
                  <c:pt idx="5">
                    <c:v>3</c:v>
                  </c:pt>
                  <c:pt idx="8">
                    <c:v>21</c:v>
                  </c:pt>
                  <c:pt idx="9">
                    <c:v>45</c:v>
                  </c:pt>
                </c:lvl>
                <c:lvl>
                  <c:pt idx="0">
                    <c:v>CHRS I + U </c:v>
                  </c:pt>
                  <c:pt idx="1">
                    <c:v>CHRS I
 C+O</c:v>
                  </c:pt>
                  <c:pt idx="2">
                    <c:v>CHRS U 
C+O</c:v>
                  </c:pt>
                  <c:pt idx="3">
                    <c:v>LHSS</c:v>
                  </c:pt>
                  <c:pt idx="4">
                    <c:v>ESCALE JEUNE</c:v>
                  </c:pt>
                  <c:pt idx="5">
                    <c:v>SPIP</c:v>
                  </c:pt>
                  <c:pt idx="6">
                    <c:v>L'Embellie</c:v>
                  </c:pt>
                  <c:pt idx="7">
                    <c:v>La Belle Echappée</c:v>
                  </c:pt>
                  <c:pt idx="8">
                    <c:v>TDA</c:v>
                  </c:pt>
                  <c:pt idx="9">
                    <c:v>MR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annuel'!$F$2:$F$28</c15:sqref>
                  </c15:fullRef>
                </c:ext>
              </c:extLst>
              <c:f>('Tableau de bord annuel'!$F$2,'Tableau de bord annuel'!$F$4,'Tableau de bord annuel'!$F$7,'Tableau de bord annuel'!$F$10:$F$14,'Tableau de bord annuel'!$F$20:$F$21)</c:f>
              <c:numCache>
                <c:formatCode>0.00%</c:formatCode>
                <c:ptCount val="10"/>
                <c:pt idx="0">
                  <c:v>0</c:v>
                </c:pt>
                <c:pt idx="1">
                  <c:v>0.81771457085828347</c:v>
                </c:pt>
                <c:pt idx="2">
                  <c:v>0</c:v>
                </c:pt>
                <c:pt idx="3">
                  <c:v>0.87574850299401197</c:v>
                </c:pt>
                <c:pt idx="4">
                  <c:v>0.8532934131736527</c:v>
                </c:pt>
                <c:pt idx="5">
                  <c:v>0.91916167664670656</c:v>
                </c:pt>
                <c:pt idx="8">
                  <c:v>0.65200000000000002</c:v>
                </c:pt>
                <c:pt idx="9">
                  <c:v>0.85593770279039583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2-459B-8A48-6F124BD98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3429208"/>
        <c:axId val="603421664"/>
      </c:barChart>
      <c:lineChart>
        <c:grouping val="standard"/>
        <c:varyColors val="0"/>
        <c:ser>
          <c:idx val="1"/>
          <c:order val="1"/>
          <c:tx>
            <c:strRef>
              <c:f>'Tableau de bord annuel'!$G$1</c:f>
              <c:strCache>
                <c:ptCount val="1"/>
                <c:pt idx="0">
                  <c:v>Objectif 
Taux d'occupation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extLst>
                <c:ext xmlns:c15="http://schemas.microsoft.com/office/drawing/2012/chart" uri="{02D57815-91ED-43cb-92C2-25804820EDAC}">
                  <c15:fullRef>
                    <c15:sqref>'Tableau de bord annuel'!$A$2:$E$28</c15:sqref>
                  </c15:fullRef>
                </c:ext>
              </c:extLst>
              <c:f>('Tableau de bord annuel'!$A$2:$E$2,'Tableau de bord annuel'!$A$4:$E$4,'Tableau de bord annuel'!$A$7:$E$7,'Tableau de bord annuel'!$A$10:$E$14,'Tableau de bord annuel'!$A$20:$E$21)</c:f>
              <c:multiLvlStrCache>
                <c:ptCount val="10"/>
                <c:lvl>
                  <c:pt idx="8">
                    <c:v>j'ai noté le nombre de personnes suivie (avant filtre "validation")</c:v>
                  </c:pt>
                  <c:pt idx="9">
                    <c:v>a ajouter</c:v>
                  </c:pt>
                </c:lvl>
                <c:lvl>
                  <c:pt idx="0">
                    <c:v>118</c:v>
                  </c:pt>
                  <c:pt idx="1">
                    <c:v>59</c:v>
                  </c:pt>
                  <c:pt idx="2">
                    <c:v>51</c:v>
                  </c:pt>
                  <c:pt idx="8">
                    <c:v>45</c:v>
                  </c:pt>
                </c:lvl>
                <c:lvl>
                  <c:pt idx="8">
                    <c:v>Personnes entrées dans logement ou dès le début?</c:v>
                  </c:pt>
                </c:lvl>
                <c:lvl>
                  <c:pt idx="3">
                    <c:v>13</c:v>
                  </c:pt>
                  <c:pt idx="4">
                    <c:v>12</c:v>
                  </c:pt>
                  <c:pt idx="5">
                    <c:v>3</c:v>
                  </c:pt>
                  <c:pt idx="8">
                    <c:v>21</c:v>
                  </c:pt>
                  <c:pt idx="9">
                    <c:v>45</c:v>
                  </c:pt>
                </c:lvl>
                <c:lvl>
                  <c:pt idx="0">
                    <c:v>CHRS I + U </c:v>
                  </c:pt>
                  <c:pt idx="1">
                    <c:v>CHRS I
 C+O</c:v>
                  </c:pt>
                  <c:pt idx="2">
                    <c:v>CHRS U 
C+O</c:v>
                  </c:pt>
                  <c:pt idx="3">
                    <c:v>LHSS</c:v>
                  </c:pt>
                  <c:pt idx="4">
                    <c:v>ESCALE JEUNE</c:v>
                  </c:pt>
                  <c:pt idx="5">
                    <c:v>SPIP</c:v>
                  </c:pt>
                  <c:pt idx="6">
                    <c:v>L'Embellie</c:v>
                  </c:pt>
                  <c:pt idx="7">
                    <c:v>La Belle Echappée</c:v>
                  </c:pt>
                  <c:pt idx="8">
                    <c:v>TDA</c:v>
                  </c:pt>
                  <c:pt idx="9">
                    <c:v>MR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annuel'!$G$2:$G$28</c15:sqref>
                  </c15:fullRef>
                </c:ext>
              </c:extLst>
              <c:f>('Tableau de bord annuel'!$G$2,'Tableau de bord annuel'!$G$4,'Tableau de bord annuel'!$G$7,'Tableau de bord annuel'!$G$10:$G$14,'Tableau de bord annuel'!$G$20:$G$21)</c:f>
              <c:numCache>
                <c:formatCode>0.00%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D2-459B-8A48-6F124BD98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29208"/>
        <c:axId val="603421664"/>
      </c:lineChart>
      <c:catAx>
        <c:axId val="60342920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03421664"/>
        <c:crosses val="autoZero"/>
        <c:auto val="1"/>
        <c:lblAlgn val="ctr"/>
        <c:lblOffset val="100"/>
        <c:noMultiLvlLbl val="0"/>
      </c:catAx>
      <c:valAx>
        <c:axId val="603421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3429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'Tableau de bord annuel'!$D$1</c:f>
              <c:strCache>
                <c:ptCount val="1"/>
                <c:pt idx="0">
                  <c:v>NOMBRE DE MENAGE</c:v>
                </c:pt>
              </c:strCache>
            </c:strRef>
          </c:tx>
          <c:spPr>
            <a:solidFill>
              <a:schemeClr val="accent5">
                <a:tint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'Tableau de bord annuel'!$A$2:$A$28</c15:sqref>
                  </c15:fullRef>
                </c:ext>
              </c:extLst>
              <c:f>('Tableau de bord annuel'!$A$2,'Tableau de bord annuel'!$A$4,'Tableau de bord annuel'!$A$7,'Tableau de bord annuel'!$A$10:$A$15,'Tableau de bord annuel'!$A$20,'Tableau de bord annuel'!$A$22:$A$25)</c:f>
              <c:strCache>
                <c:ptCount val="14"/>
                <c:pt idx="0">
                  <c:v>CHRS I + U </c:v>
                </c:pt>
                <c:pt idx="1">
                  <c:v>CHRS I
 C+O</c:v>
                </c:pt>
                <c:pt idx="2">
                  <c:v>CHRS U 
C+O</c:v>
                </c:pt>
                <c:pt idx="3">
                  <c:v>LHSS</c:v>
                </c:pt>
                <c:pt idx="4">
                  <c:v>ESCALE JEUNE</c:v>
                </c:pt>
                <c:pt idx="5">
                  <c:v>SPIP</c:v>
                </c:pt>
                <c:pt idx="6">
                  <c:v>L'Embellie</c:v>
                </c:pt>
                <c:pt idx="7">
                  <c:v>La Belle Echappée</c:v>
                </c:pt>
                <c:pt idx="8">
                  <c:v>CPCA</c:v>
                </c:pt>
                <c:pt idx="9">
                  <c:v>TDA</c:v>
                </c:pt>
                <c:pt idx="10">
                  <c:v>AVDL</c:v>
                </c:pt>
                <c:pt idx="11">
                  <c:v>ASLL</c:v>
                </c:pt>
                <c:pt idx="12">
                  <c:v>ARL</c:v>
                </c:pt>
                <c:pt idx="13">
                  <c:v>IML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annuel'!$D$2:$D$28</c15:sqref>
                  </c15:fullRef>
                </c:ext>
              </c:extLst>
              <c:f>('Tableau de bord annuel'!$D$2,'Tableau de bord annuel'!$D$4,'Tableau de bord annuel'!$D$7,'Tableau de bord annuel'!$D$10:$D$15,'Tableau de bord annuel'!$D$20,'Tableau de bord annuel'!$D$22:$D$25)</c:f>
              <c:numCache>
                <c:formatCode>General</c:formatCode>
                <c:ptCount val="14"/>
                <c:pt idx="0">
                  <c:v>118</c:v>
                </c:pt>
                <c:pt idx="1">
                  <c:v>59</c:v>
                </c:pt>
                <c:pt idx="2">
                  <c:v>51</c:v>
                </c:pt>
                <c:pt idx="9">
                  <c:v>45</c:v>
                </c:pt>
                <c:pt idx="10" formatCode="0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4C7-4612-BEFC-C40FDE7674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1175992"/>
        <c:axId val="30117435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'Tableau de bord annuel'!$B$1</c15:sqref>
                        </c15:formulaRef>
                      </c:ext>
                    </c:extLst>
                    <c:strCache>
                      <c:ptCount val="1"/>
                      <c:pt idx="0">
                        <c:v>FILE ACTIVE 
 nombre de personnes accompagnées différentes inscrites par dispositifs au 31+ nombre de personnes sorties</c:v>
                      </c:pt>
                    </c:strCache>
                  </c:strRef>
                </c:tx>
                <c:spPr>
                  <a:solidFill>
                    <a:schemeClr val="accent5">
                      <a:shade val="65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'Tableau de bord annuel'!$A$2:$A$28</c15:sqref>
                        </c15:fullRef>
                        <c15:formulaRef>
                          <c15:sqref>('Tableau de bord annuel'!$A$2,'Tableau de bord annuel'!$A$4,'Tableau de bord annuel'!$A$7,'Tableau de bord annuel'!$A$10:$A$15,'Tableau de bord annuel'!$A$20,'Tableau de bord annuel'!$A$22:$A$25)</c15:sqref>
                        </c15:formulaRef>
                      </c:ext>
                    </c:extLst>
                    <c:strCache>
                      <c:ptCount val="14"/>
                      <c:pt idx="0">
                        <c:v>CHRS I + U </c:v>
                      </c:pt>
                      <c:pt idx="1">
                        <c:v>CHRS I
 C+O</c:v>
                      </c:pt>
                      <c:pt idx="2">
                        <c:v>CHRS U 
C+O</c:v>
                      </c:pt>
                      <c:pt idx="3">
                        <c:v>LHSS</c:v>
                      </c:pt>
                      <c:pt idx="4">
                        <c:v>ESCALE JEUNE</c:v>
                      </c:pt>
                      <c:pt idx="5">
                        <c:v>SPIP</c:v>
                      </c:pt>
                      <c:pt idx="6">
                        <c:v>L'Embellie</c:v>
                      </c:pt>
                      <c:pt idx="7">
                        <c:v>La Belle Echappée</c:v>
                      </c:pt>
                      <c:pt idx="8">
                        <c:v>CPCA</c:v>
                      </c:pt>
                      <c:pt idx="9">
                        <c:v>TDA</c:v>
                      </c:pt>
                      <c:pt idx="10">
                        <c:v>AVDL</c:v>
                      </c:pt>
                      <c:pt idx="11">
                        <c:v>ASLL</c:v>
                      </c:pt>
                      <c:pt idx="12">
                        <c:v>ARL</c:v>
                      </c:pt>
                      <c:pt idx="13">
                        <c:v>IML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'Tableau de bord annuel'!$B$2:$B$28</c15:sqref>
                        </c15:fullRef>
                        <c15:formulaRef>
                          <c15:sqref>('Tableau de bord annuel'!$B$2,'Tableau de bord annuel'!$B$4,'Tableau de bord annuel'!$B$7,'Tableau de bord annuel'!$B$10:$B$15,'Tableau de bord annuel'!$B$20,'Tableau de bord annuel'!$B$22:$B$25)</c15:sqref>
                        </c15:formulaRef>
                      </c:ext>
                    </c:extLst>
                    <c:numCache>
                      <c:formatCode>General</c:formatCode>
                      <c:ptCount val="14"/>
                      <c:pt idx="3">
                        <c:v>13</c:v>
                      </c:pt>
                      <c:pt idx="4">
                        <c:v>12</c:v>
                      </c:pt>
                      <c:pt idx="5">
                        <c:v>3</c:v>
                      </c:pt>
                      <c:pt idx="9">
                        <c:v>21</c:v>
                      </c:pt>
                      <c:pt idx="10">
                        <c:v>43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4C7-4612-BEFC-C40FDE7674C3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annuel'!$C$1</c15:sqref>
                        </c15:formulaRef>
                      </c:ext>
                    </c:extLst>
                    <c:strCache>
                      <c:ptCount val="1"/>
                      <c:pt idx="0">
                        <c:v>Obj.
 File Active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annuel'!$A$2:$A$28</c15:sqref>
                        </c15:fullRef>
                        <c15:formulaRef>
                          <c15:sqref>('Tableau de bord annuel'!$A$2,'Tableau de bord annuel'!$A$4,'Tableau de bord annuel'!$A$7,'Tableau de bord annuel'!$A$10:$A$15,'Tableau de bord annuel'!$A$20,'Tableau de bord annuel'!$A$22:$A$25)</c15:sqref>
                        </c15:formulaRef>
                      </c:ext>
                    </c:extLst>
                    <c:strCache>
                      <c:ptCount val="14"/>
                      <c:pt idx="0">
                        <c:v>CHRS I + U </c:v>
                      </c:pt>
                      <c:pt idx="1">
                        <c:v>CHRS I
 C+O</c:v>
                      </c:pt>
                      <c:pt idx="2">
                        <c:v>CHRS U 
C+O</c:v>
                      </c:pt>
                      <c:pt idx="3">
                        <c:v>LHSS</c:v>
                      </c:pt>
                      <c:pt idx="4">
                        <c:v>ESCALE JEUNE</c:v>
                      </c:pt>
                      <c:pt idx="5">
                        <c:v>SPIP</c:v>
                      </c:pt>
                      <c:pt idx="6">
                        <c:v>L'Embellie</c:v>
                      </c:pt>
                      <c:pt idx="7">
                        <c:v>La Belle Echappée</c:v>
                      </c:pt>
                      <c:pt idx="8">
                        <c:v>CPCA</c:v>
                      </c:pt>
                      <c:pt idx="9">
                        <c:v>TDA</c:v>
                      </c:pt>
                      <c:pt idx="10">
                        <c:v>AVDL</c:v>
                      </c:pt>
                      <c:pt idx="11">
                        <c:v>ASLL</c:v>
                      </c:pt>
                      <c:pt idx="12">
                        <c:v>ARL</c:v>
                      </c:pt>
                      <c:pt idx="13">
                        <c:v>IML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annuel'!$C$2:$C$28</c15:sqref>
                        </c15:fullRef>
                        <c15:formulaRef>
                          <c15:sqref>('Tableau de bord annuel'!$C$2,'Tableau de bord annuel'!$C$4,'Tableau de bord annuel'!$C$7,'Tableau de bord annuel'!$C$10:$C$15,'Tableau de bord annuel'!$C$20,'Tableau de bord annuel'!$C$22:$C$25)</c15:sqref>
                        </c15:formulaRef>
                      </c:ext>
                    </c:extLst>
                    <c:numCache>
                      <c:formatCode>General</c:formatCode>
                      <c:ptCount val="14"/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4C7-4612-BEFC-C40FDE7674C3}"/>
                  </c:ext>
                </c:extLst>
              </c15:ser>
            </c15:filteredBarSeries>
          </c:ext>
        </c:extLst>
      </c:barChart>
      <c:catAx>
        <c:axId val="301175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1174352"/>
        <c:crosses val="autoZero"/>
        <c:auto val="1"/>
        <c:lblAlgn val="ctr"/>
        <c:lblOffset val="100"/>
        <c:noMultiLvlLbl val="0"/>
      </c:catAx>
      <c:valAx>
        <c:axId val="301174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1175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8"/>
          <c:order val="8"/>
          <c:tx>
            <c:strRef>
              <c:f>'Tableau de bord annuel'!$N$1</c:f>
              <c:strCache>
                <c:ptCount val="1"/>
                <c:pt idx="0">
                  <c:v>TAUX DE SORTIE positive (cf les ménages)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'Tableau de bord annuel'!$A$2:$E$28</c15:sqref>
                  </c15:fullRef>
                </c:ext>
              </c:extLst>
              <c:f>('Tableau de bord annuel'!$A$2:$E$2,'Tableau de bord annuel'!$A$4:$E$4,'Tableau de bord annuel'!$A$7:$E$7,'Tableau de bord annuel'!$A$10:$E$15,'Tableau de bord annuel'!$A$20:$E$26,'Tableau de bord annuel'!$A$28:$E$28)</c:f>
              <c:multiLvlStrCache>
                <c:ptCount val="17"/>
                <c:lvl>
                  <c:pt idx="9">
                    <c:v>j'ai noté le nombre de personnes suivie (avant filtre "validation")</c:v>
                  </c:pt>
                  <c:pt idx="10">
                    <c:v>a ajouter</c:v>
                  </c:pt>
                  <c:pt idx="16">
                    <c:v>13 SUR 40</c:v>
                  </c:pt>
                </c:lvl>
                <c:lvl>
                  <c:pt idx="0">
                    <c:v>118</c:v>
                  </c:pt>
                  <c:pt idx="1">
                    <c:v>59</c:v>
                  </c:pt>
                  <c:pt idx="2">
                    <c:v>51</c:v>
                  </c:pt>
                  <c:pt idx="9">
                    <c:v>45</c:v>
                  </c:pt>
                  <c:pt idx="11">
                    <c:v>40</c:v>
                  </c:pt>
                </c:lvl>
                <c:lvl>
                  <c:pt idx="9">
                    <c:v>Personnes entrées dans logement ou dès le début?</c:v>
                  </c:pt>
                </c:lvl>
                <c:lvl>
                  <c:pt idx="3">
                    <c:v>13</c:v>
                  </c:pt>
                  <c:pt idx="4">
                    <c:v>12</c:v>
                  </c:pt>
                  <c:pt idx="5">
                    <c:v>3</c:v>
                  </c:pt>
                  <c:pt idx="9">
                    <c:v>21</c:v>
                  </c:pt>
                  <c:pt idx="10">
                    <c:v>45</c:v>
                  </c:pt>
                  <c:pt idx="11">
                    <c:v>43</c:v>
                  </c:pt>
                  <c:pt idx="16">
                    <c:v>13</c:v>
                  </c:pt>
                </c:lvl>
                <c:lvl>
                  <c:pt idx="0">
                    <c:v>CHRS I + U </c:v>
                  </c:pt>
                  <c:pt idx="1">
                    <c:v>CHRS I
 C+O</c:v>
                  </c:pt>
                  <c:pt idx="2">
                    <c:v>CHRS U 
C+O</c:v>
                  </c:pt>
                  <c:pt idx="3">
                    <c:v>LHSS</c:v>
                  </c:pt>
                  <c:pt idx="4">
                    <c:v>ESCALE JEUNE</c:v>
                  </c:pt>
                  <c:pt idx="5">
                    <c:v>SPIP</c:v>
                  </c:pt>
                  <c:pt idx="6">
                    <c:v>L'Embellie</c:v>
                  </c:pt>
                  <c:pt idx="7">
                    <c:v>La Belle Echappée</c:v>
                  </c:pt>
                  <c:pt idx="8">
                    <c:v>CPCA</c:v>
                  </c:pt>
                  <c:pt idx="9">
                    <c:v>TDA</c:v>
                  </c:pt>
                  <c:pt idx="10">
                    <c:v>MR</c:v>
                  </c:pt>
                  <c:pt idx="11">
                    <c:v>AVDL</c:v>
                  </c:pt>
                  <c:pt idx="12">
                    <c:v>ASLL</c:v>
                  </c:pt>
                  <c:pt idx="13">
                    <c:v>ARL</c:v>
                  </c:pt>
                  <c:pt idx="14">
                    <c:v>IML</c:v>
                  </c:pt>
                  <c:pt idx="15">
                    <c:v>CHANTIERS D'INSERTION</c:v>
                  </c:pt>
                  <c:pt idx="16">
                    <c:v>CDP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annuel'!$N$2:$N$28</c15:sqref>
                  </c15:fullRef>
                </c:ext>
              </c:extLst>
              <c:f>('Tableau de bord annuel'!$N$2,'Tableau de bord annuel'!$N$4,'Tableau de bord annuel'!$N$7,'Tableau de bord annuel'!$N$10:$N$15,'Tableau de bord annuel'!$N$20:$N$26,'Tableau de bord annuel'!$N$28)</c:f>
              <c:numCache>
                <c:formatCode>0</c:formatCode>
                <c:ptCount val="17"/>
                <c:pt idx="0" formatCode="0.00%">
                  <c:v>0.19540229885057472</c:v>
                </c:pt>
                <c:pt idx="1" formatCode="0.00%">
                  <c:v>0.43478260869565216</c:v>
                </c:pt>
                <c:pt idx="2" formatCode="0.00%">
                  <c:v>0.18181818181818182</c:v>
                </c:pt>
                <c:pt idx="3" formatCode="0.00%">
                  <c:v>0.5</c:v>
                </c:pt>
                <c:pt idx="4" formatCode="0.00%">
                  <c:v>0.4</c:v>
                </c:pt>
                <c:pt idx="5" formatCode="0.00%">
                  <c:v>1</c:v>
                </c:pt>
                <c:pt idx="11" formatCode="0.00%">
                  <c:v>0.625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D8E-4A0C-ABE6-1EDCBF00CE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333752"/>
        <c:axId val="4863347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'Tableau de bord annuel'!$F$1</c15:sqref>
                        </c15:formulaRef>
                      </c:ext>
                    </c:extLst>
                    <c:strCache>
                      <c:ptCount val="1"/>
                      <c:pt idx="0">
                        <c:v>TAUX D'OCCUPATION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ullRef>
                          <c15:sqref>'Tableau de bord annuel'!$F$2:$F$28</c15:sqref>
                        </c15:fullRef>
                        <c15:formulaRef>
                          <c15:sqref>('Tableau de bord annuel'!$F$2,'Tableau de bord annuel'!$F$4,'Tableau de bord annuel'!$F$7,'Tableau de bord annuel'!$F$10:$F$15,'Tableau de bord annuel'!$F$20:$F$26,'Tableau de bord annuel'!$F$28)</c15:sqref>
                        </c15:formulaRef>
                      </c:ext>
                    </c:extLst>
                    <c:numCache>
                      <c:formatCode>0.00%</c:formatCode>
                      <c:ptCount val="17"/>
                      <c:pt idx="0">
                        <c:v>0</c:v>
                      </c:pt>
                      <c:pt idx="1">
                        <c:v>0.81771457085828347</c:v>
                      </c:pt>
                      <c:pt idx="2">
                        <c:v>0</c:v>
                      </c:pt>
                      <c:pt idx="3">
                        <c:v>0.87574850299401197</c:v>
                      </c:pt>
                      <c:pt idx="4">
                        <c:v>0.8532934131736527</c:v>
                      </c:pt>
                      <c:pt idx="5">
                        <c:v>0.91916167664670656</c:v>
                      </c:pt>
                      <c:pt idx="9">
                        <c:v>0.65200000000000002</c:v>
                      </c:pt>
                      <c:pt idx="10">
                        <c:v>0.85593770279039583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D8E-4A0C-ABE6-1EDCBF00CE5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annuel'!$G$1</c15:sqref>
                        </c15:formulaRef>
                      </c:ext>
                    </c:extLst>
                    <c:strCache>
                      <c:ptCount val="1"/>
                      <c:pt idx="0">
                        <c:v>Objectif 
Taux d'occupation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annuel'!$G$2:$G$28</c15:sqref>
                        </c15:fullRef>
                        <c15:formulaRef>
                          <c15:sqref>('Tableau de bord annuel'!$G$2,'Tableau de bord annuel'!$G$4,'Tableau de bord annuel'!$G$7,'Tableau de bord annuel'!$G$10:$G$15,'Tableau de bord annuel'!$G$20:$G$26,'Tableau de bord annuel'!$G$28)</c15:sqref>
                        </c15:formulaRef>
                      </c:ext>
                    </c:extLst>
                    <c:numCache>
                      <c:formatCode>0.00%</c:formatCode>
                      <c:ptCount val="17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D8E-4A0C-ABE6-1EDCBF00CE5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annuel'!$H$1</c15:sqref>
                        </c15:formulaRef>
                      </c:ext>
                    </c:extLst>
                    <c:strCache>
                      <c:ptCount val="1"/>
                      <c:pt idx="0">
                        <c:v>TAUX DE RéALISATION DES MESURES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annuel'!$H$2:$H$28</c15:sqref>
                        </c15:fullRef>
                        <c15:formulaRef>
                          <c15:sqref>('Tableau de bord annuel'!$H$2,'Tableau de bord annuel'!$H$4,'Tableau de bord annuel'!$H$7,'Tableau de bord annuel'!$H$10:$H$15,'Tableau de bord annuel'!$H$20:$H$26,'Tableau de bord annuel'!$H$28)</c15:sqref>
                        </c15:formulaRef>
                      </c:ext>
                    </c:extLst>
                    <c:numCache>
                      <c:formatCode>0%</c:formatCode>
                      <c:ptCount val="17"/>
                      <c:pt idx="11">
                        <c:v>1.2187657876539313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D8E-4A0C-ABE6-1EDCBF00CE5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annuel'!$I$1</c15:sqref>
                        </c15:formulaRef>
                      </c:ext>
                    </c:extLst>
                    <c:strCache>
                      <c:ptCount val="1"/>
                      <c:pt idx="0">
                        <c:v>Objectif Taux de réalisation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annuel'!$I$2:$I$28</c15:sqref>
                        </c15:fullRef>
                        <c15:formulaRef>
                          <c15:sqref>('Tableau de bord annuel'!$I$2,'Tableau de bord annuel'!$I$4,'Tableau de bord annuel'!$I$7,'Tableau de bord annuel'!$I$10:$I$15,'Tableau de bord annuel'!$I$20:$I$26,'Tableau de bord annuel'!$I$28)</c15:sqref>
                        </c15:formulaRef>
                      </c:ext>
                    </c:extLst>
                    <c:numCache>
                      <c:formatCode>General</c:formatCode>
                      <c:ptCount val="1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D8E-4A0C-ABE6-1EDCBF00CE5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annuel'!$J$1</c15:sqref>
                        </c15:formulaRef>
                      </c:ext>
                    </c:extLst>
                    <c:strCache>
                      <c:ptCount val="1"/>
                      <c:pt idx="0">
                        <c:v>NOMBRE DE PERSONNES SORTIES POSITIVES 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annuel'!$J$2:$J$28</c15:sqref>
                        </c15:fullRef>
                        <c15:formulaRef>
                          <c15:sqref>('Tableau de bord annuel'!$J$2,'Tableau de bord annuel'!$J$4,'Tableau de bord annuel'!$J$7,'Tableau de bord annuel'!$J$10:$J$15,'Tableau de bord annuel'!$J$20:$J$26,'Tableau de bord annuel'!$J$28)</c15:sqref>
                        </c15:formulaRef>
                      </c:ext>
                    </c:extLst>
                    <c:numCache>
                      <c:formatCode>0</c:formatCode>
                      <c:ptCount val="17"/>
                      <c:pt idx="0">
                        <c:v>28</c:v>
                      </c:pt>
                      <c:pt idx="1">
                        <c:v>20</c:v>
                      </c:pt>
                      <c:pt idx="2">
                        <c:v>7</c:v>
                      </c:pt>
                      <c:pt idx="3">
                        <c:v>5</c:v>
                      </c:pt>
                      <c:pt idx="4">
                        <c:v>5</c:v>
                      </c:pt>
                      <c:pt idx="5">
                        <c:v>1</c:v>
                      </c:pt>
                      <c:pt idx="9" formatCode="General">
                        <c:v>3</c:v>
                      </c:pt>
                      <c:pt idx="10">
                        <c:v>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D8E-4A0C-ABE6-1EDCBF00CE5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annuel'!$K$1</c15:sqref>
                        </c15:formulaRef>
                      </c:ext>
                    </c:extLst>
                    <c:strCache>
                      <c:ptCount val="1"/>
                      <c:pt idx="0">
                        <c:v>objectif nombre de p. sorties positives</c:v>
                      </c:pt>
                    </c:strCache>
                  </c:strRef>
                </c:tx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annuel'!$K$2:$K$28</c15:sqref>
                        </c15:fullRef>
                        <c15:formulaRef>
                          <c15:sqref>('Tableau de bord annuel'!$K$2,'Tableau de bord annuel'!$K$4,'Tableau de bord annuel'!$K$7,'Tableau de bord annuel'!$K$10:$K$15,'Tableau de bord annuel'!$K$20:$K$26,'Tableau de bord annuel'!$K$28)</c15:sqref>
                        </c15:formulaRef>
                      </c:ext>
                    </c:extLst>
                    <c:numCache>
                      <c:formatCode>0</c:formatCode>
                      <c:ptCount val="17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  <c:pt idx="9" formatCode="General">
                        <c:v>0</c:v>
                      </c:pt>
                      <c:pt idx="10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D8E-4A0C-ABE6-1EDCBF00CE5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annuel'!$L$1</c15:sqref>
                        </c15:formulaRef>
                      </c:ext>
                    </c:extLst>
                    <c:strCache>
                      <c:ptCount val="1"/>
                      <c:pt idx="0">
                        <c:v>NOMBRE DE MENAGES SORTIES positives</c:v>
                      </c:pt>
                    </c:strCache>
                  </c:strRef>
                </c:tx>
                <c:spPr>
                  <a:solidFill>
                    <a:schemeClr val="accent1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annuel'!$L$2:$L$28</c15:sqref>
                        </c15:fullRef>
                        <c15:formulaRef>
                          <c15:sqref>('Tableau de bord annuel'!$L$2,'Tableau de bord annuel'!$L$4,'Tableau de bord annuel'!$L$7,'Tableau de bord annuel'!$L$10:$L$15,'Tableau de bord annuel'!$L$20:$L$26,'Tableau de bord annuel'!$L$28)</c15:sqref>
                        </c15:formulaRef>
                      </c:ext>
                    </c:extLst>
                    <c:numCache>
                      <c:formatCode>0</c:formatCode>
                      <c:ptCount val="17"/>
                      <c:pt idx="0">
                        <c:v>17</c:v>
                      </c:pt>
                      <c:pt idx="1">
                        <c:v>10</c:v>
                      </c:pt>
                      <c:pt idx="2">
                        <c:v>6</c:v>
                      </c:pt>
                      <c:pt idx="11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D8E-4A0C-ABE6-1EDCBF00CE5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'Tableau de bord annuel'!$M$1</c15:sqref>
                        </c15:formulaRef>
                      </c:ext>
                    </c:extLst>
                    <c:strCache>
                      <c:ptCount val="1"/>
                      <c:pt idx="0">
                        <c:v>Obj. Nombre de ménages sorties vers le logement</c:v>
                      </c:pt>
                    </c:strCache>
                  </c:strRef>
                </c:tx>
                <c:spPr>
                  <a:solidFill>
                    <a:schemeClr val="accent3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'Tableau de bord annuel'!$A$2:$E$28</c15:sqref>
                        </c15:fullRef>
                        <c15:formulaRef>
                          <c15:sqref>('Tableau de bord annuel'!$A$2:$E$2,'Tableau de bord annuel'!$A$4:$E$4,'Tableau de bord annuel'!$A$7:$E$7,'Tableau de bord annuel'!$A$10:$E$15,'Tableau de bord annuel'!$A$20:$E$26,'Tableau de bord annuel'!$A$28:$E$28)</c15:sqref>
                        </c15:formulaRef>
                      </c:ext>
                    </c:extLst>
                    <c:multiLvlStrCache>
                      <c:ptCount val="17"/>
                      <c:lvl>
                        <c:pt idx="9">
                          <c:v>j'ai noté le nombre de personnes suivie (avant filtre "validation")</c:v>
                        </c:pt>
                        <c:pt idx="10">
                          <c:v>a ajouter</c:v>
                        </c:pt>
                        <c:pt idx="16">
                          <c:v>13 SUR 40</c:v>
                        </c:pt>
                      </c:lvl>
                      <c:lvl>
                        <c:pt idx="0">
                          <c:v>118</c:v>
                        </c:pt>
                        <c:pt idx="1">
                          <c:v>59</c:v>
                        </c:pt>
                        <c:pt idx="2">
                          <c:v>51</c:v>
                        </c:pt>
                        <c:pt idx="9">
                          <c:v>45</c:v>
                        </c:pt>
                        <c:pt idx="11">
                          <c:v>40</c:v>
                        </c:pt>
                      </c:lvl>
                      <c:lvl>
                        <c:pt idx="9">
                          <c:v>Personnes entrées dans logement ou dès le début?</c:v>
                        </c:pt>
                      </c:lvl>
                      <c:lvl>
                        <c:pt idx="3">
                          <c:v>13</c:v>
                        </c:pt>
                        <c:pt idx="4">
                          <c:v>12</c:v>
                        </c:pt>
                        <c:pt idx="5">
                          <c:v>3</c:v>
                        </c:pt>
                        <c:pt idx="9">
                          <c:v>21</c:v>
                        </c:pt>
                        <c:pt idx="10">
                          <c:v>45</c:v>
                        </c:pt>
                        <c:pt idx="11">
                          <c:v>43</c:v>
                        </c:pt>
                        <c:pt idx="16">
                          <c:v>13</c:v>
                        </c:pt>
                      </c:lvl>
                      <c:lvl>
                        <c:pt idx="0">
                          <c:v>CHRS I + U </c:v>
                        </c:pt>
                        <c:pt idx="1">
                          <c:v>CHRS I
 C+O</c:v>
                        </c:pt>
                        <c:pt idx="2">
                          <c:v>CHRS U 
C+O</c:v>
                        </c:pt>
                        <c:pt idx="3">
                          <c:v>LHSS</c:v>
                        </c:pt>
                        <c:pt idx="4">
                          <c:v>ESCALE JEUNE</c:v>
                        </c:pt>
                        <c:pt idx="5">
                          <c:v>SPIP</c:v>
                        </c:pt>
                        <c:pt idx="6">
                          <c:v>L'Embellie</c:v>
                        </c:pt>
                        <c:pt idx="7">
                          <c:v>La Belle Echappée</c:v>
                        </c:pt>
                        <c:pt idx="8">
                          <c:v>CPCA</c:v>
                        </c:pt>
                        <c:pt idx="9">
                          <c:v>TDA</c:v>
                        </c:pt>
                        <c:pt idx="10">
                          <c:v>MR</c:v>
                        </c:pt>
                        <c:pt idx="11">
                          <c:v>AVDL</c:v>
                        </c:pt>
                        <c:pt idx="12">
                          <c:v>ASLL</c:v>
                        </c:pt>
                        <c:pt idx="13">
                          <c:v>ARL</c:v>
                        </c:pt>
                        <c:pt idx="14">
                          <c:v>IML</c:v>
                        </c:pt>
                        <c:pt idx="15">
                          <c:v>CHANTIERS D'INSERTION</c:v>
                        </c:pt>
                        <c:pt idx="16">
                          <c:v>CDP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'Tableau de bord annuel'!$M$2:$M$28</c15:sqref>
                        </c15:fullRef>
                        <c15:formulaRef>
                          <c15:sqref>('Tableau de bord annuel'!$M$2,'Tableau de bord annuel'!$M$4,'Tableau de bord annuel'!$M$7,'Tableau de bord annuel'!$M$10:$M$15,'Tableau de bord annuel'!$M$20:$M$26,'Tableau de bord annuel'!$M$28)</c15:sqref>
                        </c15:formulaRef>
                      </c:ext>
                    </c:extLst>
                    <c:numCache>
                      <c:formatCode>0</c:formatCode>
                      <c:ptCount val="17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D8E-4A0C-ABE6-1EDCBF00CE51}"/>
                  </c:ext>
                </c:extLst>
              </c15:ser>
            </c15:filteredBarSeries>
          </c:ext>
        </c:extLst>
      </c:barChart>
      <c:catAx>
        <c:axId val="48633375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86334736"/>
        <c:crosses val="autoZero"/>
        <c:auto val="1"/>
        <c:lblAlgn val="ctr"/>
        <c:lblOffset val="100"/>
        <c:noMultiLvlLbl val="0"/>
      </c:catAx>
      <c:valAx>
        <c:axId val="48633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333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DMS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 annuel'!$R$1</c:f>
              <c:strCache>
                <c:ptCount val="1"/>
                <c:pt idx="0">
                  <c:v>DMS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'Tableau de bord annuel'!$A$2:$A$28</c15:sqref>
                  </c15:fullRef>
                </c:ext>
              </c:extLst>
              <c:f>('Tableau de bord annuel'!$A$2,'Tableau de bord annuel'!$A$10:$A$12,'Tableau de bord annuel'!$A$14,'Tableau de bord annuel'!$A$20:$A$21)</c:f>
              <c:strCache>
                <c:ptCount val="7"/>
                <c:pt idx="0">
                  <c:v>CHRS I + U </c:v>
                </c:pt>
                <c:pt idx="1">
                  <c:v>LHSS</c:v>
                </c:pt>
                <c:pt idx="2">
                  <c:v>ESCALE JEUNE</c:v>
                </c:pt>
                <c:pt idx="3">
                  <c:v>SPIP</c:v>
                </c:pt>
                <c:pt idx="4">
                  <c:v>La Belle Echappée</c:v>
                </c:pt>
                <c:pt idx="5">
                  <c:v>TDA</c:v>
                </c:pt>
                <c:pt idx="6">
                  <c:v>MR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annuel'!$R$2:$R$28</c15:sqref>
                  </c15:fullRef>
                </c:ext>
              </c:extLst>
              <c:f>('Tableau de bord annuel'!$R$2,'Tableau de bord annuel'!$R$10:$R$12,'Tableau de bord annuel'!$R$14,'Tableau de bord annuel'!$R$20:$R$21)</c:f>
              <c:numCache>
                <c:formatCode>0</c:formatCode>
                <c:ptCount val="7"/>
                <c:pt idx="0">
                  <c:v>0</c:v>
                </c:pt>
                <c:pt idx="1">
                  <c:v>237.7</c:v>
                </c:pt>
                <c:pt idx="2">
                  <c:v>414.2</c:v>
                </c:pt>
                <c:pt idx="3">
                  <c:v>296</c:v>
                </c:pt>
                <c:pt idx="5">
                  <c:v>329.66666666666669</c:v>
                </c:pt>
                <c:pt idx="6">
                  <c:v>2465.1999999999998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39-4C57-95FD-A0A7CC8178B1}"/>
            </c:ext>
          </c:extLst>
        </c:ser>
        <c:ser>
          <c:idx val="1"/>
          <c:order val="1"/>
          <c:tx>
            <c:strRef>
              <c:f>'Tableau de bord annuel'!$S$1</c:f>
              <c:strCache>
                <c:ptCount val="1"/>
                <c:pt idx="0">
                  <c:v>Obj.
DMS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'Tableau de bord annuel'!$A$2:$A$28</c15:sqref>
                  </c15:fullRef>
                </c:ext>
              </c:extLst>
              <c:f>('Tableau de bord annuel'!$A$2,'Tableau de bord annuel'!$A$10:$A$12,'Tableau de bord annuel'!$A$14,'Tableau de bord annuel'!$A$20:$A$21)</c:f>
              <c:strCache>
                <c:ptCount val="7"/>
                <c:pt idx="0">
                  <c:v>CHRS I + U </c:v>
                </c:pt>
                <c:pt idx="1">
                  <c:v>LHSS</c:v>
                </c:pt>
                <c:pt idx="2">
                  <c:v>ESCALE JEUNE</c:v>
                </c:pt>
                <c:pt idx="3">
                  <c:v>SPIP</c:v>
                </c:pt>
                <c:pt idx="4">
                  <c:v>La Belle Echappée</c:v>
                </c:pt>
                <c:pt idx="5">
                  <c:v>TDA</c:v>
                </c:pt>
                <c:pt idx="6">
                  <c:v>MR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annuel'!$S$2:$S$28</c15:sqref>
                  </c15:fullRef>
                </c:ext>
              </c:extLst>
              <c:f>('Tableau de bord annuel'!$S$2,'Tableau de bord annuel'!$S$10:$S$12,'Tableau de bord annuel'!$S$14,'Tableau de bord annuel'!$S$20:$S$21)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1-DE39-4C57-95FD-A0A7CC8178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4951080"/>
        <c:axId val="604950424"/>
      </c:barChart>
      <c:catAx>
        <c:axId val="604951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4950424"/>
        <c:crosses val="autoZero"/>
        <c:auto val="1"/>
        <c:lblAlgn val="ctr"/>
        <c:lblOffset val="100"/>
        <c:noMultiLvlLbl val="0"/>
      </c:catAx>
      <c:valAx>
        <c:axId val="604950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4951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Durée Moyenne D'accompagnement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 annuel'!$V$1</c:f>
              <c:strCache>
                <c:ptCount val="1"/>
                <c:pt idx="0">
                  <c:v>DM A
 (durée moyenne d'accompagnement)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'Tableau de bord annuel'!$A$2:$A$28</c15:sqref>
                  </c15:fullRef>
                </c:ext>
              </c:extLst>
              <c:f>('Tableau de bord annuel'!$A$15,'Tableau de bord annuel'!$A$22:$A$28)</c:f>
              <c:strCache>
                <c:ptCount val="8"/>
                <c:pt idx="0">
                  <c:v>CPCA</c:v>
                </c:pt>
                <c:pt idx="1">
                  <c:v>AVDL</c:v>
                </c:pt>
                <c:pt idx="2">
                  <c:v>ASLL</c:v>
                </c:pt>
                <c:pt idx="3">
                  <c:v>ARL</c:v>
                </c:pt>
                <c:pt idx="4">
                  <c:v>IML</c:v>
                </c:pt>
                <c:pt idx="5">
                  <c:v>CHANTIERS D'INSERTION</c:v>
                </c:pt>
                <c:pt idx="6">
                  <c:v>RSA</c:v>
                </c:pt>
                <c:pt idx="7">
                  <c:v>CDP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annuel'!$V$2:$V$28</c15:sqref>
                  </c15:fullRef>
                </c:ext>
              </c:extLst>
              <c:f>('Tableau de bord annuel'!$V$15,'Tableau de bord annuel'!$V$22:$V$28)</c:f>
              <c:numCache>
                <c:formatCode>0</c:formatCode>
                <c:ptCount val="8"/>
                <c:pt idx="1">
                  <c:v>190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D9-4454-90F4-FA1809D0EA5E}"/>
            </c:ext>
          </c:extLst>
        </c:ser>
        <c:ser>
          <c:idx val="1"/>
          <c:order val="1"/>
          <c:tx>
            <c:strRef>
              <c:f>'Tableau de bord annuel'!$W$1</c:f>
              <c:strCache>
                <c:ptCount val="1"/>
                <c:pt idx="0">
                  <c:v>Obj.
DM 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'Tableau de bord annuel'!$A$2:$A$28</c15:sqref>
                  </c15:fullRef>
                </c:ext>
              </c:extLst>
              <c:f>('Tableau de bord annuel'!$A$15,'Tableau de bord annuel'!$A$22:$A$28)</c:f>
              <c:strCache>
                <c:ptCount val="8"/>
                <c:pt idx="0">
                  <c:v>CPCA</c:v>
                </c:pt>
                <c:pt idx="1">
                  <c:v>AVDL</c:v>
                </c:pt>
                <c:pt idx="2">
                  <c:v>ASLL</c:v>
                </c:pt>
                <c:pt idx="3">
                  <c:v>ARL</c:v>
                </c:pt>
                <c:pt idx="4">
                  <c:v>IML</c:v>
                </c:pt>
                <c:pt idx="5">
                  <c:v>CHANTIERS D'INSERTION</c:v>
                </c:pt>
                <c:pt idx="6">
                  <c:v>RSA</c:v>
                </c:pt>
                <c:pt idx="7">
                  <c:v>CDP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 de bord annuel'!$W$2:$W$28</c15:sqref>
                  </c15:fullRef>
                </c:ext>
              </c:extLst>
              <c:f>('Tableau de bord annuel'!$W$15,'Tableau de bord annuel'!$W$22:$W$28)</c:f>
              <c:numCache>
                <c:formatCode>General</c:formatCode>
                <c:ptCount val="8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D9-4454-90F4-FA1809D0EA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0882432"/>
        <c:axId val="540872264"/>
      </c:barChart>
      <c:catAx>
        <c:axId val="54088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872264"/>
        <c:crosses val="autoZero"/>
        <c:auto val="1"/>
        <c:lblAlgn val="ctr"/>
        <c:lblOffset val="100"/>
        <c:noMultiLvlLbl val="0"/>
      </c:catAx>
      <c:valAx>
        <c:axId val="540872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882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171450</xdr:rowOff>
    </xdr:from>
    <xdr:to>
      <xdr:col>5</xdr:col>
      <xdr:colOff>190500</xdr:colOff>
      <xdr:row>16</xdr:row>
      <xdr:rowOff>57150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333375</xdr:colOff>
      <xdr:row>1</xdr:row>
      <xdr:rowOff>180975</xdr:rowOff>
    </xdr:from>
    <xdr:to>
      <xdr:col>11</xdr:col>
      <xdr:colOff>333375</xdr:colOff>
      <xdr:row>16</xdr:row>
      <xdr:rowOff>66675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5</xdr:col>
      <xdr:colOff>142875</xdr:colOff>
      <xdr:row>32</xdr:row>
      <xdr:rowOff>76200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0</xdr:colOff>
      <xdr:row>18</xdr:row>
      <xdr:rowOff>0</xdr:rowOff>
    </xdr:from>
    <xdr:to>
      <xdr:col>12</xdr:col>
      <xdr:colOff>0</xdr:colOff>
      <xdr:row>32</xdr:row>
      <xdr:rowOff>76200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34</xdr:row>
      <xdr:rowOff>0</xdr:rowOff>
    </xdr:from>
    <xdr:to>
      <xdr:col>5</xdr:col>
      <xdr:colOff>142875</xdr:colOff>
      <xdr:row>48</xdr:row>
      <xdr:rowOff>76200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3644DBAB-0DE2-4ACF-838A-859AFA085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4FCB63F7-CC4E-4084-AEC2-1D871A42A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AA2EB16A-95D7-4B3A-9339-17880EAC8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2B53809-8865-4F0C-9BB6-2875CA085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9DE69FC0-DD96-412F-8621-FC8CE444F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155464</xdr:colOff>
      <xdr:row>16</xdr:row>
      <xdr:rowOff>88631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B8B161DD-BC8C-4C75-ABA8-8BAD321C3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12589</xdr:colOff>
      <xdr:row>16</xdr:row>
      <xdr:rowOff>88631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19711AB3-E2D7-4025-9DB0-5364C73C6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1125" y="38100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5</xdr:col>
      <xdr:colOff>155464</xdr:colOff>
      <xdr:row>32</xdr:row>
      <xdr:rowOff>82534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8F489A4-C36E-40E4-9D4E-0C21D0C80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12</xdr:col>
      <xdr:colOff>12589</xdr:colOff>
      <xdr:row>32</xdr:row>
      <xdr:rowOff>82534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D506342-6922-4213-B1F5-176431D9F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91125" y="3429000"/>
          <a:ext cx="4584589" cy="2749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155464</xdr:colOff>
      <xdr:row>48</xdr:row>
      <xdr:rowOff>82534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B7624B27-2E06-4C79-85A7-25A8AC3C3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77000"/>
          <a:ext cx="4584589" cy="27495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2%20-%20CHRS\TABLEAU%20GENERAL%20CHRS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3%20-%20LHSS\TABLEAU%20LHSS%2020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20%20-%20Escale%20jeunes\TABLEAU%20ESCALE%20JEUNES%20202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9%20-%20SPIP\TABLEAU%20GENERAL%20SPIP%202020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1%20-%20Accueils%20de%20jour\SUIVI%20ACCUEIL%20DE%20JOUR%20CARPENTRAS%202020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1%20-%20Accueils%20de%20jour\SUIVI%20ACCUEIL%20DE%20JOUR%20ORANGE%202020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23%20-%20Toit%20d'abord\TABLEAU%20TOIT%20D'ABORD%202020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4%20-%20Maisons%20relais\TABLEAU%20MAISON%20RELAIS%202020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HESO\03%20-%20P&#244;le%20h&#233;bergement-logement\031%20-%20Activites\0315%20-%20Logement\03154%20-%20AVDL\Suivi%20AVDL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TAUX D'OCCUPATION"/>
      <sheetName val="Sorties &amp; DMS"/>
      <sheetName val="SORTIES_CHRS"/>
      <sheetName val="TYPOLOGIE PUBLIC ACC."/>
      <sheetName val="Liste"/>
    </sheetNames>
    <sheetDataSet>
      <sheetData sheetId="0" refreshError="1">
        <row r="7">
          <cell r="N7" t="str">
            <v>Femme + 2 enfants</v>
          </cell>
        </row>
        <row r="8">
          <cell r="N8"/>
        </row>
        <row r="9">
          <cell r="N9"/>
        </row>
        <row r="10">
          <cell r="N10" t="str">
            <v>Femme + 1 enfant</v>
          </cell>
        </row>
        <row r="11">
          <cell r="N11"/>
        </row>
        <row r="12">
          <cell r="N12" t="str">
            <v>Homme + 3 enfants</v>
          </cell>
        </row>
        <row r="13">
          <cell r="N13"/>
        </row>
        <row r="14">
          <cell r="N14"/>
        </row>
        <row r="15">
          <cell r="N15"/>
        </row>
        <row r="16">
          <cell r="N16" t="str">
            <v>Femme seule</v>
          </cell>
        </row>
        <row r="17">
          <cell r="N17" t="str">
            <v>Femme + 2 enfants</v>
          </cell>
        </row>
        <row r="18">
          <cell r="N18"/>
        </row>
        <row r="19">
          <cell r="N19"/>
        </row>
        <row r="20">
          <cell r="N20" t="str">
            <v>Homme seul</v>
          </cell>
        </row>
        <row r="21">
          <cell r="N21" t="str">
            <v>Femme + 1 enfant</v>
          </cell>
        </row>
        <row r="22">
          <cell r="N22"/>
        </row>
        <row r="23">
          <cell r="N23" t="str">
            <v>Femme + 3 enfants</v>
          </cell>
        </row>
        <row r="24">
          <cell r="N24"/>
        </row>
        <row r="25">
          <cell r="N25"/>
        </row>
        <row r="26">
          <cell r="N26"/>
        </row>
        <row r="27">
          <cell r="N27" t="str">
            <v>Homme seul</v>
          </cell>
        </row>
        <row r="28">
          <cell r="N28" t="str">
            <v>Homme seul</v>
          </cell>
        </row>
        <row r="29">
          <cell r="N29" t="str">
            <v>Femme + 1 enfant</v>
          </cell>
        </row>
        <row r="30">
          <cell r="N30"/>
        </row>
        <row r="31">
          <cell r="N31" t="str">
            <v>Femme + 1 enfant</v>
          </cell>
        </row>
        <row r="32">
          <cell r="N32"/>
        </row>
        <row r="33">
          <cell r="N33" t="str">
            <v>Homme + 1 enfant</v>
          </cell>
        </row>
        <row r="34">
          <cell r="N34"/>
        </row>
        <row r="35">
          <cell r="N35" t="str">
            <v>Femme + 2 enfants</v>
          </cell>
        </row>
        <row r="36">
          <cell r="N36"/>
        </row>
        <row r="37">
          <cell r="N37"/>
        </row>
        <row r="38">
          <cell r="N38" t="str">
            <v>Homme seul</v>
          </cell>
        </row>
        <row r="39">
          <cell r="N39" t="str">
            <v>Femme seule</v>
          </cell>
        </row>
        <row r="40">
          <cell r="N40" t="str">
            <v>Femme + 2 enfants</v>
          </cell>
        </row>
        <row r="41">
          <cell r="N41"/>
        </row>
        <row r="42">
          <cell r="N42"/>
        </row>
        <row r="43">
          <cell r="N43" t="str">
            <v>Femme + 3 enfants</v>
          </cell>
        </row>
        <row r="44">
          <cell r="N44"/>
        </row>
        <row r="45">
          <cell r="N45"/>
        </row>
        <row r="46">
          <cell r="N46"/>
        </row>
        <row r="47">
          <cell r="N47" t="str">
            <v>Femme seule</v>
          </cell>
        </row>
        <row r="48">
          <cell r="N48" t="str">
            <v>Couple + 1 enfant</v>
          </cell>
        </row>
        <row r="49">
          <cell r="N49"/>
        </row>
        <row r="50">
          <cell r="N50"/>
        </row>
        <row r="51">
          <cell r="N51" t="str">
            <v>Homme seul</v>
          </cell>
        </row>
        <row r="52">
          <cell r="N52" t="str">
            <v>Homme seul</v>
          </cell>
        </row>
        <row r="53">
          <cell r="N53" t="str">
            <v>Femme + 1 enfant</v>
          </cell>
        </row>
        <row r="54">
          <cell r="N54" t="str">
            <v>Femme seule</v>
          </cell>
        </row>
        <row r="55">
          <cell r="N55" t="str">
            <v>Femme seule</v>
          </cell>
        </row>
        <row r="56">
          <cell r="N56" t="str">
            <v>Homme seul</v>
          </cell>
        </row>
        <row r="57">
          <cell r="N57" t="str">
            <v>Femme seule</v>
          </cell>
        </row>
        <row r="58">
          <cell r="N58" t="str">
            <v>Femme seule</v>
          </cell>
        </row>
        <row r="59">
          <cell r="N59" t="str">
            <v>Couple</v>
          </cell>
        </row>
        <row r="60">
          <cell r="N60"/>
        </row>
        <row r="61">
          <cell r="N61" t="str">
            <v>Homme seul</v>
          </cell>
        </row>
        <row r="62">
          <cell r="N62"/>
        </row>
        <row r="63">
          <cell r="N63"/>
        </row>
        <row r="64">
          <cell r="N64"/>
        </row>
        <row r="65">
          <cell r="N65"/>
        </row>
        <row r="66">
          <cell r="N66"/>
        </row>
        <row r="67">
          <cell r="N67"/>
        </row>
        <row r="68">
          <cell r="N68"/>
        </row>
        <row r="69">
          <cell r="N69" t="str">
            <v>Femme seule</v>
          </cell>
        </row>
        <row r="70">
          <cell r="N70" t="str">
            <v>Homme seul</v>
          </cell>
        </row>
        <row r="71">
          <cell r="N71" t="str">
            <v>Femme seule</v>
          </cell>
        </row>
        <row r="72">
          <cell r="N72" t="str">
            <v>Homme seul</v>
          </cell>
        </row>
        <row r="73">
          <cell r="N73" t="str">
            <v>Femme seule</v>
          </cell>
        </row>
        <row r="74">
          <cell r="N74" t="str">
            <v>Homme seul</v>
          </cell>
        </row>
        <row r="75">
          <cell r="N75" t="str">
            <v>Femme seule</v>
          </cell>
        </row>
        <row r="76">
          <cell r="N76" t="str">
            <v>Homme seul</v>
          </cell>
        </row>
        <row r="77">
          <cell r="N77" t="str">
            <v>Femme seule</v>
          </cell>
        </row>
        <row r="78">
          <cell r="N78" t="str">
            <v>Homme seul</v>
          </cell>
        </row>
        <row r="79">
          <cell r="N79" t="str">
            <v>Femme seule</v>
          </cell>
        </row>
        <row r="80">
          <cell r="N80" t="str">
            <v>Femme + 1 enfant</v>
          </cell>
        </row>
        <row r="81">
          <cell r="N81"/>
        </row>
        <row r="82">
          <cell r="N82" t="str">
            <v>Homme seul</v>
          </cell>
        </row>
        <row r="83">
          <cell r="N83"/>
        </row>
        <row r="84">
          <cell r="N84" t="str">
            <v>Femme + 1 enfant</v>
          </cell>
        </row>
        <row r="85">
          <cell r="N85" t="str">
            <v>Homme seul</v>
          </cell>
        </row>
        <row r="86">
          <cell r="N86" t="str">
            <v>Femme seule</v>
          </cell>
        </row>
        <row r="87">
          <cell r="N87" t="str">
            <v>Homme seul</v>
          </cell>
        </row>
        <row r="88">
          <cell r="N88" t="str">
            <v>Femme seule</v>
          </cell>
        </row>
        <row r="89">
          <cell r="N89" t="str">
            <v>Femme seule</v>
          </cell>
        </row>
        <row r="90">
          <cell r="N90" t="str">
            <v>Femme seule</v>
          </cell>
        </row>
        <row r="91">
          <cell r="N91" t="str">
            <v>Femme seule</v>
          </cell>
        </row>
        <row r="92">
          <cell r="N92" t="str">
            <v>Femme seule</v>
          </cell>
        </row>
        <row r="93">
          <cell r="N93" t="str">
            <v>Homme seul</v>
          </cell>
        </row>
        <row r="94">
          <cell r="N94" t="str">
            <v>Homme seul</v>
          </cell>
        </row>
        <row r="95">
          <cell r="N95" t="str">
            <v>Femme seule</v>
          </cell>
        </row>
        <row r="96">
          <cell r="N96" t="str">
            <v>Homme seul</v>
          </cell>
        </row>
        <row r="97">
          <cell r="N97" t="str">
            <v>Femme seule</v>
          </cell>
        </row>
        <row r="98">
          <cell r="N98" t="str">
            <v>Homme seul</v>
          </cell>
        </row>
        <row r="99">
          <cell r="N99" t="str">
            <v>Femme seule</v>
          </cell>
        </row>
        <row r="100">
          <cell r="N100" t="str">
            <v>Femme seule</v>
          </cell>
        </row>
        <row r="101">
          <cell r="N101" t="str">
            <v>Femme seule</v>
          </cell>
        </row>
        <row r="102">
          <cell r="N102" t="str">
            <v>Homme seul</v>
          </cell>
        </row>
        <row r="103">
          <cell r="N103" t="str">
            <v>Femme seule</v>
          </cell>
        </row>
        <row r="104">
          <cell r="N104" t="str">
            <v>Homme seul</v>
          </cell>
        </row>
        <row r="105">
          <cell r="N105"/>
        </row>
        <row r="106">
          <cell r="N106"/>
        </row>
        <row r="107">
          <cell r="N107"/>
        </row>
        <row r="108">
          <cell r="N108"/>
        </row>
        <row r="109">
          <cell r="N109"/>
        </row>
        <row r="110">
          <cell r="N110"/>
        </row>
        <row r="111">
          <cell r="N111"/>
        </row>
        <row r="112">
          <cell r="N112" t="str">
            <v>Homme seul</v>
          </cell>
        </row>
        <row r="113">
          <cell r="N113" t="str">
            <v>Homme seul</v>
          </cell>
        </row>
        <row r="114">
          <cell r="N114" t="str">
            <v>Femme + 2 enfants</v>
          </cell>
        </row>
        <row r="115">
          <cell r="N115"/>
        </row>
        <row r="116">
          <cell r="N116"/>
        </row>
        <row r="117">
          <cell r="N117" t="str">
            <v>Homme seul</v>
          </cell>
        </row>
        <row r="118">
          <cell r="N118" t="str">
            <v>Homme seul</v>
          </cell>
        </row>
        <row r="119">
          <cell r="N119" t="str">
            <v>Homme seul</v>
          </cell>
        </row>
        <row r="120">
          <cell r="N120" t="str">
            <v>Femme seule</v>
          </cell>
        </row>
        <row r="121">
          <cell r="N121" t="str">
            <v>Homme seul</v>
          </cell>
        </row>
        <row r="122">
          <cell r="N122" t="str">
            <v>Couple + 3 enfants</v>
          </cell>
        </row>
        <row r="123">
          <cell r="N123"/>
        </row>
        <row r="124">
          <cell r="N124"/>
        </row>
        <row r="125">
          <cell r="N125"/>
        </row>
        <row r="126">
          <cell r="N126"/>
        </row>
        <row r="127">
          <cell r="N127" t="str">
            <v>Femme seule</v>
          </cell>
        </row>
        <row r="128">
          <cell r="N128" t="str">
            <v>Homme seul</v>
          </cell>
        </row>
        <row r="129">
          <cell r="N129" t="str">
            <v>Homme seul</v>
          </cell>
        </row>
        <row r="130">
          <cell r="N130" t="str">
            <v>Femme seule</v>
          </cell>
        </row>
        <row r="131">
          <cell r="N131" t="str">
            <v>Femme seule</v>
          </cell>
        </row>
        <row r="132">
          <cell r="N132" t="str">
            <v>Homme seul</v>
          </cell>
        </row>
        <row r="133">
          <cell r="N133" t="str">
            <v>Homme seul</v>
          </cell>
        </row>
        <row r="134">
          <cell r="N134" t="str">
            <v>Femme seule</v>
          </cell>
        </row>
        <row r="135">
          <cell r="N135" t="str">
            <v>Homme seul</v>
          </cell>
        </row>
        <row r="136">
          <cell r="N136" t="str">
            <v>Homme + 2 enfants</v>
          </cell>
        </row>
        <row r="137">
          <cell r="N137"/>
        </row>
        <row r="138">
          <cell r="N138"/>
        </row>
        <row r="139">
          <cell r="N139" t="str">
            <v>Femme seule</v>
          </cell>
        </row>
        <row r="140">
          <cell r="N140" t="str">
            <v>Femme seule</v>
          </cell>
        </row>
        <row r="141">
          <cell r="N141" t="str">
            <v>Femme seule</v>
          </cell>
        </row>
        <row r="142">
          <cell r="N142" t="str">
            <v>Femme + 1 enfant</v>
          </cell>
        </row>
        <row r="143">
          <cell r="N143"/>
        </row>
        <row r="144">
          <cell r="N144" t="str">
            <v>Homme seul</v>
          </cell>
        </row>
        <row r="145">
          <cell r="N145" t="str">
            <v>Femme + 3 enfants</v>
          </cell>
        </row>
        <row r="146">
          <cell r="N146"/>
        </row>
        <row r="147">
          <cell r="N147"/>
        </row>
        <row r="148">
          <cell r="N148"/>
        </row>
        <row r="149">
          <cell r="N149" t="str">
            <v>Homme seul</v>
          </cell>
        </row>
        <row r="150">
          <cell r="N150" t="str">
            <v>Homme seul</v>
          </cell>
        </row>
        <row r="151">
          <cell r="N151" t="str">
            <v>Couple + 2 enfants</v>
          </cell>
        </row>
        <row r="152">
          <cell r="N152"/>
        </row>
        <row r="153">
          <cell r="N153"/>
        </row>
        <row r="154">
          <cell r="N154"/>
        </row>
        <row r="155">
          <cell r="N155" t="str">
            <v>Homme seul</v>
          </cell>
        </row>
        <row r="156">
          <cell r="N156"/>
        </row>
        <row r="157">
          <cell r="N157"/>
        </row>
        <row r="158">
          <cell r="N158"/>
        </row>
        <row r="159">
          <cell r="N159"/>
        </row>
        <row r="160">
          <cell r="N160"/>
        </row>
        <row r="161">
          <cell r="N161"/>
        </row>
        <row r="162">
          <cell r="N162"/>
        </row>
        <row r="163">
          <cell r="N163"/>
        </row>
        <row r="164">
          <cell r="N164"/>
        </row>
        <row r="165">
          <cell r="N165"/>
        </row>
        <row r="166">
          <cell r="N166"/>
        </row>
        <row r="167">
          <cell r="N167"/>
        </row>
        <row r="168">
          <cell r="N168"/>
        </row>
        <row r="169">
          <cell r="N169"/>
        </row>
        <row r="170">
          <cell r="N170"/>
        </row>
        <row r="171">
          <cell r="N171"/>
        </row>
        <row r="172">
          <cell r="N172" t="str">
            <v>Homme seul</v>
          </cell>
        </row>
        <row r="173">
          <cell r="N173" t="str">
            <v>Femme seule</v>
          </cell>
        </row>
        <row r="174">
          <cell r="N174" t="str">
            <v>Homme seul</v>
          </cell>
        </row>
        <row r="175">
          <cell r="N175" t="str">
            <v>Homme seul</v>
          </cell>
        </row>
        <row r="176">
          <cell r="N176" t="str">
            <v>Femme seule</v>
          </cell>
        </row>
        <row r="177">
          <cell r="N177" t="str">
            <v>Femme seule</v>
          </cell>
        </row>
        <row r="178">
          <cell r="N178" t="str">
            <v>Homme seul</v>
          </cell>
        </row>
        <row r="179">
          <cell r="N179" t="str">
            <v>Femme seule</v>
          </cell>
        </row>
        <row r="180">
          <cell r="N180" t="str">
            <v>Homme seul</v>
          </cell>
        </row>
        <row r="181">
          <cell r="N181" t="str">
            <v>Homme seul</v>
          </cell>
        </row>
        <row r="182">
          <cell r="N182" t="str">
            <v>Femme seule</v>
          </cell>
        </row>
        <row r="183">
          <cell r="N183" t="str">
            <v>Femme seule</v>
          </cell>
        </row>
        <row r="184">
          <cell r="N184" t="str">
            <v>Femme seule</v>
          </cell>
        </row>
        <row r="185">
          <cell r="N185" t="str">
            <v>Homme seul</v>
          </cell>
        </row>
        <row r="186">
          <cell r="N186" t="str">
            <v>Femme seule</v>
          </cell>
        </row>
        <row r="187">
          <cell r="N187" t="str">
            <v>Homme seul</v>
          </cell>
        </row>
        <row r="188">
          <cell r="N188" t="str">
            <v>Femme + 3 enfants</v>
          </cell>
        </row>
        <row r="189">
          <cell r="N189"/>
        </row>
        <row r="190">
          <cell r="N190"/>
        </row>
        <row r="191">
          <cell r="N191"/>
        </row>
        <row r="192">
          <cell r="N192" t="str">
            <v>Femme + 2 enfants</v>
          </cell>
        </row>
        <row r="193">
          <cell r="N193"/>
        </row>
        <row r="194">
          <cell r="N194"/>
        </row>
        <row r="195">
          <cell r="N195" t="str">
            <v>Homme seul</v>
          </cell>
        </row>
        <row r="196">
          <cell r="N196" t="str">
            <v>Homme seul</v>
          </cell>
        </row>
        <row r="197">
          <cell r="N197" t="str">
            <v>Femme seule</v>
          </cell>
        </row>
        <row r="198">
          <cell r="N198" t="str">
            <v>Homme seul</v>
          </cell>
        </row>
        <row r="199">
          <cell r="N199" t="str">
            <v>Homme seul</v>
          </cell>
        </row>
        <row r="200">
          <cell r="N200" t="str">
            <v>Homme seul</v>
          </cell>
        </row>
        <row r="201">
          <cell r="N201" t="str">
            <v>Homme seul</v>
          </cell>
        </row>
        <row r="202">
          <cell r="N202"/>
        </row>
        <row r="203">
          <cell r="N203"/>
        </row>
        <row r="204">
          <cell r="N204"/>
        </row>
        <row r="205">
          <cell r="N205"/>
        </row>
        <row r="206">
          <cell r="N206"/>
        </row>
        <row r="207">
          <cell r="N207"/>
        </row>
        <row r="208">
          <cell r="N208"/>
        </row>
        <row r="209">
          <cell r="N209"/>
        </row>
        <row r="210">
          <cell r="N210"/>
        </row>
        <row r="211">
          <cell r="N211"/>
        </row>
        <row r="212">
          <cell r="N212"/>
        </row>
        <row r="213">
          <cell r="N213"/>
        </row>
        <row r="214">
          <cell r="N214"/>
        </row>
        <row r="215">
          <cell r="N215"/>
        </row>
        <row r="216">
          <cell r="N216"/>
        </row>
        <row r="217">
          <cell r="N217"/>
        </row>
        <row r="218">
          <cell r="N218"/>
        </row>
      </sheetData>
      <sheetData sheetId="1" refreshError="1">
        <row r="4">
          <cell r="D4" t="e">
            <v>#REF!</v>
          </cell>
        </row>
        <row r="54">
          <cell r="C54" t="e">
            <v>#REF!</v>
          </cell>
        </row>
        <row r="60">
          <cell r="C60">
            <v>0.81771457085828347</v>
          </cell>
        </row>
        <row r="65">
          <cell r="C65">
            <v>0.88512974051896209</v>
          </cell>
        </row>
        <row r="70">
          <cell r="C70">
            <v>0.75029940119760474</v>
          </cell>
        </row>
        <row r="75">
          <cell r="C75" t="e">
            <v>#REF!</v>
          </cell>
        </row>
        <row r="83">
          <cell r="C83">
            <v>0.97964071856287427</v>
          </cell>
        </row>
        <row r="91">
          <cell r="C91">
            <v>0.69311377245508987</v>
          </cell>
        </row>
      </sheetData>
      <sheetData sheetId="2" refreshError="1">
        <row r="7">
          <cell r="H7" t="e">
            <v>#REF!</v>
          </cell>
        </row>
        <row r="9">
          <cell r="V9">
            <v>25</v>
          </cell>
          <cell r="AG9">
            <v>17</v>
          </cell>
          <cell r="AR9">
            <v>7</v>
          </cell>
          <cell r="BC9">
            <v>1</v>
          </cell>
        </row>
        <row r="10">
          <cell r="H10" t="e">
            <v>#REF!</v>
          </cell>
        </row>
        <row r="11">
          <cell r="H11">
            <v>184.86274509803923</v>
          </cell>
        </row>
        <row r="12">
          <cell r="H12">
            <v>196.57894736842104</v>
          </cell>
          <cell r="V12">
            <v>3</v>
          </cell>
          <cell r="AG12">
            <v>3</v>
          </cell>
          <cell r="AR12">
            <v>0</v>
          </cell>
          <cell r="BC12">
            <v>0</v>
          </cell>
        </row>
        <row r="13">
          <cell r="H13">
            <v>177.90625</v>
          </cell>
        </row>
        <row r="14">
          <cell r="H14" t="e">
            <v>#REF!</v>
          </cell>
        </row>
        <row r="15">
          <cell r="H15">
            <v>62</v>
          </cell>
        </row>
        <row r="34">
          <cell r="V34">
            <v>15</v>
          </cell>
          <cell r="W34">
            <v>0.17241379310344829</v>
          </cell>
          <cell r="AG34">
            <v>8</v>
          </cell>
          <cell r="AH34">
            <v>0.34782608695652173</v>
          </cell>
          <cell r="AR34">
            <v>6</v>
          </cell>
          <cell r="AS34">
            <v>0.18181818181818182</v>
          </cell>
        </row>
        <row r="37">
          <cell r="V37">
            <v>2</v>
          </cell>
          <cell r="W37">
            <v>2.2988505747126436E-2</v>
          </cell>
          <cell r="AG37">
            <v>2</v>
          </cell>
          <cell r="AH37">
            <v>8.6956521739130432E-2</v>
          </cell>
          <cell r="AR37">
            <v>0</v>
          </cell>
          <cell r="AS37">
            <v>0</v>
          </cell>
        </row>
      </sheetData>
      <sheetData sheetId="3" refreshError="1"/>
      <sheetData sheetId="4" refreshError="1">
        <row r="50">
          <cell r="AD50">
            <v>118</v>
          </cell>
        </row>
        <row r="51">
          <cell r="AD51">
            <v>59</v>
          </cell>
        </row>
        <row r="52">
          <cell r="AD52">
            <v>51</v>
          </cell>
        </row>
        <row r="53">
          <cell r="AD53">
            <v>8</v>
          </cell>
        </row>
        <row r="54">
          <cell r="AD54">
            <v>29</v>
          </cell>
        </row>
        <row r="55">
          <cell r="AD55">
            <v>30</v>
          </cell>
        </row>
        <row r="56">
          <cell r="AD56">
            <v>22</v>
          </cell>
        </row>
        <row r="57">
          <cell r="AD57">
            <v>29</v>
          </cell>
        </row>
      </sheetData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STATISTIQUES"/>
      <sheetName val="Liste"/>
    </sheetNames>
    <sheetDataSet>
      <sheetData sheetId="0"/>
      <sheetData sheetId="1">
        <row r="4">
          <cell r="D4">
            <v>0.87574850299401197</v>
          </cell>
        </row>
        <row r="18">
          <cell r="AL18">
            <v>5</v>
          </cell>
        </row>
        <row r="19">
          <cell r="AL19">
            <v>0.5</v>
          </cell>
        </row>
        <row r="22">
          <cell r="F22">
            <v>237.7</v>
          </cell>
        </row>
        <row r="26">
          <cell r="B26">
            <v>13</v>
          </cell>
          <cell r="C26"/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STATISTIQUES"/>
      <sheetName val="Liste"/>
    </sheetNames>
    <sheetDataSet>
      <sheetData sheetId="0"/>
      <sheetData sheetId="1">
        <row r="4">
          <cell r="D4">
            <v>0.8532934131736527</v>
          </cell>
        </row>
        <row r="19">
          <cell r="AM19">
            <v>5</v>
          </cell>
        </row>
        <row r="22">
          <cell r="F22">
            <v>414.2</v>
          </cell>
          <cell r="AM22">
            <v>0.4</v>
          </cell>
        </row>
        <row r="26">
          <cell r="B26">
            <v>12</v>
          </cell>
          <cell r="C26"/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Statistiques"/>
      <sheetName val="TAUX D'OCCUPATION"/>
      <sheetName val="HEBERGES_CHRS"/>
      <sheetName val="SORTIES_CHRS"/>
      <sheetName val="Liste"/>
    </sheetNames>
    <sheetDataSet>
      <sheetData sheetId="0"/>
      <sheetData sheetId="1">
        <row r="4">
          <cell r="D4">
            <v>0.91916167664670656</v>
          </cell>
        </row>
        <row r="18">
          <cell r="AL18">
            <v>1</v>
          </cell>
        </row>
        <row r="19">
          <cell r="AL19">
            <v>1</v>
          </cell>
        </row>
        <row r="22">
          <cell r="F22">
            <v>296</v>
          </cell>
        </row>
        <row r="26">
          <cell r="B26">
            <v>3</v>
          </cell>
          <cell r="C26"/>
        </row>
      </sheetData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ADJ"/>
      <sheetName val="Feuil5"/>
      <sheetName val="Feuil4"/>
      <sheetName val="Feuil3"/>
      <sheetName val="Feuil2"/>
      <sheetName val="Feuil1"/>
      <sheetName val="STAT ADJ"/>
      <sheetName val="Présence ADJ"/>
      <sheetName val="Liste"/>
      <sheetName val="Suivi DOMI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C1">
            <v>1039</v>
          </cell>
        </row>
      </sheetData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ADJ"/>
      <sheetName val="STAT"/>
      <sheetName val="Présence"/>
      <sheetName val="Liste"/>
    </sheetNames>
    <sheetDataSet>
      <sheetData sheetId="0"/>
      <sheetData sheetId="1"/>
      <sheetData sheetId="2">
        <row r="1">
          <cell r="C1">
            <v>247</v>
          </cell>
        </row>
      </sheetData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DOC ADMIN"/>
      <sheetName val="Suivi RDV"/>
      <sheetName val="Suivi EI"/>
      <sheetName val="Per Diem"/>
      <sheetName val="Suivi travaux"/>
      <sheetName val="STATISTIQUES"/>
      <sheetName val="STATISTIQUES (2)"/>
      <sheetName val="profil à l'entrée"/>
      <sheetName val="profil des personnes sorties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D5">
            <v>0.65200000000000002</v>
          </cell>
        </row>
        <row r="7">
          <cell r="V7">
            <v>45</v>
          </cell>
        </row>
        <row r="23">
          <cell r="F23">
            <v>329.66666666666669</v>
          </cell>
        </row>
        <row r="29">
          <cell r="C29">
            <v>21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STATISTIQUES"/>
      <sheetName val="Liste"/>
    </sheetNames>
    <sheetDataSet>
      <sheetData sheetId="0"/>
      <sheetData sheetId="1">
        <row r="5">
          <cell r="E5">
            <v>0.85593770279039583</v>
          </cell>
        </row>
        <row r="16">
          <cell r="AE16">
            <v>45</v>
          </cell>
        </row>
        <row r="19">
          <cell r="AE19">
            <v>5</v>
          </cell>
        </row>
        <row r="21">
          <cell r="AE21">
            <v>2465.1999999999998</v>
          </cell>
        </row>
      </sheetData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BENEFICIAIRES"/>
      <sheetName val="Gestion des places SISIAO"/>
      <sheetName val="STAT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Suivi général mois mesure"/>
      <sheetName val="Objectifs"/>
      <sheetName val="Suivis actifs"/>
      <sheetName val="Liste"/>
    </sheetNames>
    <sheetDataSet>
      <sheetData sheetId="0"/>
      <sheetData sheetId="1"/>
      <sheetData sheetId="2">
        <row r="5">
          <cell r="Y5">
            <v>10</v>
          </cell>
        </row>
        <row r="6">
          <cell r="Y6">
            <v>0.625</v>
          </cell>
        </row>
        <row r="9">
          <cell r="R9">
            <v>1.2187657876539313</v>
          </cell>
        </row>
        <row r="68">
          <cell r="E68">
            <v>40</v>
          </cell>
        </row>
        <row r="146">
          <cell r="C146">
            <v>43</v>
          </cell>
        </row>
        <row r="149">
          <cell r="C149">
            <v>190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AA28" totalsRowShown="0" headerRowDxfId="65" headerRowBorderDxfId="64" tableBorderDxfId="63" totalsRowBorderDxfId="62">
  <autoFilter ref="A1:AA28" xr:uid="{00000000-0009-0000-0100-000001000000}"/>
  <tableColumns count="27">
    <tableColumn id="1" xr3:uid="{00000000-0010-0000-0100-000001000000}" name="Dispositif" dataDxfId="61"/>
    <tableColumn id="3" xr3:uid="{00000000-0010-0000-0100-000003000000}" name="FILE ACTIVE _x000a_ nombre de personnes accompagnées différentes inscrites par dispositifs au 31+ nombre de personnes sorties" dataDxfId="60"/>
    <tableColumn id="15" xr3:uid="{00000000-0010-0000-0100-00000F000000}" name="Obj._x000a_ File Active"/>
    <tableColumn id="4" xr3:uid="{00000000-0010-0000-0100-000004000000}" name="NOMBRE DE MENAGE" dataDxfId="59">
      <calculatedColumnFormula>'[1]TYPOLOGIE PUBLIC ACC.'!$AD$50</calculatedColumnFormula>
    </tableColumn>
    <tableColumn id="16" xr3:uid="{00000000-0010-0000-0100-000010000000}" name="Obj._x000a_ Nombre de ménage"/>
    <tableColumn id="5" xr3:uid="{00000000-0010-0000-0100-000005000000}" name="TAUX D'OCCUPATION" dataDxfId="58">
      <calculatedColumnFormula>'[1]TAUX D''OCCUPATION'!$D$4</calculatedColumnFormula>
    </tableColumn>
    <tableColumn id="17" xr3:uid="{00000000-0010-0000-0100-000011000000}" name="Objectif _x000a_Taux d'occupation"/>
    <tableColumn id="6" xr3:uid="{00000000-0010-0000-0100-000006000000}" name="TAUX DE RéALISATION DES MESURES" dataDxfId="57">
      <calculatedColumnFormula>[9]STAT!$R$9</calculatedColumnFormula>
    </tableColumn>
    <tableColumn id="18" xr3:uid="{00000000-0010-0000-0100-000012000000}" name="Objectif Taux de réalisation" dataDxfId="56"/>
    <tableColumn id="7" xr3:uid="{00000000-0010-0000-0100-000007000000}" name="NOMBRE DE PERSONNES SORTIES POSITIVES " dataDxfId="55">
      <calculatedColumnFormula>'[1]Sorties &amp; DMS'!$V$9+'[1]Sorties &amp; DMS'!$V$12</calculatedColumnFormula>
    </tableColumn>
    <tableColumn id="19" xr3:uid="{00000000-0010-0000-0100-000013000000}" name="objectif nombre de p. sorties positives" dataDxfId="54"/>
    <tableColumn id="8" xr3:uid="{00000000-0010-0000-0100-000008000000}" name="NOMBRE DE MENAGES SORTIES positives" dataDxfId="53">
      <calculatedColumnFormula>'[1]Sorties &amp; DMS'!$V$34+'[1]Sorties &amp; DMS'!$V$37</calculatedColumnFormula>
    </tableColumn>
    <tableColumn id="20" xr3:uid="{00000000-0010-0000-0100-000014000000}" name="Obj. Nombre de ménages sorties vers le logement"/>
    <tableColumn id="9" xr3:uid="{00000000-0010-0000-0100-000009000000}" name="TAUX DE SORTIE positive (cf les ménages)" dataDxfId="52">
      <calculatedColumnFormula>'[1]Sorties &amp; DMS'!$W$34+'[1]Sorties &amp; DMS'!$W$37</calculatedColumnFormula>
    </tableColumn>
    <tableColumn id="21" xr3:uid="{00000000-0010-0000-0100-000015000000}" name="Obj._x000a_Tx sortie logement"/>
    <tableColumn id="27" xr3:uid="{00000000-0010-0000-0100-00001B000000}" name="% de sortie par glissement de bail"/>
    <tableColumn id="28" xr3:uid="{00000000-0010-0000-0100-00001C000000}" name="Obj_x000a_% sortie par glissement"/>
    <tableColumn id="10" xr3:uid="{00000000-0010-0000-0100-00000A000000}" name="DMS" dataDxfId="51">
      <calculatedColumnFormula>'[1]Sorties &amp; DMS'!$H$7</calculatedColumnFormula>
    </tableColumn>
    <tableColumn id="22" xr3:uid="{00000000-0010-0000-0100-000016000000}" name="Obj._x000a_DMS" dataDxfId="50"/>
    <tableColumn id="11" xr3:uid="{00000000-0010-0000-0100-00000B000000}" name="NOMBRE DE MENAGE DEPASSANT LA DMS" dataDxfId="49"/>
    <tableColumn id="23" xr3:uid="{00000000-0010-0000-0100-000017000000}" name="Obj._x000a_DMS dépassée: nombre de ménage"/>
    <tableColumn id="14" xr3:uid="{00000000-0010-0000-0100-00000E000000}" name="DM A_x000a_ (durée moyenne d'accompagnement)" dataDxfId="48">
      <calculatedColumnFormula>[9]STAT!$C$149</calculatedColumnFormula>
    </tableColumn>
    <tableColumn id="24" xr3:uid="{00000000-0010-0000-0100-000018000000}" name="Obj._x000a_DM A"/>
    <tableColumn id="12" xr3:uid="{00000000-0010-0000-0100-00000C000000}" name="Taux d'insertion: nombre de personne sortie vers emploi" dataDxfId="47"/>
    <tableColumn id="25" xr3:uid="{00000000-0010-0000-0100-000019000000}" name="Obj_x000a_Tx d'insertion vers l'emploi" dataDxfId="46"/>
    <tableColumn id="13" xr3:uid="{00000000-0010-0000-0100-00000D000000}" name="Taux d'insertion : nombre de personne ayant obtenue une formation" dataDxfId="45"/>
    <tableColumn id="29" xr3:uid="{00000000-0010-0000-0100-00001D000000}" name="Obj._x000a_Tx d'insertion vers la formation" dataDxfId="44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EF5AC57-FE66-4A70-8EC2-AA3B27C7ABB5}" name="Tableau17" displayName="Tableau17" ref="A1:AA28" totalsRowShown="0" headerRowDxfId="43" headerRowBorderDxfId="41" tableBorderDxfId="42" totalsRowBorderDxfId="40">
  <autoFilter ref="A1:AA28" xr:uid="{00000000-0009-0000-0100-000001000000}"/>
  <tableColumns count="27">
    <tableColumn id="1" xr3:uid="{B651F535-E5AE-4455-A18E-AE364466DEA0}" name="Dispositif" dataDxfId="39"/>
    <tableColumn id="3" xr3:uid="{42F0ED4A-326D-4408-8AB8-2E35FDBA7385}" name="FILE ACTIVE _x000a_ nombre de personnes accompagnées différentes inscrites par dispositifs au 31+ nombre de personnes sorties" dataDxfId="38"/>
    <tableColumn id="15" xr3:uid="{36115C3C-37E9-4961-909C-92970DA5C071}" name="Obj._x000a_ File Active"/>
    <tableColumn id="4" xr3:uid="{A4164D66-2998-4DCA-BC2E-1FD8D8BE5C20}" name="NOMBRE DE MENAGE" dataDxfId="37"/>
    <tableColumn id="16" xr3:uid="{19EEC778-6F28-47F4-8D96-0FAF3BAE6B89}" name="Obj._x000a_ Nombre de ménage"/>
    <tableColumn id="5" xr3:uid="{44C147D3-BDC6-4188-ACF4-BA489EB279B7}" name="TAUX D'OCCUPATION" dataDxfId="36"/>
    <tableColumn id="17" xr3:uid="{B5CAA1CB-135B-4C8A-B1B3-0610365CCC04}" name="Objectif _x000a_Taux d'occupation"/>
    <tableColumn id="6" xr3:uid="{231FFA04-7B86-4A06-B2D3-76AA7C4E1441}" name="TAUX DE RéALISATION DES MESURES" dataDxfId="35"/>
    <tableColumn id="18" xr3:uid="{4CBD8C69-5359-4B78-BBF4-D03BC3324F6B}" name="Objectif Taux de réalisation" dataDxfId="34"/>
    <tableColumn id="7" xr3:uid="{F8513FDD-653D-4A67-9F0C-A6963629E019}" name="NOMBRE DE PERSONNES SORTIES POSITIVES " dataDxfId="33"/>
    <tableColumn id="19" xr3:uid="{A45B1AD8-B7D6-458D-88CC-A31983DC49BB}" name="objectif nombre de p. sorties positives" dataDxfId="32"/>
    <tableColumn id="8" xr3:uid="{6A168A0E-2F7A-44E0-B34B-FC1FFE77BE32}" name="NOMBRE DE MENAGES SORTIES positives" dataDxfId="31"/>
    <tableColumn id="20" xr3:uid="{7D4DB37D-EE73-4464-8E68-309CD368FB81}" name="Obj. Nombre de ménages sorties vers le logement"/>
    <tableColumn id="9" xr3:uid="{39DE90D7-37E2-47EB-99F6-7840969B3F44}" name="TAUX DE SORTIE positive (cf les ménages)" dataDxfId="30"/>
    <tableColumn id="21" xr3:uid="{712C47E9-C3C5-4C41-8EE1-70DDB1BB7C8B}" name="Obj._x000a_Tx sortie logement"/>
    <tableColumn id="27" xr3:uid="{7B83767A-6AF7-4370-89D0-64C275429ABB}" name="% de sortie par glissement de bail"/>
    <tableColumn id="28" xr3:uid="{F7E1118F-61D8-4DDB-9EB8-A470ECE9D02A}" name="Obj_x000a_% sortie par glissement"/>
    <tableColumn id="10" xr3:uid="{3B7299B5-02E8-4351-99F3-DE108CF9F281}" name="DMS" dataDxfId="29"/>
    <tableColumn id="22" xr3:uid="{DE4D7714-B4F7-4297-98F1-80E1419B680F}" name="Obj._x000a_DMS" dataDxfId="28"/>
    <tableColumn id="11" xr3:uid="{526F2AC5-69D4-4193-8627-AA6223A20FE8}" name="NOMBRE DE MENAGE DEPASSANT LA DMS" dataDxfId="27"/>
    <tableColumn id="23" xr3:uid="{29249F2F-BE93-4F06-AB3E-E23F79D037DB}" name="Obj._x000a_DMS dépassée: nombre de ménage"/>
    <tableColumn id="14" xr3:uid="{9082FCBB-969F-4830-B1CB-3DA34B44CD14}" name="DM A_x000a_ (durée moyenne d'accompagnement)" dataDxfId="26"/>
    <tableColumn id="24" xr3:uid="{FB926556-FF8F-4EEF-A137-4A7E458A9123}" name="Obj._x000a_DM A"/>
    <tableColumn id="12" xr3:uid="{16FB50F6-DEB0-4C6F-9E21-B86A548ED3AD}" name="Taux d'insertion: nombre de personne sortie vers emploi" dataDxfId="25"/>
    <tableColumn id="25" xr3:uid="{C6732DBA-D05F-43B3-AFEB-2DAC1D39391B}" name="Obj_x000a_Tx d'insertion vers l'emploi" dataDxfId="24"/>
    <tableColumn id="13" xr3:uid="{9BB68BCA-0796-4AF7-9BC7-F316D5E74E25}" name="Taux d'insertion : nombre de personne ayant obtenue une formation" dataDxfId="23"/>
    <tableColumn id="29" xr3:uid="{A686DDDE-9702-42B0-8F40-6A867AA73BED}" name="Obj._x000a_Tx d'insertion vers la formation" dataDxfId="22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4DD8A2C-AEA2-4964-9D33-8B8BC4D0EDEE}" name="Tableau110" displayName="Tableau110" ref="A1:AA28" totalsRowShown="0" headerRowDxfId="21" headerRowBorderDxfId="19" tableBorderDxfId="20" totalsRowBorderDxfId="18">
  <autoFilter ref="A1:AA28" xr:uid="{00000000-0009-0000-0100-000001000000}"/>
  <tableColumns count="27">
    <tableColumn id="1" xr3:uid="{12CA6948-AF37-43D1-8660-3EB9DD4A04A6}" name="Dispositif" dataDxfId="17"/>
    <tableColumn id="3" xr3:uid="{496F2DC7-88E5-4BD3-BE36-C4304DE51465}" name="FILE ACTIVE _x000a_ nombre de personnes accompagnées différentes inscrites par dispositifs au 31+ nombre de personnes sorties" dataDxfId="16"/>
    <tableColumn id="15" xr3:uid="{6C03C2AF-1A68-4A0D-AA72-BC3C14637540}" name="Obj._x000a_ File Active"/>
    <tableColumn id="4" xr3:uid="{C14B11D1-E5D4-47E6-ABF8-079A84BE3DC1}" name="NOMBRE DE MENAGE" dataDxfId="15"/>
    <tableColumn id="16" xr3:uid="{E2042067-90A4-434F-B194-ADE8F35F1926}" name="Obj._x000a_ Nombre de ménage"/>
    <tableColumn id="5" xr3:uid="{D9789A59-803F-402B-9302-8E6F2D16372B}" name="TAUX D'OCCUPATION" dataDxfId="14"/>
    <tableColumn id="17" xr3:uid="{39247A62-9A2F-440E-A093-2BAFED0B8D88}" name="Objectif _x000a_Taux d'occupation"/>
    <tableColumn id="6" xr3:uid="{98D0B220-275D-44F7-A2D3-91002104A0DF}" name="TAUX DE RéALISATION DES MESURES" dataDxfId="13"/>
    <tableColumn id="18" xr3:uid="{A9A44E05-A625-402A-B892-6D0123CBD79B}" name="Objectif Taux de réalisation" dataDxfId="12"/>
    <tableColumn id="7" xr3:uid="{B4C60DE5-AA13-4A5F-A9A4-1C9583C5CBAE}" name="NOMBRE DE PERSONNES SORTIES POSITIVES " dataDxfId="11"/>
    <tableColumn id="19" xr3:uid="{7801C49A-1D55-4A7E-892F-CBB3BC113AD4}" name="objectif nombre de p. sorties positives" dataDxfId="10"/>
    <tableColumn id="8" xr3:uid="{FFB116D8-40F3-40E3-A472-E1C0F1BF52F0}" name="NOMBRE DE MENAGES SORTIES positives" dataDxfId="9"/>
    <tableColumn id="20" xr3:uid="{2DC575F8-E62A-4D93-B8FF-027013C705C2}" name="Obj. Nombre de ménages sorties vers le logement"/>
    <tableColumn id="9" xr3:uid="{FA664289-C2D2-4F50-87AE-910D1524FC55}" name="TAUX DE SORTIE positive (cf les ménages)" dataDxfId="8"/>
    <tableColumn id="21" xr3:uid="{3C4242B5-5F14-466A-84D0-393170D40BBD}" name="Obj._x000a_Tx sortie logement"/>
    <tableColumn id="27" xr3:uid="{C8348A8F-F89C-405B-B0F2-E7D0D635DDD6}" name="% de sortie par glissement de bail"/>
    <tableColumn id="28" xr3:uid="{54760ED1-079B-43B4-A148-6ED79C2AC695}" name="Obj_x000a_% sortie par glissement"/>
    <tableColumn id="10" xr3:uid="{EC31EC62-192B-4D65-B5D1-690A8947C9EA}" name="DMS" dataDxfId="7"/>
    <tableColumn id="22" xr3:uid="{A43E71FB-00AA-4FDD-A994-07E980EE034E}" name="Obj._x000a_DMS" dataDxfId="6"/>
    <tableColumn id="11" xr3:uid="{5BB1FDED-0010-4940-8E49-535C5AC9AC5F}" name="NOMBRE DE MENAGE DEPASSANT LA DMS" dataDxfId="5"/>
    <tableColumn id="23" xr3:uid="{7216BB75-E22B-4D23-A7DA-BC81DDD5D085}" name="Obj._x000a_DMS dépassée: nombre de ménage"/>
    <tableColumn id="14" xr3:uid="{08BAB0CC-C0C9-452A-9796-2D4AB2489C02}" name="DM A_x000a_ (durée moyenne d'accompagnement)" dataDxfId="4"/>
    <tableColumn id="24" xr3:uid="{4FE77D2D-D4D1-4295-AA7F-8E419C158913}" name="Obj._x000a_DM A"/>
    <tableColumn id="12" xr3:uid="{3F1A61AB-EA8B-4671-B547-E36B2E4C1C5D}" name="Taux d'insertion: nombre de personne sortie vers emploi" dataDxfId="3"/>
    <tableColumn id="25" xr3:uid="{896FD95F-E5DB-4073-AA71-224B4E1A899C}" name="Obj_x000a_Tx d'insertion vers l'emploi" dataDxfId="2"/>
    <tableColumn id="13" xr3:uid="{8424BBAD-172B-48F4-8FF1-1B5EDB436B26}" name="Taux d'insertion : nombre de personne ayant obtenue une formation" dataDxfId="1"/>
    <tableColumn id="29" xr3:uid="{F671F41F-25B8-4F71-A776-1595E1ADF635}" name="Obj._x000a_Tx d'insertion vers la formation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5"/>
  <sheetViews>
    <sheetView workbookViewId="0">
      <selection activeCell="F13" sqref="F13"/>
    </sheetView>
  </sheetViews>
  <sheetFormatPr baseColWidth="10" defaultRowHeight="15" x14ac:dyDescent="0.25"/>
  <sheetData>
    <row r="2" spans="1:1" x14ac:dyDescent="0.25">
      <c r="A2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 activeCell="B7" sqref="B7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f>'[1]TYPOLOGIE PUBLIC ACC.'!$AD$50</f>
        <v>118</v>
      </c>
      <c r="E2" s="8"/>
      <c r="F2" s="79" t="e">
        <f>'[1]TAUX D''OCCUPATION'!$D$4</f>
        <v>#REF!</v>
      </c>
      <c r="G2" s="79">
        <v>1</v>
      </c>
      <c r="H2" s="143"/>
      <c r="I2" s="13"/>
      <c r="J2" s="98">
        <f>'[1]Sorties &amp; DMS'!$V$9+'[1]Sorties &amp; DMS'!$V$12</f>
        <v>28</v>
      </c>
      <c r="K2" s="139" t="s">
        <v>58</v>
      </c>
      <c r="L2" s="119">
        <f>'[1]Sorties &amp; DMS'!$V$34+'[1]Sorties &amp; DMS'!$V$37</f>
        <v>17</v>
      </c>
      <c r="M2" s="139" t="s">
        <v>58</v>
      </c>
      <c r="N2" s="79">
        <f>'[1]Sorties &amp; DMS'!$W$34+'[1]Sorties &amp; DMS'!$W$37</f>
        <v>0.19540229885057472</v>
      </c>
      <c r="O2" s="139" t="s">
        <v>64</v>
      </c>
      <c r="P2" s="13"/>
      <c r="Q2" s="13"/>
      <c r="R2" s="119" t="e">
        <f>'[1]Sorties &amp; DMS'!$H$7</f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f>'[1]TYPOLOGIE PUBLIC ACC.'!$AD$54</f>
        <v>29</v>
      </c>
      <c r="E3" s="12"/>
      <c r="F3" s="80">
        <f>'[1]TAUX D''OCCUPATION'!$C$65</f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f>'[1]Sorties &amp; DMS'!$H$12</f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f>'[1]TYPOLOGIE PUBLIC ACC.'!$AD$51</f>
        <v>59</v>
      </c>
      <c r="E4" s="12"/>
      <c r="F4" s="80">
        <f>'[1]TAUX D''OCCUPATION'!$C$60</f>
        <v>0.81771457085828347</v>
      </c>
      <c r="G4" s="79">
        <v>1</v>
      </c>
      <c r="H4" s="143"/>
      <c r="I4" s="13"/>
      <c r="J4" s="99">
        <f>'[1]Sorties &amp; DMS'!$AG$9+'[1]Sorties &amp; DMS'!$AG$12</f>
        <v>20</v>
      </c>
      <c r="K4" s="12" t="s">
        <v>58</v>
      </c>
      <c r="L4" s="120">
        <f>'[1]Sorties &amp; DMS'!$AG$34+'[1]Sorties &amp; DMS'!$AG$37</f>
        <v>10</v>
      </c>
      <c r="M4" s="12" t="s">
        <v>58</v>
      </c>
      <c r="N4" s="80">
        <f>'[1]Sorties &amp; DMS'!$AH$34+'[1]Sorties &amp; DMS'!$AH$37</f>
        <v>0.43478260869565216</v>
      </c>
      <c r="O4" s="12" t="s">
        <v>64</v>
      </c>
      <c r="P4" s="13"/>
      <c r="Q4" s="13"/>
      <c r="R4" s="120">
        <f>'[1]Sorties &amp; DMS'!$H$11</f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f>'[1]TYPOLOGIE PUBLIC ACC.'!$AD$55</f>
        <v>30</v>
      </c>
      <c r="E5" s="12"/>
      <c r="F5" s="80">
        <f>'[1]TAUX D''OCCUPATION'!$C$70</f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f>'[1]Sorties &amp; DMS'!$H$13</f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f>'[1]TYPOLOGIE PUBLIC ACC.'!$AD$56</f>
        <v>22</v>
      </c>
      <c r="E6" s="17"/>
      <c r="F6" s="81" t="e">
        <f>'[1]TAUX D''OCCUPATION'!$C$75</f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f>'[1]Sorties &amp; DMS'!$H$14</f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f>'[1]TYPOLOGIE PUBLIC ACC.'!$AD$52</f>
        <v>51</v>
      </c>
      <c r="E7" s="17"/>
      <c r="F7" s="81" t="e">
        <f>'[1]TAUX D''OCCUPATION'!$C$54</f>
        <v>#REF!</v>
      </c>
      <c r="G7" s="79">
        <v>1</v>
      </c>
      <c r="H7" s="143"/>
      <c r="I7" s="13"/>
      <c r="J7" s="100">
        <f>'[1]Sorties &amp; DMS'!$AR$9+'[1]Sorties &amp; DMS'!$AR$12</f>
        <v>7</v>
      </c>
      <c r="K7" s="17" t="s">
        <v>58</v>
      </c>
      <c r="L7" s="121">
        <f>'[1]Sorties &amp; DMS'!$AR$34+'[1]Sorties &amp; DMS'!$AR$37</f>
        <v>6</v>
      </c>
      <c r="M7" s="17" t="s">
        <v>58</v>
      </c>
      <c r="N7" s="81">
        <f>'[1]Sorties &amp; DMS'!$AS$34+'[1]Sorties &amp; DMS'!$AS$37</f>
        <v>0.18181818181818182</v>
      </c>
      <c r="O7" s="17" t="s">
        <v>64</v>
      </c>
      <c r="P7" s="13"/>
      <c r="Q7" s="13"/>
      <c r="R7" s="121" t="e">
        <f>'[1]Sorties &amp; DMS'!$H$10</f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f>'[1]TYPOLOGIE PUBLIC ACC.'!$AD$57</f>
        <v>29</v>
      </c>
      <c r="E8" s="17"/>
      <c r="F8" s="81">
        <f>'[1]TAUX D''OCCUPATION'!$C$83</f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f>'[1]Sorties &amp; DMS'!$H$15</f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f>'[1]TYPOLOGIE PUBLIC ACC.'!$AD$53</f>
        <v>8</v>
      </c>
      <c r="E9" s="18"/>
      <c r="F9" s="82">
        <f>'[1]TAUX D''OCCUPATION'!$C$91</f>
        <v>0.69311377245508987</v>
      </c>
      <c r="G9" s="79">
        <v>1</v>
      </c>
      <c r="H9" s="143"/>
      <c r="I9" s="13"/>
      <c r="J9" s="101">
        <f>'[1]Sorties &amp; DMS'!$BC$9+'[1]Sorties &amp; DMS'!$BC$12</f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f>[2]STATISTIQUES!$B$26:$C$26</f>
        <v>13</v>
      </c>
      <c r="C10" s="22"/>
      <c r="D10" s="125"/>
      <c r="E10" s="125"/>
      <c r="F10" s="83">
        <f>[2]STATISTIQUES!$D$4</f>
        <v>0.87574850299401197</v>
      </c>
      <c r="G10" s="79">
        <v>1</v>
      </c>
      <c r="H10" s="143"/>
      <c r="I10" s="13"/>
      <c r="J10" s="102">
        <f>[2]STATISTIQUES!$AL$18</f>
        <v>5</v>
      </c>
      <c r="K10" s="22" t="s">
        <v>58</v>
      </c>
      <c r="L10" s="122"/>
      <c r="M10" s="4" t="s">
        <v>58</v>
      </c>
      <c r="N10" s="135">
        <f>[2]STATISTIQUES!$AL$19</f>
        <v>0.5</v>
      </c>
      <c r="O10" s="22" t="s">
        <v>64</v>
      </c>
      <c r="P10" s="13"/>
      <c r="Q10" s="13"/>
      <c r="R10" s="102">
        <f>[2]STATISTIQUES!$F$22</f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f>[3]STATISTIQUES!$B$26:$C$26</f>
        <v>12</v>
      </c>
      <c r="C11" s="24"/>
      <c r="D11" s="125"/>
      <c r="E11" s="125"/>
      <c r="F11" s="84">
        <f>[3]STATISTIQUES!$D$4</f>
        <v>0.8532934131736527</v>
      </c>
      <c r="G11" s="79">
        <v>1</v>
      </c>
      <c r="H11" s="143"/>
      <c r="I11" s="13"/>
      <c r="J11" s="103">
        <f>[3]STATISTIQUES!$AM$19</f>
        <v>5</v>
      </c>
      <c r="K11" s="24" t="s">
        <v>58</v>
      </c>
      <c r="L11" s="122"/>
      <c r="M11" s="4" t="s">
        <v>58</v>
      </c>
      <c r="N11" s="136">
        <f>[3]STATISTIQUES!$AM$22</f>
        <v>0.4</v>
      </c>
      <c r="O11" s="22" t="s">
        <v>64</v>
      </c>
      <c r="P11" s="13"/>
      <c r="Q11" s="13"/>
      <c r="R11" s="103">
        <f>[3]STATISTIQUES!$F$22</f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f>[4]Statistiques!$B$26:$C$26</f>
        <v>3</v>
      </c>
      <c r="C12" s="26"/>
      <c r="D12" s="125"/>
      <c r="E12" s="125"/>
      <c r="F12" s="85">
        <f>[4]Statistiques!$D$4</f>
        <v>0.91916167664670656</v>
      </c>
      <c r="G12" s="79">
        <v>1</v>
      </c>
      <c r="H12" s="143"/>
      <c r="I12" s="13"/>
      <c r="J12" s="104">
        <f>[4]Statistiques!$AL$18</f>
        <v>1</v>
      </c>
      <c r="K12" s="26" t="s">
        <v>58</v>
      </c>
      <c r="L12" s="123"/>
      <c r="M12" s="4" t="s">
        <v>58</v>
      </c>
      <c r="N12" s="137">
        <f>[4]Statistiques!$AL$19</f>
        <v>1</v>
      </c>
      <c r="O12" s="22" t="s">
        <v>64</v>
      </c>
      <c r="P12" s="13"/>
      <c r="Q12" s="13"/>
      <c r="R12" s="104">
        <f>[4]Statistiques!$F$22</f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f>B18+B19</f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f>'[5]Présence ADJ'!$C$1</f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f>[6]Présence!$C$1</f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f>[7]STATISTIQUES!$C$29</f>
        <v>21</v>
      </c>
      <c r="C20" s="56" t="s">
        <v>54</v>
      </c>
      <c r="D20" s="13">
        <f>[7]STATISTIQUES!$V$7</f>
        <v>45</v>
      </c>
      <c r="E20" s="140" t="s">
        <v>57</v>
      </c>
      <c r="F20" s="90">
        <f>[7]STATISTIQUES!$D$5</f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f>[7]STATISTIQUES!$F$23</f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f>[8]STATISTIQUES!$AE$16</f>
        <v>45</v>
      </c>
      <c r="C21" s="36"/>
      <c r="D21" s="36"/>
      <c r="E21" s="36" t="s">
        <v>62</v>
      </c>
      <c r="F21" s="91">
        <f>[8]STATISTIQUES!$E$5</f>
        <v>0.85593770279039583</v>
      </c>
      <c r="G21" s="79">
        <v>1</v>
      </c>
      <c r="H21" s="143"/>
      <c r="I21" s="13"/>
      <c r="J21" s="111">
        <f>[8]STATISTIQUES!$AE$19</f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f>[8]STATISTIQUES!$AE$21</f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f>[9]STAT!$C$146</f>
        <v>43</v>
      </c>
      <c r="C22" s="38"/>
      <c r="D22" s="112">
        <f>[9]STAT!$E$68</f>
        <v>40</v>
      </c>
      <c r="E22" s="38"/>
      <c r="F22" s="143"/>
      <c r="G22" s="79">
        <v>1</v>
      </c>
      <c r="H22" s="142">
        <f>[9]STAT!$R$9</f>
        <v>1.2187657876539313</v>
      </c>
      <c r="I22" s="38"/>
      <c r="J22" s="112"/>
      <c r="K22" s="38"/>
      <c r="L22" s="112">
        <f>[9]STAT!$Y$5</f>
        <v>10</v>
      </c>
      <c r="M22" s="4"/>
      <c r="N22" s="126">
        <f>[9]STAT!$Y$6</f>
        <v>0.625</v>
      </c>
      <c r="O22" s="112"/>
      <c r="P22" s="13"/>
      <c r="Q22" s="13"/>
      <c r="R22" s="123"/>
      <c r="S22" s="8"/>
      <c r="T22" s="123"/>
      <c r="U22" s="123"/>
      <c r="V22" s="112">
        <f>[9]STAT!$C$149</f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f>13</f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B1"/>
  <sheetViews>
    <sheetView workbookViewId="0">
      <selection activeCell="R19" sqref="R19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67BCC-46F0-4187-81A2-411329BCD3F1}">
  <sheetPr codeName="Feuil3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BC1B2-DADF-40AD-B058-B8896E696AB9}">
  <sheetPr codeName="Feuil5"/>
  <dimension ref="A1:B1"/>
  <sheetViews>
    <sheetView topLeftCell="A22" workbookViewId="0">
      <selection activeCell="J46" sqref="J46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AC48C-749E-4805-9D16-39124E4EA868}">
  <sheetPr codeName="Feuil6"/>
  <dimension ref="A1:AA28"/>
  <sheetViews>
    <sheetView zoomScale="115" zoomScaleNormal="115" workbookViewId="0">
      <pane xSplit="1" topLeftCell="B1" activePane="topRight" state="frozen"/>
      <selection activeCell="A16" sqref="A16"/>
      <selection pane="topRight"/>
    </sheetView>
  </sheetViews>
  <sheetFormatPr baseColWidth="10" defaultRowHeight="15" x14ac:dyDescent="0.25"/>
  <cols>
    <col min="1" max="1" width="21.42578125" customWidth="1"/>
    <col min="2" max="2" width="26.7109375" customWidth="1"/>
    <col min="3" max="3" width="16.85546875" customWidth="1"/>
    <col min="4" max="4" width="26.7109375" customWidth="1"/>
    <col min="5" max="5" width="21" customWidth="1"/>
    <col min="6" max="6" width="34.7109375" customWidth="1"/>
    <col min="7" max="7" width="19.140625" customWidth="1"/>
    <col min="8" max="8" width="31.5703125" customWidth="1"/>
    <col min="9" max="9" width="12.42578125" customWidth="1"/>
    <col min="10" max="10" width="30.85546875" customWidth="1"/>
    <col min="11" max="11" width="16.28515625" customWidth="1"/>
    <col min="12" max="12" width="25" customWidth="1"/>
    <col min="13" max="13" width="12.42578125" customWidth="1"/>
    <col min="14" max="14" width="22.28515625" customWidth="1"/>
    <col min="15" max="15" width="11.42578125" customWidth="1"/>
    <col min="16" max="16" width="26.5703125" customWidth="1"/>
    <col min="17" max="17" width="11.42578125" customWidth="1"/>
    <col min="18" max="18" width="22.42578125" customWidth="1"/>
    <col min="20" max="20" width="23.7109375" customWidth="1"/>
    <col min="22" max="22" width="24.7109375" customWidth="1"/>
    <col min="24" max="24" width="23.85546875" customWidth="1"/>
  </cols>
  <sheetData>
    <row r="1" spans="1:27" s="59" customFormat="1" ht="66" customHeight="1" thickBot="1" x14ac:dyDescent="0.3">
      <c r="A1" s="58" t="s">
        <v>22</v>
      </c>
      <c r="B1" s="6" t="s">
        <v>51</v>
      </c>
      <c r="C1" s="6" t="s">
        <v>43</v>
      </c>
      <c r="D1" s="6" t="s">
        <v>13</v>
      </c>
      <c r="E1" s="6" t="s">
        <v>44</v>
      </c>
      <c r="F1" s="6" t="s">
        <v>1</v>
      </c>
      <c r="G1" s="6" t="s">
        <v>45</v>
      </c>
      <c r="H1" s="6" t="s">
        <v>12</v>
      </c>
      <c r="I1" s="6" t="s">
        <v>27</v>
      </c>
      <c r="J1" s="6" t="s">
        <v>60</v>
      </c>
      <c r="K1" s="6" t="s">
        <v>59</v>
      </c>
      <c r="L1" s="6" t="s">
        <v>65</v>
      </c>
      <c r="M1" s="6" t="s">
        <v>35</v>
      </c>
      <c r="N1" s="6" t="s">
        <v>66</v>
      </c>
      <c r="O1" s="6" t="s">
        <v>36</v>
      </c>
      <c r="P1" s="6" t="s">
        <v>32</v>
      </c>
      <c r="Q1" s="6" t="s">
        <v>37</v>
      </c>
      <c r="R1" s="6" t="s">
        <v>0</v>
      </c>
      <c r="S1" s="6" t="s">
        <v>38</v>
      </c>
      <c r="T1" s="6" t="s">
        <v>48</v>
      </c>
      <c r="U1" s="6" t="s">
        <v>39</v>
      </c>
      <c r="V1" s="6" t="s">
        <v>31</v>
      </c>
      <c r="W1" s="6" t="s">
        <v>40</v>
      </c>
      <c r="X1" s="3" t="s">
        <v>29</v>
      </c>
      <c r="Y1" s="54" t="s">
        <v>41</v>
      </c>
      <c r="Z1" s="2" t="s">
        <v>30</v>
      </c>
      <c r="AA1" s="71" t="s">
        <v>42</v>
      </c>
    </row>
    <row r="2" spans="1:27" s="11" customFormat="1" ht="48.75" customHeight="1" x14ac:dyDescent="0.25">
      <c r="A2" s="19" t="s">
        <v>47</v>
      </c>
      <c r="B2" s="8"/>
      <c r="C2" s="8"/>
      <c r="D2" s="8">
        <v>118</v>
      </c>
      <c r="E2" s="8"/>
      <c r="F2" s="79" t="e">
        <v>#REF!</v>
      </c>
      <c r="G2" s="79">
        <v>1</v>
      </c>
      <c r="H2" s="143"/>
      <c r="I2" s="13"/>
      <c r="J2" s="98">
        <v>28</v>
      </c>
      <c r="K2" s="139" t="s">
        <v>58</v>
      </c>
      <c r="L2" s="119">
        <v>17</v>
      </c>
      <c r="M2" s="139" t="s">
        <v>58</v>
      </c>
      <c r="N2" s="79">
        <v>0.19540229885057472</v>
      </c>
      <c r="O2" s="139" t="s">
        <v>64</v>
      </c>
      <c r="P2" s="13"/>
      <c r="Q2" s="13"/>
      <c r="R2" s="119" t="e">
        <v>#REF!</v>
      </c>
      <c r="S2" s="8"/>
      <c r="T2" s="55">
        <v>31</v>
      </c>
      <c r="U2" s="8"/>
      <c r="V2" s="149"/>
      <c r="W2" s="13"/>
      <c r="X2" s="9"/>
      <c r="Y2" s="10"/>
      <c r="Z2" s="10"/>
      <c r="AA2" s="70"/>
    </row>
    <row r="3" spans="1:27" s="15" customFormat="1" ht="49.5" customHeight="1" x14ac:dyDescent="0.25">
      <c r="A3" s="48" t="s">
        <v>18</v>
      </c>
      <c r="B3" s="12"/>
      <c r="C3" s="12"/>
      <c r="D3" s="12">
        <v>29</v>
      </c>
      <c r="E3" s="12"/>
      <c r="F3" s="80">
        <v>0.88512974051896209</v>
      </c>
      <c r="G3" s="79">
        <v>1</v>
      </c>
      <c r="H3" s="143"/>
      <c r="I3" s="13"/>
      <c r="J3" s="125"/>
      <c r="K3" s="125"/>
      <c r="L3" s="125"/>
      <c r="M3" s="125"/>
      <c r="N3" s="125"/>
      <c r="O3" s="125"/>
      <c r="P3" s="13"/>
      <c r="Q3" s="13"/>
      <c r="R3" s="120">
        <v>196.57894736842104</v>
      </c>
      <c r="S3" s="8"/>
      <c r="T3" s="13"/>
      <c r="U3" s="13"/>
      <c r="V3" s="149"/>
      <c r="W3" s="13"/>
      <c r="X3" s="13"/>
      <c r="Y3" s="14"/>
      <c r="Z3" s="14"/>
      <c r="AA3" s="14"/>
    </row>
    <row r="4" spans="1:27" s="15" customFormat="1" ht="49.5" customHeight="1" x14ac:dyDescent="0.25">
      <c r="A4" s="48" t="s">
        <v>24</v>
      </c>
      <c r="B4" s="12"/>
      <c r="C4" s="12"/>
      <c r="D4" s="12">
        <v>59</v>
      </c>
      <c r="E4" s="12"/>
      <c r="F4" s="80">
        <v>0.81771457085828347</v>
      </c>
      <c r="G4" s="79">
        <v>1</v>
      </c>
      <c r="H4" s="143"/>
      <c r="I4" s="13"/>
      <c r="J4" s="99">
        <v>20</v>
      </c>
      <c r="K4" s="12" t="s">
        <v>58</v>
      </c>
      <c r="L4" s="120">
        <v>10</v>
      </c>
      <c r="M4" s="12" t="s">
        <v>58</v>
      </c>
      <c r="N4" s="80">
        <v>0.43478260869565216</v>
      </c>
      <c r="O4" s="12" t="s">
        <v>64</v>
      </c>
      <c r="P4" s="13"/>
      <c r="Q4" s="13"/>
      <c r="R4" s="120">
        <v>184.86274509803923</v>
      </c>
      <c r="S4" s="8"/>
      <c r="T4" s="133" t="s">
        <v>50</v>
      </c>
      <c r="U4" s="12"/>
      <c r="V4" s="149"/>
      <c r="W4" s="13"/>
      <c r="X4" s="13"/>
      <c r="Y4" s="14"/>
      <c r="Z4" s="14"/>
      <c r="AA4" s="14"/>
    </row>
    <row r="5" spans="1:27" s="15" customFormat="1" ht="49.5" customHeight="1" x14ac:dyDescent="0.25">
      <c r="A5" s="48" t="s">
        <v>19</v>
      </c>
      <c r="B5" s="12"/>
      <c r="C5" s="12"/>
      <c r="D5" s="12">
        <v>30</v>
      </c>
      <c r="E5" s="12"/>
      <c r="F5" s="80">
        <v>0.75029940119760474</v>
      </c>
      <c r="G5" s="79">
        <v>1</v>
      </c>
      <c r="H5" s="143"/>
      <c r="I5" s="13"/>
      <c r="J5" s="125"/>
      <c r="K5" s="125"/>
      <c r="L5" s="125"/>
      <c r="M5" s="125"/>
      <c r="N5" s="125"/>
      <c r="O5" s="125"/>
      <c r="P5" s="13"/>
      <c r="Q5" s="13"/>
      <c r="R5" s="120">
        <v>177.90625</v>
      </c>
      <c r="S5" s="8"/>
      <c r="T5" s="13"/>
      <c r="U5" s="13"/>
      <c r="V5" s="149"/>
      <c r="W5" s="13"/>
      <c r="X5" s="13"/>
      <c r="Y5" s="14"/>
      <c r="Z5" s="14"/>
      <c r="AA5" s="14"/>
    </row>
    <row r="6" spans="1:27" s="16" customFormat="1" ht="49.5" customHeight="1" x14ac:dyDescent="0.25">
      <c r="A6" s="49" t="s">
        <v>20</v>
      </c>
      <c r="B6" s="17"/>
      <c r="C6" s="17"/>
      <c r="D6" s="17">
        <v>22</v>
      </c>
      <c r="E6" s="17"/>
      <c r="F6" s="81" t="e">
        <v>#REF!</v>
      </c>
      <c r="G6" s="79">
        <v>1</v>
      </c>
      <c r="H6" s="143"/>
      <c r="I6" s="13"/>
      <c r="J6" s="125"/>
      <c r="K6" s="125"/>
      <c r="L6" s="125"/>
      <c r="M6" s="125"/>
      <c r="N6" s="125"/>
      <c r="O6" s="125"/>
      <c r="P6" s="13"/>
      <c r="Q6" s="13"/>
      <c r="R6" s="121" t="e">
        <v>#REF!</v>
      </c>
      <c r="S6" s="8"/>
      <c r="T6" s="13"/>
      <c r="U6" s="13"/>
      <c r="V6" s="149"/>
      <c r="W6" s="13"/>
      <c r="X6" s="13"/>
      <c r="Y6" s="14"/>
      <c r="Z6" s="14"/>
      <c r="AA6" s="14"/>
    </row>
    <row r="7" spans="1:27" s="16" customFormat="1" ht="49.5" customHeight="1" x14ac:dyDescent="0.25">
      <c r="A7" s="49" t="s">
        <v>25</v>
      </c>
      <c r="B7" s="17"/>
      <c r="C7" s="17"/>
      <c r="D7" s="17">
        <v>51</v>
      </c>
      <c r="E7" s="17"/>
      <c r="F7" s="81" t="e">
        <v>#REF!</v>
      </c>
      <c r="G7" s="79">
        <v>1</v>
      </c>
      <c r="H7" s="143"/>
      <c r="I7" s="13"/>
      <c r="J7" s="100">
        <v>7</v>
      </c>
      <c r="K7" s="17" t="s">
        <v>58</v>
      </c>
      <c r="L7" s="121">
        <v>6</v>
      </c>
      <c r="M7" s="17" t="s">
        <v>58</v>
      </c>
      <c r="N7" s="81">
        <v>0.18181818181818182</v>
      </c>
      <c r="O7" s="17" t="s">
        <v>64</v>
      </c>
      <c r="P7" s="13"/>
      <c r="Q7" s="13"/>
      <c r="R7" s="121" t="e">
        <v>#REF!</v>
      </c>
      <c r="S7" s="8"/>
      <c r="T7" s="134" t="s">
        <v>49</v>
      </c>
      <c r="U7" s="17"/>
      <c r="V7" s="149"/>
      <c r="W7" s="13"/>
      <c r="X7" s="13"/>
      <c r="Y7" s="14"/>
      <c r="Z7" s="14"/>
      <c r="AA7" s="14"/>
    </row>
    <row r="8" spans="1:27" s="16" customFormat="1" ht="49.5" customHeight="1" x14ac:dyDescent="0.25">
      <c r="A8" s="49" t="s">
        <v>21</v>
      </c>
      <c r="B8" s="17"/>
      <c r="C8" s="17"/>
      <c r="D8" s="17">
        <v>29</v>
      </c>
      <c r="E8" s="17"/>
      <c r="F8" s="81">
        <v>0.97964071856287427</v>
      </c>
      <c r="G8" s="79">
        <v>1</v>
      </c>
      <c r="H8" s="143"/>
      <c r="I8" s="13"/>
      <c r="J8" s="125"/>
      <c r="K8" s="125"/>
      <c r="L8" s="125"/>
      <c r="M8" s="125"/>
      <c r="N8" s="125"/>
      <c r="O8" s="125"/>
      <c r="P8" s="13"/>
      <c r="Q8" s="13"/>
      <c r="R8" s="121">
        <v>62</v>
      </c>
      <c r="S8" s="8"/>
      <c r="T8" s="13"/>
      <c r="U8" s="13"/>
      <c r="V8" s="149"/>
      <c r="W8" s="13"/>
      <c r="X8" s="13"/>
      <c r="Y8" s="14"/>
      <c r="Z8" s="14"/>
      <c r="AA8" s="14"/>
    </row>
    <row r="9" spans="1:27" s="16" customFormat="1" ht="49.5" customHeight="1" x14ac:dyDescent="0.25">
      <c r="A9" s="50" t="s">
        <v>26</v>
      </c>
      <c r="B9" s="18"/>
      <c r="C9" s="18"/>
      <c r="D9" s="18">
        <v>8</v>
      </c>
      <c r="E9" s="18"/>
      <c r="F9" s="82">
        <v>0.69311377245508987</v>
      </c>
      <c r="G9" s="79">
        <v>1</v>
      </c>
      <c r="H9" s="143"/>
      <c r="I9" s="13"/>
      <c r="J9" s="101">
        <v>1</v>
      </c>
      <c r="K9" s="18" t="s">
        <v>58</v>
      </c>
      <c r="L9" s="125"/>
      <c r="M9" s="125" t="s">
        <v>58</v>
      </c>
      <c r="N9" s="125"/>
      <c r="O9" s="125" t="s">
        <v>64</v>
      </c>
      <c r="P9" s="13"/>
      <c r="Q9" s="13"/>
      <c r="R9" s="125"/>
      <c r="S9" s="8"/>
      <c r="T9" s="13"/>
      <c r="U9" s="13"/>
      <c r="V9" s="149"/>
      <c r="W9" s="13"/>
      <c r="X9" s="13"/>
      <c r="Y9" s="14"/>
      <c r="Z9" s="14"/>
      <c r="AA9" s="14"/>
    </row>
    <row r="10" spans="1:27" ht="49.5" customHeight="1" x14ac:dyDescent="0.25">
      <c r="A10" s="21" t="s">
        <v>6</v>
      </c>
      <c r="B10" s="22">
        <v>13</v>
      </c>
      <c r="C10" s="22"/>
      <c r="D10" s="125"/>
      <c r="E10" s="125"/>
      <c r="F10" s="83">
        <v>0.87574850299401197</v>
      </c>
      <c r="G10" s="79">
        <v>1</v>
      </c>
      <c r="H10" s="143"/>
      <c r="I10" s="13"/>
      <c r="J10" s="102">
        <v>5</v>
      </c>
      <c r="K10" s="22" t="s">
        <v>58</v>
      </c>
      <c r="L10" s="122"/>
      <c r="M10" s="4" t="s">
        <v>58</v>
      </c>
      <c r="N10" s="135">
        <v>0.5</v>
      </c>
      <c r="O10" s="22" t="s">
        <v>64</v>
      </c>
      <c r="P10" s="13"/>
      <c r="Q10" s="13"/>
      <c r="R10" s="102">
        <v>237.7</v>
      </c>
      <c r="S10" s="8"/>
      <c r="T10" s="22"/>
      <c r="U10" s="22"/>
      <c r="V10" s="122"/>
      <c r="W10" s="4"/>
      <c r="X10" s="4"/>
      <c r="Y10" s="5"/>
      <c r="Z10" s="5"/>
      <c r="AA10" s="5"/>
    </row>
    <row r="11" spans="1:27" ht="49.5" customHeight="1" x14ac:dyDescent="0.25">
      <c r="A11" s="23" t="s">
        <v>3</v>
      </c>
      <c r="B11" s="24">
        <v>12</v>
      </c>
      <c r="C11" s="24"/>
      <c r="D11" s="125"/>
      <c r="E11" s="125"/>
      <c r="F11" s="84">
        <v>0.8532934131736527</v>
      </c>
      <c r="G11" s="79">
        <v>1</v>
      </c>
      <c r="H11" s="143"/>
      <c r="I11" s="13"/>
      <c r="J11" s="103">
        <v>5</v>
      </c>
      <c r="K11" s="24" t="s">
        <v>58</v>
      </c>
      <c r="L11" s="122"/>
      <c r="M11" s="4" t="s">
        <v>58</v>
      </c>
      <c r="N11" s="136">
        <v>0.4</v>
      </c>
      <c r="O11" s="22" t="s">
        <v>64</v>
      </c>
      <c r="P11" s="13"/>
      <c r="Q11" s="13"/>
      <c r="R11" s="103">
        <v>414.2</v>
      </c>
      <c r="S11" s="8"/>
      <c r="T11" s="24"/>
      <c r="U11" s="24"/>
      <c r="V11" s="122"/>
      <c r="W11" s="4"/>
      <c r="X11" s="4"/>
      <c r="Y11" s="5"/>
      <c r="Z11" s="5"/>
      <c r="AA11" s="5"/>
    </row>
    <row r="12" spans="1:27" ht="49.5" customHeight="1" x14ac:dyDescent="0.25">
      <c r="A12" s="25" t="s">
        <v>4</v>
      </c>
      <c r="B12" s="26">
        <v>3</v>
      </c>
      <c r="C12" s="26"/>
      <c r="D12" s="125"/>
      <c r="E12" s="125"/>
      <c r="F12" s="85">
        <v>0.91916167664670656</v>
      </c>
      <c r="G12" s="79">
        <v>1</v>
      </c>
      <c r="H12" s="143"/>
      <c r="I12" s="13"/>
      <c r="J12" s="104">
        <v>1</v>
      </c>
      <c r="K12" s="26" t="s">
        <v>58</v>
      </c>
      <c r="L12" s="123"/>
      <c r="M12" s="4" t="s">
        <v>58</v>
      </c>
      <c r="N12" s="137">
        <v>1</v>
      </c>
      <c r="O12" s="22" t="s">
        <v>64</v>
      </c>
      <c r="P12" s="13"/>
      <c r="Q12" s="13"/>
      <c r="R12" s="104">
        <v>296</v>
      </c>
      <c r="S12" s="8"/>
      <c r="T12" s="26"/>
      <c r="U12" s="26"/>
      <c r="V12" s="123"/>
      <c r="W12" s="4"/>
      <c r="X12" s="4"/>
      <c r="Y12" s="5"/>
      <c r="Z12" s="5"/>
      <c r="AA12" s="5"/>
    </row>
    <row r="13" spans="1:27" ht="49.5" customHeight="1" x14ac:dyDescent="0.25">
      <c r="A13" s="68" t="s">
        <v>34</v>
      </c>
      <c r="B13" s="69"/>
      <c r="C13" s="69"/>
      <c r="D13" s="69"/>
      <c r="E13" s="69"/>
      <c r="F13" s="86"/>
      <c r="G13" s="79">
        <v>1</v>
      </c>
      <c r="H13" s="143"/>
      <c r="I13" s="13"/>
      <c r="J13" s="105"/>
      <c r="K13" s="69"/>
      <c r="L13" s="105"/>
      <c r="M13" s="4"/>
      <c r="N13" s="126"/>
      <c r="O13" s="28"/>
      <c r="P13" s="13"/>
      <c r="Q13" s="13"/>
      <c r="R13" s="106"/>
      <c r="S13" s="8"/>
      <c r="T13" s="28"/>
      <c r="U13" s="28"/>
      <c r="V13" s="123"/>
      <c r="W13" s="4"/>
      <c r="X13" s="4"/>
      <c r="Y13" s="5"/>
      <c r="Z13" s="5"/>
      <c r="AA13" s="5"/>
    </row>
    <row r="14" spans="1:27" ht="49.5" customHeight="1" x14ac:dyDescent="0.25">
      <c r="A14" s="27" t="s">
        <v>5</v>
      </c>
      <c r="B14" s="28"/>
      <c r="C14" s="28"/>
      <c r="D14" s="28"/>
      <c r="E14" s="28"/>
      <c r="F14" s="87"/>
      <c r="G14" s="79">
        <v>1</v>
      </c>
      <c r="H14" s="143"/>
      <c r="I14" s="13"/>
      <c r="J14" s="106"/>
      <c r="K14" s="28"/>
      <c r="L14" s="122"/>
      <c r="M14" s="4"/>
      <c r="N14" s="126"/>
      <c r="O14" s="20"/>
      <c r="P14" s="13"/>
      <c r="Q14" s="13"/>
      <c r="R14" s="109"/>
      <c r="S14" s="8"/>
      <c r="T14" s="20"/>
      <c r="U14" s="20"/>
      <c r="V14" s="109"/>
      <c r="W14" s="4"/>
      <c r="X14" s="4"/>
      <c r="Y14" s="5"/>
      <c r="Z14" s="5"/>
      <c r="AA14" s="5"/>
    </row>
    <row r="15" spans="1:27" ht="49.5" customHeight="1" x14ac:dyDescent="0.25">
      <c r="A15" s="66" t="s">
        <v>33</v>
      </c>
      <c r="B15" s="67"/>
      <c r="C15" s="67"/>
      <c r="D15" s="67"/>
      <c r="E15" s="67"/>
      <c r="F15" s="88"/>
      <c r="G15" s="79">
        <v>1</v>
      </c>
      <c r="H15" s="143"/>
      <c r="I15" s="61"/>
      <c r="J15" s="107"/>
      <c r="K15" s="67"/>
      <c r="L15" s="107"/>
      <c r="M15" s="61"/>
      <c r="N15" s="127"/>
      <c r="O15" s="29"/>
      <c r="P15" s="13"/>
      <c r="Q15" s="13"/>
      <c r="R15" s="131"/>
      <c r="S15" s="8"/>
      <c r="T15" s="29"/>
      <c r="U15" s="29"/>
      <c r="V15" s="131"/>
      <c r="W15" s="4"/>
      <c r="X15" s="4"/>
      <c r="Y15" s="5"/>
      <c r="Z15" s="5"/>
      <c r="AA15" s="5"/>
    </row>
    <row r="16" spans="1:27" ht="49.5" customHeight="1" x14ac:dyDescent="0.25">
      <c r="A16" s="31" t="s">
        <v>17</v>
      </c>
      <c r="B16" s="32"/>
      <c r="C16" s="32"/>
      <c r="D16" s="32"/>
      <c r="E16" s="32"/>
      <c r="F16" s="89"/>
      <c r="G16" s="79">
        <v>1</v>
      </c>
      <c r="H16" s="143"/>
      <c r="I16" s="13"/>
      <c r="J16" s="108"/>
      <c r="K16" s="32"/>
      <c r="L16" s="108"/>
      <c r="M16" s="4"/>
      <c r="N16" s="126"/>
      <c r="O16" s="30"/>
      <c r="P16" s="13"/>
      <c r="Q16" s="13"/>
      <c r="R16" s="132"/>
      <c r="S16" s="8"/>
      <c r="T16" s="30"/>
      <c r="U16" s="30"/>
      <c r="V16" s="132"/>
      <c r="W16" s="4"/>
      <c r="X16" s="4"/>
      <c r="Y16" s="5"/>
      <c r="Z16" s="5"/>
      <c r="AA16" s="5"/>
    </row>
    <row r="17" spans="1:27" ht="49.5" customHeight="1" x14ac:dyDescent="0.25">
      <c r="A17" s="60" t="s">
        <v>23</v>
      </c>
      <c r="B17" s="20">
        <v>1286</v>
      </c>
      <c r="C17" s="20"/>
      <c r="D17" s="61"/>
      <c r="E17" s="61"/>
      <c r="F17" s="61"/>
      <c r="G17" s="79">
        <v>1</v>
      </c>
      <c r="H17" s="143"/>
      <c r="I17" s="13"/>
      <c r="J17" s="61"/>
      <c r="K17" s="61"/>
      <c r="L17" s="61"/>
      <c r="M17" s="4"/>
      <c r="N17" s="126"/>
      <c r="O17" s="13"/>
      <c r="P17" s="13"/>
      <c r="Q17" s="13"/>
      <c r="R17" s="108"/>
      <c r="S17" s="8"/>
      <c r="T17" s="32"/>
      <c r="U17" s="32"/>
      <c r="V17" s="108"/>
      <c r="W17" s="4"/>
      <c r="X17" s="4"/>
      <c r="Y17" s="5"/>
      <c r="Z17" s="5"/>
      <c r="AA17" s="5"/>
    </row>
    <row r="18" spans="1:27" ht="49.5" customHeight="1" x14ac:dyDescent="0.25">
      <c r="A18" s="62" t="s">
        <v>15</v>
      </c>
      <c r="B18" s="63">
        <v>1039</v>
      </c>
      <c r="C18" s="63"/>
      <c r="D18" s="61"/>
      <c r="E18" s="61"/>
      <c r="F18" s="61"/>
      <c r="G18" s="79">
        <v>1</v>
      </c>
      <c r="H18" s="143"/>
      <c r="I18" s="61"/>
      <c r="J18" s="61"/>
      <c r="K18" s="61"/>
      <c r="L18" s="61"/>
      <c r="M18" s="61"/>
      <c r="N18" s="127"/>
      <c r="O18" s="13"/>
      <c r="P18" s="13"/>
      <c r="Q18" s="13"/>
      <c r="R18" s="123"/>
      <c r="S18" s="8"/>
      <c r="T18" s="1"/>
      <c r="V18" s="123"/>
      <c r="W18" s="4"/>
      <c r="X18" s="4"/>
      <c r="Y18" s="5"/>
      <c r="Z18" s="5"/>
      <c r="AA18" s="5"/>
    </row>
    <row r="19" spans="1:27" ht="49.5" customHeight="1" x14ac:dyDescent="0.25">
      <c r="A19" s="64" t="s">
        <v>16</v>
      </c>
      <c r="B19" s="65">
        <v>247</v>
      </c>
      <c r="C19" s="65"/>
      <c r="D19" s="13"/>
      <c r="E19" s="13"/>
      <c r="F19" s="13"/>
      <c r="G19" s="79">
        <v>1</v>
      </c>
      <c r="H19" s="143"/>
      <c r="I19" s="61"/>
      <c r="J19" s="61"/>
      <c r="K19" s="61"/>
      <c r="L19" s="61"/>
      <c r="M19" s="61"/>
      <c r="N19" s="127"/>
      <c r="O19" s="13"/>
      <c r="P19" s="13"/>
      <c r="Q19" s="13"/>
      <c r="R19" s="13"/>
      <c r="S19" s="8"/>
      <c r="T19" s="13"/>
      <c r="U19" s="13"/>
      <c r="V19" s="149"/>
      <c r="W19" s="4"/>
      <c r="X19" s="4"/>
      <c r="Y19" s="5"/>
      <c r="Z19" s="5"/>
      <c r="AA19" s="5"/>
    </row>
    <row r="20" spans="1:27" ht="49.5" customHeight="1" x14ac:dyDescent="0.25">
      <c r="A20" s="33" t="s">
        <v>2</v>
      </c>
      <c r="B20" s="34">
        <v>21</v>
      </c>
      <c r="C20" s="56" t="s">
        <v>54</v>
      </c>
      <c r="D20" s="13">
        <v>45</v>
      </c>
      <c r="E20" s="140" t="s">
        <v>57</v>
      </c>
      <c r="F20" s="90">
        <v>0.65200000000000002</v>
      </c>
      <c r="G20" s="79">
        <v>1</v>
      </c>
      <c r="H20" s="143"/>
      <c r="I20" s="13"/>
      <c r="J20" s="61">
        <v>3</v>
      </c>
      <c r="K20" s="61" t="s">
        <v>61</v>
      </c>
      <c r="L20" s="61"/>
      <c r="M20" s="4"/>
      <c r="N20" s="126"/>
      <c r="O20" s="13"/>
      <c r="P20" s="13"/>
      <c r="Q20" s="13"/>
      <c r="R20" s="110">
        <v>329.66666666666669</v>
      </c>
      <c r="S20" s="8"/>
      <c r="T20" s="34">
        <v>18</v>
      </c>
      <c r="U20" s="34" t="s">
        <v>55</v>
      </c>
      <c r="V20" s="110"/>
      <c r="W20" s="4"/>
      <c r="X20" s="4"/>
      <c r="Y20" s="5"/>
      <c r="Z20" s="5"/>
      <c r="AA20" s="5"/>
    </row>
    <row r="21" spans="1:27" ht="91.5" customHeight="1" x14ac:dyDescent="0.25">
      <c r="A21" s="35" t="s">
        <v>14</v>
      </c>
      <c r="B21" s="138">
        <v>45</v>
      </c>
      <c r="C21" s="36"/>
      <c r="D21" s="36"/>
      <c r="E21" s="36" t="s">
        <v>62</v>
      </c>
      <c r="F21" s="91">
        <v>0.85593770279039583</v>
      </c>
      <c r="G21" s="79">
        <v>1</v>
      </c>
      <c r="H21" s="143"/>
      <c r="I21" s="13"/>
      <c r="J21" s="111">
        <v>5</v>
      </c>
      <c r="K21" s="57" t="s">
        <v>63</v>
      </c>
      <c r="L21" s="141"/>
      <c r="M21" s="4"/>
      <c r="N21" s="126"/>
      <c r="O21" s="13"/>
      <c r="P21" s="13"/>
      <c r="Q21" s="13"/>
      <c r="R21" s="111">
        <v>2465.1999999999998</v>
      </c>
      <c r="S21" s="8"/>
      <c r="T21" s="36"/>
      <c r="U21" s="36"/>
      <c r="V21" s="111"/>
      <c r="W21" s="4"/>
      <c r="X21" s="4"/>
      <c r="Y21" s="5"/>
      <c r="Z21" s="5"/>
      <c r="AA21" s="5"/>
    </row>
    <row r="22" spans="1:27" ht="49.5" customHeight="1" x14ac:dyDescent="0.25">
      <c r="A22" s="37" t="s">
        <v>7</v>
      </c>
      <c r="B22" s="38">
        <v>43</v>
      </c>
      <c r="C22" s="38"/>
      <c r="D22" s="112">
        <v>40</v>
      </c>
      <c r="E22" s="38"/>
      <c r="F22" s="143"/>
      <c r="G22" s="79">
        <v>1</v>
      </c>
      <c r="H22" s="142">
        <v>1.2187657876539313</v>
      </c>
      <c r="I22" s="38"/>
      <c r="J22" s="112"/>
      <c r="K22" s="38"/>
      <c r="L22" s="112">
        <v>10</v>
      </c>
      <c r="M22" s="4"/>
      <c r="N22" s="126">
        <v>0.625</v>
      </c>
      <c r="O22" s="112"/>
      <c r="P22" s="13"/>
      <c r="Q22" s="13"/>
      <c r="R22" s="123"/>
      <c r="S22" s="8"/>
      <c r="T22" s="123"/>
      <c r="U22" s="123"/>
      <c r="V22" s="112">
        <v>190</v>
      </c>
      <c r="W22" s="4" t="s">
        <v>67</v>
      </c>
      <c r="X22" s="4"/>
      <c r="Y22" s="5"/>
      <c r="Z22" s="5"/>
      <c r="AA22" s="5"/>
    </row>
    <row r="23" spans="1:27" ht="49.5" customHeight="1" x14ac:dyDescent="0.25">
      <c r="A23" s="39" t="s">
        <v>8</v>
      </c>
      <c r="B23" s="40"/>
      <c r="C23" s="40"/>
      <c r="D23" s="40"/>
      <c r="E23" s="40"/>
      <c r="F23" s="92"/>
      <c r="G23" s="79">
        <v>1</v>
      </c>
      <c r="H23" s="144"/>
      <c r="I23" s="40"/>
      <c r="J23" s="113"/>
      <c r="K23" s="40"/>
      <c r="L23" s="113"/>
      <c r="M23" s="4"/>
      <c r="N23" s="126"/>
      <c r="O23" s="113"/>
      <c r="P23" s="113"/>
      <c r="Q23" s="44"/>
      <c r="R23" s="113"/>
      <c r="S23" s="8"/>
      <c r="T23" s="40"/>
      <c r="U23" s="40"/>
      <c r="V23" s="113"/>
      <c r="W23" s="4"/>
      <c r="X23" s="4"/>
      <c r="Y23" s="5"/>
      <c r="Z23" s="5"/>
      <c r="AA23" s="5"/>
    </row>
    <row r="24" spans="1:27" ht="36.75" customHeight="1" x14ac:dyDescent="0.25">
      <c r="A24" s="41" t="s">
        <v>9</v>
      </c>
      <c r="B24" s="42"/>
      <c r="C24" s="42"/>
      <c r="D24" s="42"/>
      <c r="E24" s="42"/>
      <c r="F24" s="93"/>
      <c r="G24" s="79">
        <v>1</v>
      </c>
      <c r="H24" s="145"/>
      <c r="I24" s="42"/>
      <c r="J24" s="114"/>
      <c r="K24" s="42"/>
      <c r="L24" s="114"/>
      <c r="M24" s="4"/>
      <c r="N24" s="126"/>
      <c r="O24" s="114"/>
      <c r="P24" s="13"/>
      <c r="Q24" s="13"/>
      <c r="R24" s="114"/>
      <c r="S24" s="8"/>
      <c r="T24" s="42"/>
      <c r="U24" s="42"/>
      <c r="V24" s="114"/>
      <c r="W24" s="51"/>
      <c r="X24" s="51"/>
      <c r="Y24" s="52"/>
      <c r="Z24" s="52"/>
      <c r="AA24" s="5"/>
    </row>
    <row r="25" spans="1:27" ht="18.75" x14ac:dyDescent="0.25">
      <c r="A25" s="43" t="s">
        <v>10</v>
      </c>
      <c r="B25" s="44"/>
      <c r="C25" s="44"/>
      <c r="D25" s="44"/>
      <c r="E25" s="44"/>
      <c r="F25" s="94"/>
      <c r="G25" s="79">
        <v>1</v>
      </c>
      <c r="H25" s="146"/>
      <c r="I25" s="44"/>
      <c r="J25" s="115"/>
      <c r="K25" s="44"/>
      <c r="L25" s="115"/>
      <c r="M25" s="4"/>
      <c r="N25" s="126"/>
      <c r="O25" s="115"/>
      <c r="P25" s="13"/>
      <c r="Q25" s="13"/>
      <c r="R25" s="115"/>
      <c r="S25" s="8"/>
      <c r="T25" s="44"/>
      <c r="U25" s="44"/>
      <c r="V25" s="115"/>
      <c r="W25" s="46"/>
      <c r="X25" s="46"/>
      <c r="Y25" s="47"/>
      <c r="Z25" s="47"/>
      <c r="AA25" s="5"/>
    </row>
    <row r="26" spans="1:27" ht="37.5" x14ac:dyDescent="0.25">
      <c r="A26" s="53" t="s">
        <v>28</v>
      </c>
      <c r="B26" s="51"/>
      <c r="C26" s="51"/>
      <c r="D26" s="51"/>
      <c r="E26" s="51"/>
      <c r="F26" s="95"/>
      <c r="G26" s="79">
        <v>1</v>
      </c>
      <c r="H26" s="143"/>
      <c r="I26" s="13"/>
      <c r="J26" s="116"/>
      <c r="K26" s="51"/>
      <c r="L26" s="116"/>
      <c r="M26" s="51"/>
      <c r="N26" s="128"/>
      <c r="O26" s="116"/>
      <c r="R26" s="116"/>
      <c r="S26" s="8"/>
      <c r="T26" s="51"/>
      <c r="U26" s="51"/>
      <c r="V26" s="116"/>
      <c r="X26" s="4"/>
      <c r="Y26" s="5"/>
      <c r="Z26" s="5"/>
      <c r="AA26" s="5"/>
    </row>
    <row r="27" spans="1:27" ht="18.75" x14ac:dyDescent="0.25">
      <c r="A27" s="45" t="s">
        <v>11</v>
      </c>
      <c r="B27" s="46"/>
      <c r="C27" s="46"/>
      <c r="D27" s="46"/>
      <c r="E27" s="46"/>
      <c r="F27" s="96"/>
      <c r="G27" s="79">
        <v>1</v>
      </c>
      <c r="H27" s="147"/>
      <c r="I27" s="46"/>
      <c r="J27" s="117"/>
      <c r="K27" s="46"/>
      <c r="L27" s="117"/>
      <c r="M27" s="46"/>
      <c r="N27" s="129"/>
      <c r="O27" s="117"/>
      <c r="R27" s="117"/>
      <c r="S27" s="8"/>
      <c r="T27" s="46"/>
      <c r="U27" s="46"/>
      <c r="V27" s="117"/>
      <c r="X27" s="4"/>
      <c r="Y27" s="5"/>
      <c r="Z27" s="5"/>
      <c r="AA27" s="7"/>
    </row>
    <row r="28" spans="1:27" ht="18.75" x14ac:dyDescent="0.25">
      <c r="A28" s="72" t="s">
        <v>46</v>
      </c>
      <c r="B28" s="73">
        <v>13</v>
      </c>
      <c r="C28" s="74"/>
      <c r="D28" s="73"/>
      <c r="E28" s="74" t="s">
        <v>56</v>
      </c>
      <c r="F28" s="97"/>
      <c r="G28" s="79">
        <v>1</v>
      </c>
      <c r="H28" s="148"/>
      <c r="I28" s="75"/>
      <c r="J28" s="118"/>
      <c r="K28" s="76"/>
      <c r="L28" s="124"/>
      <c r="M28" s="74"/>
      <c r="N28" s="130"/>
      <c r="O28" s="124"/>
      <c r="P28" s="77"/>
      <c r="Q28" s="77"/>
      <c r="R28" s="124"/>
      <c r="S28" s="8"/>
      <c r="T28" s="73"/>
      <c r="U28" s="77"/>
      <c r="V28" s="124"/>
      <c r="W28" s="77"/>
      <c r="X28" s="73"/>
      <c r="Y28" s="78"/>
      <c r="Z28" s="78"/>
      <c r="AA28" s="7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4C594-CC7C-46BE-A5D6-12C445DB4A0E}">
  <sheetPr codeName="Feuil7"/>
  <dimension ref="A1:B1"/>
  <sheetViews>
    <sheetView tabSelected="1" topLeftCell="A22" workbookViewId="0">
      <selection activeCell="G40" sqref="G40"/>
    </sheetView>
  </sheetViews>
  <sheetFormatPr baseColWidth="10" defaultRowHeight="15" x14ac:dyDescent="0.25"/>
  <cols>
    <col min="1" max="1" width="20.7109375" customWidth="1"/>
  </cols>
  <sheetData>
    <row r="1" spans="1:2" x14ac:dyDescent="0.25">
      <c r="A1" s="150">
        <f>DATE(B1,1,1)</f>
        <v>43831</v>
      </c>
      <c r="B1">
        <v>2020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Tableau de bord annuel</vt:lpstr>
      <vt:lpstr>VISUEL ANNUEL</vt:lpstr>
      <vt:lpstr>10 - Tableau de bord</vt:lpstr>
      <vt:lpstr>10 - VISUEL</vt:lpstr>
      <vt:lpstr>11 - Tableau de bord</vt:lpstr>
      <vt:lpstr>11 - VISUEL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2020-12-30T15:40:15Z</dcterms:modified>
</cp:coreProperties>
</file>