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hidePivotFieldList="1"/>
  <mc:AlternateContent xmlns:mc="http://schemas.openxmlformats.org/markup-compatibility/2006">
    <mc:Choice Requires="x15">
      <x15ac:absPath xmlns:x15ac="http://schemas.microsoft.com/office/spreadsheetml/2010/11/ac" url="https://collaboration.swisscom.com/personal/tgdvoyv2/Documents/Privé/Excel_Y/Forum - Provisoire/"/>
    </mc:Choice>
  </mc:AlternateContent>
  <xr:revisionPtr revIDLastSave="16" documentId="8_{CDE1E30E-FAA7-46D8-A727-491DCF09D77F}" xr6:coauthVersionLast="45" xr6:coauthVersionMax="45" xr10:uidLastSave="{F65211BE-35C3-403C-BF7D-B0267E48C3E0}"/>
  <bookViews>
    <workbookView xWindow="-120" yWindow="-120" windowWidth="29040" windowHeight="15840" xr2:uid="{00000000-000D-0000-FFFF-FFFF00000000}"/>
  </bookViews>
  <sheets>
    <sheet name="Feuil1" sheetId="5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12" i="5" l="1"/>
  <c r="B71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H43" i="5"/>
  <c r="D43" i="5"/>
  <c r="D42" i="5"/>
  <c r="D41" i="5"/>
  <c r="D40" i="5"/>
  <c r="D39" i="5"/>
  <c r="D38" i="5"/>
  <c r="B32" i="5"/>
  <c r="Y5" i="5"/>
  <c r="Y3" i="5" s="1"/>
  <c r="X5" i="5"/>
  <c r="X4" i="5" s="1"/>
  <c r="W4" i="5"/>
  <c r="R4" i="5"/>
  <c r="Q4" i="5"/>
  <c r="P4" i="5"/>
  <c r="O4" i="5"/>
  <c r="N4" i="5"/>
  <c r="M4" i="5"/>
  <c r="L4" i="5"/>
  <c r="K4" i="5"/>
  <c r="J4" i="5"/>
  <c r="I4" i="5"/>
  <c r="H4" i="5"/>
  <c r="G4" i="5"/>
  <c r="F4" i="5"/>
  <c r="E4" i="5"/>
  <c r="D4" i="5"/>
  <c r="C4" i="5"/>
  <c r="H85" i="5" s="1"/>
  <c r="X3" i="5"/>
  <c r="W3" i="5"/>
  <c r="R3" i="5"/>
  <c r="Q3" i="5"/>
  <c r="P3" i="5"/>
  <c r="O3" i="5"/>
  <c r="N3" i="5"/>
  <c r="M3" i="5"/>
  <c r="L3" i="5"/>
  <c r="K3" i="5"/>
  <c r="J3" i="5"/>
  <c r="I3" i="5"/>
  <c r="H3" i="5"/>
  <c r="G3" i="5"/>
  <c r="F3" i="5"/>
  <c r="E3" i="5"/>
  <c r="D3" i="5"/>
  <c r="C3" i="5"/>
  <c r="X2" i="5"/>
  <c r="W2" i="5"/>
  <c r="R2" i="5"/>
  <c r="Q2" i="5"/>
  <c r="P2" i="5"/>
  <c r="O2" i="5"/>
  <c r="N2" i="5"/>
  <c r="M2" i="5"/>
  <c r="L2" i="5"/>
  <c r="K2" i="5"/>
  <c r="J2" i="5"/>
  <c r="I2" i="5"/>
  <c r="H2" i="5"/>
  <c r="G2" i="5"/>
  <c r="F2" i="5"/>
  <c r="E2" i="5"/>
  <c r="D2" i="5"/>
  <c r="C2" i="5"/>
  <c r="H40" i="5" l="1"/>
  <c r="H36" i="5"/>
  <c r="H127" i="5"/>
  <c r="H124" i="5"/>
  <c r="H121" i="5"/>
  <c r="H126" i="5"/>
  <c r="H123" i="5"/>
  <c r="H120" i="5"/>
  <c r="H125" i="5"/>
  <c r="H122" i="5"/>
  <c r="Z5" i="5"/>
  <c r="Y4" i="5"/>
  <c r="Y2" i="5"/>
  <c r="H79" i="5"/>
  <c r="H81" i="5"/>
  <c r="H82" i="5"/>
  <c r="H83" i="5"/>
  <c r="H42" i="5"/>
  <c r="H39" i="5"/>
  <c r="H37" i="5"/>
  <c r="H41" i="5"/>
  <c r="H84" i="5"/>
  <c r="H38" i="5"/>
  <c r="H78" i="5"/>
  <c r="H80" i="5"/>
  <c r="H86" i="5" l="1"/>
  <c r="H128" i="5"/>
  <c r="H44" i="5"/>
  <c r="Z4" i="5"/>
  <c r="AA5" i="5"/>
  <c r="Z3" i="5"/>
  <c r="Z2" i="5"/>
  <c r="AB5" i="5" l="1"/>
  <c r="AA3" i="5"/>
  <c r="AA2" i="5"/>
  <c r="AA4" i="5"/>
  <c r="AB3" i="5" l="1"/>
  <c r="AC5" i="5"/>
  <c r="AB4" i="5"/>
  <c r="AB2" i="5"/>
  <c r="AC3" i="5" l="1"/>
  <c r="AD5" i="5"/>
  <c r="AC4" i="5"/>
  <c r="AC2" i="5"/>
  <c r="AE5" i="5" l="1"/>
  <c r="AD3" i="5"/>
  <c r="AD2" i="5"/>
  <c r="AD4" i="5"/>
  <c r="AE2" i="5" l="1"/>
  <c r="AE4" i="5"/>
  <c r="AE3" i="5"/>
  <c r="AF5" i="5"/>
  <c r="AF4" i="5" l="1"/>
  <c r="AG5" i="5"/>
  <c r="AF3" i="5"/>
  <c r="AF2" i="5"/>
  <c r="AH5" i="5" l="1"/>
  <c r="AG4" i="5"/>
  <c r="AG3" i="5"/>
  <c r="AG2" i="5"/>
  <c r="AH3" i="5" l="1"/>
  <c r="AH4" i="5"/>
  <c r="AH2" i="5"/>
  <c r="AI5" i="5"/>
  <c r="AJ5" i="5" l="1"/>
  <c r="AI3" i="5"/>
  <c r="AI2" i="5"/>
  <c r="AI4" i="5"/>
  <c r="AK5" i="5" l="1"/>
  <c r="AJ4" i="5"/>
  <c r="AJ3" i="5"/>
  <c r="AJ2" i="5"/>
  <c r="AL5" i="5" l="1"/>
  <c r="AK4" i="5"/>
  <c r="AK2" i="5"/>
  <c r="AK3" i="5"/>
  <c r="AL4" i="5" l="1"/>
  <c r="AM5" i="5"/>
  <c r="AL3" i="5"/>
  <c r="AL2" i="5"/>
  <c r="AN5" i="5" l="1"/>
  <c r="AM4" i="5"/>
  <c r="AM3" i="5"/>
  <c r="AM2" i="5"/>
  <c r="AO5" i="5" l="1"/>
  <c r="AN4" i="5"/>
  <c r="AN3" i="5"/>
  <c r="AN2" i="5"/>
  <c r="AP5" i="5" l="1"/>
  <c r="AO2" i="5"/>
  <c r="AO3" i="5"/>
  <c r="AO4" i="5"/>
  <c r="AQ5" i="5" l="1"/>
  <c r="AP2" i="5"/>
  <c r="AP3" i="5"/>
  <c r="AP4" i="5"/>
  <c r="AQ3" i="5" l="1"/>
  <c r="AR5" i="5"/>
  <c r="AQ4" i="5"/>
  <c r="AQ2" i="5"/>
  <c r="AR4" i="5" l="1"/>
  <c r="AS5" i="5"/>
  <c r="AR3" i="5"/>
  <c r="AR2" i="5"/>
  <c r="AT5" i="5" l="1"/>
  <c r="AS4" i="5"/>
  <c r="AS3" i="5"/>
  <c r="AS2" i="5"/>
  <c r="AT3" i="5" l="1"/>
  <c r="AU5" i="5"/>
  <c r="AT4" i="5"/>
  <c r="AT2" i="5"/>
  <c r="AV5" i="5" l="1"/>
  <c r="AU4" i="5"/>
  <c r="AU2" i="5"/>
  <c r="AU3" i="5"/>
  <c r="AV4" i="5" l="1"/>
  <c r="AW5" i="5"/>
  <c r="AV3" i="5"/>
  <c r="AV2" i="5"/>
  <c r="AW2" i="5" l="1"/>
  <c r="AW4" i="5"/>
  <c r="AW3" i="5"/>
  <c r="AX5" i="5"/>
  <c r="AX4" i="5" l="1"/>
  <c r="AX3" i="5"/>
  <c r="AX2" i="5"/>
  <c r="AY5" i="5"/>
  <c r="AZ5" i="5" l="1"/>
  <c r="AY3" i="5"/>
  <c r="AY4" i="5"/>
  <c r="AY2" i="5"/>
  <c r="AZ3" i="5" l="1"/>
  <c r="BA5" i="5"/>
  <c r="AZ4" i="5"/>
  <c r="AZ2" i="5"/>
  <c r="BB5" i="5" l="1"/>
  <c r="BA4" i="5"/>
  <c r="BA2" i="5"/>
  <c r="BA3" i="5"/>
  <c r="BC5" i="5" l="1"/>
  <c r="BB4" i="5"/>
  <c r="BB3" i="5"/>
  <c r="BB2" i="5"/>
  <c r="BD5" i="5" l="1"/>
  <c r="BC4" i="5"/>
  <c r="BC3" i="5"/>
  <c r="BC2" i="5"/>
  <c r="BD4" i="5" l="1"/>
  <c r="BE5" i="5"/>
  <c r="BD3" i="5"/>
  <c r="BD2" i="5"/>
  <c r="BF5" i="5" l="1"/>
  <c r="BE3" i="5"/>
  <c r="BE4" i="5"/>
  <c r="BE2" i="5"/>
  <c r="BF3" i="5" l="1"/>
  <c r="BG5" i="5"/>
  <c r="BF4" i="5"/>
  <c r="BF2" i="5"/>
  <c r="BG2" i="5" l="1"/>
  <c r="BG3" i="5"/>
  <c r="BG4" i="5"/>
  <c r="BH5" i="5"/>
  <c r="BI5" i="5" l="1"/>
  <c r="BH2" i="5"/>
  <c r="BH3" i="5"/>
  <c r="BH4" i="5"/>
  <c r="BJ5" i="5" l="1"/>
  <c r="BI4" i="5"/>
  <c r="BI2" i="5"/>
  <c r="BI3" i="5"/>
  <c r="BJ4" i="5" l="1"/>
  <c r="BK5" i="5"/>
  <c r="BJ2" i="5"/>
  <c r="BJ3" i="5"/>
  <c r="BL5" i="5" l="1"/>
  <c r="BK4" i="5"/>
  <c r="BK3" i="5"/>
  <c r="BK2" i="5"/>
  <c r="BL3" i="5" l="1"/>
  <c r="BM5" i="5"/>
  <c r="BL4" i="5"/>
  <c r="BL2" i="5"/>
  <c r="BM3" i="5" l="1"/>
  <c r="BM2" i="5"/>
  <c r="BN5" i="5"/>
  <c r="BM4" i="5"/>
  <c r="BN3" i="5" l="1"/>
  <c r="BO5" i="5"/>
  <c r="BN4" i="5"/>
  <c r="BN2" i="5"/>
  <c r="BO3" i="5" l="1"/>
  <c r="BO2" i="5"/>
  <c r="BP5" i="5"/>
  <c r="BO4" i="5"/>
  <c r="BP4" i="5" l="1"/>
  <c r="BQ5" i="5"/>
  <c r="BP3" i="5"/>
  <c r="BP2" i="5"/>
  <c r="BR5" i="5" l="1"/>
  <c r="BQ4" i="5"/>
  <c r="BQ3" i="5"/>
  <c r="BQ2" i="5"/>
  <c r="BR3" i="5" l="1"/>
  <c r="BS5" i="5"/>
  <c r="BR4" i="5"/>
  <c r="BR2" i="5"/>
  <c r="BT5" i="5" l="1"/>
  <c r="BS4" i="5"/>
  <c r="BS2" i="5"/>
  <c r="BS3" i="5"/>
  <c r="BT3" i="5" l="1"/>
  <c r="BU5" i="5"/>
  <c r="BT4" i="5"/>
  <c r="BT2" i="5"/>
  <c r="BU3" i="5" l="1"/>
  <c r="BU4" i="5"/>
  <c r="BV5" i="5"/>
  <c r="BU2" i="5"/>
  <c r="BV4" i="5" l="1"/>
  <c r="BW5" i="5"/>
  <c r="BV2" i="5"/>
  <c r="BV3" i="5"/>
  <c r="BX5" i="5" l="1"/>
  <c r="BW3" i="5"/>
  <c r="BW4" i="5"/>
  <c r="BW2" i="5"/>
  <c r="BY5" i="5" l="1"/>
  <c r="BX4" i="5"/>
  <c r="BX3" i="5"/>
  <c r="BX2" i="5"/>
  <c r="BY2" i="5" l="1"/>
  <c r="BY3" i="5"/>
  <c r="BY4" i="5"/>
  <c r="BZ5" i="5"/>
  <c r="CA5" i="5" l="1"/>
  <c r="BZ3" i="5"/>
  <c r="BZ2" i="5"/>
  <c r="BZ4" i="5"/>
  <c r="CB5" i="5" l="1"/>
  <c r="CA4" i="5"/>
  <c r="CA3" i="5"/>
  <c r="CA2" i="5"/>
  <c r="CB4" i="5" l="1"/>
  <c r="CC5" i="5"/>
  <c r="CB3" i="5"/>
  <c r="CB2" i="5"/>
  <c r="CD5" i="5" l="1"/>
  <c r="CC4" i="5"/>
  <c r="CC2" i="5"/>
  <c r="CC3" i="5"/>
  <c r="CD3" i="5" l="1"/>
  <c r="CE5" i="5"/>
  <c r="CD2" i="5"/>
  <c r="CD4" i="5"/>
  <c r="CF5" i="5" l="1"/>
  <c r="CE4" i="5"/>
  <c r="CE2" i="5"/>
  <c r="CE3" i="5"/>
  <c r="CF4" i="5" l="1"/>
  <c r="CF2" i="5"/>
  <c r="CG5" i="5"/>
  <c r="CF3" i="5"/>
  <c r="CG4" i="5" l="1"/>
  <c r="CG3" i="5"/>
  <c r="CH5" i="5"/>
  <c r="CG2" i="5"/>
  <c r="CH4" i="5" l="1"/>
  <c r="CH3" i="5"/>
  <c r="CI5" i="5"/>
  <c r="CH2" i="5"/>
  <c r="CJ5" i="5" l="1"/>
  <c r="CI3" i="5"/>
  <c r="CI4" i="5"/>
  <c r="CI2" i="5"/>
  <c r="CJ3" i="5" l="1"/>
  <c r="CK5" i="5"/>
  <c r="CJ4" i="5"/>
  <c r="CJ2" i="5"/>
  <c r="CK3" i="5" l="1"/>
  <c r="CK2" i="5"/>
  <c r="CL5" i="5"/>
  <c r="CK4" i="5"/>
  <c r="CM5" i="5" l="1"/>
  <c r="CL4" i="5"/>
  <c r="CL3" i="5"/>
  <c r="CL2" i="5"/>
  <c r="CN5" i="5" l="1"/>
  <c r="CM4" i="5"/>
  <c r="CM2" i="5"/>
  <c r="CM3" i="5"/>
  <c r="CN4" i="5" l="1"/>
  <c r="CO5" i="5"/>
  <c r="CN3" i="5"/>
  <c r="CN2" i="5"/>
  <c r="CP5" i="5" l="1"/>
  <c r="CO2" i="5"/>
  <c r="CO4" i="5"/>
  <c r="CO3" i="5"/>
  <c r="CP3" i="5" l="1"/>
  <c r="CQ5" i="5"/>
  <c r="CP4" i="5"/>
  <c r="CP2" i="5"/>
  <c r="CQ3" i="5" l="1"/>
  <c r="CQ2" i="5"/>
  <c r="CR5" i="5"/>
  <c r="CQ4" i="5"/>
  <c r="CR3" i="5" l="1"/>
  <c r="CS5" i="5"/>
  <c r="CR4" i="5"/>
  <c r="CR2" i="5"/>
  <c r="CT5" i="5" l="1"/>
  <c r="CS4" i="5"/>
  <c r="CS3" i="5"/>
  <c r="CS2" i="5"/>
  <c r="CT4" i="5" l="1"/>
  <c r="CU5" i="5"/>
  <c r="CT2" i="5"/>
  <c r="CT3" i="5"/>
  <c r="CV5" i="5" l="1"/>
  <c r="CU4" i="5"/>
  <c r="CU3" i="5"/>
  <c r="CU2" i="5"/>
  <c r="CV4" i="5" l="1"/>
  <c r="CV3" i="5"/>
  <c r="CW5" i="5"/>
  <c r="CV2" i="5"/>
  <c r="CW3" i="5" l="1"/>
  <c r="CW2" i="5"/>
  <c r="CW4" i="5"/>
  <c r="CX5" i="5"/>
  <c r="CX4" i="5" l="1"/>
  <c r="CX3" i="5"/>
  <c r="CY5" i="5"/>
  <c r="CX2" i="5"/>
  <c r="CY3" i="5" l="1"/>
  <c r="CZ5" i="5"/>
  <c r="CY2" i="5"/>
  <c r="CY4" i="5"/>
  <c r="CZ4" i="5" l="1"/>
  <c r="DA5" i="5"/>
  <c r="CZ3" i="5"/>
  <c r="CZ2" i="5"/>
  <c r="DB5" i="5" l="1"/>
  <c r="DA4" i="5"/>
  <c r="DA3" i="5"/>
  <c r="DA2" i="5"/>
  <c r="DC5" i="5" l="1"/>
  <c r="DB4" i="5"/>
  <c r="DB3" i="5"/>
  <c r="DB2" i="5"/>
  <c r="DC3" i="5" l="1"/>
  <c r="DC2" i="5"/>
  <c r="DD5" i="5"/>
  <c r="DC4" i="5"/>
  <c r="DE5" i="5" l="1"/>
  <c r="DD2" i="5"/>
  <c r="DD3" i="5"/>
  <c r="DD4" i="5"/>
  <c r="DF5" i="5" l="1"/>
  <c r="DE4" i="5"/>
  <c r="DE3" i="5"/>
  <c r="DE2" i="5"/>
  <c r="DF4" i="5" l="1"/>
  <c r="DF3" i="5"/>
  <c r="DF2" i="5"/>
  <c r="DG5" i="5"/>
  <c r="DH5" i="5" l="1"/>
  <c r="DG4" i="5"/>
  <c r="DG2" i="5"/>
  <c r="DG3" i="5"/>
  <c r="DI5" i="5" l="1"/>
  <c r="DH4" i="5"/>
  <c r="DH3" i="5"/>
  <c r="DH2" i="5"/>
  <c r="DI3" i="5" l="1"/>
  <c r="DI2" i="5"/>
  <c r="DJ5" i="5"/>
  <c r="DI4" i="5"/>
  <c r="DK5" i="5" l="1"/>
  <c r="DJ4" i="5"/>
  <c r="DJ3" i="5"/>
  <c r="DJ2" i="5"/>
  <c r="DL5" i="5" l="1"/>
  <c r="DK4" i="5"/>
  <c r="DK3" i="5"/>
  <c r="DK2" i="5"/>
  <c r="DL4" i="5" l="1"/>
  <c r="DM5" i="5"/>
  <c r="DL3" i="5"/>
  <c r="DL2" i="5"/>
  <c r="DN5" i="5" l="1"/>
  <c r="DM3" i="5"/>
  <c r="DM2" i="5"/>
  <c r="DM4" i="5"/>
  <c r="DN3" i="5" l="1"/>
  <c r="DN2" i="5"/>
  <c r="DO5" i="5"/>
  <c r="DN4" i="5"/>
  <c r="DO3" i="5" l="1"/>
  <c r="DP5" i="5"/>
  <c r="DO4" i="5"/>
  <c r="DO2" i="5"/>
  <c r="DP2" i="5" l="1"/>
  <c r="DP3" i="5"/>
  <c r="DP4" i="5"/>
  <c r="DQ5" i="5"/>
  <c r="DQ3" i="5" l="1"/>
  <c r="DR5" i="5"/>
  <c r="DQ4" i="5"/>
  <c r="DQ2" i="5"/>
  <c r="DR4" i="5" l="1"/>
  <c r="DS5" i="5"/>
  <c r="DR3" i="5"/>
  <c r="DR2" i="5"/>
  <c r="DT5" i="5" l="1"/>
  <c r="DS4" i="5"/>
  <c r="DS3" i="5"/>
  <c r="DS2" i="5"/>
  <c r="DT3" i="5" l="1"/>
  <c r="DU5" i="5"/>
  <c r="DT4" i="5"/>
  <c r="DT2" i="5"/>
  <c r="DU3" i="5" l="1"/>
  <c r="DU2" i="5"/>
  <c r="DV5" i="5"/>
  <c r="DU4" i="5"/>
  <c r="DW5" i="5" l="1"/>
  <c r="DV4" i="5"/>
  <c r="DV3" i="5"/>
  <c r="DV2" i="5"/>
  <c r="DX5" i="5" l="1"/>
  <c r="DW4" i="5"/>
  <c r="DW3" i="5"/>
  <c r="DW2" i="5"/>
  <c r="DX4" i="5" l="1"/>
  <c r="DY5" i="5"/>
  <c r="DX3" i="5"/>
  <c r="DX2" i="5"/>
  <c r="DZ5" i="5" l="1"/>
  <c r="DY3" i="5"/>
  <c r="DY4" i="5"/>
  <c r="DY2" i="5"/>
  <c r="EA5" i="5" l="1"/>
  <c r="DZ4" i="5"/>
  <c r="DZ3" i="5"/>
  <c r="DZ2" i="5"/>
  <c r="EA3" i="5" l="1"/>
  <c r="EB5" i="5"/>
  <c r="EA4" i="5"/>
  <c r="EA2" i="5"/>
  <c r="EB3" i="5" l="1"/>
  <c r="EC5" i="5"/>
  <c r="EB4" i="5"/>
  <c r="EB2" i="5"/>
  <c r="ED5" i="5" l="1"/>
  <c r="EC4" i="5"/>
  <c r="EC3" i="5"/>
  <c r="EC2" i="5"/>
  <c r="ED4" i="5" l="1"/>
  <c r="EE5" i="5"/>
  <c r="ED2" i="5"/>
  <c r="ED3" i="5"/>
  <c r="EF5" i="5" l="1"/>
  <c r="EE4" i="5"/>
  <c r="EE2" i="5"/>
  <c r="EE3" i="5"/>
  <c r="EF3" i="5" l="1"/>
  <c r="EF2" i="5"/>
  <c r="EF4" i="5"/>
  <c r="EG5" i="5"/>
  <c r="EG3" i="5" l="1"/>
  <c r="EG2" i="5"/>
  <c r="EG4" i="5"/>
  <c r="EH5" i="5"/>
  <c r="EH3" i="5" l="1"/>
  <c r="EI5" i="5"/>
  <c r="EH4" i="5"/>
  <c r="EH2" i="5"/>
  <c r="EI3" i="5" l="1"/>
  <c r="EJ5" i="5"/>
  <c r="EI4" i="5"/>
  <c r="EI2" i="5"/>
  <c r="EJ4" i="5" l="1"/>
  <c r="EK5" i="5"/>
  <c r="EJ3" i="5"/>
  <c r="EJ2" i="5"/>
  <c r="EL5" i="5" l="1"/>
  <c r="EK4" i="5"/>
  <c r="EK3" i="5"/>
  <c r="EK2" i="5"/>
  <c r="EM5" i="5" l="1"/>
  <c r="EL4" i="5"/>
  <c r="EL3" i="5"/>
  <c r="EL2" i="5"/>
  <c r="EM3" i="5" l="1"/>
  <c r="EM2" i="5"/>
  <c r="EN5" i="5"/>
  <c r="EM4" i="5"/>
  <c r="EO5" i="5" l="1"/>
  <c r="EN4" i="5"/>
  <c r="EN3" i="5"/>
  <c r="EN2" i="5"/>
  <c r="EP5" i="5" l="1"/>
  <c r="EO4" i="5"/>
  <c r="EO3" i="5"/>
  <c r="EO2" i="5"/>
  <c r="EP4" i="5" l="1"/>
  <c r="EP3" i="5"/>
  <c r="EQ5" i="5"/>
  <c r="EP2" i="5"/>
  <c r="ER5" i="5" l="1"/>
  <c r="EQ3" i="5"/>
  <c r="EQ4" i="5"/>
  <c r="EQ2" i="5"/>
  <c r="ES5" i="5" l="1"/>
  <c r="ER4" i="5"/>
  <c r="ER3" i="5"/>
  <c r="ER2" i="5"/>
  <c r="ES3" i="5" l="1"/>
  <c r="ET5" i="5"/>
  <c r="ES4" i="5"/>
  <c r="ES2" i="5"/>
  <c r="EU5" i="5" l="1"/>
  <c r="ET4" i="5"/>
  <c r="ET3" i="5"/>
  <c r="ET2" i="5"/>
  <c r="EU2" i="5" l="1"/>
  <c r="EV5" i="5"/>
  <c r="EU4" i="5"/>
  <c r="EU3" i="5"/>
  <c r="EV4" i="5" l="1"/>
  <c r="EV3" i="5"/>
  <c r="EV2" i="5"/>
  <c r="EW5" i="5"/>
  <c r="EX5" i="5" l="1"/>
  <c r="EW3" i="5"/>
  <c r="EW4" i="5"/>
  <c r="EW2" i="5"/>
  <c r="EX2" i="5" l="1"/>
  <c r="EX3" i="5"/>
  <c r="EY5" i="5"/>
  <c r="EX4" i="5"/>
  <c r="EY3" i="5" l="1"/>
  <c r="EZ5" i="5"/>
  <c r="EY4" i="5"/>
  <c r="EY2" i="5"/>
  <c r="EZ3" i="5" l="1"/>
  <c r="EZ2" i="5"/>
  <c r="FA5" i="5"/>
  <c r="EZ4" i="5"/>
  <c r="FA2" i="5" l="1"/>
  <c r="FB5" i="5"/>
  <c r="FA4" i="5"/>
  <c r="FA3" i="5"/>
  <c r="FB4" i="5" l="1"/>
  <c r="FC5" i="5"/>
  <c r="FB3" i="5"/>
  <c r="FB2" i="5"/>
  <c r="FD5" i="5" l="1"/>
  <c r="FC4" i="5"/>
  <c r="FC3" i="5"/>
  <c r="FC2" i="5"/>
  <c r="FD3" i="5" l="1"/>
  <c r="FE5" i="5"/>
  <c r="FD4" i="5"/>
  <c r="FD2" i="5"/>
  <c r="FE3" i="5" l="1"/>
  <c r="FF5" i="5"/>
  <c r="FE4" i="5"/>
  <c r="FE2" i="5"/>
  <c r="FG5" i="5" l="1"/>
  <c r="FF4" i="5"/>
  <c r="FF2" i="5"/>
  <c r="FF3" i="5"/>
  <c r="FG2" i="5" l="1"/>
  <c r="FG3" i="5"/>
  <c r="FH5" i="5"/>
  <c r="FG4" i="5"/>
  <c r="FH4" i="5" l="1"/>
  <c r="FH3" i="5"/>
  <c r="FH2" i="5"/>
  <c r="FI5" i="5"/>
  <c r="FJ5" i="5" l="1"/>
  <c r="FI4" i="5"/>
  <c r="FI3" i="5"/>
  <c r="FI2" i="5"/>
  <c r="FK5" i="5" l="1"/>
  <c r="FJ4" i="5"/>
  <c r="FJ3" i="5"/>
  <c r="FJ2" i="5"/>
  <c r="FK3" i="5" l="1"/>
  <c r="FL5" i="5"/>
  <c r="FK4" i="5"/>
  <c r="FK2" i="5"/>
  <c r="FL3" i="5" l="1"/>
  <c r="FM5" i="5"/>
  <c r="FL4" i="5"/>
  <c r="FL2" i="5"/>
  <c r="FN5" i="5" l="1"/>
  <c r="FM4" i="5"/>
  <c r="FM2" i="5"/>
  <c r="FM3" i="5"/>
  <c r="FN4" i="5" l="1"/>
  <c r="FN3" i="5"/>
  <c r="FN2" i="5"/>
  <c r="FO5" i="5"/>
  <c r="FP5" i="5" l="1"/>
  <c r="FO2" i="5"/>
  <c r="FO3" i="5"/>
  <c r="FO4" i="5"/>
  <c r="FP3" i="5" l="1"/>
  <c r="FP2" i="5"/>
  <c r="FP4" i="5"/>
  <c r="FQ5" i="5"/>
  <c r="FQ3" i="5" l="1"/>
  <c r="FR5" i="5"/>
  <c r="FQ4" i="5"/>
  <c r="FQ2" i="5"/>
  <c r="FS5" i="5" l="1"/>
  <c r="FR4" i="5"/>
  <c r="FR3" i="5"/>
  <c r="FR2" i="5"/>
  <c r="FS3" i="5" l="1"/>
  <c r="FS2" i="5"/>
  <c r="FT5" i="5"/>
  <c r="FS4" i="5"/>
  <c r="FT4" i="5" l="1"/>
  <c r="FU5" i="5"/>
  <c r="FT3" i="5"/>
  <c r="FT2" i="5"/>
  <c r="FV5" i="5" l="1"/>
  <c r="FU4" i="5"/>
  <c r="FU3" i="5"/>
  <c r="FU2" i="5"/>
  <c r="FV2" i="5" l="1"/>
  <c r="FV3" i="5"/>
  <c r="FW5" i="5"/>
  <c r="FV4" i="5"/>
  <c r="FW3" i="5" l="1"/>
  <c r="FX5" i="5"/>
  <c r="FW4" i="5"/>
  <c r="FW2" i="5"/>
  <c r="FX2" i="5" l="1"/>
  <c r="FY5" i="5"/>
  <c r="FX4" i="5"/>
  <c r="FX3" i="5"/>
  <c r="FY2" i="5" l="1"/>
  <c r="FY3" i="5"/>
  <c r="FZ5" i="5"/>
  <c r="FY4" i="5"/>
  <c r="FZ4" i="5" l="1"/>
  <c r="FZ3" i="5"/>
  <c r="GA5" i="5"/>
  <c r="FZ2" i="5"/>
  <c r="GB5" i="5" l="1"/>
  <c r="GA4" i="5"/>
  <c r="GA3" i="5"/>
  <c r="GA2" i="5"/>
  <c r="GC5" i="5" l="1"/>
  <c r="GB4" i="5"/>
  <c r="GB3" i="5"/>
  <c r="GB2" i="5"/>
  <c r="GC3" i="5" l="1"/>
  <c r="GC2" i="5"/>
  <c r="GD5" i="5"/>
  <c r="GC4" i="5"/>
  <c r="GE5" i="5" l="1"/>
  <c r="GD4" i="5"/>
  <c r="GD3" i="5"/>
  <c r="GD2" i="5"/>
  <c r="GE2" i="5" l="1"/>
  <c r="GE3" i="5"/>
  <c r="GE4" i="5"/>
  <c r="GF5" i="5"/>
  <c r="GF4" i="5" l="1"/>
  <c r="GF3" i="5"/>
  <c r="GF2" i="5"/>
  <c r="GG5" i="5"/>
  <c r="GH5" i="5" l="1"/>
  <c r="GG3" i="5"/>
  <c r="GG2" i="5"/>
  <c r="GG4" i="5"/>
  <c r="GH3" i="5" l="1"/>
  <c r="GI5" i="5"/>
  <c r="GH4" i="5"/>
  <c r="GH2" i="5"/>
  <c r="GI3" i="5" l="1"/>
  <c r="GJ5" i="5"/>
  <c r="GI4" i="5"/>
  <c r="GI2" i="5"/>
  <c r="GK5" i="5" l="1"/>
  <c r="GJ4" i="5"/>
  <c r="GJ2" i="5"/>
  <c r="GJ3" i="5"/>
  <c r="GK2" i="5" l="1"/>
  <c r="GL5" i="5"/>
  <c r="GK4" i="5"/>
  <c r="GK3" i="5"/>
  <c r="GL4" i="5" l="1"/>
  <c r="GM5" i="5"/>
  <c r="GL3" i="5"/>
  <c r="GL2" i="5"/>
  <c r="GM4" i="5" l="1"/>
  <c r="GM3" i="5"/>
  <c r="GM2" i="5"/>
  <c r="D120" i="5" s="1" a="1"/>
  <c r="D120" i="5" s="1"/>
  <c r="D138" i="5" l="1" a="1"/>
  <c r="D138" i="5" s="1"/>
  <c r="D139" i="5" a="1"/>
  <c r="D139" i="5" s="1"/>
  <c r="D132" i="5" a="1"/>
  <c r="D132" i="5" s="1"/>
  <c r="D124" i="5" a="1"/>
  <c r="D124" i="5" s="1"/>
  <c r="D122" i="5" a="1"/>
  <c r="D122" i="5" s="1"/>
  <c r="D123" i="5" a="1"/>
  <c r="D123" i="5" s="1"/>
  <c r="D125" i="5" a="1"/>
  <c r="D125" i="5" s="1"/>
  <c r="D133" i="5" a="1"/>
  <c r="D133" i="5" s="1"/>
  <c r="D128" i="5" a="1"/>
  <c r="D128" i="5" s="1"/>
  <c r="D127" i="5" a="1"/>
  <c r="D127" i="5" s="1"/>
  <c r="D126" i="5" a="1"/>
  <c r="D126" i="5" s="1"/>
  <c r="D129" i="5" a="1"/>
  <c r="D129" i="5" s="1"/>
  <c r="D131" i="5" a="1"/>
  <c r="D131" i="5" s="1"/>
  <c r="D137" i="5" a="1"/>
  <c r="D137" i="5" s="1"/>
  <c r="D134" i="5" a="1"/>
  <c r="D134" i="5" s="1"/>
  <c r="D135" i="5" a="1"/>
  <c r="D135" i="5" s="1"/>
  <c r="D136" i="5" a="1"/>
  <c r="D136" i="5" s="1"/>
  <c r="D130" i="5" a="1"/>
  <c r="D130" i="5" s="1"/>
  <c r="D121" i="5" a="1"/>
  <c r="D121" i="5" s="1"/>
  <c r="D94" i="5"/>
  <c r="D95" i="5"/>
  <c r="D86" i="5"/>
  <c r="D84" i="5"/>
  <c r="D90" i="5"/>
  <c r="D87" i="5"/>
  <c r="D79" i="5"/>
  <c r="D89" i="5"/>
  <c r="D93" i="5"/>
  <c r="D96" i="5"/>
  <c r="D88" i="5"/>
  <c r="D97" i="5"/>
  <c r="D92" i="5"/>
  <c r="D82" i="5"/>
  <c r="D81" i="5"/>
  <c r="D83" i="5"/>
  <c r="D91" i="5"/>
  <c r="D85" i="5"/>
  <c r="D80" i="5"/>
  <c r="D98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VANDE CASTEELE Giovanni</author>
    <author>FRISCOURT Pascaline</author>
  </authors>
  <commentList>
    <comment ref="D10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
11h10</t>
        </r>
      </text>
    </comment>
    <comment ref="E10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
14h30</t>
        </r>
      </text>
    </comment>
    <comment ref="K10" authorId="0" shapeId="0" xr:uid="{00000000-0006-0000-0000-000003000000}">
      <text>
        <r>
          <rPr>
            <b/>
            <sz val="9"/>
            <color indexed="81"/>
            <rFont val="Tahoma"/>
            <charset val="1"/>
          </rPr>
          <t>VANDE CASTEELE Giovanni:</t>
        </r>
        <r>
          <rPr>
            <sz val="9"/>
            <color indexed="81"/>
            <rFont val="Tahoma"/>
            <charset val="1"/>
          </rPr>
          <t xml:space="preserve">
10H30 EDF</t>
        </r>
      </text>
    </comment>
    <comment ref="H1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VANDE CASTEELE Giovanni:</t>
        </r>
        <r>
          <rPr>
            <sz val="9"/>
            <color indexed="81"/>
            <rFont val="Tahoma"/>
            <family val="2"/>
          </rPr>
          <t xml:space="preserve">
DA 14H
</t>
        </r>
      </text>
    </comment>
    <comment ref="F1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
RDV matin 10h30 au lieu de 9h</t>
        </r>
      </text>
    </comment>
    <comment ref="D16" authorId="0" shapeId="0" xr:uid="{00000000-0006-0000-0000-000006000000}">
      <text>
        <r>
          <rPr>
            <sz val="9"/>
            <color indexed="81"/>
            <rFont val="Tahoma"/>
            <family val="2"/>
          </rPr>
          <t xml:space="preserve">
11h</t>
        </r>
      </text>
    </comment>
    <comment ref="E16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
14h30</t>
        </r>
      </text>
    </comment>
    <comment ref="E17" authorId="1" shapeId="0" xr:uid="{00000000-0006-0000-0000-000008000000}">
      <text>
        <r>
          <rPr>
            <sz val="9"/>
            <color indexed="81"/>
            <rFont val="Tahoma"/>
            <family val="2"/>
          </rPr>
          <t xml:space="preserve">
JRTT</t>
        </r>
      </text>
    </comment>
    <comment ref="F17" authorId="0" shapeId="0" xr:uid="{00000000-0006-0000-0000-000009000000}">
      <text>
        <r>
          <rPr>
            <sz val="9"/>
            <color indexed="81"/>
            <rFont val="Tahoma"/>
            <family val="2"/>
          </rPr>
          <t xml:space="preserve">
MUT 9h30</t>
        </r>
      </text>
    </comment>
    <comment ref="F24" authorId="0" shapeId="0" xr:uid="{00000000-0006-0000-0000-00000A000000}">
      <text>
        <r>
          <rPr>
            <sz val="9"/>
            <color indexed="81"/>
            <rFont val="Tahoma"/>
            <family val="2"/>
          </rPr>
          <t xml:space="preserve">
Retard 8h03</t>
        </r>
      </text>
    </comment>
    <comment ref="G24" authorId="0" shapeId="0" xr:uid="{00000000-0006-0000-0000-00000B000000}">
      <text>
        <r>
          <rPr>
            <sz val="9"/>
            <color indexed="81"/>
            <rFont val="Tahoma"/>
            <family val="2"/>
          </rPr>
          <t xml:space="preserve">
RETARD 9H03</t>
        </r>
      </text>
    </comment>
    <comment ref="H24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VANDE CASTEELE Giovanni:</t>
        </r>
        <r>
          <rPr>
            <sz val="9"/>
            <color indexed="81"/>
            <rFont val="Tahoma"/>
            <family val="2"/>
          </rPr>
          <t xml:space="preserve">
RETARD 2MIN
9H47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<sst xmlns="http://schemas.openxmlformats.org/spreadsheetml/2006/main" count="804" uniqueCount="82">
  <si>
    <t>Présent</t>
  </si>
  <si>
    <t>ABS</t>
  </si>
  <si>
    <t>Abs</t>
  </si>
  <si>
    <t>Total</t>
  </si>
  <si>
    <t>P</t>
  </si>
  <si>
    <t>ABS PERM</t>
  </si>
  <si>
    <t>AM</t>
  </si>
  <si>
    <t>MUT</t>
  </si>
  <si>
    <t>p</t>
  </si>
  <si>
    <t>Mut</t>
  </si>
  <si>
    <t>ABS Perm</t>
  </si>
  <si>
    <t>Nom Prénom</t>
  </si>
  <si>
    <t>OFF</t>
  </si>
  <si>
    <t>abs perm</t>
  </si>
  <si>
    <t>CP</t>
  </si>
  <si>
    <t>S1</t>
  </si>
  <si>
    <t>FERIE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</si>
  <si>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</si>
  <si>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</si>
  <si>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</si>
  <si>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</si>
  <si>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</si>
  <si>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</si>
  <si>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</si>
  <si>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</si>
  <si>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</si>
  <si>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</si>
  <si>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</si>
  <si>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</si>
  <si>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</si>
  <si>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</si>
  <si>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</si>
  <si>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</si>
  <si>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</si>
  <si>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</si>
  <si>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</si>
  <si>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</si>
  <si>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</si>
  <si>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</si>
  <si>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</si>
  <si>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</si>
  <si>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</si>
  <si>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</si>
  <si>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</si>
  <si>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</si>
  <si>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</si>
  <si>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</si>
  <si>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</si>
  <si>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Statut</t>
  </si>
  <si>
    <t>% présence</t>
  </si>
  <si>
    <t>S50 2020</t>
  </si>
  <si>
    <t>S51 2020</t>
  </si>
  <si>
    <t xml:space="preserve">S52 2020 </t>
  </si>
  <si>
    <t>S253 2020</t>
  </si>
  <si>
    <t>MENSUEL</t>
  </si>
  <si>
    <t>HEBDOMADAIRE</t>
  </si>
  <si>
    <t>QUOTIDIEN</t>
  </si>
  <si>
    <t>S33</t>
  </si>
  <si>
    <t>S34</t>
  </si>
  <si>
    <t>DCASETFZ PYPRPKAE</t>
  </si>
  <si>
    <t>FZODQNB HZPVC</t>
  </si>
  <si>
    <t>TKIPZV SEYAO JNPARM</t>
  </si>
  <si>
    <t>UCFKMB MVFVEMWPF</t>
  </si>
  <si>
    <t>VBBQMMEQXB GXUKD</t>
  </si>
  <si>
    <t>EKORZ QXJTZ</t>
  </si>
  <si>
    <t>ACJUN FQJRL</t>
  </si>
  <si>
    <t>QCCG DOFR-KFGSIUVG</t>
  </si>
  <si>
    <t>ZTZKGIXD SGQVCB</t>
  </si>
  <si>
    <t>UYRIYC OSDUGDRL</t>
  </si>
  <si>
    <t>CASZUB DATQPR</t>
  </si>
  <si>
    <t>EUQLHSEK CBBYHRI</t>
  </si>
  <si>
    <t>YVUPNBZZIJ YYHK</t>
  </si>
  <si>
    <t>RBIJCDC IPWMOUIM</t>
  </si>
  <si>
    <t>FBDQPADW ZMQEGWA</t>
  </si>
  <si>
    <t>ZNONIFJ ESEXFX</t>
  </si>
  <si>
    <t>FYNVSABD IRBSNN</t>
  </si>
  <si>
    <t>BFQYKXJK KQIJDUTKS</t>
  </si>
  <si>
    <t>HRVDJHQWWD Aloeutjz</t>
  </si>
  <si>
    <t>BCSMUGY Rucbhwx</t>
  </si>
  <si>
    <t>F</t>
  </si>
  <si>
    <t>Formation</t>
  </si>
  <si>
    <t>=SI((AUJOURDHUI()-C5)&lt;0;0;1)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</si>
</sst>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[$-40C]mmm\-yy;@"/>
    <numFmt numFmtId="167" formatCode="[$-40C]mmmm\-yy;@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  <charset val="1"/>
    </font>
    <font>
      <sz val="10"/>
      <color theme="1"/>
      <name val="Arial"/>
      <family val="2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  <scheme val="minor"/>
    </font>
    <font>
      <sz val="10"/>
      <color indexed="8"/>
      <name val="Arial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rgb="FFFF0000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1"/>
      <color rgb="FFF5CBDA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sz val="11"/>
      <color theme="5" tint="-0.499984740745262"/>
      <name val="Calibri"/>
      <family val="2"/>
      <scheme val="minor"/>
    </font>
    <font>
      <sz val="36"/>
      <color theme="0"/>
      <name val="Calibri"/>
      <family val="2"/>
      <scheme val="minor"/>
    </font>
    <font>
      <sz val="9"/>
      <color indexed="81"/>
      <name val="Tahoma"/>
      <family val="2"/>
    </font>
    <font>
      <b/>
      <u/>
      <sz val="20"/>
      <color theme="0"/>
      <name val="Calibri"/>
      <family val="2"/>
      <scheme val="minor"/>
    </font>
    <font>
      <b/>
      <u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</fonts>
  <fills count="4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C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5CBDA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700668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65"/>
        <bgColor theme="0" tint="-0.499984740745262"/>
      </patternFill>
    </fill>
    <fill>
      <patternFill patternType="solid">
        <fgColor theme="4" tint="0.39997558519241921"/>
        <bgColor theme="0" tint="-0.499984740745262"/>
      </patternFill>
    </fill>
    <fill>
      <patternFill patternType="solid">
        <fgColor theme="8" tint="-0.249977111117893"/>
        <bgColor theme="0" tint="-0.499984740745262"/>
      </patternFill>
    </fill>
    <fill>
      <patternFill patternType="solid">
        <fgColor theme="5" tint="0.39997558519241921"/>
        <bgColor theme="0" tint="-0.499984740745262"/>
      </patternFill>
    </fill>
    <fill>
      <patternFill patternType="solid">
        <fgColor theme="0"/>
        <bgColor theme="0" tint="-0.499984740745262"/>
      </patternFill>
    </fill>
    <fill>
      <patternFill patternType="solid">
        <fgColor theme="0" tint="-0.34998626667073579"/>
        <bgColor theme="0" tint="-0.499984740745262"/>
      </patternFill>
    </fill>
    <fill>
      <patternFill patternType="solid">
        <fgColor theme="4" tint="0.59999389629810485"/>
        <bgColor theme="0" tint="-0.499984740745262"/>
      </patternFill>
    </fill>
    <fill>
      <patternFill patternType="solid">
        <fgColor rgb="FFFFFF00"/>
        <bgColor indexed="64"/>
      </patternFill>
    </fill>
    <fill>
      <patternFill patternType="solid">
        <fgColor rgb="FF61B0FF"/>
        <bgColor theme="0" tint="-0.499984740745262"/>
      </patternFill>
    </fill>
    <fill>
      <patternFill patternType="solid">
        <fgColor theme="1" tint="0.34998626667073579"/>
        <bgColor theme="0" tint="-0.499984740745262"/>
      </patternFill>
    </fill>
    <fill>
      <patternFill patternType="solid">
        <fgColor rgb="FFFFFF00"/>
        <bgColor theme="0" tint="-0.499984740745262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94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0" fontId="4" fillId="0" borderId="0"/>
    <xf numFmtId="164" fontId="1" fillId="0" borderId="0" applyFont="0" applyFill="0" applyBorder="0" applyAlignment="0" applyProtection="0"/>
    <xf numFmtId="0" fontId="8" fillId="0" borderId="0"/>
    <xf numFmtId="165" fontId="9" fillId="0" borderId="0" applyFont="0" applyFill="0" applyBorder="0" applyAlignment="0" applyProtection="0"/>
    <xf numFmtId="0" fontId="8" fillId="0" borderId="0"/>
    <xf numFmtId="0" fontId="10" fillId="0" borderId="0"/>
    <xf numFmtId="0" fontId="8" fillId="0" borderId="0"/>
    <xf numFmtId="0" fontId="8" fillId="0" borderId="0" applyNumberFormat="0" applyFont="0" applyFill="0" applyBorder="0" applyAlignment="0" applyProtection="0"/>
    <xf numFmtId="0" fontId="1" fillId="3" borderId="9" applyNumberFormat="0" applyFont="0" applyAlignment="0" applyProtection="0"/>
    <xf numFmtId="9" fontId="11" fillId="0" borderId="0" applyFont="0" applyFill="0" applyBorder="0" applyAlignment="0" applyProtection="0"/>
    <xf numFmtId="0" fontId="8" fillId="0" borderId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7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21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22" borderId="11" applyNumberFormat="0" applyAlignment="0" applyProtection="0"/>
    <xf numFmtId="0" fontId="15" fillId="0" borderId="12" applyNumberFormat="0" applyFill="0" applyAlignment="0" applyProtection="0"/>
    <xf numFmtId="0" fontId="8" fillId="23" borderId="13" applyNumberFormat="0" applyFont="0" applyAlignment="0" applyProtection="0"/>
    <xf numFmtId="0" fontId="16" fillId="9" borderId="11" applyNumberFormat="0" applyAlignment="0" applyProtection="0"/>
    <xf numFmtId="0" fontId="17" fillId="5" borderId="0" applyNumberFormat="0" applyBorder="0" applyAlignment="0" applyProtection="0"/>
    <xf numFmtId="0" fontId="18" fillId="24" borderId="0" applyNumberFormat="0" applyBorder="0" applyAlignment="0" applyProtection="0"/>
    <xf numFmtId="0" fontId="19" fillId="6" borderId="0" applyNumberFormat="0" applyBorder="0" applyAlignment="0" applyProtection="0"/>
    <xf numFmtId="0" fontId="20" fillId="22" borderId="14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15" applyNumberFormat="0" applyFill="0" applyAlignment="0" applyProtection="0"/>
    <xf numFmtId="0" fontId="24" fillId="0" borderId="16" applyNumberFormat="0" applyFill="0" applyAlignment="0" applyProtection="0"/>
    <xf numFmtId="0" fontId="25" fillId="0" borderId="17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18" applyNumberFormat="0" applyFill="0" applyAlignment="0" applyProtection="0"/>
    <xf numFmtId="0" fontId="27" fillId="25" borderId="19" applyNumberFormat="0" applyAlignment="0" applyProtection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</cellStyleXfs>
  <cellXfs count="126">
    <xf numFmtId="0" fontId="0" fillId="0" borderId="0" xfId="0"/>
    <xf numFmtId="0" fontId="0" fillId="28" borderId="21" xfId="0" applyFill="1" applyBorder="1" applyAlignment="1">
      <alignment horizontal="center" vertical="center"/>
    </xf>
    <xf numFmtId="0" fontId="33" fillId="28" borderId="22" xfId="0" applyFont="1" applyFill="1" applyBorder="1" applyAlignment="1">
      <alignment horizontal="center" vertical="center"/>
    </xf>
    <xf numFmtId="0" fontId="7" fillId="26" borderId="4" xfId="0" applyFont="1" applyFill="1" applyBorder="1" applyAlignment="1">
      <alignment horizontal="center"/>
    </xf>
    <xf numFmtId="0" fontId="31" fillId="31" borderId="5" xfId="0" applyFont="1" applyFill="1" applyBorder="1" applyAlignment="1">
      <alignment horizontal="center"/>
    </xf>
    <xf numFmtId="0" fontId="30" fillId="29" borderId="6" xfId="0" applyFont="1" applyFill="1" applyBorder="1" applyAlignment="1">
      <alignment horizontal="center"/>
    </xf>
    <xf numFmtId="0" fontId="28" fillId="30" borderId="6" xfId="0" applyFont="1" applyFill="1" applyBorder="1" applyAlignment="1">
      <alignment horizontal="center"/>
    </xf>
    <xf numFmtId="0" fontId="29" fillId="2" borderId="22" xfId="0" applyFont="1" applyFill="1" applyBorder="1" applyAlignment="1">
      <alignment horizontal="center"/>
    </xf>
    <xf numFmtId="0" fontId="33" fillId="28" borderId="22" xfId="0" applyFont="1" applyFill="1" applyBorder="1" applyAlignment="1">
      <alignment horizontal="center"/>
    </xf>
    <xf numFmtId="0" fontId="32" fillId="32" borderId="6" xfId="0" applyFont="1" applyFill="1" applyBorder="1" applyAlignment="1">
      <alignment horizontal="center"/>
    </xf>
    <xf numFmtId="0" fontId="6" fillId="27" borderId="7" xfId="0" applyFont="1" applyFill="1" applyBorder="1" applyAlignment="1">
      <alignment horizontal="center"/>
    </xf>
    <xf numFmtId="0" fontId="6" fillId="34" borderId="26" xfId="0" applyFont="1" applyFill="1" applyBorder="1" applyAlignment="1">
      <alignment horizontal="center"/>
    </xf>
    <xf numFmtId="0" fontId="6" fillId="35" borderId="26" xfId="0" applyFont="1" applyFill="1" applyBorder="1" applyAlignment="1">
      <alignment horizontal="center"/>
    </xf>
    <xf numFmtId="0" fontId="0" fillId="36" borderId="0" xfId="0" applyFill="1"/>
    <xf numFmtId="14" fontId="0" fillId="37" borderId="1" xfId="0" applyNumberFormat="1" applyFill="1" applyBorder="1"/>
    <xf numFmtId="0" fontId="0" fillId="37" borderId="0" xfId="0" applyFill="1"/>
    <xf numFmtId="0" fontId="0" fillId="36" borderId="1" xfId="0" applyFill="1" applyBorder="1" applyAlignment="1">
      <alignment horizontal="center" vertical="center"/>
    </xf>
    <xf numFmtId="0" fontId="0" fillId="39" borderId="1" xfId="0" applyFill="1" applyBorder="1" applyAlignment="1">
      <alignment horizontal="center" vertical="center"/>
    </xf>
    <xf numFmtId="0" fontId="0" fillId="39" borderId="25" xfId="0" applyFill="1" applyBorder="1" applyAlignment="1">
      <alignment horizontal="center" vertical="center"/>
    </xf>
    <xf numFmtId="0" fontId="0" fillId="39" borderId="24" xfId="0" applyFill="1" applyBorder="1" applyAlignment="1">
      <alignment horizontal="center" vertical="center"/>
    </xf>
    <xf numFmtId="0" fontId="0" fillId="40" borderId="1" xfId="0" applyFill="1" applyBorder="1" applyAlignment="1">
      <alignment horizontal="center" vertical="center"/>
    </xf>
    <xf numFmtId="0" fontId="0" fillId="40" borderId="4" xfId="0" applyFill="1" applyBorder="1"/>
    <xf numFmtId="0" fontId="0" fillId="40" borderId="1" xfId="0" applyFill="1" applyBorder="1"/>
    <xf numFmtId="0" fontId="0" fillId="40" borderId="21" xfId="0" applyFill="1" applyBorder="1"/>
    <xf numFmtId="0" fontId="0" fillId="39" borderId="21" xfId="0" applyFill="1" applyBorder="1" applyAlignment="1">
      <alignment horizontal="center" vertical="center"/>
    </xf>
    <xf numFmtId="0" fontId="0" fillId="40" borderId="24" xfId="0" applyFill="1" applyBorder="1" applyAlignment="1">
      <alignment horizontal="center" vertical="center"/>
    </xf>
    <xf numFmtId="0" fontId="0" fillId="40" borderId="25" xfId="0" applyFill="1" applyBorder="1" applyAlignment="1">
      <alignment horizontal="center" vertical="center"/>
    </xf>
    <xf numFmtId="0" fontId="0" fillId="39" borderId="29" xfId="0" applyFill="1" applyBorder="1" applyAlignment="1">
      <alignment horizontal="center" vertical="center"/>
    </xf>
    <xf numFmtId="0" fontId="0" fillId="40" borderId="21" xfId="0" applyFill="1" applyBorder="1" applyAlignment="1">
      <alignment horizontal="center" vertical="center"/>
    </xf>
    <xf numFmtId="0" fontId="0" fillId="39" borderId="4" xfId="0" applyFill="1" applyBorder="1" applyAlignment="1">
      <alignment horizontal="center" vertical="center"/>
    </xf>
    <xf numFmtId="0" fontId="0" fillId="39" borderId="28" xfId="0" applyFill="1" applyBorder="1" applyAlignment="1">
      <alignment horizontal="center" vertical="center"/>
    </xf>
    <xf numFmtId="0" fontId="0" fillId="41" borderId="0" xfId="0" applyFill="1"/>
    <xf numFmtId="0" fontId="0" fillId="41" borderId="0" xfId="0" applyFill="1" applyBorder="1"/>
    <xf numFmtId="0" fontId="0" fillId="41" borderId="20" xfId="0" applyFill="1" applyBorder="1"/>
    <xf numFmtId="14" fontId="0" fillId="41" borderId="0" xfId="0" applyNumberFormat="1" applyFill="1" applyBorder="1"/>
    <xf numFmtId="14" fontId="0" fillId="41" borderId="0" xfId="0" applyNumberFormat="1" applyFill="1"/>
    <xf numFmtId="0" fontId="34" fillId="41" borderId="0" xfId="0" applyFont="1" applyFill="1" applyBorder="1" applyAlignment="1">
      <alignment horizontal="center" vertical="center" textRotation="255"/>
    </xf>
    <xf numFmtId="14" fontId="0" fillId="38" borderId="30" xfId="0" applyNumberFormat="1" applyFill="1" applyBorder="1"/>
    <xf numFmtId="0" fontId="0" fillId="38" borderId="31" xfId="0" applyFill="1" applyBorder="1"/>
    <xf numFmtId="0" fontId="0" fillId="41" borderId="33" xfId="0" applyFill="1" applyBorder="1"/>
    <xf numFmtId="0" fontId="0" fillId="41" borderId="23" xfId="0" applyFill="1" applyBorder="1"/>
    <xf numFmtId="0" fontId="0" fillId="41" borderId="34" xfId="0" applyFill="1" applyBorder="1"/>
    <xf numFmtId="0" fontId="0" fillId="41" borderId="35" xfId="0" applyFill="1" applyBorder="1"/>
    <xf numFmtId="0" fontId="0" fillId="41" borderId="36" xfId="0" applyFill="1" applyBorder="1"/>
    <xf numFmtId="0" fontId="0" fillId="41" borderId="37" xfId="0" applyFill="1" applyBorder="1"/>
    <xf numFmtId="0" fontId="38" fillId="2" borderId="10" xfId="0" applyFont="1" applyFill="1" applyBorder="1"/>
    <xf numFmtId="0" fontId="38" fillId="2" borderId="3" xfId="0" applyFont="1" applyFill="1" applyBorder="1"/>
    <xf numFmtId="14" fontId="0" fillId="37" borderId="39" xfId="0" applyNumberFormat="1" applyFill="1" applyBorder="1"/>
    <xf numFmtId="14" fontId="0" fillId="37" borderId="41" xfId="0" applyNumberFormat="1" applyFill="1" applyBorder="1"/>
    <xf numFmtId="14" fontId="0" fillId="37" borderId="42" xfId="0" applyNumberFormat="1" applyFill="1" applyBorder="1"/>
    <xf numFmtId="0" fontId="0" fillId="41" borderId="0" xfId="0" applyFill="1" applyBorder="1" applyAlignment="1">
      <alignment horizontal="center" vertical="center"/>
    </xf>
    <xf numFmtId="14" fontId="0" fillId="37" borderId="43" xfId="0" applyNumberFormat="1" applyFill="1" applyBorder="1"/>
    <xf numFmtId="0" fontId="0" fillId="39" borderId="44" xfId="0" applyFill="1" applyBorder="1" applyAlignment="1">
      <alignment horizontal="center" vertical="center"/>
    </xf>
    <xf numFmtId="0" fontId="0" fillId="39" borderId="45" xfId="0" applyFill="1" applyBorder="1" applyAlignment="1">
      <alignment horizontal="center" vertical="center"/>
    </xf>
    <xf numFmtId="0" fontId="0" fillId="39" borderId="46" xfId="0" applyFill="1" applyBorder="1" applyAlignment="1">
      <alignment horizontal="center" vertical="center"/>
    </xf>
    <xf numFmtId="0" fontId="0" fillId="39" borderId="47" xfId="0" applyFill="1" applyBorder="1" applyAlignment="1">
      <alignment horizontal="center" vertical="center"/>
    </xf>
    <xf numFmtId="0" fontId="0" fillId="39" borderId="48" xfId="0" applyFill="1" applyBorder="1" applyAlignment="1">
      <alignment horizontal="center" vertical="center"/>
    </xf>
    <xf numFmtId="0" fontId="5" fillId="42" borderId="34" xfId="0" applyFont="1" applyFill="1" applyBorder="1"/>
    <xf numFmtId="0" fontId="0" fillId="42" borderId="20" xfId="0" applyFill="1" applyBorder="1"/>
    <xf numFmtId="0" fontId="5" fillId="42" borderId="0" xfId="0" applyFont="1" applyFill="1" applyBorder="1"/>
    <xf numFmtId="0" fontId="0" fillId="42" borderId="0" xfId="0" applyFill="1" applyBorder="1"/>
    <xf numFmtId="0" fontId="0" fillId="42" borderId="34" xfId="0" applyFill="1" applyBorder="1"/>
    <xf numFmtId="0" fontId="0" fillId="42" borderId="27" xfId="0" applyFill="1" applyBorder="1"/>
    <xf numFmtId="3" fontId="5" fillId="42" borderId="0" xfId="0" applyNumberFormat="1" applyFont="1" applyFill="1" applyBorder="1"/>
    <xf numFmtId="14" fontId="0" fillId="37" borderId="49" xfId="0" applyNumberFormat="1" applyFill="1" applyBorder="1"/>
    <xf numFmtId="0" fontId="0" fillId="40" borderId="50" xfId="0" applyFill="1" applyBorder="1" applyAlignment="1">
      <alignment horizontal="center" vertical="center"/>
    </xf>
    <xf numFmtId="0" fontId="0" fillId="39" borderId="50" xfId="0" applyFill="1" applyBorder="1" applyAlignment="1">
      <alignment horizontal="center" vertical="center"/>
    </xf>
    <xf numFmtId="167" fontId="0" fillId="41" borderId="0" xfId="0" applyNumberFormat="1" applyFill="1"/>
    <xf numFmtId="0" fontId="37" fillId="45" borderId="10" xfId="0" applyFont="1" applyFill="1" applyBorder="1" applyAlignment="1">
      <alignment horizontal="center"/>
    </xf>
    <xf numFmtId="9" fontId="0" fillId="43" borderId="41" xfId="0" applyNumberFormat="1" applyFont="1" applyFill="1" applyBorder="1" applyAlignment="1">
      <alignment horizontal="center" vertical="center"/>
    </xf>
    <xf numFmtId="0" fontId="0" fillId="28" borderId="41" xfId="0" applyFill="1" applyBorder="1" applyAlignment="1">
      <alignment horizontal="center" vertical="center"/>
    </xf>
    <xf numFmtId="10" fontId="7" fillId="26" borderId="4" xfId="0" applyNumberFormat="1" applyFont="1" applyFill="1" applyBorder="1" applyAlignment="1">
      <alignment horizontal="center"/>
    </xf>
    <xf numFmtId="0" fontId="0" fillId="41" borderId="0" xfId="0" applyFill="1" applyAlignment="1">
      <alignment vertical="center"/>
    </xf>
    <xf numFmtId="0" fontId="36" fillId="41" borderId="0" xfId="0" applyFont="1" applyFill="1" applyBorder="1" applyAlignment="1">
      <alignment horizontal="center" vertical="center"/>
    </xf>
    <xf numFmtId="166" fontId="36" fillId="41" borderId="0" xfId="0" applyNumberFormat="1" applyFont="1" applyFill="1" applyBorder="1" applyAlignment="1">
      <alignment horizontal="center"/>
    </xf>
    <xf numFmtId="167" fontId="0" fillId="41" borderId="0" xfId="0" applyNumberFormat="1" applyFill="1" applyBorder="1"/>
    <xf numFmtId="0" fontId="39" fillId="44" borderId="34" xfId="0" applyNumberFormat="1" applyFont="1" applyFill="1" applyBorder="1" applyAlignment="1">
      <alignment horizontal="center" vertical="center" shrinkToFit="1"/>
    </xf>
    <xf numFmtId="0" fontId="0" fillId="41" borderId="0" xfId="0" applyNumberFormat="1" applyFill="1" applyBorder="1"/>
    <xf numFmtId="0" fontId="0" fillId="41" borderId="0" xfId="0" applyNumberFormat="1" applyFill="1"/>
    <xf numFmtId="0" fontId="0" fillId="40" borderId="4" xfId="0" applyFill="1" applyBorder="1" applyAlignment="1">
      <alignment horizontal="center" vertical="center"/>
    </xf>
    <xf numFmtId="0" fontId="0" fillId="40" borderId="47" xfId="0" applyFill="1" applyBorder="1" applyAlignment="1">
      <alignment horizontal="center" vertical="center"/>
    </xf>
    <xf numFmtId="0" fontId="0" fillId="40" borderId="48" xfId="0" applyFill="1" applyBorder="1" applyAlignment="1">
      <alignment horizontal="center" vertical="center"/>
    </xf>
    <xf numFmtId="0" fontId="31" fillId="31" borderId="30" xfId="0" applyFont="1" applyFill="1" applyBorder="1" applyAlignment="1">
      <alignment horizontal="center"/>
    </xf>
    <xf numFmtId="0" fontId="0" fillId="40" borderId="10" xfId="0" applyFill="1" applyBorder="1" applyAlignment="1">
      <alignment horizontal="center" vertical="center"/>
    </xf>
    <xf numFmtId="0" fontId="30" fillId="29" borderId="22" xfId="0" applyFont="1" applyFill="1" applyBorder="1" applyAlignment="1">
      <alignment horizontal="center"/>
    </xf>
    <xf numFmtId="167" fontId="0" fillId="46" borderId="0" xfId="0" applyNumberFormat="1" applyFill="1"/>
    <xf numFmtId="0" fontId="39" fillId="46" borderId="34" xfId="0" applyNumberFormat="1" applyFont="1" applyFill="1" applyBorder="1" applyAlignment="1">
      <alignment horizontal="center" vertical="center" shrinkToFit="1"/>
    </xf>
    <xf numFmtId="0" fontId="39" fillId="46" borderId="0" xfId="0" applyNumberFormat="1" applyFont="1" applyFill="1" applyBorder="1" applyAlignment="1">
      <alignment horizontal="center" vertical="center" shrinkToFit="1"/>
    </xf>
    <xf numFmtId="0" fontId="0" fillId="41" borderId="0" xfId="0" applyFill="1" applyBorder="1" applyAlignment="1">
      <alignment vertical="center"/>
    </xf>
    <xf numFmtId="9" fontId="0" fillId="43" borderId="51" xfId="0" applyNumberFormat="1" applyFont="1" applyFill="1" applyBorder="1" applyAlignment="1">
      <alignment horizontal="center" vertical="center"/>
    </xf>
    <xf numFmtId="0" fontId="36" fillId="41" borderId="34" xfId="0" applyFont="1" applyFill="1" applyBorder="1" applyAlignment="1">
      <alignment horizontal="center" vertical="center"/>
    </xf>
    <xf numFmtId="0" fontId="36" fillId="41" borderId="0" xfId="0" applyFont="1" applyFill="1" applyBorder="1" applyAlignment="1">
      <alignment horizontal="center" vertical="center"/>
    </xf>
    <xf numFmtId="0" fontId="36" fillId="41" borderId="20" xfId="0" applyFont="1" applyFill="1" applyBorder="1" applyAlignment="1">
      <alignment horizontal="center" vertical="center"/>
    </xf>
    <xf numFmtId="0" fontId="0" fillId="42" borderId="2" xfId="0" applyFill="1" applyBorder="1" applyAlignment="1">
      <alignment horizontal="center"/>
    </xf>
    <xf numFmtId="0" fontId="0" fillId="42" borderId="3" xfId="0" applyFill="1" applyBorder="1" applyAlignment="1">
      <alignment horizontal="center"/>
    </xf>
    <xf numFmtId="166" fontId="36" fillId="41" borderId="34" xfId="0" applyNumberFormat="1" applyFont="1" applyFill="1" applyBorder="1" applyAlignment="1">
      <alignment horizontal="center"/>
    </xf>
    <xf numFmtId="166" fontId="36" fillId="41" borderId="0" xfId="0" applyNumberFormat="1" applyFont="1" applyFill="1" applyBorder="1" applyAlignment="1">
      <alignment horizontal="center"/>
    </xf>
    <xf numFmtId="166" fontId="36" fillId="41" borderId="20" xfId="0" applyNumberFormat="1" applyFont="1" applyFill="1" applyBorder="1" applyAlignment="1">
      <alignment horizontal="center"/>
    </xf>
    <xf numFmtId="166" fontId="38" fillId="2" borderId="2" xfId="0" applyNumberFormat="1" applyFont="1" applyFill="1" applyBorder="1" applyAlignment="1">
      <alignment horizontal="center"/>
    </xf>
    <xf numFmtId="166" fontId="38" fillId="2" borderId="3" xfId="0" applyNumberFormat="1" applyFont="1" applyFill="1" applyBorder="1" applyAlignment="1">
      <alignment horizontal="center"/>
    </xf>
    <xf numFmtId="167" fontId="38" fillId="46" borderId="2" xfId="0" quotePrefix="1" applyNumberFormat="1" applyFont="1" applyFill="1" applyBorder="1" applyAlignment="1">
      <alignment horizontal="center" vertical="center"/>
    </xf>
    <xf numFmtId="167" fontId="38" fillId="46" borderId="3" xfId="0" quotePrefix="1" applyNumberFormat="1" applyFont="1" applyFill="1" applyBorder="1" applyAlignment="1">
      <alignment horizontal="center" vertical="center"/>
    </xf>
    <xf numFmtId="0" fontId="0" fillId="46" borderId="52" xfId="0" quotePrefix="1" applyFill="1" applyBorder="1" applyAlignment="1">
      <alignment horizontal="center" vertical="center"/>
    </xf>
    <xf numFmtId="0" fontId="0" fillId="46" borderId="33" xfId="0" quotePrefix="1" applyFill="1" applyBorder="1" applyAlignment="1">
      <alignment horizontal="center" vertical="center"/>
    </xf>
    <xf numFmtId="0" fontId="0" fillId="46" borderId="23" xfId="0" quotePrefix="1" applyFill="1" applyBorder="1" applyAlignment="1">
      <alignment horizontal="center" vertical="center"/>
    </xf>
    <xf numFmtId="0" fontId="0" fillId="46" borderId="34" xfId="0" quotePrefix="1" applyFill="1" applyBorder="1" applyAlignment="1">
      <alignment horizontal="center" vertical="center"/>
    </xf>
    <xf numFmtId="0" fontId="0" fillId="46" borderId="0" xfId="0" quotePrefix="1" applyFill="1" applyBorder="1" applyAlignment="1">
      <alignment horizontal="center" vertical="center"/>
    </xf>
    <xf numFmtId="0" fontId="0" fillId="46" borderId="20" xfId="0" quotePrefix="1" applyFill="1" applyBorder="1" applyAlignment="1">
      <alignment horizontal="center" vertical="center"/>
    </xf>
    <xf numFmtId="0" fontId="0" fillId="46" borderId="35" xfId="0" quotePrefix="1" applyFill="1" applyBorder="1" applyAlignment="1">
      <alignment horizontal="center" vertical="center"/>
    </xf>
    <xf numFmtId="0" fontId="0" fillId="46" borderId="36" xfId="0" quotePrefix="1" applyFill="1" applyBorder="1" applyAlignment="1">
      <alignment horizontal="center" vertical="center"/>
    </xf>
    <xf numFmtId="0" fontId="0" fillId="46" borderId="37" xfId="0" quotePrefix="1" applyFill="1" applyBorder="1" applyAlignment="1">
      <alignment horizontal="center" vertical="center"/>
    </xf>
    <xf numFmtId="167" fontId="39" fillId="44" borderId="2" xfId="0" applyNumberFormat="1" applyFont="1" applyFill="1" applyBorder="1" applyAlignment="1">
      <alignment horizontal="center"/>
    </xf>
    <xf numFmtId="167" fontId="39" fillId="44" borderId="8" xfId="0" applyNumberFormat="1" applyFont="1" applyFill="1" applyBorder="1" applyAlignment="1">
      <alignment horizontal="center"/>
    </xf>
    <xf numFmtId="167" fontId="39" fillId="44" borderId="3" xfId="0" applyNumberFormat="1" applyFont="1" applyFill="1" applyBorder="1" applyAlignment="1">
      <alignment horizontal="center"/>
    </xf>
    <xf numFmtId="167" fontId="39" fillId="44" borderId="40" xfId="0" applyNumberFormat="1" applyFont="1" applyFill="1" applyBorder="1" applyAlignment="1">
      <alignment horizontal="center"/>
    </xf>
    <xf numFmtId="167" fontId="39" fillId="44" borderId="38" xfId="0" applyNumberFormat="1" applyFont="1" applyFill="1" applyBorder="1" applyAlignment="1">
      <alignment horizontal="center"/>
    </xf>
    <xf numFmtId="0" fontId="34" fillId="38" borderId="31" xfId="0" applyFont="1" applyFill="1" applyBorder="1" applyAlignment="1">
      <alignment horizontal="center" vertical="center" textRotation="255"/>
    </xf>
    <xf numFmtId="0" fontId="34" fillId="38" borderId="32" xfId="0" applyFont="1" applyFill="1" applyBorder="1" applyAlignment="1">
      <alignment horizontal="center" vertical="center" textRotation="255"/>
    </xf>
    <xf numFmtId="14" fontId="36" fillId="41" borderId="34" xfId="0" applyNumberFormat="1" applyFont="1" applyFill="1" applyBorder="1" applyAlignment="1">
      <alignment horizontal="center" vertical="center"/>
    </xf>
    <xf numFmtId="14" fontId="36" fillId="41" borderId="0" xfId="0" applyNumberFormat="1" applyFont="1" applyFill="1" applyBorder="1" applyAlignment="1">
      <alignment horizontal="center" vertical="center"/>
    </xf>
    <xf numFmtId="14" fontId="36" fillId="41" borderId="20" xfId="0" applyNumberFormat="1" applyFont="1" applyFill="1" applyBorder="1" applyAlignment="1">
      <alignment horizontal="center" vertical="center"/>
    </xf>
    <xf numFmtId="14" fontId="0" fillId="33" borderId="2" xfId="0" applyNumberFormat="1" applyFill="1" applyBorder="1" applyAlignment="1">
      <alignment horizontal="center"/>
    </xf>
    <xf numFmtId="14" fontId="0" fillId="33" borderId="3" xfId="0" applyNumberFormat="1" applyFill="1" applyBorder="1" applyAlignment="1">
      <alignment horizontal="center"/>
    </xf>
    <xf numFmtId="167" fontId="39" fillId="44" borderId="2" xfId="0" applyNumberFormat="1" applyFont="1" applyFill="1" applyBorder="1" applyAlignment="1">
      <alignment horizontal="center" vertical="center" shrinkToFit="1"/>
    </xf>
    <xf numFmtId="167" fontId="39" fillId="44" borderId="8" xfId="0" applyNumberFormat="1" applyFont="1" applyFill="1" applyBorder="1" applyAlignment="1">
      <alignment horizontal="center" vertical="center" shrinkToFit="1"/>
    </xf>
    <xf numFmtId="167" fontId="39" fillId="44" borderId="3" xfId="0" applyNumberFormat="1" applyFont="1" applyFill="1" applyBorder="1" applyAlignment="1">
      <alignment horizontal="center" vertical="center" shrinkToFit="1"/>
    </xf>
  </cellXfs>
  <cellStyles count="194">
    <cellStyle name=" Writer Import]_x000d__x000a_Display Dialog=No_x000d__x000a__x000d__x000a_[Horizontal Arrange]_x000d__x000a_Dimensions Interlocking=Yes_x000d__x000a_Sum Hierarchy=Yes_x000d__x000a_Generate" xfId="110" xr:uid="{00000000-0005-0000-0000-000000000000}"/>
    <cellStyle name="%" xfId="10" xr:uid="{00000000-0005-0000-0000-000001000000}"/>
    <cellStyle name="=C:\WINNT\SYSTEM32\COMMAND.COM" xfId="6" xr:uid="{00000000-0005-0000-0000-000002000000}"/>
    <cellStyle name="20 % - Accent1 2" xfId="15" xr:uid="{00000000-0005-0000-0000-000003000000}"/>
    <cellStyle name="20 % - Accent2 2" xfId="16" xr:uid="{00000000-0005-0000-0000-000004000000}"/>
    <cellStyle name="20 % - Accent3 2" xfId="17" xr:uid="{00000000-0005-0000-0000-000005000000}"/>
    <cellStyle name="20 % - Accent4 2" xfId="18" xr:uid="{00000000-0005-0000-0000-000006000000}"/>
    <cellStyle name="20 % - Accent5 2" xfId="19" xr:uid="{00000000-0005-0000-0000-000007000000}"/>
    <cellStyle name="20 % - Accent6 2" xfId="20" xr:uid="{00000000-0005-0000-0000-000008000000}"/>
    <cellStyle name="40 % - Accent1 2" xfId="21" xr:uid="{00000000-0005-0000-0000-000009000000}"/>
    <cellStyle name="40 % - Accent2 2" xfId="22" xr:uid="{00000000-0005-0000-0000-00000A000000}"/>
    <cellStyle name="40 % - Accent3 2" xfId="23" xr:uid="{00000000-0005-0000-0000-00000B000000}"/>
    <cellStyle name="40 % - Accent4 2" xfId="24" xr:uid="{00000000-0005-0000-0000-00000C000000}"/>
    <cellStyle name="40 % - Accent5 2" xfId="25" xr:uid="{00000000-0005-0000-0000-00000D000000}"/>
    <cellStyle name="40 % - Accent6 2" xfId="26" xr:uid="{00000000-0005-0000-0000-00000E000000}"/>
    <cellStyle name="60 % - Accent1 2" xfId="27" xr:uid="{00000000-0005-0000-0000-00000F000000}"/>
    <cellStyle name="60 % - Accent2 2" xfId="28" xr:uid="{00000000-0005-0000-0000-000010000000}"/>
    <cellStyle name="60 % - Accent3 2" xfId="29" xr:uid="{00000000-0005-0000-0000-000011000000}"/>
    <cellStyle name="60 % - Accent4 2" xfId="30" xr:uid="{00000000-0005-0000-0000-000012000000}"/>
    <cellStyle name="60 % - Accent5 2" xfId="31" xr:uid="{00000000-0005-0000-0000-000013000000}"/>
    <cellStyle name="60 % - Accent6 2" xfId="32" xr:uid="{00000000-0005-0000-0000-000014000000}"/>
    <cellStyle name="Accent1 2" xfId="33" xr:uid="{00000000-0005-0000-0000-000015000000}"/>
    <cellStyle name="Accent2 2" xfId="34" xr:uid="{00000000-0005-0000-0000-000016000000}"/>
    <cellStyle name="Accent3 2" xfId="35" xr:uid="{00000000-0005-0000-0000-000017000000}"/>
    <cellStyle name="Accent4 2" xfId="36" xr:uid="{00000000-0005-0000-0000-000018000000}"/>
    <cellStyle name="Accent5 2" xfId="37" xr:uid="{00000000-0005-0000-0000-000019000000}"/>
    <cellStyle name="Accent6 2" xfId="38" xr:uid="{00000000-0005-0000-0000-00001A000000}"/>
    <cellStyle name="Avertissement 2" xfId="39" xr:uid="{00000000-0005-0000-0000-00001B000000}"/>
    <cellStyle name="Calcul 2" xfId="40" xr:uid="{00000000-0005-0000-0000-00001C000000}"/>
    <cellStyle name="Cellule liée 2" xfId="41" xr:uid="{00000000-0005-0000-0000-00001D000000}"/>
    <cellStyle name="Commentaire 2" xfId="42" xr:uid="{00000000-0005-0000-0000-00001E000000}"/>
    <cellStyle name="Entrée 2" xfId="43" xr:uid="{00000000-0005-0000-0000-00001F000000}"/>
    <cellStyle name="Euro" xfId="109" xr:uid="{00000000-0005-0000-0000-000020000000}"/>
    <cellStyle name="Insatisfaisant 2" xfId="44" xr:uid="{00000000-0005-0000-0000-000021000000}"/>
    <cellStyle name="Milliers 2" xfId="7" xr:uid="{00000000-0005-0000-0000-000022000000}"/>
    <cellStyle name="Milliers 2 2" xfId="108" xr:uid="{00000000-0005-0000-0000-000023000000}"/>
    <cellStyle name="Milliers 3" xfId="105" xr:uid="{00000000-0005-0000-0000-000024000000}"/>
    <cellStyle name="Monétaire 2" xfId="1" xr:uid="{00000000-0005-0000-0000-000025000000}"/>
    <cellStyle name="Monétaire 2 2" xfId="111" xr:uid="{00000000-0005-0000-0000-000026000000}"/>
    <cellStyle name="Monétaire 3" xfId="5" xr:uid="{00000000-0005-0000-0000-000027000000}"/>
    <cellStyle name="Monétaire 4" xfId="193" xr:uid="{00000000-0005-0000-0000-000028000000}"/>
    <cellStyle name="Neutre 2" xfId="45" xr:uid="{00000000-0005-0000-0000-000029000000}"/>
    <cellStyle name="Normal 10" xfId="63" xr:uid="{00000000-0005-0000-0000-00002B000000}"/>
    <cellStyle name="Normal 100" xfId="160" xr:uid="{00000000-0005-0000-0000-00002C000000}"/>
    <cellStyle name="Normal 101" xfId="161" xr:uid="{00000000-0005-0000-0000-00002D000000}"/>
    <cellStyle name="Normal 102" xfId="162" xr:uid="{00000000-0005-0000-0000-00002E000000}"/>
    <cellStyle name="Normal 103" xfId="163" xr:uid="{00000000-0005-0000-0000-00002F000000}"/>
    <cellStyle name="Normal 104" xfId="164" xr:uid="{00000000-0005-0000-0000-000030000000}"/>
    <cellStyle name="Normal 105" xfId="165" xr:uid="{00000000-0005-0000-0000-000031000000}"/>
    <cellStyle name="Normal 106" xfId="166" xr:uid="{00000000-0005-0000-0000-000032000000}"/>
    <cellStyle name="Normal 107" xfId="167" xr:uid="{00000000-0005-0000-0000-000033000000}"/>
    <cellStyle name="Normal 108" xfId="168" xr:uid="{00000000-0005-0000-0000-000034000000}"/>
    <cellStyle name="Normal 109" xfId="169" xr:uid="{00000000-0005-0000-0000-000035000000}"/>
    <cellStyle name="Normal 11" xfId="64" xr:uid="{00000000-0005-0000-0000-000036000000}"/>
    <cellStyle name="Normal 110" xfId="170" xr:uid="{00000000-0005-0000-0000-000037000000}"/>
    <cellStyle name="Normal 111" xfId="171" xr:uid="{00000000-0005-0000-0000-000038000000}"/>
    <cellStyle name="Normal 112" xfId="172" xr:uid="{00000000-0005-0000-0000-000039000000}"/>
    <cellStyle name="Normal 113" xfId="173" xr:uid="{00000000-0005-0000-0000-00003A000000}"/>
    <cellStyle name="Normal 114" xfId="174" xr:uid="{00000000-0005-0000-0000-00003B000000}"/>
    <cellStyle name="Normal 115" xfId="175" xr:uid="{00000000-0005-0000-0000-00003C000000}"/>
    <cellStyle name="Normal 116" xfId="176" xr:uid="{00000000-0005-0000-0000-00003D000000}"/>
    <cellStyle name="Normal 117" xfId="177" xr:uid="{00000000-0005-0000-0000-00003E000000}"/>
    <cellStyle name="Normal 118" xfId="178" xr:uid="{00000000-0005-0000-0000-00003F000000}"/>
    <cellStyle name="Normal 119" xfId="179" xr:uid="{00000000-0005-0000-0000-000040000000}"/>
    <cellStyle name="Normal 12" xfId="65" xr:uid="{00000000-0005-0000-0000-000041000000}"/>
    <cellStyle name="Normal 120" xfId="180" xr:uid="{00000000-0005-0000-0000-000042000000}"/>
    <cellStyle name="Normal 121" xfId="181" xr:uid="{00000000-0005-0000-0000-000043000000}"/>
    <cellStyle name="Normal 122" xfId="182" xr:uid="{00000000-0005-0000-0000-000044000000}"/>
    <cellStyle name="Normal 123" xfId="183" xr:uid="{00000000-0005-0000-0000-000045000000}"/>
    <cellStyle name="Normal 124" xfId="184" xr:uid="{00000000-0005-0000-0000-000046000000}"/>
    <cellStyle name="Normal 13" xfId="66" xr:uid="{00000000-0005-0000-0000-000047000000}"/>
    <cellStyle name="Normal 14" xfId="67" xr:uid="{00000000-0005-0000-0000-000048000000}"/>
    <cellStyle name="Normal 15" xfId="68" xr:uid="{00000000-0005-0000-0000-000049000000}"/>
    <cellStyle name="Normal 16" xfId="69" xr:uid="{00000000-0005-0000-0000-00004A000000}"/>
    <cellStyle name="Normal 17" xfId="70" xr:uid="{00000000-0005-0000-0000-00004B000000}"/>
    <cellStyle name="Normal 176" xfId="14" xr:uid="{00000000-0005-0000-0000-00004C000000}"/>
    <cellStyle name="Normal 18" xfId="71" xr:uid="{00000000-0005-0000-0000-00004D000000}"/>
    <cellStyle name="Normal 19" xfId="72" xr:uid="{00000000-0005-0000-0000-00004E000000}"/>
    <cellStyle name="Normal 2" xfId="2" xr:uid="{00000000-0005-0000-0000-00004F000000}"/>
    <cellStyle name="Normal 2 2" xfId="8" xr:uid="{00000000-0005-0000-0000-000050000000}"/>
    <cellStyle name="Normal 20" xfId="73" xr:uid="{00000000-0005-0000-0000-000051000000}"/>
    <cellStyle name="Normal 21" xfId="74" xr:uid="{00000000-0005-0000-0000-000052000000}"/>
    <cellStyle name="Normal 22" xfId="75" xr:uid="{00000000-0005-0000-0000-000053000000}"/>
    <cellStyle name="Normal 23" xfId="76" xr:uid="{00000000-0005-0000-0000-000054000000}"/>
    <cellStyle name="Normal 24" xfId="77" xr:uid="{00000000-0005-0000-0000-000055000000}"/>
    <cellStyle name="Normal 25" xfId="78" xr:uid="{00000000-0005-0000-0000-000056000000}"/>
    <cellStyle name="Normal 26" xfId="79" xr:uid="{00000000-0005-0000-0000-000057000000}"/>
    <cellStyle name="Normal 27" xfId="80" xr:uid="{00000000-0005-0000-0000-000058000000}"/>
    <cellStyle name="Normal 28" xfId="81" xr:uid="{00000000-0005-0000-0000-000059000000}"/>
    <cellStyle name="Normal 29" xfId="82" xr:uid="{00000000-0005-0000-0000-00005A000000}"/>
    <cellStyle name="Normal 3" xfId="9" xr:uid="{00000000-0005-0000-0000-00005B000000}"/>
    <cellStyle name="Normal 3 2" xfId="188" xr:uid="{00000000-0005-0000-0000-00005C000000}"/>
    <cellStyle name="Normal 3 2 2" xfId="192" xr:uid="{00000000-0005-0000-0000-00005D000000}"/>
    <cellStyle name="Normal 3 3" xfId="191" xr:uid="{00000000-0005-0000-0000-00005E000000}"/>
    <cellStyle name="Normal 3 4" xfId="186" xr:uid="{00000000-0005-0000-0000-00005F000000}"/>
    <cellStyle name="Normal 3 5" xfId="56" xr:uid="{00000000-0005-0000-0000-000060000000}"/>
    <cellStyle name="Normal 3_Feuil2" xfId="4" xr:uid="{00000000-0005-0000-0000-000061000000}"/>
    <cellStyle name="Normal 30" xfId="83" xr:uid="{00000000-0005-0000-0000-000062000000}"/>
    <cellStyle name="Normal 31" xfId="84" xr:uid="{00000000-0005-0000-0000-000063000000}"/>
    <cellStyle name="Normal 32" xfId="85" xr:uid="{00000000-0005-0000-0000-000064000000}"/>
    <cellStyle name="Normal 33" xfId="86" xr:uid="{00000000-0005-0000-0000-000065000000}"/>
    <cellStyle name="Normal 34" xfId="87" xr:uid="{00000000-0005-0000-0000-000066000000}"/>
    <cellStyle name="Normal 35" xfId="88" xr:uid="{00000000-0005-0000-0000-000067000000}"/>
    <cellStyle name="Normal 36" xfId="89" xr:uid="{00000000-0005-0000-0000-000068000000}"/>
    <cellStyle name="Normal 37" xfId="90" xr:uid="{00000000-0005-0000-0000-000069000000}"/>
    <cellStyle name="Normal 38" xfId="91" xr:uid="{00000000-0005-0000-0000-00006A000000}"/>
    <cellStyle name="Normal 39" xfId="92" xr:uid="{00000000-0005-0000-0000-00006B000000}"/>
    <cellStyle name="Normal 4" xfId="11" xr:uid="{00000000-0005-0000-0000-00006C000000}"/>
    <cellStyle name="Normal 4 2" xfId="187" xr:uid="{00000000-0005-0000-0000-00006D000000}"/>
    <cellStyle name="Normal 4 2 2" xfId="190" xr:uid="{00000000-0005-0000-0000-00006E000000}"/>
    <cellStyle name="Normal 4 3" xfId="189" xr:uid="{00000000-0005-0000-0000-00006F000000}"/>
    <cellStyle name="Normal 4 4" xfId="185" xr:uid="{00000000-0005-0000-0000-000070000000}"/>
    <cellStyle name="Normal 4 5" xfId="57" xr:uid="{00000000-0005-0000-0000-000071000000}"/>
    <cellStyle name="Normal 40" xfId="93" xr:uid="{00000000-0005-0000-0000-000072000000}"/>
    <cellStyle name="Normal 41" xfId="94" xr:uid="{00000000-0005-0000-0000-000073000000}"/>
    <cellStyle name="Normal 42" xfId="95" xr:uid="{00000000-0005-0000-0000-000074000000}"/>
    <cellStyle name="Normal 43" xfId="96" xr:uid="{00000000-0005-0000-0000-000075000000}"/>
    <cellStyle name="Normal 44" xfId="97" xr:uid="{00000000-0005-0000-0000-000076000000}"/>
    <cellStyle name="Normal 45" xfId="98" xr:uid="{00000000-0005-0000-0000-000077000000}"/>
    <cellStyle name="Normal 46" xfId="99" xr:uid="{00000000-0005-0000-0000-000078000000}"/>
    <cellStyle name="Normal 47" xfId="100" xr:uid="{00000000-0005-0000-0000-000079000000}"/>
    <cellStyle name="Normal 48" xfId="101" xr:uid="{00000000-0005-0000-0000-00007A000000}"/>
    <cellStyle name="Normal 49" xfId="102" xr:uid="{00000000-0005-0000-0000-00007B000000}"/>
    <cellStyle name="Normal 5" xfId="58" xr:uid="{00000000-0005-0000-0000-00007C000000}"/>
    <cellStyle name="Normal 50" xfId="103" xr:uid="{00000000-0005-0000-0000-00007D000000}"/>
    <cellStyle name="Normal 51" xfId="104" xr:uid="{00000000-0005-0000-0000-00007E000000}"/>
    <cellStyle name="Normal 52" xfId="112" xr:uid="{00000000-0005-0000-0000-00007F000000}"/>
    <cellStyle name="Normal 53" xfId="113" xr:uid="{00000000-0005-0000-0000-000080000000}"/>
    <cellStyle name="Normal 54" xfId="114" xr:uid="{00000000-0005-0000-0000-000081000000}"/>
    <cellStyle name="Normal 55" xfId="115" xr:uid="{00000000-0005-0000-0000-000082000000}"/>
    <cellStyle name="Normal 56" xfId="116" xr:uid="{00000000-0005-0000-0000-000083000000}"/>
    <cellStyle name="Normal 57" xfId="117" xr:uid="{00000000-0005-0000-0000-000084000000}"/>
    <cellStyle name="Normal 58" xfId="118" xr:uid="{00000000-0005-0000-0000-000085000000}"/>
    <cellStyle name="Normal 59" xfId="119" xr:uid="{00000000-0005-0000-0000-000086000000}"/>
    <cellStyle name="Normal 6" xfId="59" xr:uid="{00000000-0005-0000-0000-000087000000}"/>
    <cellStyle name="Normal 60" xfId="120" xr:uid="{00000000-0005-0000-0000-000088000000}"/>
    <cellStyle name="Normal 61" xfId="121" xr:uid="{00000000-0005-0000-0000-000089000000}"/>
    <cellStyle name="Normal 62" xfId="122" xr:uid="{00000000-0005-0000-0000-00008A000000}"/>
    <cellStyle name="Normal 63" xfId="123" xr:uid="{00000000-0005-0000-0000-00008B000000}"/>
    <cellStyle name="Normal 64" xfId="124" xr:uid="{00000000-0005-0000-0000-00008C000000}"/>
    <cellStyle name="Normal 65" xfId="125" xr:uid="{00000000-0005-0000-0000-00008D000000}"/>
    <cellStyle name="Normal 66" xfId="126" xr:uid="{00000000-0005-0000-0000-00008E000000}"/>
    <cellStyle name="Normal 67" xfId="127" xr:uid="{00000000-0005-0000-0000-00008F000000}"/>
    <cellStyle name="Normal 68" xfId="128" xr:uid="{00000000-0005-0000-0000-000090000000}"/>
    <cellStyle name="Normal 69" xfId="129" xr:uid="{00000000-0005-0000-0000-000091000000}"/>
    <cellStyle name="Normal 7" xfId="60" xr:uid="{00000000-0005-0000-0000-000092000000}"/>
    <cellStyle name="Normal 70" xfId="130" xr:uid="{00000000-0005-0000-0000-000093000000}"/>
    <cellStyle name="Normal 71" xfId="131" xr:uid="{00000000-0005-0000-0000-000094000000}"/>
    <cellStyle name="Normal 72" xfId="132" xr:uid="{00000000-0005-0000-0000-000095000000}"/>
    <cellStyle name="Normal 73" xfId="133" xr:uid="{00000000-0005-0000-0000-000096000000}"/>
    <cellStyle name="Normal 74" xfId="134" xr:uid="{00000000-0005-0000-0000-000097000000}"/>
    <cellStyle name="Normal 75" xfId="135" xr:uid="{00000000-0005-0000-0000-000098000000}"/>
    <cellStyle name="Normal 76" xfId="136" xr:uid="{00000000-0005-0000-0000-000099000000}"/>
    <cellStyle name="Normal 77" xfId="137" xr:uid="{00000000-0005-0000-0000-00009A000000}"/>
    <cellStyle name="Normal 78" xfId="138" xr:uid="{00000000-0005-0000-0000-00009B000000}"/>
    <cellStyle name="Normal 79" xfId="139" xr:uid="{00000000-0005-0000-0000-00009C000000}"/>
    <cellStyle name="Normal 8" xfId="61" xr:uid="{00000000-0005-0000-0000-00009D000000}"/>
    <cellStyle name="Normal 80" xfId="140" xr:uid="{00000000-0005-0000-0000-00009E000000}"/>
    <cellStyle name="Normal 81" xfId="141" xr:uid="{00000000-0005-0000-0000-00009F000000}"/>
    <cellStyle name="Normal 82" xfId="142" xr:uid="{00000000-0005-0000-0000-0000A0000000}"/>
    <cellStyle name="Normal 83" xfId="143" xr:uid="{00000000-0005-0000-0000-0000A1000000}"/>
    <cellStyle name="Normal 84" xfId="144" xr:uid="{00000000-0005-0000-0000-0000A2000000}"/>
    <cellStyle name="Normal 85" xfId="145" xr:uid="{00000000-0005-0000-0000-0000A3000000}"/>
    <cellStyle name="Normal 86" xfId="146" xr:uid="{00000000-0005-0000-0000-0000A4000000}"/>
    <cellStyle name="Normal 87" xfId="147" xr:uid="{00000000-0005-0000-0000-0000A5000000}"/>
    <cellStyle name="Normal 88" xfId="148" xr:uid="{00000000-0005-0000-0000-0000A6000000}"/>
    <cellStyle name="Normal 89" xfId="149" xr:uid="{00000000-0005-0000-0000-0000A7000000}"/>
    <cellStyle name="Normal 9" xfId="62" xr:uid="{00000000-0005-0000-0000-0000A8000000}"/>
    <cellStyle name="Normal 90" xfId="150" xr:uid="{00000000-0005-0000-0000-0000A9000000}"/>
    <cellStyle name="Normal 91" xfId="151" xr:uid="{00000000-0005-0000-0000-0000AA000000}"/>
    <cellStyle name="Normal 92" xfId="152" xr:uid="{00000000-0005-0000-0000-0000AB000000}"/>
    <cellStyle name="Normal 93" xfId="153" xr:uid="{00000000-0005-0000-0000-0000AC000000}"/>
    <cellStyle name="Normal 94" xfId="154" xr:uid="{00000000-0005-0000-0000-0000AD000000}"/>
    <cellStyle name="Normal 95" xfId="155" xr:uid="{00000000-0005-0000-0000-0000AE000000}"/>
    <cellStyle name="Normal 96" xfId="156" xr:uid="{00000000-0005-0000-0000-0000AF000000}"/>
    <cellStyle name="Normal 97" xfId="157" xr:uid="{00000000-0005-0000-0000-0000B0000000}"/>
    <cellStyle name="Normal 98" xfId="158" xr:uid="{00000000-0005-0000-0000-0000B1000000}"/>
    <cellStyle name="Normal 99" xfId="159" xr:uid="{00000000-0005-0000-0000-0000B2000000}"/>
    <cellStyle name="Note 2" xfId="12" xr:uid="{00000000-0005-0000-0000-0000B3000000}"/>
    <cellStyle name="Pourcentage 2" xfId="3" xr:uid="{00000000-0005-0000-0000-0000B4000000}"/>
    <cellStyle name="Pourcentage 2 2" xfId="13" xr:uid="{00000000-0005-0000-0000-0000B5000000}"/>
    <cellStyle name="Pourcentage 2 3" xfId="107" xr:uid="{00000000-0005-0000-0000-0000B6000000}"/>
    <cellStyle name="Pourcentage 3" xfId="106" xr:uid="{00000000-0005-0000-0000-0000B7000000}"/>
    <cellStyle name="Satisfaisant 2" xfId="46" xr:uid="{00000000-0005-0000-0000-0000B8000000}"/>
    <cellStyle name="Sortie 2" xfId="47" xr:uid="{00000000-0005-0000-0000-0000B9000000}"/>
    <cellStyle name="Standard" xfId="0" builtinId="0"/>
    <cellStyle name="Texte explicatif 2" xfId="48" xr:uid="{00000000-0005-0000-0000-0000BA000000}"/>
    <cellStyle name="Titre 2" xfId="49" xr:uid="{00000000-0005-0000-0000-0000BB000000}"/>
    <cellStyle name="Titre 1 2" xfId="50" xr:uid="{00000000-0005-0000-0000-0000BC000000}"/>
    <cellStyle name="Titre 2 2" xfId="51" xr:uid="{00000000-0005-0000-0000-0000BD000000}"/>
    <cellStyle name="Titre 3 2" xfId="52" xr:uid="{00000000-0005-0000-0000-0000BE000000}"/>
    <cellStyle name="Titre 4 2" xfId="53" xr:uid="{00000000-0005-0000-0000-0000BF000000}"/>
    <cellStyle name="Total 2" xfId="54" xr:uid="{00000000-0005-0000-0000-0000C0000000}"/>
    <cellStyle name="Vérification 2" xfId="55" xr:uid="{00000000-0005-0000-0000-0000C1000000}"/>
  </cellStyles>
  <dxfs count="656"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5CBDA"/>
      </font>
      <fill>
        <patternFill>
          <bgColor rgb="FFFF6565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f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5" tint="-0.24994659260841701"/>
      </font>
      <fill>
        <patternFill>
          <f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f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f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f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F5CBDA"/>
      </font>
      <fill>
        <patternFill>
          <bgColor rgb="FFFF6565"/>
        </patternFill>
      </fill>
    </dxf>
    <dxf>
      <fill>
        <patternFill>
          <bgColor rgb="FFEAF000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EAF000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F5CBDA"/>
      </font>
      <fill>
        <patternFill>
          <bgColor rgb="FFFF6565"/>
        </patternFill>
      </fill>
    </dxf>
    <dxf>
      <fill>
        <patternFill>
          <bgColor rgb="FFFFFF00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5CBDA"/>
      </font>
      <fill>
        <patternFill>
          <bgColor rgb="FFFF6565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5CBDA"/>
      </font>
      <fill>
        <patternFill>
          <bgColor rgb="FFFF6565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5CBDA"/>
      </font>
      <fill>
        <patternFill>
          <bgColor rgb="FFFF6565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f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f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5" tint="-0.24994659260841701"/>
      </font>
      <fill>
        <patternFill>
          <f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24994659260841701"/>
      </font>
      <fill>
        <patternFill>
          <f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5" tint="-0.24994659260841701"/>
      </font>
      <fill>
        <patternFill>
          <f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24994659260841701"/>
      </font>
      <fill>
        <patternFill>
          <f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5" tint="-0.24994659260841701"/>
      </font>
      <fill>
        <patternFill>
          <f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24994659260841701"/>
      </font>
      <fill>
        <patternFill>
          <f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f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f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f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f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f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f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f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f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f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f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5" tint="-0.24994659260841701"/>
      </font>
      <fill>
        <patternFill>
          <f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24994659260841701"/>
      </font>
      <fill>
        <patternFill>
          <f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f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5" tint="-0.24994659260841701"/>
      </font>
      <fill>
        <patternFill>
          <f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24994659260841701"/>
      </font>
      <fill>
        <patternFill>
          <f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5CBDA"/>
      </font>
      <fill>
        <patternFill>
          <bgColor rgb="FFFF656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F0000"/>
      </font>
      <fill>
        <patternFill>
          <bgColor rgb="FFF5CBDA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D8E7B"/>
      <color rgb="FFCBA8E6"/>
      <color rgb="FFF5CBDA"/>
      <color rgb="FF61B0FF"/>
      <color rgb="FF99CCFF"/>
      <color rgb="FFFF8585"/>
      <color rgb="FFB482DA"/>
      <color rgb="FFBC8FDD"/>
      <color rgb="FF700668"/>
      <color rgb="FFFF75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0" u="none" strike="noStrike" baseline="0">
                <a:solidFill>
                  <a:schemeClr val="bg1"/>
                </a:solidFill>
                <a:effectLst/>
              </a:rPr>
              <a:t>Taux Abs/Pre Quotidien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view3D>
      <c:rotX val="50"/>
      <c:rotY val="0"/>
      <c:depthPercent val="100"/>
      <c:rAngAx val="0"/>
      <c:perspective val="6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3827566100565455E-2"/>
          <c:y val="8.036123162183377E-2"/>
          <c:w val="0.96617243389943452"/>
          <c:h val="0.85410989272122073"/>
        </c:manualLayout>
      </c:layout>
      <c:pie3DChart>
        <c:varyColors val="1"/>
        <c:ser>
          <c:idx val="0"/>
          <c:order val="0"/>
          <c:spPr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dPt>
            <c:idx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1-2D1C-4E88-AA85-3E08F71F86FA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2D1C-4E88-AA85-3E08F71F86FA}"/>
              </c:ext>
            </c:extLst>
          </c:dPt>
          <c:dPt>
            <c:idx val="2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5-2D1C-4E88-AA85-3E08F71F86FA}"/>
              </c:ext>
            </c:extLst>
          </c:dPt>
          <c:dPt>
            <c:idx val="3"/>
            <c:bubble3D val="0"/>
            <c:spPr>
              <a:solidFill>
                <a:srgbClr val="F5CBDA"/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7-2D1C-4E88-AA85-3E08F71F86FA}"/>
              </c:ext>
            </c:extLst>
          </c:dPt>
          <c:dPt>
            <c:idx val="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9-2D1C-4E88-AA85-3E08F71F86FA}"/>
              </c:ext>
            </c:extLst>
          </c:dPt>
          <c:dLbls>
            <c:dLbl>
              <c:idx val="0"/>
              <c:numFmt formatCode="0%;0%;" sourceLinked="0"/>
              <c:spPr>
                <a:solidFill>
                  <a:schemeClr val="accent6">
                    <a:lumMod val="75000"/>
                  </a:schemeClr>
                </a:solidFill>
                <a:ln>
                  <a:noFill/>
                </a:ln>
                <a:effectLst>
                  <a:outerShdw blurRad="50800" dist="38100" dir="2700000" algn="tl" rotWithShape="0">
                    <a:schemeClr val="tx1">
                      <a:alpha val="40000"/>
                    </a:scheme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2D1C-4E88-AA85-3E08F71F86FA}"/>
                </c:ext>
              </c:extLst>
            </c:dLbl>
            <c:dLbl>
              <c:idx val="1"/>
              <c:numFmt formatCode="0%;0%;" sourceLinked="0"/>
              <c:spPr>
                <a:solidFill>
                  <a:schemeClr val="accent4">
                    <a:lumMod val="60000"/>
                    <a:lumOff val="40000"/>
                  </a:schemeClr>
                </a:solidFill>
                <a:ln>
                  <a:noFill/>
                </a:ln>
                <a:effectLst>
                  <a:outerShdw blurRad="50800" dist="38100" dir="2700000" algn="tl" rotWithShape="0">
                    <a:schemeClr val="tx1">
                      <a:alpha val="40000"/>
                    </a:scheme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2D1C-4E88-AA85-3E08F71F86FA}"/>
                </c:ext>
              </c:extLst>
            </c:dLbl>
            <c:dLbl>
              <c:idx val="3"/>
              <c:numFmt formatCode="0%;0%;" sourceLinked="0"/>
              <c:spPr>
                <a:solidFill>
                  <a:srgbClr val="FD8E7B"/>
                </a:solidFill>
                <a:ln>
                  <a:noFill/>
                </a:ln>
                <a:effectLst>
                  <a:outerShdw blurRad="50800" dist="38100" dir="2700000" algn="tl" rotWithShape="0">
                    <a:schemeClr val="tx1">
                      <a:alpha val="40000"/>
                    </a:scheme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2D1C-4E88-AA85-3E08F71F86FA}"/>
                </c:ext>
              </c:extLst>
            </c:dLbl>
            <c:dLbl>
              <c:idx val="4"/>
              <c:numFmt formatCode="0%;0%;" sourceLinked="0"/>
              <c:spPr>
                <a:solidFill>
                  <a:schemeClr val="accent1">
                    <a:lumMod val="75000"/>
                  </a:schemeClr>
                </a:solidFill>
                <a:ln>
                  <a:noFill/>
                </a:ln>
                <a:effectLst>
                  <a:outerShdw blurRad="50800" dist="38100" dir="2700000" algn="tl" rotWithShape="0">
                    <a:schemeClr val="tx1">
                      <a:alpha val="40000"/>
                    </a:scheme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2D1C-4E88-AA85-3E08F71F86FA}"/>
                </c:ext>
              </c:extLst>
            </c:dLbl>
            <c:numFmt formatCode="0%;0%;" sourceLinked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50800" dist="38100" dir="2700000" algn="tl" rotWithShape="0">
                  <a:schemeClr val="tx1">
                    <a:alpha val="40000"/>
                  </a:scheme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[1]PF!$G$36:$G$42</c15:sqref>
                  </c15:fullRef>
                </c:ext>
              </c:extLst>
              <c:f>[1]PF!$G$36:$G$40</c:f>
              <c:strCache>
                <c:ptCount val="5"/>
                <c:pt idx="0">
                  <c:v>Présent</c:v>
                </c:pt>
                <c:pt idx="1">
                  <c:v>Formation</c:v>
                </c:pt>
                <c:pt idx="2">
                  <c:v>Abs</c:v>
                </c:pt>
                <c:pt idx="3">
                  <c:v>AM</c:v>
                </c:pt>
                <c:pt idx="4">
                  <c:v>Mut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[1]PF!$H$36:$H$42</c15:sqref>
                  </c15:fullRef>
                </c:ext>
              </c:extLst>
              <c:f>[1]PF!$H$36:$H$40</c:f>
              <c:numCache>
                <c:formatCode>General</c:formatCode>
                <c:ptCount val="5"/>
                <c:pt idx="0">
                  <c:v>11</c:v>
                </c:pt>
                <c:pt idx="1">
                  <c:v>0</c:v>
                </c:pt>
                <c:pt idx="2">
                  <c:v>0</c:v>
                </c:pt>
                <c:pt idx="3">
                  <c:v>3</c:v>
                </c:pt>
                <c:pt idx="4">
                  <c:v>2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[1]PF!$H$41</c15:sqref>
                  <c15:spPr xmlns:c15="http://schemas.microsoft.com/office/drawing/2012/chart">
                    <a:solidFill>
                      <a:srgbClr val="7030A0"/>
                    </a:solid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scene3d>
                      <a:camera prst="orthographicFront"/>
                      <a:lightRig rig="threePt" dir="t"/>
                    </a:scene3d>
                    <a:sp3d prstMaterial="matte"/>
                  </c15:spPr>
                  <c15:bubble3D val="0"/>
                  <c15:dLbl>
                    <c:idx val="4"/>
                    <c:numFmt formatCode="0%;0%;" sourceLinked="0"/>
                    <c:spPr>
                      <a:solidFill>
                        <a:srgbClr val="CBA8E6"/>
                      </a:solidFill>
                      <a:ln>
                        <a:noFill/>
                      </a:ln>
                      <a:effectLst>
                        <a:outerShdw blurRad="50800" dist="38100" dir="2700000" algn="tl" rotWithShape="0">
                          <a:schemeClr val="tx1">
                            <a:alpha val="40000"/>
                          </a:schemeClr>
                        </a:outerShdw>
                      </a:effectLst>
                    </c:spPr>
                    <c:txPr>
                      <a:bodyPr rot="0" spcFirstLastPara="1" vertOverflow="ellipsis" vert="horz" wrap="square" lIns="38100" tIns="19050" rIns="38100" bIns="19050" anchor="ctr" anchorCtr="1">
                        <a:spAutoFit/>
                      </a:bodyPr>
                      <a:lstStyle/>
                      <a:p>
                        <a:pPr>
                          <a:defRPr sz="1200" b="1" i="0" u="none" strike="noStrike" kern="1200" baseline="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pPr>
                        <a:endParaRPr lang="fr-FR"/>
                      </a:p>
                    </c:txPr>
                    <c:dLblPos val="inEnd"/>
                    <c:showLegendKey val="0"/>
                    <c:showVal val="0"/>
                    <c:showCatName val="0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C-E3E1-41B9-828A-20F85D5B5C81}"/>
                      </c:ext>
                    </c:extLst>
                  </c15:dLbl>
                </c15:categoryFilterException>
                <c15:categoryFilterException>
                  <c15:sqref>[1]PF!$H$42</c15:sqref>
                  <c15:spPr xmlns:c15="http://schemas.microsoft.com/office/drawing/2012/chart">
                    <a:solidFill>
                      <a:schemeClr val="accent4">
                        <a:lumMod val="40000"/>
                        <a:lumOff val="60000"/>
                      </a:schemeClr>
                    </a:solid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scene3d>
                      <a:camera prst="orthographicFront"/>
                      <a:lightRig rig="threePt" dir="t"/>
                    </a:scene3d>
                    <a:sp3d prstMaterial="matte"/>
                  </c15:spPr>
                  <c15:bubble3D val="0"/>
                  <c15:dLbl>
                    <c:idx val="4"/>
                    <c:numFmt formatCode="0%;0%;" sourceLinked="0"/>
                    <c:spPr>
                      <a:solidFill>
                        <a:schemeClr val="accent4">
                          <a:lumMod val="75000"/>
                        </a:schemeClr>
                      </a:solidFill>
                      <a:ln>
                        <a:noFill/>
                      </a:ln>
                      <a:effectLst>
                        <a:outerShdw blurRad="50800" dist="38100" dir="2700000" algn="tl" rotWithShape="0">
                          <a:schemeClr val="tx1">
                            <a:alpha val="40000"/>
                          </a:schemeClr>
                        </a:outerShdw>
                      </a:effectLst>
                    </c:spPr>
                    <c:txPr>
                      <a:bodyPr rot="0" spcFirstLastPara="1" vertOverflow="ellipsis" vert="horz" wrap="square" lIns="38100" tIns="19050" rIns="38100" bIns="19050" anchor="ctr" anchorCtr="1">
                        <a:spAutoFit/>
                      </a:bodyPr>
                      <a:lstStyle/>
                      <a:p>
                        <a:pPr>
                          <a:defRPr sz="1200" b="1" i="0" u="none" strike="noStrike" kern="1200" baseline="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pPr>
                        <a:endParaRPr lang="fr-FR"/>
                      </a:p>
                    </c:txPr>
                    <c:dLblPos val="inEnd"/>
                    <c:showLegendKey val="0"/>
                    <c:showVal val="0"/>
                    <c:showCatName val="0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E-E3E1-41B9-828A-20F85D5B5C81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A-2D1C-4E88-AA85-3E08F71F86FA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0"/>
        </c:dLbls>
      </c:pie3DChart>
    </c:plotArea>
    <c:legend>
      <c:legendPos val="b"/>
      <c:overlay val="0"/>
      <c:spPr>
        <a:solidFill>
          <a:schemeClr val="bg1">
            <a:lumMod val="65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>
        <a:lumMod val="65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0" u="none" strike="noStrike" baseline="0">
                <a:solidFill>
                  <a:schemeClr val="bg1"/>
                </a:solidFill>
                <a:effectLst/>
              </a:rPr>
              <a:t>Taux Abs/Pre Hebdomadaire</a:t>
            </a:r>
            <a:endParaRPr lang="fr-FR">
              <a:solidFill>
                <a:schemeClr val="bg1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  <c:perspective val="6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3827566100565455E-2"/>
          <c:y val="8.036123162183377E-2"/>
          <c:w val="0.96617243389943452"/>
          <c:h val="0.85410989272122073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1-5CA9-4373-B3C1-BA25917BD4DE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3-5CA9-4373-B3C1-BA25917BD4D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5-5CA9-4373-B3C1-BA25917BD4DE}"/>
              </c:ext>
            </c:extLst>
          </c:dPt>
          <c:dPt>
            <c:idx val="3"/>
            <c:bubble3D val="0"/>
            <c:spPr>
              <a:solidFill>
                <a:srgbClr val="F5CBDA"/>
              </a:solidFill>
              <a:ln>
                <a:noFill/>
              </a:ln>
              <a:effectLst>
                <a:outerShdw blurRad="88900" sx="102000" sy="102000" algn="ctr" rotWithShape="0">
                  <a:schemeClr val="bg1">
                    <a:alpha val="20000"/>
                  </a:scheme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7-5CA9-4373-B3C1-BA25917BD4DE}"/>
              </c:ext>
            </c:extLst>
          </c:dPt>
          <c:dLbls>
            <c:dLbl>
              <c:idx val="0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B367DC18-6562-4E06-A064-AECAD9559195}" type="VALUE">
                      <a:rPr lang="en-US"/>
                      <a:pPr>
                        <a:defRPr sz="1200"/>
                      </a:pPr>
                      <a:t>[WERT]</a:t>
                    </a:fld>
                    <a:endParaRPr lang="fr-CH"/>
                  </a:p>
                </c:rich>
              </c:tx>
              <c:numFmt formatCode="\$#.##0;\(\$#.##0\);" sourceLinked="0"/>
              <c:spPr>
                <a:solidFill>
                  <a:schemeClr val="accent6">
                    <a:lumMod val="75000"/>
                  </a:schemeClr>
                </a:solidFill>
                <a:ln>
                  <a:noFill/>
                </a:ln>
                <a:effectLst>
                  <a:outerShdw blurRad="50800" dist="38100" dir="2700000" algn="tl" rotWithShape="0">
                    <a:schemeClr val="tx1">
                      <a:alpha val="40000"/>
                    </a:scheme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5CA9-4373-B3C1-BA25917BD4DE}"/>
                </c:ext>
              </c:extLst>
            </c:dLbl>
            <c:dLbl>
              <c:idx val="1"/>
              <c:numFmt formatCode="0.00%" sourceLinked="0"/>
              <c:spPr>
                <a:solidFill>
                  <a:schemeClr val="accent4">
                    <a:lumMod val="60000"/>
                    <a:lumOff val="40000"/>
                  </a:schemeClr>
                </a:solidFill>
                <a:ln>
                  <a:noFill/>
                </a:ln>
                <a:effectLst>
                  <a:outerShdw blurRad="50800" dist="38100" dir="2700000" algn="tl" rotWithShape="0">
                    <a:schemeClr val="tx1">
                      <a:alpha val="40000"/>
                    </a:scheme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5CA9-4373-B3C1-BA25917BD4DE}"/>
                </c:ext>
              </c:extLst>
            </c:dLbl>
            <c:dLbl>
              <c:idx val="2"/>
              <c:numFmt formatCode="\$#.##0;\(\$#.##0\);" sourceLinked="0"/>
              <c:spPr>
                <a:solidFill>
                  <a:srgbClr val="FF0000"/>
                </a:solidFill>
                <a:ln>
                  <a:noFill/>
                </a:ln>
                <a:effectLst>
                  <a:outerShdw blurRad="50800" dist="38100" dir="2700000" algn="tl" rotWithShape="0">
                    <a:schemeClr val="tx1">
                      <a:alpha val="40000"/>
                    </a:scheme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5CA9-4373-B3C1-BA25917BD4DE}"/>
                </c:ext>
              </c:extLst>
            </c:dLbl>
            <c:dLbl>
              <c:idx val="3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60FAEBA6-B977-4241-AFC4-C15A37AF302E}" type="VALUE">
                      <a:rPr lang="en-US"/>
                      <a:pPr>
                        <a:defRPr sz="1200"/>
                      </a:pPr>
                      <a:t>[WERT]</a:t>
                    </a:fld>
                    <a:endParaRPr lang="fr-CH"/>
                  </a:p>
                </c:rich>
              </c:tx>
              <c:numFmt formatCode="\$#.##0;\(\$#.##0\);" sourceLinked="0"/>
              <c:spPr>
                <a:solidFill>
                  <a:srgbClr val="FD8E7B"/>
                </a:solidFill>
                <a:ln>
                  <a:noFill/>
                </a:ln>
                <a:effectLst>
                  <a:outerShdw blurRad="50800" dist="38100" dir="2700000" algn="tl" rotWithShape="0">
                    <a:schemeClr val="tx1">
                      <a:alpha val="40000"/>
                    </a:scheme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5CA9-4373-B3C1-BA25917BD4DE}"/>
                </c:ext>
              </c:extLst>
            </c:dLbl>
            <c:numFmt formatCode="\$#.##0;\(\$#.##0\);" sourceLinked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50800" dist="38100" dir="2700000" algn="tl" rotWithShape="0">
                  <a:schemeClr val="tx1">
                    <a:alpha val="40000"/>
                  </a:scheme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[1]PF!$G$78:$G$86</c15:sqref>
                  </c15:fullRef>
                </c:ext>
              </c:extLst>
              <c:f>[1]PF!$G$78:$G$81</c:f>
              <c:strCache>
                <c:ptCount val="4"/>
                <c:pt idx="0">
                  <c:v>Présent</c:v>
                </c:pt>
                <c:pt idx="1">
                  <c:v>Formation</c:v>
                </c:pt>
                <c:pt idx="2">
                  <c:v>Abs</c:v>
                </c:pt>
                <c:pt idx="3">
                  <c:v>AM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[1]PF!$H$78:$H$86</c15:sqref>
                  </c15:fullRef>
                </c:ext>
              </c:extLst>
              <c:f>[1]PF!$H$78:$H$81</c:f>
              <c:numCache>
                <c:formatCode>General</c:formatCode>
                <c:ptCount val="4"/>
                <c:pt idx="0">
                  <c:v>0.6</c:v>
                </c:pt>
                <c:pt idx="1">
                  <c:v>0.03</c:v>
                </c:pt>
                <c:pt idx="2">
                  <c:v>0</c:v>
                </c:pt>
                <c:pt idx="3">
                  <c:v>0.12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[1]PF!$H$82</c15:sqref>
                  <c15:spPr xmlns:c15="http://schemas.microsoft.com/office/drawing/2012/chart">
                    <a:solidFill>
                      <a:schemeClr val="accent1">
                        <a:lumMod val="60000"/>
                        <a:lumOff val="40000"/>
                      </a:schemeClr>
                    </a:solidFill>
                    <a:ln>
                      <a:noFill/>
                    </a:ln>
                    <a:effectLst>
                      <a:outerShdw blurRad="889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cene3d>
                      <a:camera prst="orthographicFront"/>
                      <a:lightRig rig="threePt" dir="t"/>
                    </a:scene3d>
                    <a:sp3d prstMaterial="matte"/>
                  </c15:spPr>
                  <c15:bubble3D val="0"/>
                  <c15:dLbl>
                    <c:idx val="3"/>
                    <c:tx>
                      <c:rich>
                        <a:bodyPr rot="0" spcFirstLastPara="1" vertOverflow="ellipsis" vert="horz" wrap="square" lIns="38100" tIns="19050" rIns="38100" bIns="19050" anchor="ctr" anchorCtr="1">
                          <a:spAutoFit/>
                        </a:bodyPr>
                        <a:lstStyle/>
                        <a:p>
                          <a:pPr>
                            <a:defRPr sz="1200" b="1" i="0" u="none" strike="noStrike" kern="1200" baseline="0">
                              <a:solidFill>
                                <a:schemeClr val="lt1"/>
                              </a:solidFill>
                              <a:latin typeface="+mn-lt"/>
                              <a:ea typeface="+mn-ea"/>
                              <a:cs typeface="+mn-cs"/>
                            </a:defRPr>
                          </a:pPr>
                          <a:fld id="{A1E97331-AAE3-4AA7-9106-1D4553891DD6}" type="VALUE">
                            <a:rPr lang="en-US"/>
                            <a:pPr>
                              <a:defRPr sz="1200"/>
                            </a:pPr>
                            <a:t>[WERT]</a:t>
                          </a:fld>
                          <a:endParaRPr lang="fr-CH"/>
                        </a:p>
                      </c:rich>
                    </c:tx>
                    <c:numFmt formatCode="\$#.##0;\(\$#.##0\);" sourceLinked="0"/>
                    <c:spPr>
                      <a:solidFill>
                        <a:schemeClr val="accent1">
                          <a:lumMod val="75000"/>
                        </a:schemeClr>
                      </a:solidFill>
                      <a:ln>
                        <a:noFill/>
                      </a:ln>
                      <a:effectLst>
                        <a:outerShdw blurRad="50800" dist="38100" dir="2700000" algn="tl" rotWithShape="0">
                          <a:schemeClr val="tx1">
                            <a:alpha val="40000"/>
                          </a:schemeClr>
                        </a:outerShdw>
                      </a:effectLst>
                    </c:spPr>
                    <c:txPr>
                      <a:bodyPr rot="0" spcFirstLastPara="1" vertOverflow="ellipsis" vert="horz" wrap="square" lIns="38100" tIns="19050" rIns="38100" bIns="19050" anchor="ctr" anchorCtr="1">
                        <a:spAutoFit/>
                      </a:bodyPr>
                      <a:lstStyle/>
                      <a:p>
                        <a:pPr>
                          <a:defRPr sz="1200" b="1" i="0" u="none" strike="noStrike" kern="1200" baseline="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pPr>
                        <a:endParaRPr lang="fr-FR"/>
                      </a:p>
                    </c:txPr>
                    <c:dLblPos val="inEnd"/>
                    <c:showLegendKey val="0"/>
                    <c:showVal val="0"/>
                    <c:showCatName val="0"/>
                    <c:showSerName val="0"/>
                    <c:showPercent val="1"/>
                    <c:showBubbleSize val="0"/>
                    <c:extLst>
                      <c:ext uri="{CE6537A1-D6FC-4f65-9D91-7224C49458BB}">
                        <c15:dlblFieldTable/>
                        <c15:showDataLabelsRange val="0"/>
                      </c:ext>
                      <c:ext xmlns:c16="http://schemas.microsoft.com/office/drawing/2014/chart" uri="{C3380CC4-5D6E-409C-BE32-E72D297353CC}">
                        <c16:uniqueId val="{00000009-4D99-404B-AB13-5F55BD8AACF9}"/>
                      </c:ext>
                    </c:extLst>
                  </c15:dLbl>
                </c15:categoryFilterException>
                <c15:categoryFilterException>
                  <c15:sqref>[1]PF!$H$83</c15:sqref>
                  <c15:spPr xmlns:c15="http://schemas.microsoft.com/office/drawing/2012/chart">
                    <a:solidFill>
                      <a:srgbClr val="7030A0"/>
                    </a:solidFill>
                    <a:ln>
                      <a:noFill/>
                    </a:ln>
                    <a:effectLst>
                      <a:outerShdw blurRad="889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cene3d>
                      <a:camera prst="orthographicFront"/>
                      <a:lightRig rig="threePt" dir="t"/>
                    </a:scene3d>
                    <a:sp3d prstMaterial="matte"/>
                  </c15:spPr>
                  <c15:bubble3D val="0"/>
                  <c15:dLbl>
                    <c:idx val="3"/>
                    <c:tx>
                      <c:rich>
                        <a:bodyPr rot="0" spcFirstLastPara="1" vertOverflow="ellipsis" vert="horz" wrap="square" lIns="38100" tIns="19050" rIns="38100" bIns="19050" anchor="ctr" anchorCtr="1">
                          <a:spAutoFit/>
                        </a:bodyPr>
                        <a:lstStyle/>
                        <a:p>
                          <a:pPr>
                            <a:defRPr sz="1200" b="1" i="0" u="none" strike="noStrike" kern="1200" baseline="0">
                              <a:solidFill>
                                <a:schemeClr val="lt1"/>
                              </a:solidFill>
                              <a:latin typeface="+mn-lt"/>
                              <a:ea typeface="+mn-ea"/>
                              <a:cs typeface="+mn-cs"/>
                            </a:defRPr>
                          </a:pPr>
                          <a:fld id="{B2327A03-B626-4451-8B4E-A6EF5D56CE05}" type="VALUE">
                            <a:rPr lang="en-US"/>
                            <a:pPr>
                              <a:defRPr sz="1200"/>
                            </a:pPr>
                            <a:t>[WERT]</a:t>
                          </a:fld>
                          <a:endParaRPr lang="fr-CH"/>
                        </a:p>
                      </c:rich>
                    </c:tx>
                    <c:numFmt formatCode="\$#.##0;\(\$#.##0\);" sourceLinked="0"/>
                    <c:spPr>
                      <a:solidFill>
                        <a:srgbClr val="CBA8E6"/>
                      </a:solidFill>
                      <a:ln>
                        <a:noFill/>
                      </a:ln>
                      <a:effectLst>
                        <a:outerShdw blurRad="50800" dist="38100" dir="2700000" algn="tl" rotWithShape="0">
                          <a:schemeClr val="tx1">
                            <a:alpha val="40000"/>
                          </a:schemeClr>
                        </a:outerShdw>
                      </a:effectLst>
                    </c:spPr>
                    <c:txPr>
                      <a:bodyPr rot="0" spcFirstLastPara="1" vertOverflow="ellipsis" vert="horz" wrap="square" lIns="38100" tIns="19050" rIns="38100" bIns="19050" anchor="ctr" anchorCtr="1">
                        <a:spAutoFit/>
                      </a:bodyPr>
                      <a:lstStyle/>
                      <a:p>
                        <a:pPr>
                          <a:defRPr sz="1200" b="1" i="0" u="none" strike="noStrike" kern="1200" baseline="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pPr>
                        <a:endParaRPr lang="fr-FR"/>
                      </a:p>
                    </c:txPr>
                    <c:dLblPos val="inEnd"/>
                    <c:showLegendKey val="0"/>
                    <c:showVal val="0"/>
                    <c:showCatName val="0"/>
                    <c:showSerName val="0"/>
                    <c:showPercent val="1"/>
                    <c:showBubbleSize val="0"/>
                    <c:extLst>
                      <c:ext uri="{CE6537A1-D6FC-4f65-9D91-7224C49458BB}">
                        <c15:dlblFieldTable/>
                        <c15:showDataLabelsRange val="0"/>
                      </c:ext>
                      <c:ext xmlns:c16="http://schemas.microsoft.com/office/drawing/2014/chart" uri="{C3380CC4-5D6E-409C-BE32-E72D297353CC}">
                        <c16:uniqueId val="{0000000B-4D99-404B-AB13-5F55BD8AACF9}"/>
                      </c:ext>
                    </c:extLst>
                  </c15:dLbl>
                </c15:categoryFilterException>
                <c15:categoryFilterException>
                  <c15:sqref>[1]PF!$H$84</c15:sqref>
                  <c15:spPr xmlns:c15="http://schemas.microsoft.com/office/drawing/2012/chart">
                    <a:solidFill>
                      <a:schemeClr val="accent4">
                        <a:lumMod val="40000"/>
                        <a:lumOff val="60000"/>
                      </a:schemeClr>
                    </a:solidFill>
                    <a:ln>
                      <a:noFill/>
                    </a:ln>
                    <a:effectLst>
                      <a:outerShdw blurRad="889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cene3d>
                      <a:camera prst="orthographicFront"/>
                      <a:lightRig rig="threePt" dir="t"/>
                    </a:scene3d>
                    <a:sp3d prstMaterial="matte"/>
                  </c15:spPr>
                  <c15:bubble3D val="0"/>
                  <c15:dLbl>
                    <c:idx val="3"/>
                    <c:tx>
                      <c:rich>
                        <a:bodyPr rot="0" spcFirstLastPara="1" vertOverflow="ellipsis" vert="horz" wrap="square" lIns="38100" tIns="19050" rIns="38100" bIns="19050" anchor="ctr" anchorCtr="1">
                          <a:spAutoFit/>
                        </a:bodyPr>
                        <a:lstStyle/>
                        <a:p>
                          <a:pPr>
                            <a:defRPr sz="1200" b="1" i="0" u="none" strike="noStrike" kern="1200" baseline="0">
                              <a:solidFill>
                                <a:schemeClr val="lt1"/>
                              </a:solidFill>
                              <a:latin typeface="+mn-lt"/>
                              <a:ea typeface="+mn-ea"/>
                              <a:cs typeface="+mn-cs"/>
                            </a:defRPr>
                          </a:pPr>
                          <a:fld id="{8FBB3327-8F58-4A0F-AD5C-BDB50000C9EE}" type="VALUE">
                            <a:rPr lang="en-US"/>
                            <a:pPr>
                              <a:defRPr sz="1200"/>
                            </a:pPr>
                            <a:t>[WERT]</a:t>
                          </a:fld>
                          <a:endParaRPr lang="fr-CH"/>
                        </a:p>
                      </c:rich>
                    </c:tx>
                    <c:numFmt formatCode="\$#.##0;\(\$#.##0\);" sourceLinked="0"/>
                    <c:spPr>
                      <a:solidFill>
                        <a:schemeClr val="accent4">
                          <a:lumMod val="75000"/>
                        </a:schemeClr>
                      </a:solidFill>
                      <a:ln>
                        <a:noFill/>
                      </a:ln>
                      <a:effectLst>
                        <a:outerShdw blurRad="50800" dist="38100" dir="2700000" algn="tl" rotWithShape="0">
                          <a:schemeClr val="tx1">
                            <a:alpha val="40000"/>
                          </a:schemeClr>
                        </a:outerShdw>
                      </a:effectLst>
                    </c:spPr>
                    <c:txPr>
                      <a:bodyPr rot="0" spcFirstLastPara="1" vertOverflow="ellipsis" vert="horz" wrap="square" lIns="38100" tIns="19050" rIns="38100" bIns="19050" anchor="ctr" anchorCtr="1">
                        <a:spAutoFit/>
                      </a:bodyPr>
                      <a:lstStyle/>
                      <a:p>
                        <a:pPr>
                          <a:defRPr sz="1200" b="1" i="0" u="none" strike="noStrike" kern="1200" baseline="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pPr>
                        <a:endParaRPr lang="fr-FR"/>
                      </a:p>
                    </c:txPr>
                    <c:dLblPos val="inEnd"/>
                    <c:showLegendKey val="0"/>
                    <c:showVal val="0"/>
                    <c:showCatName val="0"/>
                    <c:showSerName val="0"/>
                    <c:showPercent val="1"/>
                    <c:showBubbleSize val="0"/>
                    <c:extLst>
                      <c:ext uri="{CE6537A1-D6FC-4f65-9D91-7224C49458BB}">
                        <c15:dlblFieldTable/>
                        <c15:showDataLabelsRange val="0"/>
                      </c:ext>
                      <c:ext xmlns:c16="http://schemas.microsoft.com/office/drawing/2014/chart" uri="{C3380CC4-5D6E-409C-BE32-E72D297353CC}">
                        <c16:uniqueId val="{0000000D-4D99-404B-AB13-5F55BD8AACF9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8-5CA9-4373-B3C1-BA25917BD4DE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0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bg1">
            <a:lumMod val="65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>
        <a:lumMod val="65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0" u="none" strike="noStrike" baseline="0">
                <a:solidFill>
                  <a:schemeClr val="bg1"/>
                </a:solidFill>
                <a:effectLst/>
              </a:rPr>
              <a:t>Taux Abs/Pre Mensuel</a:t>
            </a:r>
            <a:endParaRPr lang="fr-FR">
              <a:solidFill>
                <a:schemeClr val="bg1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  <c:perspective val="6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3827566100565455E-2"/>
          <c:y val="8.036123162183377E-2"/>
          <c:w val="0.96617243389943452"/>
          <c:h val="0.85410989272122073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1-6486-4796-B8C5-B3E2C46E7AE9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3-6486-4796-B8C5-B3E2C46E7AE9}"/>
              </c:ext>
            </c:extLst>
          </c:dPt>
          <c:dPt>
            <c:idx val="2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5-6486-4796-B8C5-B3E2C46E7AE9}"/>
              </c:ext>
            </c:extLst>
          </c:dPt>
          <c:dPt>
            <c:idx val="3"/>
            <c:bubble3D val="0"/>
            <c:spPr>
              <a:solidFill>
                <a:srgbClr val="F5CBDA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7-6486-4796-B8C5-B3E2C46E7AE9}"/>
              </c:ext>
            </c:extLst>
          </c:dPt>
          <c:dPt>
            <c:idx val="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9-6486-4796-B8C5-B3E2C46E7AE9}"/>
              </c:ext>
            </c:extLst>
          </c:dPt>
          <c:dLbls>
            <c:dLbl>
              <c:idx val="0"/>
              <c:numFmt formatCode="0%;0%;" sourceLinked="0"/>
              <c:spPr>
                <a:solidFill>
                  <a:schemeClr val="accent6">
                    <a:lumMod val="75000"/>
                  </a:schemeClr>
                </a:solid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6486-4796-B8C5-B3E2C46E7AE9}"/>
                </c:ext>
              </c:extLst>
            </c:dLbl>
            <c:dLbl>
              <c:idx val="1"/>
              <c:numFmt formatCode="0%;0%;" sourceLinked="0"/>
              <c:spPr>
                <a:solidFill>
                  <a:schemeClr val="accent4">
                    <a:lumMod val="60000"/>
                    <a:lumOff val="40000"/>
                  </a:schemeClr>
                </a:solid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6486-4796-B8C5-B3E2C46E7AE9}"/>
                </c:ext>
              </c:extLst>
            </c:dLbl>
            <c:dLbl>
              <c:idx val="3"/>
              <c:numFmt formatCode="0%;0%;" sourceLinked="0"/>
              <c:spPr>
                <a:solidFill>
                  <a:srgbClr val="FD8E7B"/>
                </a:solid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6486-4796-B8C5-B3E2C46E7AE9}"/>
                </c:ext>
              </c:extLst>
            </c:dLbl>
            <c:dLbl>
              <c:idx val="4"/>
              <c:numFmt formatCode="0%;0%;" sourceLinked="0"/>
              <c:spPr>
                <a:solidFill>
                  <a:schemeClr val="accent1">
                    <a:lumMod val="75000"/>
                  </a:schemeClr>
                </a:solid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6486-4796-B8C5-B3E2C46E7AE9}"/>
                </c:ext>
              </c:extLst>
            </c:dLbl>
            <c:numFmt formatCode="0%;0%;" sourceLinked="0"/>
            <c:spPr>
              <a:noFill/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[1]PF!$G$78:$G$86</c15:sqref>
                  </c15:fullRef>
                </c:ext>
              </c:extLst>
              <c:f>([1]PF!$G$78:$G$82,[1]PF!$G$86)</c:f>
              <c:strCache>
                <c:ptCount val="6"/>
                <c:pt idx="0">
                  <c:v>Présent</c:v>
                </c:pt>
                <c:pt idx="1">
                  <c:v>Formation</c:v>
                </c:pt>
                <c:pt idx="2">
                  <c:v>Abs</c:v>
                </c:pt>
                <c:pt idx="3">
                  <c:v>AM</c:v>
                </c:pt>
                <c:pt idx="4">
                  <c:v>Mut</c:v>
                </c:pt>
                <c:pt idx="5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[1]PF!$H$120:$H$127</c15:sqref>
                  </c15:fullRef>
                </c:ext>
              </c:extLst>
              <c:f>[1]PF!$H$120:$H$124</c:f>
              <c:numCache>
                <c:formatCode>General</c:formatCode>
                <c:ptCount val="5"/>
                <c:pt idx="0">
                  <c:v>0.48878923766816146</c:v>
                </c:pt>
                <c:pt idx="1">
                  <c:v>1.3452914798206279E-2</c:v>
                </c:pt>
                <c:pt idx="2">
                  <c:v>0</c:v>
                </c:pt>
                <c:pt idx="3">
                  <c:v>0.13901345291479822</c:v>
                </c:pt>
                <c:pt idx="4">
                  <c:v>8.520179372197309E-2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[1]PF!$H$125</c15:sqref>
                  <c15:spPr xmlns:c15="http://schemas.microsoft.com/office/drawing/2012/chart">
                    <a:solidFill>
                      <a:srgbClr val="7030A0"/>
                    </a:solidFill>
                    <a:ln>
                      <a:noFill/>
                    </a:ln>
                    <a:effectLst>
                      <a:outerShdw blurRad="889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cene3d>
                      <a:camera prst="orthographicFront"/>
                      <a:lightRig rig="threePt" dir="t"/>
                    </a:scene3d>
                    <a:sp3d prstMaterial="matte"/>
                  </c15:spPr>
                  <c15:bubble3D val="0"/>
                  <c15:dLbl>
                    <c:idx val="4"/>
                    <c:numFmt formatCode="0%;0%;" sourceLinked="0"/>
                    <c:spPr>
                      <a:solidFill>
                        <a:srgbClr val="CBA8E6"/>
                      </a:solidFill>
                      <a:ln>
                        <a:noFill/>
                      </a:ln>
                      <a:effectLst>
                        <a:outerShdw blurRad="50800" dist="38100" dir="2700000" algn="tl" rotWithShape="0">
                          <a:prstClr val="black">
                            <a:alpha val="40000"/>
                          </a:prstClr>
                        </a:outerShdw>
                      </a:effectLst>
                    </c:spPr>
                    <c:txPr>
                      <a:bodyPr rot="0" spcFirstLastPara="1" vertOverflow="ellipsis" vert="horz" wrap="square" lIns="38100" tIns="19050" rIns="38100" bIns="19050" anchor="ctr" anchorCtr="1">
                        <a:spAutoFit/>
                      </a:bodyPr>
                      <a:lstStyle/>
                      <a:p>
                        <a:pPr>
                          <a:defRPr sz="1200" b="1" i="0" u="none" strike="noStrike" kern="1200" baseline="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pPr>
                        <a:endParaRPr lang="fr-FR"/>
                      </a:p>
                    </c:txPr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xmlns:c16="http://schemas.microsoft.com/office/drawing/2014/chart" uri="{C3380CC4-5D6E-409C-BE32-E72D297353CC}">
                        <c16:uniqueId val="{0000000B-C634-441A-866D-6E81045D3F7F}"/>
                      </c:ext>
                    </c:extLst>
                  </c15:dLbl>
                </c15:categoryFilterException>
                <c15:categoryFilterException>
                  <c15:sqref>[1]PF!$H$126</c15:sqref>
                  <c15:spPr xmlns:c15="http://schemas.microsoft.com/office/drawing/2012/chart">
                    <a:solidFill>
                      <a:schemeClr val="accent4">
                        <a:lumMod val="40000"/>
                        <a:lumOff val="60000"/>
                      </a:schemeClr>
                    </a:solidFill>
                    <a:ln>
                      <a:noFill/>
                    </a:ln>
                    <a:effectLst>
                      <a:outerShdw blurRad="889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cene3d>
                      <a:camera prst="orthographicFront"/>
                      <a:lightRig rig="threePt" dir="t"/>
                    </a:scene3d>
                    <a:sp3d prstMaterial="matte"/>
                  </c15:spPr>
                  <c15:bubble3D val="0"/>
                  <c15:dLbl>
                    <c:idx val="4"/>
                    <c:numFmt formatCode="0%;0%;" sourceLinked="0"/>
                    <c:spPr>
                      <a:solidFill>
                        <a:schemeClr val="accent4">
                          <a:lumMod val="75000"/>
                        </a:schemeClr>
                      </a:solidFill>
                      <a:ln>
                        <a:noFill/>
                      </a:ln>
                      <a:effectLst>
                        <a:outerShdw blurRad="50800" dist="38100" dir="2700000" algn="tl" rotWithShape="0">
                          <a:prstClr val="black">
                            <a:alpha val="40000"/>
                          </a:prstClr>
                        </a:outerShdw>
                      </a:effectLst>
                    </c:spPr>
                    <c:txPr>
                      <a:bodyPr rot="0" spcFirstLastPara="1" vertOverflow="ellipsis" vert="horz" wrap="square" lIns="38100" tIns="19050" rIns="38100" bIns="19050" anchor="ctr" anchorCtr="1">
                        <a:spAutoFit/>
                      </a:bodyPr>
                      <a:lstStyle/>
                      <a:p>
                        <a:pPr>
                          <a:defRPr sz="1200" b="1" i="0" u="none" strike="noStrike" kern="1200" baseline="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pPr>
                        <a:endParaRPr lang="fr-FR"/>
                      </a:p>
                    </c:txPr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xmlns:c16="http://schemas.microsoft.com/office/drawing/2014/chart" uri="{C3380CC4-5D6E-409C-BE32-E72D297353CC}">
                        <c16:uniqueId val="{0000000D-C634-441A-866D-6E81045D3F7F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A-6486-4796-B8C5-B3E2C46E7AE9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bg1">
            <a:lumMod val="65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>
        <a:lumMod val="65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>
            <a:lumMod val="95000"/>
          </a:schemeClr>
        </a:fgClr>
        <a:bgClr>
          <a:schemeClr val="lt1"/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317500" algn="ctr" rotWithShape="0">
          <a:prstClr val="black">
            <a:alpha val="25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20000"/>
          </a:prstClr>
        </a:outerShdw>
      </a:effectLst>
      <a:scene3d>
        <a:camera prst="orthographicFront"/>
        <a:lightRig rig="threePt" dir="t"/>
      </a:scene3d>
      <a:sp3d prstMaterial="matte"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noFill/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8000"/>
        </a:schemeClr>
      </a:solidFill>
    </cs:spPr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6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>
            <a:lumMod val="95000"/>
          </a:schemeClr>
        </a:fgClr>
        <a:bgClr>
          <a:schemeClr val="lt1"/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317500" algn="ctr" rotWithShape="0">
          <a:prstClr val="black">
            <a:alpha val="25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20000"/>
          </a:prstClr>
        </a:outerShdw>
      </a:effectLst>
      <a:scene3d>
        <a:camera prst="orthographicFront"/>
        <a:lightRig rig="threePt" dir="t"/>
      </a:scene3d>
      <a:sp3d prstMaterial="matte"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noFill/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8000"/>
        </a:schemeClr>
      </a:solidFill>
    </cs:spPr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762001</xdr:colOff>
      <xdr:row>32</xdr:row>
      <xdr:rowOff>44161</xdr:rowOff>
    </xdr:from>
    <xdr:to>
      <xdr:col>18</xdr:col>
      <xdr:colOff>779316</xdr:colOff>
      <xdr:row>62</xdr:row>
      <xdr:rowOff>121228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81642</xdr:colOff>
      <xdr:row>73</xdr:row>
      <xdr:rowOff>95251</xdr:rowOff>
    </xdr:from>
    <xdr:to>
      <xdr:col>18</xdr:col>
      <xdr:colOff>163285</xdr:colOff>
      <xdr:row>104</xdr:row>
      <xdr:rowOff>108859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81642</xdr:colOff>
      <xdr:row>114</xdr:row>
      <xdr:rowOff>95251</xdr:rowOff>
    </xdr:from>
    <xdr:to>
      <xdr:col>18</xdr:col>
      <xdr:colOff>163285</xdr:colOff>
      <xdr:row>145</xdr:row>
      <xdr:rowOff>108859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@Pilotage\Absence\ABS%20PF%20V3%20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F"/>
      <sheetName val="Table de correspondance"/>
      <sheetName val="Feuil1"/>
    </sheetNames>
    <sheetDataSet>
      <sheetData sheetId="0">
        <row r="5">
          <cell r="C5">
            <v>44175</v>
          </cell>
          <cell r="D5">
            <v>44176</v>
          </cell>
          <cell r="E5">
            <v>44179</v>
          </cell>
          <cell r="F5">
            <v>44180</v>
          </cell>
          <cell r="G5">
            <v>44181</v>
          </cell>
          <cell r="H5">
            <v>44182</v>
          </cell>
          <cell r="I5">
            <v>44183</v>
          </cell>
          <cell r="J5">
            <v>44186</v>
          </cell>
          <cell r="K5">
            <v>44187</v>
          </cell>
          <cell r="L5">
            <v>44188</v>
          </cell>
          <cell r="M5">
            <v>44189</v>
          </cell>
          <cell r="N5">
            <v>44190</v>
          </cell>
          <cell r="O5">
            <v>44193</v>
          </cell>
          <cell r="P5">
            <v>44194</v>
          </cell>
          <cell r="Q5">
            <v>44195</v>
          </cell>
          <cell r="R5">
            <v>44196</v>
          </cell>
          <cell r="W5">
            <v>44197</v>
          </cell>
          <cell r="X5">
            <v>44200</v>
          </cell>
          <cell r="Y5">
            <v>44201</v>
          </cell>
          <cell r="Z5">
            <v>44202</v>
          </cell>
          <cell r="AA5">
            <v>44203</v>
          </cell>
          <cell r="AB5">
            <v>44204</v>
          </cell>
          <cell r="AC5">
            <v>44207</v>
          </cell>
          <cell r="AD5">
            <v>44208</v>
          </cell>
          <cell r="AE5">
            <v>44209</v>
          </cell>
          <cell r="AF5">
            <v>44210</v>
          </cell>
          <cell r="AG5">
            <v>44211</v>
          </cell>
          <cell r="AH5">
            <v>44214</v>
          </cell>
          <cell r="AI5">
            <v>44215</v>
          </cell>
          <cell r="AJ5">
            <v>44216</v>
          </cell>
          <cell r="AK5">
            <v>44217</v>
          </cell>
          <cell r="AL5">
            <v>44218</v>
          </cell>
          <cell r="AM5">
            <v>44221</v>
          </cell>
          <cell r="AN5">
            <v>44222</v>
          </cell>
          <cell r="AO5">
            <v>44223</v>
          </cell>
          <cell r="AP5">
            <v>44224</v>
          </cell>
          <cell r="AQ5">
            <v>44225</v>
          </cell>
          <cell r="AR5">
            <v>44228</v>
          </cell>
          <cell r="AS5">
            <v>44229</v>
          </cell>
          <cell r="AT5">
            <v>44230</v>
          </cell>
          <cell r="AU5">
            <v>44231</v>
          </cell>
          <cell r="AV5">
            <v>44232</v>
          </cell>
          <cell r="AW5">
            <v>44235</v>
          </cell>
          <cell r="AX5">
            <v>44236</v>
          </cell>
          <cell r="AY5">
            <v>44237</v>
          </cell>
          <cell r="AZ5">
            <v>44238</v>
          </cell>
          <cell r="BA5">
            <v>44239</v>
          </cell>
          <cell r="BB5">
            <v>44242</v>
          </cell>
          <cell r="BC5">
            <v>44243</v>
          </cell>
          <cell r="BD5">
            <v>44244</v>
          </cell>
          <cell r="BE5">
            <v>44245</v>
          </cell>
          <cell r="BF5">
            <v>44246</v>
          </cell>
          <cell r="BG5">
            <v>44249</v>
          </cell>
          <cell r="BH5">
            <v>44250</v>
          </cell>
          <cell r="BI5">
            <v>44251</v>
          </cell>
          <cell r="BJ5">
            <v>44252</v>
          </cell>
          <cell r="BK5">
            <v>44253</v>
          </cell>
          <cell r="BL5">
            <v>44256</v>
          </cell>
          <cell r="BM5">
            <v>44257</v>
          </cell>
          <cell r="BN5">
            <v>44258</v>
          </cell>
          <cell r="BO5">
            <v>44259</v>
          </cell>
          <cell r="BP5">
            <v>44260</v>
          </cell>
          <cell r="BQ5">
            <v>44263</v>
          </cell>
          <cell r="BR5">
            <v>44264</v>
          </cell>
          <cell r="BS5">
            <v>44265</v>
          </cell>
          <cell r="BT5">
            <v>44266</v>
          </cell>
          <cell r="BU5">
            <v>44267</v>
          </cell>
          <cell r="BV5">
            <v>44270</v>
          </cell>
          <cell r="BW5">
            <v>44271</v>
          </cell>
          <cell r="BX5">
            <v>44272</v>
          </cell>
          <cell r="BY5">
            <v>44273</v>
          </cell>
          <cell r="BZ5">
            <v>44274</v>
          </cell>
          <cell r="CA5">
            <v>44277</v>
          </cell>
          <cell r="CB5">
            <v>44278</v>
          </cell>
          <cell r="CC5">
            <v>44279</v>
          </cell>
          <cell r="CD5">
            <v>44280</v>
          </cell>
          <cell r="CE5">
            <v>44281</v>
          </cell>
          <cell r="CF5">
            <v>44284</v>
          </cell>
          <cell r="CG5">
            <v>44285</v>
          </cell>
          <cell r="CH5">
            <v>44286</v>
          </cell>
          <cell r="CI5">
            <v>44287</v>
          </cell>
          <cell r="CJ5">
            <v>44288</v>
          </cell>
          <cell r="CK5">
            <v>44291</v>
          </cell>
          <cell r="CL5">
            <v>44292</v>
          </cell>
          <cell r="CM5">
            <v>44293</v>
          </cell>
          <cell r="CN5">
            <v>44294</v>
          </cell>
          <cell r="CO5">
            <v>44295</v>
          </cell>
          <cell r="CP5">
            <v>44298</v>
          </cell>
          <cell r="CQ5">
            <v>44299</v>
          </cell>
          <cell r="CR5">
            <v>44300</v>
          </cell>
          <cell r="CS5">
            <v>44301</v>
          </cell>
          <cell r="CT5">
            <v>44302</v>
          </cell>
          <cell r="CU5">
            <v>44305</v>
          </cell>
          <cell r="CV5">
            <v>44306</v>
          </cell>
          <cell r="CW5">
            <v>44307</v>
          </cell>
          <cell r="CX5">
            <v>44308</v>
          </cell>
          <cell r="CY5">
            <v>44309</v>
          </cell>
          <cell r="CZ5">
            <v>44312</v>
          </cell>
          <cell r="DA5">
            <v>44313</v>
          </cell>
          <cell r="DB5">
            <v>44314</v>
          </cell>
          <cell r="DC5">
            <v>44315</v>
          </cell>
          <cell r="DD5">
            <v>44316</v>
          </cell>
          <cell r="DE5">
            <v>44319</v>
          </cell>
          <cell r="DF5">
            <v>44320</v>
          </cell>
          <cell r="DG5">
            <v>44321</v>
          </cell>
          <cell r="DH5">
            <v>44322</v>
          </cell>
          <cell r="DI5">
            <v>44323</v>
          </cell>
          <cell r="DJ5">
            <v>44326</v>
          </cell>
          <cell r="DK5">
            <v>44327</v>
          </cell>
          <cell r="DL5">
            <v>44328</v>
          </cell>
          <cell r="DM5">
            <v>44329</v>
          </cell>
          <cell r="DN5">
            <v>44330</v>
          </cell>
          <cell r="DO5">
            <v>44333</v>
          </cell>
          <cell r="DP5">
            <v>44334</v>
          </cell>
          <cell r="DQ5">
            <v>44335</v>
          </cell>
          <cell r="DR5">
            <v>44336</v>
          </cell>
          <cell r="DS5">
            <v>44337</v>
          </cell>
          <cell r="DT5">
            <v>44340</v>
          </cell>
          <cell r="DU5">
            <v>44341</v>
          </cell>
          <cell r="DV5">
            <v>44342</v>
          </cell>
          <cell r="DW5">
            <v>44343</v>
          </cell>
          <cell r="DX5">
            <v>44344</v>
          </cell>
          <cell r="DY5">
            <v>44347</v>
          </cell>
          <cell r="DZ5">
            <v>44348</v>
          </cell>
          <cell r="EA5">
            <v>44349</v>
          </cell>
          <cell r="EB5">
            <v>44350</v>
          </cell>
          <cell r="EC5">
            <v>44351</v>
          </cell>
          <cell r="ED5">
            <v>44354</v>
          </cell>
          <cell r="EE5">
            <v>44355</v>
          </cell>
          <cell r="EF5">
            <v>44356</v>
          </cell>
          <cell r="EG5">
            <v>44357</v>
          </cell>
          <cell r="EH5">
            <v>44358</v>
          </cell>
          <cell r="EI5">
            <v>44361</v>
          </cell>
          <cell r="EJ5">
            <v>44362</v>
          </cell>
          <cell r="EK5">
            <v>44363</v>
          </cell>
          <cell r="EL5">
            <v>44364</v>
          </cell>
          <cell r="EM5">
            <v>44365</v>
          </cell>
          <cell r="EN5">
            <v>44368</v>
          </cell>
          <cell r="EO5">
            <v>44369</v>
          </cell>
          <cell r="EP5">
            <v>44370</v>
          </cell>
          <cell r="EQ5">
            <v>44371</v>
          </cell>
          <cell r="ER5">
            <v>44372</v>
          </cell>
          <cell r="ES5">
            <v>44375</v>
          </cell>
          <cell r="ET5">
            <v>44376</v>
          </cell>
          <cell r="EU5">
            <v>44377</v>
          </cell>
          <cell r="EV5">
            <v>44378</v>
          </cell>
          <cell r="EW5">
            <v>44379</v>
          </cell>
          <cell r="EX5">
            <v>44382</v>
          </cell>
          <cell r="EY5">
            <v>44383</v>
          </cell>
          <cell r="EZ5">
            <v>44384</v>
          </cell>
          <cell r="FA5">
            <v>44385</v>
          </cell>
          <cell r="FB5">
            <v>44386</v>
          </cell>
          <cell r="FC5">
            <v>44389</v>
          </cell>
          <cell r="FD5">
            <v>44390</v>
          </cell>
          <cell r="FE5">
            <v>44391</v>
          </cell>
          <cell r="FF5">
            <v>44392</v>
          </cell>
          <cell r="FG5">
            <v>44393</v>
          </cell>
          <cell r="FH5">
            <v>44396</v>
          </cell>
          <cell r="FI5">
            <v>44397</v>
          </cell>
          <cell r="FJ5">
            <v>44398</v>
          </cell>
          <cell r="FK5">
            <v>44399</v>
          </cell>
          <cell r="FL5">
            <v>44400</v>
          </cell>
          <cell r="FM5">
            <v>44403</v>
          </cell>
          <cell r="FN5">
            <v>44404</v>
          </cell>
          <cell r="FO5">
            <v>44405</v>
          </cell>
          <cell r="FP5">
            <v>44406</v>
          </cell>
          <cell r="FQ5">
            <v>44407</v>
          </cell>
          <cell r="FR5">
            <v>44410</v>
          </cell>
          <cell r="FS5">
            <v>44411</v>
          </cell>
          <cell r="FT5">
            <v>44412</v>
          </cell>
          <cell r="FU5">
            <v>44413</v>
          </cell>
          <cell r="FV5">
            <v>44414</v>
          </cell>
          <cell r="FW5">
            <v>44417</v>
          </cell>
          <cell r="FX5">
            <v>44418</v>
          </cell>
          <cell r="FY5">
            <v>44419</v>
          </cell>
          <cell r="FZ5">
            <v>44420</v>
          </cell>
          <cell r="GA5">
            <v>44421</v>
          </cell>
        </row>
        <row r="8">
          <cell r="A8" t="str">
            <v>BARNEOUD SEVERINE</v>
          </cell>
          <cell r="C8" t="str">
            <v>P</v>
          </cell>
          <cell r="D8" t="str">
            <v>P</v>
          </cell>
          <cell r="E8" t="str">
            <v>P</v>
          </cell>
          <cell r="F8" t="str">
            <v>p</v>
          </cell>
          <cell r="G8" t="str">
            <v>P</v>
          </cell>
          <cell r="H8" t="str">
            <v>P</v>
          </cell>
          <cell r="I8" t="str">
            <v>P</v>
          </cell>
          <cell r="J8" t="str">
            <v>P</v>
          </cell>
          <cell r="K8" t="str">
            <v>P</v>
          </cell>
          <cell r="N8" t="str">
            <v>FERIE</v>
          </cell>
          <cell r="T8">
            <v>2021</v>
          </cell>
          <cell r="W8" t="str">
            <v>FERIE</v>
          </cell>
          <cell r="CK8" t="str">
            <v>FERIE</v>
          </cell>
          <cell r="DM8" t="str">
            <v>FERIE</v>
          </cell>
          <cell r="DT8" t="str">
            <v>FERIE</v>
          </cell>
        </row>
        <row r="9">
          <cell r="A9" t="str">
            <v>BERNARD SADIA</v>
          </cell>
          <cell r="C9" t="str">
            <v>P</v>
          </cell>
          <cell r="D9" t="str">
            <v>P</v>
          </cell>
          <cell r="E9" t="str">
            <v>p</v>
          </cell>
          <cell r="F9" t="str">
            <v>p</v>
          </cell>
          <cell r="G9" t="str">
            <v>P</v>
          </cell>
          <cell r="H9" t="str">
            <v>P</v>
          </cell>
          <cell r="I9" t="str">
            <v>P</v>
          </cell>
          <cell r="J9" t="str">
            <v>CP</v>
          </cell>
          <cell r="K9" t="str">
            <v>CP</v>
          </cell>
          <cell r="L9" t="str">
            <v>CP</v>
          </cell>
          <cell r="M9" t="str">
            <v>CP</v>
          </cell>
          <cell r="N9" t="str">
            <v>FERIE</v>
          </cell>
          <cell r="W9" t="str">
            <v>FERIE</v>
          </cell>
          <cell r="CK9" t="str">
            <v>FERIE</v>
          </cell>
          <cell r="DM9" t="str">
            <v>FERIE</v>
          </cell>
          <cell r="DT9" t="str">
            <v>FERIE</v>
          </cell>
        </row>
        <row r="10">
          <cell r="A10" t="str">
            <v>BONNET MARIE CLAUDE</v>
          </cell>
          <cell r="C10" t="str">
            <v>MUT</v>
          </cell>
          <cell r="D10" t="str">
            <v>MUT</v>
          </cell>
          <cell r="E10" t="str">
            <v>MUT</v>
          </cell>
          <cell r="F10" t="str">
            <v>MUT</v>
          </cell>
          <cell r="G10" t="str">
            <v>MUT</v>
          </cell>
          <cell r="H10" t="str">
            <v>MUT</v>
          </cell>
          <cell r="I10" t="str">
            <v>MUT</v>
          </cell>
          <cell r="J10" t="str">
            <v>P</v>
          </cell>
          <cell r="K10" t="str">
            <v>MUT</v>
          </cell>
          <cell r="N10" t="str">
            <v>FERIE</v>
          </cell>
          <cell r="W10" t="str">
            <v>FERIE</v>
          </cell>
          <cell r="CK10" t="str">
            <v>FERIE</v>
          </cell>
          <cell r="DM10" t="str">
            <v>FERIE</v>
          </cell>
          <cell r="DT10" t="str">
            <v>FERIE</v>
          </cell>
        </row>
        <row r="11">
          <cell r="A11" t="str">
            <v>DELFIN CHRISTINE</v>
          </cell>
          <cell r="C11" t="str">
            <v>AM</v>
          </cell>
          <cell r="D11" t="str">
            <v>AM</v>
          </cell>
          <cell r="E11" t="str">
            <v>AM</v>
          </cell>
          <cell r="F11" t="str">
            <v>AM</v>
          </cell>
          <cell r="G11" t="str">
            <v>AM</v>
          </cell>
          <cell r="H11" t="str">
            <v>AM</v>
          </cell>
          <cell r="I11" t="str">
            <v>AM</v>
          </cell>
          <cell r="J11" t="str">
            <v>AM</v>
          </cell>
          <cell r="K11" t="str">
            <v>AM</v>
          </cell>
          <cell r="L11" t="str">
            <v>AM</v>
          </cell>
          <cell r="M11" t="str">
            <v>AM</v>
          </cell>
          <cell r="N11" t="str">
            <v>FERIE</v>
          </cell>
          <cell r="O11" t="str">
            <v>AM</v>
          </cell>
          <cell r="W11" t="str">
            <v>FERIE</v>
          </cell>
          <cell r="CK11" t="str">
            <v>FERIE</v>
          </cell>
          <cell r="DM11" t="str">
            <v>FERIE</v>
          </cell>
          <cell r="DT11" t="str">
            <v>FERIE</v>
          </cell>
        </row>
        <row r="12">
          <cell r="A12" t="str">
            <v>LONGAVESNE NELDA</v>
          </cell>
          <cell r="C12" t="str">
            <v>p</v>
          </cell>
          <cell r="D12" t="str">
            <v>p</v>
          </cell>
          <cell r="E12" t="str">
            <v>p</v>
          </cell>
          <cell r="F12" t="str">
            <v>P</v>
          </cell>
          <cell r="G12" t="str">
            <v>P</v>
          </cell>
          <cell r="H12" t="str">
            <v>P</v>
          </cell>
          <cell r="I12" t="str">
            <v>F</v>
          </cell>
          <cell r="J12" t="str">
            <v>P</v>
          </cell>
          <cell r="K12" t="str">
            <v>P</v>
          </cell>
          <cell r="N12" t="str">
            <v>FERIE</v>
          </cell>
          <cell r="W12" t="str">
            <v>FERIE</v>
          </cell>
          <cell r="CK12" t="str">
            <v>FERIE</v>
          </cell>
          <cell r="DM12" t="str">
            <v>FERIE</v>
          </cell>
          <cell r="DT12" t="str">
            <v>FERIE</v>
          </cell>
        </row>
        <row r="13">
          <cell r="A13" t="str">
            <v>LOPEZ ROCIO</v>
          </cell>
          <cell r="C13" t="str">
            <v>p</v>
          </cell>
          <cell r="D13" t="str">
            <v>p</v>
          </cell>
          <cell r="E13" t="str">
            <v>p</v>
          </cell>
          <cell r="F13" t="str">
            <v>P</v>
          </cell>
          <cell r="G13" t="str">
            <v>P</v>
          </cell>
          <cell r="H13" t="str">
            <v>P</v>
          </cell>
          <cell r="I13" t="str">
            <v>P</v>
          </cell>
          <cell r="J13" t="str">
            <v>P</v>
          </cell>
          <cell r="K13" t="str">
            <v>P</v>
          </cell>
          <cell r="N13" t="str">
            <v>FERIE</v>
          </cell>
          <cell r="W13" t="str">
            <v>FERIE</v>
          </cell>
          <cell r="CK13" t="str">
            <v>FERIE</v>
          </cell>
          <cell r="DM13" t="str">
            <v>FERIE</v>
          </cell>
          <cell r="DT13" t="str">
            <v>FERIE</v>
          </cell>
        </row>
        <row r="14">
          <cell r="A14" t="str">
            <v>PITON ALINE</v>
          </cell>
          <cell r="C14" t="str">
            <v>ABS PERM</v>
          </cell>
          <cell r="D14" t="str">
            <v>ABS PERM</v>
          </cell>
          <cell r="E14" t="str">
            <v>ABS PERM</v>
          </cell>
          <cell r="F14" t="str">
            <v>ABS PERM</v>
          </cell>
          <cell r="G14" t="str">
            <v>ABS PERM</v>
          </cell>
          <cell r="H14" t="str">
            <v>ABS PERM</v>
          </cell>
          <cell r="I14" t="str">
            <v>ABS PERM</v>
          </cell>
          <cell r="J14" t="str">
            <v>ABS PERM</v>
          </cell>
          <cell r="K14" t="str">
            <v>ABS PERM</v>
          </cell>
          <cell r="L14" t="str">
            <v>ABS PERM</v>
          </cell>
          <cell r="M14" t="str">
            <v>ABS PERM</v>
          </cell>
          <cell r="N14" t="str">
            <v>FERIE</v>
          </cell>
          <cell r="O14" t="str">
            <v>ABS PERM</v>
          </cell>
          <cell r="P14" t="str">
            <v>ABS PERM</v>
          </cell>
          <cell r="Q14" t="str">
            <v>ABS PERM</v>
          </cell>
          <cell r="R14" t="str">
            <v>ABS PERM</v>
          </cell>
          <cell r="W14" t="str">
            <v>FERIE</v>
          </cell>
          <cell r="X14" t="str">
            <v>ABS PERM</v>
          </cell>
          <cell r="Y14" t="str">
            <v>abs perm</v>
          </cell>
          <cell r="Z14" t="str">
            <v>ABS PERM</v>
          </cell>
          <cell r="AA14" t="str">
            <v>ABS PERM</v>
          </cell>
          <cell r="AB14" t="str">
            <v>ABS PERM</v>
          </cell>
          <cell r="AC14" t="str">
            <v>ABS PERM</v>
          </cell>
          <cell r="AD14" t="str">
            <v>ABS PERM</v>
          </cell>
          <cell r="AE14" t="str">
            <v>ABS PERM</v>
          </cell>
          <cell r="AF14" t="str">
            <v>ABS PERM</v>
          </cell>
          <cell r="AG14" t="str">
            <v>ABS PERM</v>
          </cell>
          <cell r="AH14" t="str">
            <v>ABS PERM</v>
          </cell>
          <cell r="AI14" t="str">
            <v>ABS PERM</v>
          </cell>
          <cell r="AJ14" t="str">
            <v>ABS PERM</v>
          </cell>
          <cell r="AK14" t="str">
            <v>ABS PERM</v>
          </cell>
          <cell r="AL14" t="str">
            <v>ABS PERM</v>
          </cell>
          <cell r="AM14" t="str">
            <v>ABS PERM</v>
          </cell>
          <cell r="AN14" t="str">
            <v>ABS PERM</v>
          </cell>
          <cell r="AO14" t="str">
            <v>ABS PERM</v>
          </cell>
          <cell r="AP14" t="str">
            <v>ABS PERM</v>
          </cell>
          <cell r="AQ14" t="str">
            <v>ABS PERM</v>
          </cell>
          <cell r="AR14" t="str">
            <v>ABS PERM</v>
          </cell>
          <cell r="AS14" t="str">
            <v>abs perm</v>
          </cell>
          <cell r="AT14" t="str">
            <v>ABS PERM</v>
          </cell>
          <cell r="AU14" t="str">
            <v>ABS PERM</v>
          </cell>
          <cell r="AV14" t="str">
            <v>ABS PERM</v>
          </cell>
          <cell r="AW14" t="str">
            <v>ABS PERM</v>
          </cell>
          <cell r="AX14" t="str">
            <v>ABS PERM</v>
          </cell>
          <cell r="AY14" t="str">
            <v>ABS PERM</v>
          </cell>
          <cell r="AZ14" t="str">
            <v>ABS PERM</v>
          </cell>
          <cell r="BA14" t="str">
            <v>ABS PERM</v>
          </cell>
          <cell r="BB14" t="str">
            <v>ABS PERM</v>
          </cell>
          <cell r="BC14" t="str">
            <v>ABS PERM</v>
          </cell>
          <cell r="BD14" t="str">
            <v>ABS PERM</v>
          </cell>
          <cell r="BE14" t="str">
            <v>ABS PERM</v>
          </cell>
          <cell r="BF14" t="str">
            <v>ABS PERM</v>
          </cell>
          <cell r="BG14" t="str">
            <v>ABS PERM</v>
          </cell>
          <cell r="BH14" t="str">
            <v>ABS PERM</v>
          </cell>
          <cell r="BI14" t="str">
            <v>ABS PERM</v>
          </cell>
          <cell r="BJ14" t="str">
            <v>ABS PERM</v>
          </cell>
          <cell r="BK14" t="str">
            <v>ABS PERM</v>
          </cell>
          <cell r="BL14" t="str">
            <v>ABS PERM</v>
          </cell>
          <cell r="BM14" t="str">
            <v>abs perm</v>
          </cell>
          <cell r="BN14" t="str">
            <v>ABS PERM</v>
          </cell>
          <cell r="BO14" t="str">
            <v>ABS PERM</v>
          </cell>
          <cell r="BP14" t="str">
            <v>ABS PERM</v>
          </cell>
          <cell r="BQ14" t="str">
            <v>ABS PERM</v>
          </cell>
          <cell r="BR14" t="str">
            <v>ABS PERM</v>
          </cell>
          <cell r="BS14" t="str">
            <v>ABS PERM</v>
          </cell>
          <cell r="BT14" t="str">
            <v>ABS PERM</v>
          </cell>
          <cell r="BU14" t="str">
            <v>ABS PERM</v>
          </cell>
          <cell r="BV14" t="str">
            <v>ABS PERM</v>
          </cell>
          <cell r="BW14" t="str">
            <v>ABS PERM</v>
          </cell>
          <cell r="BX14" t="str">
            <v>ABS PERM</v>
          </cell>
          <cell r="BY14" t="str">
            <v>ABS PERM</v>
          </cell>
          <cell r="BZ14" t="str">
            <v>ABS PERM</v>
          </cell>
          <cell r="CA14" t="str">
            <v>ABS PERM</v>
          </cell>
          <cell r="CB14" t="str">
            <v>ABS PERM</v>
          </cell>
          <cell r="CC14" t="str">
            <v>ABS PERM</v>
          </cell>
          <cell r="CD14" t="str">
            <v>ABS PERM</v>
          </cell>
          <cell r="CE14" t="str">
            <v>ABS PERM</v>
          </cell>
          <cell r="CF14" t="str">
            <v>ABS PERM</v>
          </cell>
          <cell r="CG14" t="str">
            <v>abs perm</v>
          </cell>
          <cell r="CH14" t="str">
            <v>ABS PERM</v>
          </cell>
          <cell r="CI14" t="str">
            <v>ABS PERM</v>
          </cell>
          <cell r="CJ14" t="str">
            <v>ABS PERM</v>
          </cell>
          <cell r="CK14" t="str">
            <v>FERIE</v>
          </cell>
          <cell r="CL14" t="str">
            <v>ABS PERM</v>
          </cell>
          <cell r="CM14" t="str">
            <v>ABS PERM</v>
          </cell>
          <cell r="CN14" t="str">
            <v>ABS PERM</v>
          </cell>
          <cell r="CO14" t="str">
            <v>ABS PERM</v>
          </cell>
          <cell r="CP14" t="str">
            <v>ABS PERM</v>
          </cell>
          <cell r="CQ14" t="str">
            <v>ABS PERM</v>
          </cell>
          <cell r="CR14" t="str">
            <v>ABS PERM</v>
          </cell>
          <cell r="CS14" t="str">
            <v>ABS PERM</v>
          </cell>
          <cell r="CT14" t="str">
            <v>ABS PERM</v>
          </cell>
          <cell r="CU14" t="str">
            <v>ABS PERM</v>
          </cell>
          <cell r="CV14" t="str">
            <v>ABS PERM</v>
          </cell>
          <cell r="CW14" t="str">
            <v>ABS PERM</v>
          </cell>
          <cell r="CX14" t="str">
            <v>ABS PERM</v>
          </cell>
          <cell r="CY14" t="str">
            <v>ABS PERM</v>
          </cell>
          <cell r="CZ14" t="str">
            <v>ABS PERM</v>
          </cell>
          <cell r="DA14" t="str">
            <v>abs perm</v>
          </cell>
          <cell r="DB14" t="str">
            <v>ABS PERM</v>
          </cell>
          <cell r="DC14" t="str">
            <v>ABS PERM</v>
          </cell>
          <cell r="DD14" t="str">
            <v>ABS PERM</v>
          </cell>
          <cell r="DE14" t="str">
            <v>ABS PERM</v>
          </cell>
          <cell r="DF14" t="str">
            <v>ABS PERM</v>
          </cell>
          <cell r="DG14" t="str">
            <v>ABS PERM</v>
          </cell>
          <cell r="DH14" t="str">
            <v>ABS PERM</v>
          </cell>
          <cell r="DI14" t="str">
            <v>ABS PERM</v>
          </cell>
          <cell r="DJ14" t="str">
            <v>ABS PERM</v>
          </cell>
          <cell r="DK14" t="str">
            <v>ABS PERM</v>
          </cell>
          <cell r="DL14" t="str">
            <v>ABS PERM</v>
          </cell>
          <cell r="DM14" t="str">
            <v>FERIE</v>
          </cell>
          <cell r="DN14" t="str">
            <v>ABS PERM</v>
          </cell>
          <cell r="DO14" t="str">
            <v>ABS PERM</v>
          </cell>
          <cell r="DP14" t="str">
            <v>ABS PERM</v>
          </cell>
          <cell r="DQ14" t="str">
            <v>ABS PERM</v>
          </cell>
          <cell r="DR14" t="str">
            <v>ABS PERM</v>
          </cell>
          <cell r="DS14" t="str">
            <v>ABS PERM</v>
          </cell>
          <cell r="DT14" t="str">
            <v>FERIE</v>
          </cell>
          <cell r="DU14" t="str">
            <v>ABS PERM</v>
          </cell>
          <cell r="DV14" t="str">
            <v>ABS PERM</v>
          </cell>
          <cell r="DW14" t="str">
            <v>ABS PERM</v>
          </cell>
          <cell r="DX14" t="str">
            <v>ABS PERM</v>
          </cell>
          <cell r="DY14" t="str">
            <v>ABS PERM</v>
          </cell>
          <cell r="DZ14" t="str">
            <v>ABS PERM</v>
          </cell>
          <cell r="EA14" t="str">
            <v>ABS PERM</v>
          </cell>
          <cell r="EB14" t="str">
            <v>ABS PERM</v>
          </cell>
          <cell r="EC14" t="str">
            <v>ABS PERM</v>
          </cell>
          <cell r="ED14" t="str">
            <v>ABS PERM</v>
          </cell>
          <cell r="EE14" t="str">
            <v>ABS PERM</v>
          </cell>
          <cell r="EF14" t="str">
            <v>ABS PERM</v>
          </cell>
          <cell r="EG14" t="str">
            <v>ABS PERM</v>
          </cell>
          <cell r="EH14" t="str">
            <v>ABS PERM</v>
          </cell>
          <cell r="EI14" t="str">
            <v>ABS PERM</v>
          </cell>
          <cell r="EJ14" t="str">
            <v>ABS PERM</v>
          </cell>
          <cell r="EK14" t="str">
            <v>ABS PERM</v>
          </cell>
          <cell r="EL14" t="str">
            <v>ABS PERM</v>
          </cell>
          <cell r="EM14" t="str">
            <v>ABS PERM</v>
          </cell>
          <cell r="EN14" t="str">
            <v>ABS PERM</v>
          </cell>
          <cell r="EO14" t="str">
            <v>ABS PERM</v>
          </cell>
          <cell r="EP14" t="str">
            <v>ABS PERM</v>
          </cell>
          <cell r="EQ14" t="str">
            <v>ABS PERM</v>
          </cell>
          <cell r="ER14" t="str">
            <v>ABS PERM</v>
          </cell>
          <cell r="ES14" t="str">
            <v>ABS PERM</v>
          </cell>
          <cell r="ET14" t="str">
            <v>ABS PERM</v>
          </cell>
          <cell r="EU14" t="str">
            <v>ABS PERM</v>
          </cell>
          <cell r="EV14" t="str">
            <v>ABS PERM</v>
          </cell>
          <cell r="EW14" t="str">
            <v>ABS PERM</v>
          </cell>
          <cell r="EX14" t="str">
            <v>ABS PERM</v>
          </cell>
          <cell r="EY14" t="str">
            <v>ABS PERM</v>
          </cell>
          <cell r="EZ14" t="str">
            <v>ABS PERM</v>
          </cell>
          <cell r="FA14" t="str">
            <v>ABS PERM</v>
          </cell>
          <cell r="FB14" t="str">
            <v>ABS PERM</v>
          </cell>
          <cell r="FC14" t="str">
            <v>ABS PERM</v>
          </cell>
          <cell r="FD14" t="str">
            <v>ABS PERM</v>
          </cell>
          <cell r="FE14" t="str">
            <v>ABS PERM</v>
          </cell>
          <cell r="FF14" t="str">
            <v>ABS PERM</v>
          </cell>
          <cell r="FG14" t="str">
            <v>ABS PERM</v>
          </cell>
          <cell r="FH14" t="str">
            <v>ABS PERM</v>
          </cell>
          <cell r="FI14" t="str">
            <v>ABS PERM</v>
          </cell>
          <cell r="FJ14" t="str">
            <v>ABS PERM</v>
          </cell>
          <cell r="FK14" t="str">
            <v>ABS PERM</v>
          </cell>
          <cell r="FL14" t="str">
            <v>ABS PERM</v>
          </cell>
          <cell r="FM14" t="str">
            <v>ABS PERM</v>
          </cell>
          <cell r="FN14" t="str">
            <v>ABS PERM</v>
          </cell>
          <cell r="FO14" t="str">
            <v>ABS PERM</v>
          </cell>
          <cell r="FP14" t="str">
            <v>ABS PERM</v>
          </cell>
          <cell r="FQ14" t="str">
            <v>ABS PERM</v>
          </cell>
          <cell r="FR14" t="str">
            <v>ABS PERM</v>
          </cell>
          <cell r="FS14" t="str">
            <v>ABS PERM</v>
          </cell>
          <cell r="FT14" t="str">
            <v>ABS PERM</v>
          </cell>
          <cell r="FU14" t="str">
            <v>ABS PERM</v>
          </cell>
          <cell r="FV14" t="str">
            <v>ABS PERM</v>
          </cell>
          <cell r="FW14" t="str">
            <v>ABS PERM</v>
          </cell>
          <cell r="FX14" t="str">
            <v>ABS PERM</v>
          </cell>
          <cell r="FY14" t="str">
            <v>ABS PERM</v>
          </cell>
          <cell r="FZ14" t="str">
            <v>ABS PERM</v>
          </cell>
          <cell r="GA14" t="str">
            <v>ABS PERM</v>
          </cell>
        </row>
        <row r="15">
          <cell r="A15" t="str">
            <v>RUIZ JEAN-PHILIPPE</v>
          </cell>
          <cell r="C15" t="str">
            <v>P</v>
          </cell>
          <cell r="D15" t="str">
            <v>P</v>
          </cell>
          <cell r="E15" t="str">
            <v>p</v>
          </cell>
          <cell r="F15" t="str">
            <v>P</v>
          </cell>
          <cell r="G15" t="str">
            <v>P</v>
          </cell>
          <cell r="H15" t="str">
            <v>P</v>
          </cell>
          <cell r="I15" t="str">
            <v>P</v>
          </cell>
          <cell r="J15" t="str">
            <v>P</v>
          </cell>
          <cell r="K15" t="str">
            <v>P</v>
          </cell>
          <cell r="N15" t="str">
            <v>FERIE</v>
          </cell>
          <cell r="W15" t="str">
            <v>FERIE</v>
          </cell>
          <cell r="CK15" t="str">
            <v>FERIE</v>
          </cell>
          <cell r="DM15" t="str">
            <v>FERIE</v>
          </cell>
          <cell r="DT15" t="str">
            <v>FERIE</v>
          </cell>
        </row>
        <row r="16">
          <cell r="A16" t="str">
            <v>PETITPAS ARNAUD</v>
          </cell>
          <cell r="C16" t="str">
            <v>MUT</v>
          </cell>
          <cell r="D16" t="str">
            <v>MUT</v>
          </cell>
          <cell r="E16" t="str">
            <v>MUT</v>
          </cell>
          <cell r="F16" t="str">
            <v>MUT</v>
          </cell>
          <cell r="G16" t="str">
            <v>MUT</v>
          </cell>
          <cell r="H16" t="str">
            <v>AM</v>
          </cell>
          <cell r="I16" t="str">
            <v>AM</v>
          </cell>
          <cell r="J16" t="str">
            <v>AM</v>
          </cell>
          <cell r="K16" t="str">
            <v>AM</v>
          </cell>
          <cell r="L16" t="str">
            <v>AM</v>
          </cell>
          <cell r="M16" t="str">
            <v>AM</v>
          </cell>
          <cell r="N16" t="str">
            <v>FERIE</v>
          </cell>
          <cell r="W16" t="str">
            <v>FERIE</v>
          </cell>
          <cell r="CK16" t="str">
            <v>FERIE</v>
          </cell>
          <cell r="DM16" t="str">
            <v>FERIE</v>
          </cell>
          <cell r="DT16" t="str">
            <v>FERIE</v>
          </cell>
        </row>
        <row r="17">
          <cell r="A17" t="str">
            <v>THOMAS ISABELLE</v>
          </cell>
          <cell r="C17" t="str">
            <v>p</v>
          </cell>
          <cell r="D17" t="str">
            <v>P</v>
          </cell>
          <cell r="E17" t="str">
            <v>CP</v>
          </cell>
          <cell r="F17" t="str">
            <v>MUT</v>
          </cell>
          <cell r="G17" t="str">
            <v>MUT</v>
          </cell>
          <cell r="H17" t="str">
            <v>MUT</v>
          </cell>
          <cell r="I17" t="str">
            <v>MUT</v>
          </cell>
          <cell r="J17" t="str">
            <v>P</v>
          </cell>
          <cell r="K17" t="str">
            <v>MUT</v>
          </cell>
          <cell r="N17" t="str">
            <v>FERIE</v>
          </cell>
          <cell r="W17" t="str">
            <v>FERIE</v>
          </cell>
          <cell r="CK17" t="str">
            <v>FERIE</v>
          </cell>
          <cell r="DM17" t="str">
            <v>FERIE</v>
          </cell>
          <cell r="DT17" t="str">
            <v>FERIE</v>
          </cell>
        </row>
        <row r="18">
          <cell r="A18" t="str">
            <v>LEKEUX ELODIE</v>
          </cell>
          <cell r="C18" t="str">
            <v>AM</v>
          </cell>
          <cell r="D18" t="str">
            <v>AM</v>
          </cell>
          <cell r="E18" t="str">
            <v>AM</v>
          </cell>
          <cell r="F18" t="str">
            <v>AM</v>
          </cell>
          <cell r="G18" t="str">
            <v>AM</v>
          </cell>
          <cell r="H18" t="str">
            <v>AM</v>
          </cell>
          <cell r="I18" t="str">
            <v>AM</v>
          </cell>
          <cell r="J18" t="str">
            <v>AM</v>
          </cell>
          <cell r="K18" t="str">
            <v>AM</v>
          </cell>
          <cell r="L18" t="str">
            <v>AM</v>
          </cell>
          <cell r="M18" t="str">
            <v>AM</v>
          </cell>
          <cell r="N18" t="str">
            <v>FERIE</v>
          </cell>
          <cell r="W18" t="str">
            <v>FERIE</v>
          </cell>
          <cell r="CK18" t="str">
            <v>FERIE</v>
          </cell>
          <cell r="DM18" t="str">
            <v>FERIE</v>
          </cell>
          <cell r="DT18" t="str">
            <v>FERIE</v>
          </cell>
        </row>
        <row r="19">
          <cell r="A19" t="str">
            <v>TAILLART VANESSA</v>
          </cell>
          <cell r="C19" t="str">
            <v>P</v>
          </cell>
          <cell r="D19" t="str">
            <v>P</v>
          </cell>
          <cell r="E19" t="str">
            <v>p</v>
          </cell>
          <cell r="F19" t="str">
            <v>P</v>
          </cell>
          <cell r="G19" t="str">
            <v>P</v>
          </cell>
          <cell r="H19" t="str">
            <v>P</v>
          </cell>
          <cell r="I19" t="str">
            <v>P</v>
          </cell>
          <cell r="J19" t="str">
            <v>P</v>
          </cell>
          <cell r="K19" t="str">
            <v>P</v>
          </cell>
          <cell r="N19" t="str">
            <v>FERIE</v>
          </cell>
          <cell r="W19" t="str">
            <v>FERIE</v>
          </cell>
          <cell r="CK19" t="str">
            <v>FERIE</v>
          </cell>
          <cell r="DM19" t="str">
            <v>FERIE</v>
          </cell>
          <cell r="DT19" t="str">
            <v>FERIE</v>
          </cell>
        </row>
        <row r="20">
          <cell r="A20" t="str">
            <v>BELREPAYRE JADE</v>
          </cell>
          <cell r="C20" t="str">
            <v>P</v>
          </cell>
          <cell r="D20" t="str">
            <v>P</v>
          </cell>
          <cell r="E20" t="str">
            <v>p</v>
          </cell>
          <cell r="F20" t="str">
            <v>P</v>
          </cell>
          <cell r="G20" t="str">
            <v>P</v>
          </cell>
          <cell r="H20" t="str">
            <v>F</v>
          </cell>
          <cell r="I20" t="str">
            <v>P</v>
          </cell>
          <cell r="J20" t="str">
            <v>P</v>
          </cell>
          <cell r="K20" t="str">
            <v>P</v>
          </cell>
          <cell r="N20" t="str">
            <v>FERIE</v>
          </cell>
          <cell r="W20" t="str">
            <v>FERIE</v>
          </cell>
          <cell r="CK20" t="str">
            <v>FERIE</v>
          </cell>
          <cell r="DM20" t="str">
            <v>FERIE</v>
          </cell>
          <cell r="DT20" t="str">
            <v>FERIE</v>
          </cell>
        </row>
        <row r="21">
          <cell r="A21" t="str">
            <v>TAILLEZ FIORENZA</v>
          </cell>
          <cell r="C21" t="str">
            <v>P</v>
          </cell>
          <cell r="D21" t="str">
            <v>P</v>
          </cell>
          <cell r="E21" t="str">
            <v>p</v>
          </cell>
          <cell r="F21" t="str">
            <v>P</v>
          </cell>
          <cell r="G21" t="str">
            <v>P</v>
          </cell>
          <cell r="H21" t="str">
            <v>P</v>
          </cell>
          <cell r="I21" t="str">
            <v>P</v>
          </cell>
          <cell r="J21" t="str">
            <v>P</v>
          </cell>
          <cell r="K21" t="str">
            <v>P</v>
          </cell>
          <cell r="N21" t="str">
            <v>FERIE</v>
          </cell>
          <cell r="W21" t="str">
            <v>FERIE</v>
          </cell>
          <cell r="CK21" t="str">
            <v>FERIE</v>
          </cell>
          <cell r="DM21" t="str">
            <v>FERIE</v>
          </cell>
          <cell r="DT21" t="str">
            <v>FERIE</v>
          </cell>
        </row>
        <row r="22">
          <cell r="A22" t="str">
            <v>DUBOILLE VALERIE</v>
          </cell>
          <cell r="C22" t="str">
            <v>P</v>
          </cell>
          <cell r="D22" t="str">
            <v>P</v>
          </cell>
          <cell r="E22" t="str">
            <v>p</v>
          </cell>
          <cell r="F22" t="str">
            <v>P</v>
          </cell>
          <cell r="G22" t="str">
            <v>P</v>
          </cell>
          <cell r="H22" t="str">
            <v>P</v>
          </cell>
          <cell r="I22" t="str">
            <v>P</v>
          </cell>
          <cell r="J22" t="str">
            <v>P</v>
          </cell>
          <cell r="K22" t="str">
            <v>P</v>
          </cell>
          <cell r="N22" t="str">
            <v>FERIE</v>
          </cell>
          <cell r="W22" t="str">
            <v>FERIE</v>
          </cell>
          <cell r="CK22" t="str">
            <v>FERIE</v>
          </cell>
          <cell r="DM22" t="str">
            <v>FERIE</v>
          </cell>
          <cell r="DT22" t="str">
            <v>FERIE</v>
          </cell>
        </row>
        <row r="23">
          <cell r="A23" t="str">
            <v>DELVAUX AMANDA</v>
          </cell>
          <cell r="C23" t="str">
            <v>P</v>
          </cell>
          <cell r="D23" t="str">
            <v>P</v>
          </cell>
          <cell r="E23" t="str">
            <v>p</v>
          </cell>
          <cell r="F23" t="str">
            <v>P</v>
          </cell>
          <cell r="G23" t="str">
            <v>P</v>
          </cell>
          <cell r="H23" t="str">
            <v>P</v>
          </cell>
          <cell r="I23" t="str">
            <v>F</v>
          </cell>
          <cell r="J23" t="str">
            <v>P</v>
          </cell>
          <cell r="K23" t="str">
            <v>P</v>
          </cell>
          <cell r="N23" t="str">
            <v>FERIE</v>
          </cell>
          <cell r="W23" t="str">
            <v>FERIE</v>
          </cell>
          <cell r="CK23" t="str">
            <v>FERIE</v>
          </cell>
          <cell r="DM23" t="str">
            <v>FERIE</v>
          </cell>
          <cell r="DT23" t="str">
            <v>FERIE</v>
          </cell>
        </row>
        <row r="24">
          <cell r="A24" t="str">
            <v>LECLERCQ STEVEN</v>
          </cell>
          <cell r="C24" t="str">
            <v>P</v>
          </cell>
          <cell r="D24" t="str">
            <v>P</v>
          </cell>
          <cell r="E24" t="str">
            <v>p</v>
          </cell>
          <cell r="F24" t="str">
            <v>P</v>
          </cell>
          <cell r="G24" t="str">
            <v>P</v>
          </cell>
          <cell r="H24" t="str">
            <v>P</v>
          </cell>
          <cell r="I24" t="str">
            <v>P</v>
          </cell>
          <cell r="J24" t="str">
            <v>P</v>
          </cell>
          <cell r="K24" t="str">
            <v>P</v>
          </cell>
          <cell r="N24" t="str">
            <v>FERIE</v>
          </cell>
          <cell r="W24" t="str">
            <v>FERIE</v>
          </cell>
          <cell r="CK24" t="str">
            <v>FERIE</v>
          </cell>
          <cell r="DM24" t="str">
            <v>FERIE</v>
          </cell>
          <cell r="DT24" t="str">
            <v>FERIE</v>
          </cell>
        </row>
        <row r="25">
          <cell r="A25" t="str">
            <v>DECLERCQ PASCALINE</v>
          </cell>
          <cell r="C25" t="str">
            <v>AM</v>
          </cell>
          <cell r="D25" t="str">
            <v>AM</v>
          </cell>
          <cell r="E25" t="str">
            <v>p</v>
          </cell>
          <cell r="F25" t="str">
            <v>P</v>
          </cell>
          <cell r="G25" t="str">
            <v>P</v>
          </cell>
          <cell r="H25" t="str">
            <v>P</v>
          </cell>
          <cell r="I25" t="str">
            <v>P</v>
          </cell>
          <cell r="J25" t="str">
            <v>P</v>
          </cell>
          <cell r="K25" t="str">
            <v>P</v>
          </cell>
          <cell r="N25" t="str">
            <v>FERIE</v>
          </cell>
          <cell r="W25" t="str">
            <v>FERIE</v>
          </cell>
          <cell r="CK25" t="str">
            <v>FERIE</v>
          </cell>
          <cell r="DM25" t="str">
            <v>FERIE</v>
          </cell>
          <cell r="DT25" t="str">
            <v>FERIE</v>
          </cell>
        </row>
        <row r="26">
          <cell r="A26" t="str">
            <v>SLEMBROUCK Patricia</v>
          </cell>
          <cell r="C26" t="str">
            <v>p</v>
          </cell>
          <cell r="D26" t="str">
            <v>OFF</v>
          </cell>
          <cell r="E26" t="str">
            <v>p</v>
          </cell>
          <cell r="F26" t="str">
            <v>P</v>
          </cell>
          <cell r="G26" t="str">
            <v>P</v>
          </cell>
          <cell r="H26" t="str">
            <v>MUT</v>
          </cell>
          <cell r="I26" t="str">
            <v>OFF</v>
          </cell>
          <cell r="J26" t="str">
            <v>CP</v>
          </cell>
          <cell r="K26" t="str">
            <v>CP</v>
          </cell>
          <cell r="L26" t="str">
            <v>CP</v>
          </cell>
          <cell r="M26" t="str">
            <v>CP</v>
          </cell>
          <cell r="N26" t="str">
            <v>FERIE</v>
          </cell>
          <cell r="W26" t="str">
            <v>FERIE</v>
          </cell>
          <cell r="CK26" t="str">
            <v>FERIE</v>
          </cell>
          <cell r="DM26" t="str">
            <v>FERIE</v>
          </cell>
          <cell r="DT26" t="str">
            <v>FERIE</v>
          </cell>
        </row>
        <row r="27">
          <cell r="A27" t="str">
            <v>HURTREL Sabrina</v>
          </cell>
          <cell r="C27" t="str">
            <v>ABS PERM</v>
          </cell>
          <cell r="D27" t="str">
            <v>ABS PERM</v>
          </cell>
          <cell r="E27" t="str">
            <v>ABS PERM</v>
          </cell>
          <cell r="F27" t="str">
            <v>ABS PERM</v>
          </cell>
          <cell r="G27" t="str">
            <v>ABS PERM</v>
          </cell>
          <cell r="H27" t="str">
            <v>ABS PERM</v>
          </cell>
          <cell r="I27" t="str">
            <v>ABS PERM</v>
          </cell>
          <cell r="J27" t="str">
            <v>ABS PERM</v>
          </cell>
          <cell r="K27" t="str">
            <v>ABS PERM</v>
          </cell>
          <cell r="L27" t="str">
            <v>ABS PERM</v>
          </cell>
          <cell r="M27" t="str">
            <v>ABS PERM</v>
          </cell>
          <cell r="N27" t="str">
            <v>FERIE</v>
          </cell>
          <cell r="O27" t="str">
            <v>ABS PERM</v>
          </cell>
          <cell r="P27" t="str">
            <v>ABS PERM</v>
          </cell>
          <cell r="Q27" t="str">
            <v>ABS PERM</v>
          </cell>
          <cell r="R27" t="str">
            <v>ABS PERM</v>
          </cell>
          <cell r="W27" t="str">
            <v>FERIE</v>
          </cell>
          <cell r="X27" t="str">
            <v>abs perm</v>
          </cell>
          <cell r="Y27" t="str">
            <v>abs perm</v>
          </cell>
          <cell r="Z27" t="str">
            <v>ABS PERM</v>
          </cell>
          <cell r="AA27" t="str">
            <v>ABS PERM</v>
          </cell>
          <cell r="AB27" t="str">
            <v>ABS PERM</v>
          </cell>
          <cell r="AC27" t="str">
            <v>ABS PERM</v>
          </cell>
          <cell r="AD27" t="str">
            <v>ABS PERM</v>
          </cell>
          <cell r="AE27" t="str">
            <v>ABS PERM</v>
          </cell>
          <cell r="AF27" t="str">
            <v>ABS PERM</v>
          </cell>
          <cell r="AG27" t="str">
            <v>ABS PERM</v>
          </cell>
          <cell r="AH27" t="str">
            <v>ABS PERM</v>
          </cell>
          <cell r="AI27" t="str">
            <v>ABS PERM</v>
          </cell>
          <cell r="AJ27" t="str">
            <v>ABS PERM</v>
          </cell>
          <cell r="AK27" t="str">
            <v>ABS PERM</v>
          </cell>
          <cell r="AL27" t="str">
            <v>ABS PERM</v>
          </cell>
          <cell r="AM27" t="str">
            <v>ABS PERM</v>
          </cell>
          <cell r="AN27" t="str">
            <v>ABS PERM</v>
          </cell>
          <cell r="AO27" t="str">
            <v>ABS PERM</v>
          </cell>
          <cell r="AP27" t="str">
            <v>ABS PERM</v>
          </cell>
          <cell r="AQ27" t="str">
            <v>ABS PERM</v>
          </cell>
          <cell r="AR27" t="str">
            <v>abs perm</v>
          </cell>
          <cell r="AS27" t="str">
            <v>abs perm</v>
          </cell>
          <cell r="AT27" t="str">
            <v>ABS PERM</v>
          </cell>
          <cell r="AU27" t="str">
            <v>ABS PERM</v>
          </cell>
          <cell r="AV27" t="str">
            <v>ABS PERM</v>
          </cell>
          <cell r="AW27" t="str">
            <v>ABS PERM</v>
          </cell>
          <cell r="AX27" t="str">
            <v>ABS PERM</v>
          </cell>
          <cell r="AY27" t="str">
            <v>ABS PERM</v>
          </cell>
          <cell r="AZ27" t="str">
            <v>ABS PERM</v>
          </cell>
          <cell r="BA27" t="str">
            <v>ABS PERM</v>
          </cell>
          <cell r="BB27" t="str">
            <v>ABS PERM</v>
          </cell>
          <cell r="BC27" t="str">
            <v>ABS PERM</v>
          </cell>
          <cell r="BD27" t="str">
            <v>ABS PERM</v>
          </cell>
          <cell r="BE27" t="str">
            <v>ABS PERM</v>
          </cell>
          <cell r="BF27" t="str">
            <v>ABS PERM</v>
          </cell>
          <cell r="BG27" t="str">
            <v>ABS PERM</v>
          </cell>
          <cell r="BH27" t="str">
            <v>ABS PERM</v>
          </cell>
          <cell r="BI27" t="str">
            <v>ABS PERM</v>
          </cell>
          <cell r="BJ27" t="str">
            <v>ABS PERM</v>
          </cell>
          <cell r="BK27" t="str">
            <v>ABS PERM</v>
          </cell>
          <cell r="BL27" t="str">
            <v>abs perm</v>
          </cell>
          <cell r="BM27" t="str">
            <v>abs perm</v>
          </cell>
          <cell r="BN27" t="str">
            <v>ABS PERM</v>
          </cell>
          <cell r="BO27" t="str">
            <v>ABS PERM</v>
          </cell>
          <cell r="BP27" t="str">
            <v>ABS PERM</v>
          </cell>
          <cell r="BQ27" t="str">
            <v>ABS PERM</v>
          </cell>
          <cell r="BR27" t="str">
            <v>ABS PERM</v>
          </cell>
          <cell r="BS27" t="str">
            <v>ABS PERM</v>
          </cell>
          <cell r="BT27" t="str">
            <v>ABS PERM</v>
          </cell>
          <cell r="BU27" t="str">
            <v>ABS PERM</v>
          </cell>
          <cell r="BV27" t="str">
            <v>ABS PERM</v>
          </cell>
          <cell r="BW27" t="str">
            <v>ABS PERM</v>
          </cell>
          <cell r="BX27" t="str">
            <v>ABS PERM</v>
          </cell>
          <cell r="BY27" t="str">
            <v>ABS PERM</v>
          </cell>
          <cell r="BZ27" t="str">
            <v>ABS PERM</v>
          </cell>
          <cell r="CA27" t="str">
            <v>ABS PERM</v>
          </cell>
          <cell r="CB27" t="str">
            <v>ABS PERM</v>
          </cell>
          <cell r="CC27" t="str">
            <v>ABS PERM</v>
          </cell>
          <cell r="CD27" t="str">
            <v>ABS PERM</v>
          </cell>
          <cell r="CE27" t="str">
            <v>ABS PERM</v>
          </cell>
          <cell r="CF27" t="str">
            <v>abs perm</v>
          </cell>
          <cell r="CG27" t="str">
            <v>abs perm</v>
          </cell>
          <cell r="CH27" t="str">
            <v>ABS PERM</v>
          </cell>
          <cell r="CI27" t="str">
            <v>ABS PERM</v>
          </cell>
          <cell r="CJ27" t="str">
            <v>ABS PERM</v>
          </cell>
          <cell r="CK27" t="str">
            <v>FERIE</v>
          </cell>
          <cell r="CL27" t="str">
            <v>ABS PERM</v>
          </cell>
          <cell r="CM27" t="str">
            <v>ABS PERM</v>
          </cell>
          <cell r="CN27" t="str">
            <v>ABS PERM</v>
          </cell>
          <cell r="CO27" t="str">
            <v>ABS PERM</v>
          </cell>
          <cell r="CP27" t="str">
            <v>ABS PERM</v>
          </cell>
          <cell r="CQ27" t="str">
            <v>ABS PERM</v>
          </cell>
          <cell r="CR27" t="str">
            <v>ABS PERM</v>
          </cell>
          <cell r="CS27" t="str">
            <v>ABS PERM</v>
          </cell>
          <cell r="CT27" t="str">
            <v>ABS PERM</v>
          </cell>
          <cell r="CU27" t="str">
            <v>ABS PERM</v>
          </cell>
          <cell r="CV27" t="str">
            <v>ABS PERM</v>
          </cell>
          <cell r="CW27" t="str">
            <v>ABS PERM</v>
          </cell>
          <cell r="CX27" t="str">
            <v>ABS PERM</v>
          </cell>
          <cell r="CY27" t="str">
            <v>ABS PERM</v>
          </cell>
          <cell r="CZ27" t="str">
            <v>abs perm</v>
          </cell>
          <cell r="DA27" t="str">
            <v>abs perm</v>
          </cell>
          <cell r="DB27" t="str">
            <v>ABS PERM</v>
          </cell>
          <cell r="DC27" t="str">
            <v>ABS PERM</v>
          </cell>
          <cell r="DD27" t="str">
            <v>ABS PERM</v>
          </cell>
          <cell r="DE27" t="str">
            <v>ABS PERM</v>
          </cell>
          <cell r="DF27" t="str">
            <v>ABS PERM</v>
          </cell>
          <cell r="DG27" t="str">
            <v>ABS PERM</v>
          </cell>
          <cell r="DH27" t="str">
            <v>ABS PERM</v>
          </cell>
          <cell r="DI27" t="str">
            <v>ABS PERM</v>
          </cell>
          <cell r="DJ27" t="str">
            <v>ABS PERM</v>
          </cell>
          <cell r="DK27" t="str">
            <v>ABS PERM</v>
          </cell>
          <cell r="DL27" t="str">
            <v>ABS PERM</v>
          </cell>
          <cell r="DM27" t="str">
            <v>FERIE</v>
          </cell>
          <cell r="DN27" t="str">
            <v>abs perm</v>
          </cell>
          <cell r="DO27" t="str">
            <v>ABS PERM</v>
          </cell>
          <cell r="DP27" t="str">
            <v>ABS PERM</v>
          </cell>
          <cell r="DQ27" t="str">
            <v>ABS PERM</v>
          </cell>
          <cell r="DR27" t="str">
            <v>ABS PERM</v>
          </cell>
          <cell r="DS27" t="str">
            <v>abs perm</v>
          </cell>
          <cell r="DT27" t="str">
            <v>FERIE</v>
          </cell>
          <cell r="DU27" t="str">
            <v>ABS PERM</v>
          </cell>
          <cell r="DV27" t="str">
            <v>ABS PERM</v>
          </cell>
          <cell r="DW27" t="str">
            <v>ABS PERM</v>
          </cell>
          <cell r="DX27" t="str">
            <v>ABS PERM</v>
          </cell>
          <cell r="DY27" t="str">
            <v>ABS PERM</v>
          </cell>
          <cell r="DZ27" t="str">
            <v>ABS PERM</v>
          </cell>
          <cell r="EA27" t="str">
            <v>ABS PERM</v>
          </cell>
          <cell r="EB27" t="str">
            <v>ABS PERM</v>
          </cell>
          <cell r="EC27" t="str">
            <v>abs perm</v>
          </cell>
          <cell r="ED27" t="str">
            <v>ABS PERM</v>
          </cell>
          <cell r="EE27" t="str">
            <v>ABS PERM</v>
          </cell>
          <cell r="EF27" t="str">
            <v>ABS PERM</v>
          </cell>
          <cell r="EG27" t="str">
            <v>ABS PERM</v>
          </cell>
          <cell r="EH27" t="str">
            <v>abs perm</v>
          </cell>
          <cell r="EI27" t="str">
            <v>ABS PERM</v>
          </cell>
          <cell r="EJ27" t="str">
            <v>ABS PERM</v>
          </cell>
          <cell r="EK27" t="str">
            <v>ABS PERM</v>
          </cell>
          <cell r="EL27" t="str">
            <v>ABS PERM</v>
          </cell>
          <cell r="EM27" t="str">
            <v>ABS PERM</v>
          </cell>
          <cell r="EN27" t="str">
            <v>ABS PERM</v>
          </cell>
          <cell r="EO27" t="str">
            <v>ABS PERM</v>
          </cell>
          <cell r="EP27" t="str">
            <v>ABS PERM</v>
          </cell>
          <cell r="EQ27" t="str">
            <v>ABS PERM</v>
          </cell>
          <cell r="ER27" t="str">
            <v>abs perm</v>
          </cell>
          <cell r="ES27" t="str">
            <v>ABS PERM</v>
          </cell>
          <cell r="ET27" t="str">
            <v>ABS PERM</v>
          </cell>
          <cell r="EU27" t="str">
            <v>ABS PERM</v>
          </cell>
          <cell r="EV27" t="str">
            <v>ABS PERM</v>
          </cell>
          <cell r="EW27" t="str">
            <v>abs perm</v>
          </cell>
          <cell r="EX27" t="str">
            <v>ABS PERM</v>
          </cell>
          <cell r="EY27" t="str">
            <v>ABS PERM</v>
          </cell>
          <cell r="EZ27" t="str">
            <v>ABS PERM</v>
          </cell>
          <cell r="FA27" t="str">
            <v>ABS PERM</v>
          </cell>
          <cell r="FB27" t="str">
            <v>ABS PERM</v>
          </cell>
          <cell r="FC27" t="str">
            <v>ABS PERM</v>
          </cell>
          <cell r="FD27" t="str">
            <v>ABS PERM</v>
          </cell>
          <cell r="FE27" t="str">
            <v>ABS PERM</v>
          </cell>
          <cell r="FF27" t="str">
            <v>ABS PERM</v>
          </cell>
          <cell r="FG27" t="str">
            <v>abs perm</v>
          </cell>
          <cell r="FH27" t="str">
            <v>ABS PERM</v>
          </cell>
          <cell r="FI27" t="str">
            <v>ABS PERM</v>
          </cell>
          <cell r="FJ27" t="str">
            <v>ABS PERM</v>
          </cell>
          <cell r="FK27" t="str">
            <v>ABS PERM</v>
          </cell>
          <cell r="FL27" t="str">
            <v>abs perm</v>
          </cell>
          <cell r="FM27" t="str">
            <v>ABS PERM</v>
          </cell>
          <cell r="FN27" t="str">
            <v>ABS PERM</v>
          </cell>
          <cell r="FO27" t="str">
            <v>ABS PERM</v>
          </cell>
          <cell r="FP27" t="str">
            <v>ABS PERM</v>
          </cell>
          <cell r="FQ27" t="str">
            <v>ABS PERM</v>
          </cell>
          <cell r="FR27" t="str">
            <v>ABS PERM</v>
          </cell>
          <cell r="FS27" t="str">
            <v>ABS PERM</v>
          </cell>
          <cell r="FT27" t="str">
            <v>ABS PERM</v>
          </cell>
          <cell r="FU27" t="str">
            <v>ABS PERM</v>
          </cell>
          <cell r="FV27" t="str">
            <v>abs perm</v>
          </cell>
          <cell r="FW27" t="str">
            <v>ABS PERM</v>
          </cell>
          <cell r="FX27" t="str">
            <v>ABS PERM</v>
          </cell>
          <cell r="FY27" t="str">
            <v>ABS PERM</v>
          </cell>
          <cell r="FZ27" t="str">
            <v>ABS PERM</v>
          </cell>
          <cell r="GA27" t="str">
            <v>abs perm</v>
          </cell>
        </row>
        <row r="36">
          <cell r="G36" t="str">
            <v>Présent</v>
          </cell>
          <cell r="H36">
            <v>11</v>
          </cell>
        </row>
        <row r="37">
          <cell r="D37">
            <v>44187</v>
          </cell>
          <cell r="G37" t="str">
            <v>Formation</v>
          </cell>
          <cell r="H37">
            <v>0</v>
          </cell>
        </row>
        <row r="38">
          <cell r="E38" t="str">
            <v>BARNEOUD SEVERINE</v>
          </cell>
          <cell r="G38" t="str">
            <v>Abs</v>
          </cell>
          <cell r="H38">
            <v>0</v>
          </cell>
        </row>
        <row r="39">
          <cell r="E39" t="str">
            <v>BERNARD SADIA</v>
          </cell>
          <cell r="G39" t="str">
            <v>AM</v>
          </cell>
          <cell r="H39">
            <v>3</v>
          </cell>
          <cell r="U39" t="str">
            <v>P</v>
          </cell>
        </row>
        <row r="40">
          <cell r="E40" t="str">
            <v>BONNET MARIE CLAUDE</v>
          </cell>
          <cell r="G40" t="str">
            <v>Mut</v>
          </cell>
          <cell r="H40">
            <v>2</v>
          </cell>
          <cell r="U40" t="str">
            <v>F</v>
          </cell>
        </row>
        <row r="41">
          <cell r="E41" t="str">
            <v>DELFIN CHRISTINE</v>
          </cell>
          <cell r="G41" t="str">
            <v>CP</v>
          </cell>
          <cell r="H41">
            <v>2</v>
          </cell>
          <cell r="U41" t="str">
            <v>ABS</v>
          </cell>
        </row>
        <row r="42">
          <cell r="E42" t="str">
            <v>LONGAVESNE NELDA</v>
          </cell>
          <cell r="G42" t="str">
            <v>ABS Perm</v>
          </cell>
          <cell r="H42">
            <v>2</v>
          </cell>
          <cell r="U42" t="str">
            <v>AM</v>
          </cell>
        </row>
        <row r="43">
          <cell r="E43" t="str">
            <v>LOPEZ ROCIO</v>
          </cell>
          <cell r="U43" t="str">
            <v>MUT</v>
          </cell>
        </row>
        <row r="44">
          <cell r="E44" t="str">
            <v>PITON ALINE</v>
          </cell>
          <cell r="U44" t="str">
            <v>CP</v>
          </cell>
        </row>
        <row r="45">
          <cell r="E45" t="str">
            <v>RUIZ JEAN-PHILIPPE</v>
          </cell>
          <cell r="U45" t="str">
            <v>ABS PERM</v>
          </cell>
        </row>
        <row r="46">
          <cell r="E46" t="str">
            <v>PETITPAS ARNAUD</v>
          </cell>
          <cell r="U46" t="str">
            <v>OFF</v>
          </cell>
        </row>
        <row r="47">
          <cell r="E47" t="str">
            <v>THOMAS ISABELLE</v>
          </cell>
        </row>
        <row r="48">
          <cell r="E48" t="str">
            <v>LEKEUX ELODIE</v>
          </cell>
        </row>
        <row r="49">
          <cell r="E49" t="str">
            <v>TAILLART VANESSA</v>
          </cell>
        </row>
        <row r="50">
          <cell r="E50" t="str">
            <v>BELREPAYRE JADE</v>
          </cell>
        </row>
        <row r="51">
          <cell r="E51" t="str">
            <v>TAILLEZ FIORENZA</v>
          </cell>
        </row>
        <row r="52">
          <cell r="E52" t="str">
            <v>DUBOILLE VALERIE</v>
          </cell>
        </row>
        <row r="53">
          <cell r="E53" t="str">
            <v>DELVAUX AMANDA</v>
          </cell>
        </row>
        <row r="54">
          <cell r="E54" t="str">
            <v>LECLERCQ STEVEN</v>
          </cell>
        </row>
        <row r="55">
          <cell r="E55" t="str">
            <v>DECLERCQ PASCALINE</v>
          </cell>
        </row>
        <row r="56">
          <cell r="E56" t="str">
            <v>SLEMBROUCK Patricia</v>
          </cell>
        </row>
        <row r="57">
          <cell r="E57" t="str">
            <v>HURTREL Sabrina</v>
          </cell>
        </row>
        <row r="78">
          <cell r="G78" t="str">
            <v>Présent</v>
          </cell>
          <cell r="H78">
            <v>0.6</v>
          </cell>
        </row>
        <row r="79">
          <cell r="G79" t="str">
            <v>Formation</v>
          </cell>
          <cell r="H79">
            <v>0.03</v>
          </cell>
        </row>
        <row r="80">
          <cell r="G80" t="str">
            <v>Abs</v>
          </cell>
          <cell r="H80">
            <v>0</v>
          </cell>
        </row>
        <row r="81">
          <cell r="G81" t="str">
            <v>AM</v>
          </cell>
          <cell r="H81">
            <v>0.12</v>
          </cell>
        </row>
        <row r="82">
          <cell r="G82" t="str">
            <v>Mut</v>
          </cell>
          <cell r="H82">
            <v>0.13</v>
          </cell>
        </row>
        <row r="83">
          <cell r="G83" t="str">
            <v>CP</v>
          </cell>
          <cell r="H83">
            <v>0.01</v>
          </cell>
        </row>
        <row r="84">
          <cell r="G84" t="str">
            <v>ABS Perm</v>
          </cell>
          <cell r="H84">
            <v>0.1</v>
          </cell>
        </row>
        <row r="85">
          <cell r="G85" t="str">
            <v>OFF</v>
          </cell>
          <cell r="H85">
            <v>0.01</v>
          </cell>
        </row>
        <row r="86">
          <cell r="G86" t="str">
            <v>Total</v>
          </cell>
          <cell r="H86">
            <v>1</v>
          </cell>
        </row>
        <row r="120">
          <cell r="H120">
            <v>0.48878923766816146</v>
          </cell>
        </row>
        <row r="121">
          <cell r="H121">
            <v>1.3452914798206279E-2</v>
          </cell>
        </row>
        <row r="122">
          <cell r="H122">
            <v>0</v>
          </cell>
        </row>
        <row r="123">
          <cell r="H123">
            <v>0.13901345291479822</v>
          </cell>
        </row>
        <row r="124">
          <cell r="H124">
            <v>8.520179372197309E-2</v>
          </cell>
        </row>
        <row r="125">
          <cell r="H125">
            <v>4.0358744394618833E-2</v>
          </cell>
        </row>
        <row r="126">
          <cell r="H126">
            <v>0.13452914798206278</v>
          </cell>
        </row>
        <row r="127">
          <cell r="H127">
            <v>7.2727272727272727E-3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C150"/>
  <sheetViews>
    <sheetView tabSelected="1" topLeftCell="A97" zoomScale="55" zoomScaleNormal="55" workbookViewId="0">
      <selection activeCell="W128" sqref="W128"/>
    </sheetView>
  </sheetViews>
  <sheetFormatPr baseColWidth="10" defaultColWidth="15.7109375" defaultRowHeight="15" x14ac:dyDescent="0.25"/>
  <cols>
    <col min="1" max="1" width="29.5703125" style="31" customWidth="1"/>
    <col min="2" max="2" width="19.42578125" style="31" customWidth="1"/>
    <col min="3" max="4" width="15.7109375" style="32"/>
    <col min="5" max="5" width="15.42578125" style="32" customWidth="1"/>
    <col min="6" max="9" width="15.7109375" style="32"/>
    <col min="10" max="10" width="15.85546875" style="32" customWidth="1"/>
    <col min="11" max="18" width="15.7109375" style="32"/>
    <col min="19" max="19" width="15.7109375" style="31"/>
    <col min="20" max="20" width="15.7109375" style="31" customWidth="1"/>
    <col min="21" max="21" width="15.7109375" style="31" hidden="1" customWidth="1"/>
    <col min="22" max="16384" width="15.7109375" style="31"/>
  </cols>
  <sheetData>
    <row r="1" spans="1:211" s="67" customFormat="1" ht="24" thickBot="1" x14ac:dyDescent="0.4">
      <c r="A1" s="75"/>
      <c r="C1" s="123">
        <v>44166</v>
      </c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5"/>
      <c r="W1" s="123">
        <v>44197</v>
      </c>
      <c r="X1" s="124"/>
      <c r="Y1" s="124"/>
      <c r="Z1" s="124"/>
      <c r="AA1" s="124"/>
      <c r="AB1" s="124"/>
      <c r="AC1" s="124"/>
      <c r="AD1" s="124"/>
      <c r="AE1" s="124"/>
      <c r="AF1" s="124"/>
      <c r="AG1" s="124"/>
      <c r="AH1" s="124"/>
      <c r="AI1" s="124"/>
      <c r="AJ1" s="124"/>
      <c r="AK1" s="124"/>
      <c r="AL1" s="124"/>
      <c r="AM1" s="124"/>
      <c r="AN1" s="124"/>
      <c r="AO1" s="124"/>
      <c r="AP1" s="124"/>
      <c r="AQ1" s="125"/>
      <c r="AR1" s="123">
        <v>44228</v>
      </c>
      <c r="AS1" s="124"/>
      <c r="AT1" s="124"/>
      <c r="AU1" s="124"/>
      <c r="AV1" s="124"/>
      <c r="AW1" s="124"/>
      <c r="AX1" s="124"/>
      <c r="AY1" s="124"/>
      <c r="AZ1" s="124"/>
      <c r="BA1" s="124"/>
      <c r="BB1" s="124"/>
      <c r="BC1" s="124"/>
      <c r="BD1" s="124"/>
      <c r="BE1" s="124"/>
      <c r="BF1" s="124"/>
      <c r="BG1" s="124"/>
      <c r="BH1" s="124"/>
      <c r="BI1" s="124"/>
      <c r="BJ1" s="124"/>
      <c r="BK1" s="125"/>
      <c r="BL1" s="123">
        <v>44256</v>
      </c>
      <c r="BM1" s="124"/>
      <c r="BN1" s="124"/>
      <c r="BO1" s="124"/>
      <c r="BP1" s="124"/>
      <c r="BQ1" s="124"/>
      <c r="BR1" s="124"/>
      <c r="BS1" s="124"/>
      <c r="BT1" s="124"/>
      <c r="BU1" s="124"/>
      <c r="BV1" s="124"/>
      <c r="BW1" s="124"/>
      <c r="BX1" s="124"/>
      <c r="BY1" s="124"/>
      <c r="BZ1" s="124"/>
      <c r="CA1" s="124"/>
      <c r="CB1" s="124"/>
      <c r="CC1" s="124"/>
      <c r="CD1" s="124"/>
      <c r="CE1" s="124"/>
      <c r="CF1" s="124"/>
      <c r="CG1" s="124"/>
      <c r="CH1" s="125"/>
      <c r="CI1" s="111">
        <v>44287</v>
      </c>
      <c r="CJ1" s="112"/>
      <c r="CK1" s="112"/>
      <c r="CL1" s="112"/>
      <c r="CM1" s="112"/>
      <c r="CN1" s="112"/>
      <c r="CO1" s="112"/>
      <c r="CP1" s="112"/>
      <c r="CQ1" s="112"/>
      <c r="CR1" s="112"/>
      <c r="CS1" s="112"/>
      <c r="CT1" s="112"/>
      <c r="CU1" s="112"/>
      <c r="CV1" s="112"/>
      <c r="CW1" s="112"/>
      <c r="CX1" s="112"/>
      <c r="CY1" s="112"/>
      <c r="CZ1" s="112"/>
      <c r="DA1" s="112"/>
      <c r="DB1" s="112"/>
      <c r="DC1" s="112"/>
      <c r="DD1" s="113"/>
      <c r="DE1" s="111">
        <v>44317</v>
      </c>
      <c r="DF1" s="112"/>
      <c r="DG1" s="112"/>
      <c r="DH1" s="112"/>
      <c r="DI1" s="112"/>
      <c r="DJ1" s="112"/>
      <c r="DK1" s="112"/>
      <c r="DL1" s="112"/>
      <c r="DM1" s="112"/>
      <c r="DN1" s="112"/>
      <c r="DO1" s="112"/>
      <c r="DP1" s="112"/>
      <c r="DQ1" s="112"/>
      <c r="DR1" s="112"/>
      <c r="DS1" s="112"/>
      <c r="DT1" s="112"/>
      <c r="DU1" s="112"/>
      <c r="DV1" s="112"/>
      <c r="DW1" s="112"/>
      <c r="DX1" s="112"/>
      <c r="DY1" s="113"/>
      <c r="DZ1" s="111">
        <v>44348</v>
      </c>
      <c r="EA1" s="112"/>
      <c r="EB1" s="112"/>
      <c r="EC1" s="112"/>
      <c r="ED1" s="112"/>
      <c r="EE1" s="112"/>
      <c r="EF1" s="112"/>
      <c r="EG1" s="112"/>
      <c r="EH1" s="112"/>
      <c r="EI1" s="112"/>
      <c r="EJ1" s="112"/>
      <c r="EK1" s="112"/>
      <c r="EL1" s="112"/>
      <c r="EM1" s="112"/>
      <c r="EN1" s="112"/>
      <c r="EO1" s="112"/>
      <c r="EP1" s="112"/>
      <c r="EQ1" s="112"/>
      <c r="ER1" s="112"/>
      <c r="ES1" s="112"/>
      <c r="ET1" s="112"/>
      <c r="EU1" s="113"/>
      <c r="EV1" s="111">
        <v>44378</v>
      </c>
      <c r="EW1" s="112"/>
      <c r="EX1" s="112"/>
      <c r="EY1" s="112"/>
      <c r="EZ1" s="112"/>
      <c r="FA1" s="112"/>
      <c r="FB1" s="112"/>
      <c r="FC1" s="112"/>
      <c r="FD1" s="112"/>
      <c r="FE1" s="112"/>
      <c r="FF1" s="112"/>
      <c r="FG1" s="112"/>
      <c r="FH1" s="112"/>
      <c r="FI1" s="112"/>
      <c r="FJ1" s="112"/>
      <c r="FK1" s="112"/>
      <c r="FL1" s="112"/>
      <c r="FM1" s="112"/>
      <c r="FN1" s="112"/>
      <c r="FO1" s="112"/>
      <c r="FP1" s="112"/>
      <c r="FQ1" s="113"/>
      <c r="FR1" s="114">
        <v>44409</v>
      </c>
      <c r="FS1" s="115"/>
      <c r="FT1" s="115"/>
      <c r="FU1" s="115"/>
      <c r="FV1" s="115"/>
      <c r="FW1" s="115"/>
      <c r="FX1" s="115"/>
      <c r="FY1" s="115"/>
      <c r="FZ1" s="115"/>
      <c r="GA1" s="115"/>
      <c r="GB1" s="115"/>
      <c r="GC1" s="115"/>
      <c r="GD1" s="115"/>
      <c r="GE1" s="115"/>
      <c r="GF1" s="115"/>
      <c r="GG1" s="115"/>
      <c r="GH1" s="115"/>
      <c r="GI1" s="115"/>
      <c r="GJ1" s="115"/>
      <c r="GK1" s="115"/>
      <c r="GL1" s="115"/>
      <c r="GM1" s="115"/>
    </row>
    <row r="2" spans="1:211" s="85" customFormat="1" ht="24" thickBot="1" x14ac:dyDescent="0.3">
      <c r="A2" s="100" t="s">
        <v>81</v>
      </c>
      <c r="B2" s="101"/>
      <c r="C2" s="86">
        <f t="shared" ref="C2:I2" ca="1" si="0">IF((TODAY()-C5)&lt;0,0,1)</f>
        <v>1</v>
      </c>
      <c r="D2" s="86">
        <f t="shared" ca="1" si="0"/>
        <v>1</v>
      </c>
      <c r="E2" s="86">
        <f t="shared" ca="1" si="0"/>
        <v>1</v>
      </c>
      <c r="F2" s="86">
        <f t="shared" ca="1" si="0"/>
        <v>1</v>
      </c>
      <c r="G2" s="86">
        <f t="shared" ca="1" si="0"/>
        <v>1</v>
      </c>
      <c r="H2" s="86">
        <f t="shared" ca="1" si="0"/>
        <v>1</v>
      </c>
      <c r="I2" s="86">
        <f t="shared" ca="1" si="0"/>
        <v>1</v>
      </c>
      <c r="J2" s="86">
        <f ca="1">IF((TODAY()-J5)&lt;0,0,1)</f>
        <v>1</v>
      </c>
      <c r="K2" s="86">
        <f t="shared" ref="K2:R2" ca="1" si="1">IF((TODAY()-K5)&lt;0,0,1)</f>
        <v>1</v>
      </c>
      <c r="L2" s="86">
        <f t="shared" ca="1" si="1"/>
        <v>1</v>
      </c>
      <c r="M2" s="86">
        <f t="shared" ca="1" si="1"/>
        <v>0</v>
      </c>
      <c r="N2" s="86">
        <f t="shared" ca="1" si="1"/>
        <v>0</v>
      </c>
      <c r="O2" s="86">
        <f t="shared" ca="1" si="1"/>
        <v>0</v>
      </c>
      <c r="P2" s="86">
        <f t="shared" ca="1" si="1"/>
        <v>0</v>
      </c>
      <c r="Q2" s="86">
        <f t="shared" ca="1" si="1"/>
        <v>0</v>
      </c>
      <c r="R2" s="86">
        <f t="shared" ca="1" si="1"/>
        <v>0</v>
      </c>
      <c r="W2" s="86">
        <f t="shared" ref="W2:CH2" ca="1" si="2">IF((TODAY()-W5)&lt;0,0,1)</f>
        <v>0</v>
      </c>
      <c r="X2" s="86">
        <f t="shared" ca="1" si="2"/>
        <v>0</v>
      </c>
      <c r="Y2" s="86">
        <f t="shared" ca="1" si="2"/>
        <v>0</v>
      </c>
      <c r="Z2" s="86">
        <f t="shared" ca="1" si="2"/>
        <v>0</v>
      </c>
      <c r="AA2" s="86">
        <f t="shared" ca="1" si="2"/>
        <v>0</v>
      </c>
      <c r="AB2" s="86">
        <f t="shared" ca="1" si="2"/>
        <v>0</v>
      </c>
      <c r="AC2" s="86">
        <f t="shared" ca="1" si="2"/>
        <v>0</v>
      </c>
      <c r="AD2" s="86">
        <f t="shared" ca="1" si="2"/>
        <v>0</v>
      </c>
      <c r="AE2" s="86">
        <f t="shared" ca="1" si="2"/>
        <v>0</v>
      </c>
      <c r="AF2" s="86">
        <f t="shared" ca="1" si="2"/>
        <v>0</v>
      </c>
      <c r="AG2" s="86">
        <f t="shared" ca="1" si="2"/>
        <v>0</v>
      </c>
      <c r="AH2" s="86">
        <f t="shared" ca="1" si="2"/>
        <v>0</v>
      </c>
      <c r="AI2" s="86">
        <f t="shared" ca="1" si="2"/>
        <v>0</v>
      </c>
      <c r="AJ2" s="86">
        <f t="shared" ca="1" si="2"/>
        <v>0</v>
      </c>
      <c r="AK2" s="86">
        <f t="shared" ca="1" si="2"/>
        <v>0</v>
      </c>
      <c r="AL2" s="86">
        <f t="shared" ca="1" si="2"/>
        <v>0</v>
      </c>
      <c r="AM2" s="86">
        <f t="shared" ca="1" si="2"/>
        <v>0</v>
      </c>
      <c r="AN2" s="86">
        <f t="shared" ca="1" si="2"/>
        <v>0</v>
      </c>
      <c r="AO2" s="86">
        <f t="shared" ca="1" si="2"/>
        <v>0</v>
      </c>
      <c r="AP2" s="86">
        <f t="shared" ca="1" si="2"/>
        <v>0</v>
      </c>
      <c r="AQ2" s="86">
        <f t="shared" ca="1" si="2"/>
        <v>0</v>
      </c>
      <c r="AR2" s="86">
        <f t="shared" ca="1" si="2"/>
        <v>0</v>
      </c>
      <c r="AS2" s="86">
        <f t="shared" ca="1" si="2"/>
        <v>0</v>
      </c>
      <c r="AT2" s="86">
        <f t="shared" ca="1" si="2"/>
        <v>0</v>
      </c>
      <c r="AU2" s="86">
        <f t="shared" ca="1" si="2"/>
        <v>0</v>
      </c>
      <c r="AV2" s="86">
        <f t="shared" ca="1" si="2"/>
        <v>0</v>
      </c>
      <c r="AW2" s="86">
        <f t="shared" ca="1" si="2"/>
        <v>0</v>
      </c>
      <c r="AX2" s="86">
        <f t="shared" ca="1" si="2"/>
        <v>0</v>
      </c>
      <c r="AY2" s="86">
        <f t="shared" ca="1" si="2"/>
        <v>0</v>
      </c>
      <c r="AZ2" s="86">
        <f t="shared" ca="1" si="2"/>
        <v>0</v>
      </c>
      <c r="BA2" s="86">
        <f t="shared" ca="1" si="2"/>
        <v>0</v>
      </c>
      <c r="BB2" s="86">
        <f t="shared" ca="1" si="2"/>
        <v>0</v>
      </c>
      <c r="BC2" s="86">
        <f t="shared" ca="1" si="2"/>
        <v>0</v>
      </c>
      <c r="BD2" s="86">
        <f t="shared" ca="1" si="2"/>
        <v>0</v>
      </c>
      <c r="BE2" s="86">
        <f t="shared" ca="1" si="2"/>
        <v>0</v>
      </c>
      <c r="BF2" s="86">
        <f t="shared" ca="1" si="2"/>
        <v>0</v>
      </c>
      <c r="BG2" s="86">
        <f t="shared" ca="1" si="2"/>
        <v>0</v>
      </c>
      <c r="BH2" s="86">
        <f t="shared" ca="1" si="2"/>
        <v>0</v>
      </c>
      <c r="BI2" s="86">
        <f t="shared" ca="1" si="2"/>
        <v>0</v>
      </c>
      <c r="BJ2" s="86">
        <f t="shared" ca="1" si="2"/>
        <v>0</v>
      </c>
      <c r="BK2" s="86">
        <f t="shared" ca="1" si="2"/>
        <v>0</v>
      </c>
      <c r="BL2" s="86">
        <f t="shared" ca="1" si="2"/>
        <v>0</v>
      </c>
      <c r="BM2" s="86">
        <f t="shared" ca="1" si="2"/>
        <v>0</v>
      </c>
      <c r="BN2" s="86">
        <f t="shared" ca="1" si="2"/>
        <v>0</v>
      </c>
      <c r="BO2" s="86">
        <f t="shared" ca="1" si="2"/>
        <v>0</v>
      </c>
      <c r="BP2" s="86">
        <f t="shared" ca="1" si="2"/>
        <v>0</v>
      </c>
      <c r="BQ2" s="86">
        <f t="shared" ca="1" si="2"/>
        <v>0</v>
      </c>
      <c r="BR2" s="86">
        <f t="shared" ca="1" si="2"/>
        <v>0</v>
      </c>
      <c r="BS2" s="86">
        <f t="shared" ca="1" si="2"/>
        <v>0</v>
      </c>
      <c r="BT2" s="86">
        <f t="shared" ca="1" si="2"/>
        <v>0</v>
      </c>
      <c r="BU2" s="86">
        <f t="shared" ca="1" si="2"/>
        <v>0</v>
      </c>
      <c r="BV2" s="86">
        <f t="shared" ca="1" si="2"/>
        <v>0</v>
      </c>
      <c r="BW2" s="86">
        <f t="shared" ca="1" si="2"/>
        <v>0</v>
      </c>
      <c r="BX2" s="86">
        <f t="shared" ca="1" si="2"/>
        <v>0</v>
      </c>
      <c r="BY2" s="86">
        <f t="shared" ca="1" si="2"/>
        <v>0</v>
      </c>
      <c r="BZ2" s="86">
        <f t="shared" ca="1" si="2"/>
        <v>0</v>
      </c>
      <c r="CA2" s="86">
        <f t="shared" ca="1" si="2"/>
        <v>0</v>
      </c>
      <c r="CB2" s="86">
        <f t="shared" ca="1" si="2"/>
        <v>0</v>
      </c>
      <c r="CC2" s="86">
        <f t="shared" ca="1" si="2"/>
        <v>0</v>
      </c>
      <c r="CD2" s="86">
        <f t="shared" ca="1" si="2"/>
        <v>0</v>
      </c>
      <c r="CE2" s="86">
        <f t="shared" ca="1" si="2"/>
        <v>0</v>
      </c>
      <c r="CF2" s="86">
        <f t="shared" ca="1" si="2"/>
        <v>0</v>
      </c>
      <c r="CG2" s="86">
        <f t="shared" ca="1" si="2"/>
        <v>0</v>
      </c>
      <c r="CH2" s="86">
        <f t="shared" ca="1" si="2"/>
        <v>0</v>
      </c>
      <c r="CI2" s="86">
        <f t="shared" ref="CI2:ET2" ca="1" si="3">IF((TODAY()-CI5)&lt;0,0,1)</f>
        <v>0</v>
      </c>
      <c r="CJ2" s="86">
        <f t="shared" ca="1" si="3"/>
        <v>0</v>
      </c>
      <c r="CK2" s="86">
        <f t="shared" ca="1" si="3"/>
        <v>0</v>
      </c>
      <c r="CL2" s="86">
        <f t="shared" ca="1" si="3"/>
        <v>0</v>
      </c>
      <c r="CM2" s="86">
        <f t="shared" ca="1" si="3"/>
        <v>0</v>
      </c>
      <c r="CN2" s="86">
        <f t="shared" ca="1" si="3"/>
        <v>0</v>
      </c>
      <c r="CO2" s="86">
        <f t="shared" ca="1" si="3"/>
        <v>0</v>
      </c>
      <c r="CP2" s="86">
        <f t="shared" ca="1" si="3"/>
        <v>0</v>
      </c>
      <c r="CQ2" s="86">
        <f t="shared" ca="1" si="3"/>
        <v>0</v>
      </c>
      <c r="CR2" s="86">
        <f t="shared" ca="1" si="3"/>
        <v>0</v>
      </c>
      <c r="CS2" s="86">
        <f t="shared" ca="1" si="3"/>
        <v>0</v>
      </c>
      <c r="CT2" s="86">
        <f t="shared" ca="1" si="3"/>
        <v>0</v>
      </c>
      <c r="CU2" s="86">
        <f t="shared" ca="1" si="3"/>
        <v>0</v>
      </c>
      <c r="CV2" s="86">
        <f t="shared" ca="1" si="3"/>
        <v>0</v>
      </c>
      <c r="CW2" s="86">
        <f t="shared" ca="1" si="3"/>
        <v>0</v>
      </c>
      <c r="CX2" s="86">
        <f t="shared" ca="1" si="3"/>
        <v>0</v>
      </c>
      <c r="CY2" s="86">
        <f t="shared" ca="1" si="3"/>
        <v>0</v>
      </c>
      <c r="CZ2" s="86">
        <f t="shared" ca="1" si="3"/>
        <v>0</v>
      </c>
      <c r="DA2" s="86">
        <f t="shared" ca="1" si="3"/>
        <v>0</v>
      </c>
      <c r="DB2" s="86">
        <f t="shared" ca="1" si="3"/>
        <v>0</v>
      </c>
      <c r="DC2" s="86">
        <f t="shared" ca="1" si="3"/>
        <v>0</v>
      </c>
      <c r="DD2" s="86">
        <f t="shared" ca="1" si="3"/>
        <v>0</v>
      </c>
      <c r="DE2" s="86">
        <f t="shared" ca="1" si="3"/>
        <v>0</v>
      </c>
      <c r="DF2" s="86">
        <f t="shared" ca="1" si="3"/>
        <v>0</v>
      </c>
      <c r="DG2" s="86">
        <f t="shared" ca="1" si="3"/>
        <v>0</v>
      </c>
      <c r="DH2" s="86">
        <f t="shared" ca="1" si="3"/>
        <v>0</v>
      </c>
      <c r="DI2" s="86">
        <f t="shared" ca="1" si="3"/>
        <v>0</v>
      </c>
      <c r="DJ2" s="86">
        <f t="shared" ca="1" si="3"/>
        <v>0</v>
      </c>
      <c r="DK2" s="86">
        <f t="shared" ca="1" si="3"/>
        <v>0</v>
      </c>
      <c r="DL2" s="86">
        <f t="shared" ca="1" si="3"/>
        <v>0</v>
      </c>
      <c r="DM2" s="86">
        <f t="shared" ca="1" si="3"/>
        <v>0</v>
      </c>
      <c r="DN2" s="86">
        <f t="shared" ca="1" si="3"/>
        <v>0</v>
      </c>
      <c r="DO2" s="86">
        <f t="shared" ca="1" si="3"/>
        <v>0</v>
      </c>
      <c r="DP2" s="86">
        <f t="shared" ca="1" si="3"/>
        <v>0</v>
      </c>
      <c r="DQ2" s="86">
        <f t="shared" ca="1" si="3"/>
        <v>0</v>
      </c>
      <c r="DR2" s="86">
        <f t="shared" ca="1" si="3"/>
        <v>0</v>
      </c>
      <c r="DS2" s="86">
        <f t="shared" ca="1" si="3"/>
        <v>0</v>
      </c>
      <c r="DT2" s="86">
        <f t="shared" ca="1" si="3"/>
        <v>0</v>
      </c>
      <c r="DU2" s="86">
        <f t="shared" ca="1" si="3"/>
        <v>0</v>
      </c>
      <c r="DV2" s="86">
        <f t="shared" ca="1" si="3"/>
        <v>0</v>
      </c>
      <c r="DW2" s="86">
        <f t="shared" ca="1" si="3"/>
        <v>0</v>
      </c>
      <c r="DX2" s="86">
        <f t="shared" ca="1" si="3"/>
        <v>0</v>
      </c>
      <c r="DY2" s="86">
        <f t="shared" ca="1" si="3"/>
        <v>0</v>
      </c>
      <c r="DZ2" s="86">
        <f t="shared" ca="1" si="3"/>
        <v>0</v>
      </c>
      <c r="EA2" s="86">
        <f t="shared" ca="1" si="3"/>
        <v>0</v>
      </c>
      <c r="EB2" s="86">
        <f t="shared" ca="1" si="3"/>
        <v>0</v>
      </c>
      <c r="EC2" s="86">
        <f t="shared" ca="1" si="3"/>
        <v>0</v>
      </c>
      <c r="ED2" s="86">
        <f t="shared" ca="1" si="3"/>
        <v>0</v>
      </c>
      <c r="EE2" s="86">
        <f t="shared" ca="1" si="3"/>
        <v>0</v>
      </c>
      <c r="EF2" s="86">
        <f t="shared" ca="1" si="3"/>
        <v>0</v>
      </c>
      <c r="EG2" s="86">
        <f t="shared" ca="1" si="3"/>
        <v>0</v>
      </c>
      <c r="EH2" s="86">
        <f t="shared" ca="1" si="3"/>
        <v>0</v>
      </c>
      <c r="EI2" s="86">
        <f t="shared" ca="1" si="3"/>
        <v>0</v>
      </c>
      <c r="EJ2" s="86">
        <f t="shared" ca="1" si="3"/>
        <v>0</v>
      </c>
      <c r="EK2" s="86">
        <f t="shared" ca="1" si="3"/>
        <v>0</v>
      </c>
      <c r="EL2" s="86">
        <f t="shared" ca="1" si="3"/>
        <v>0</v>
      </c>
      <c r="EM2" s="86">
        <f t="shared" ca="1" si="3"/>
        <v>0</v>
      </c>
      <c r="EN2" s="86">
        <f t="shared" ca="1" si="3"/>
        <v>0</v>
      </c>
      <c r="EO2" s="86">
        <f t="shared" ca="1" si="3"/>
        <v>0</v>
      </c>
      <c r="EP2" s="86">
        <f t="shared" ca="1" si="3"/>
        <v>0</v>
      </c>
      <c r="EQ2" s="86">
        <f t="shared" ca="1" si="3"/>
        <v>0</v>
      </c>
      <c r="ER2" s="86">
        <f t="shared" ca="1" si="3"/>
        <v>0</v>
      </c>
      <c r="ES2" s="86">
        <f t="shared" ca="1" si="3"/>
        <v>0</v>
      </c>
      <c r="ET2" s="86">
        <f t="shared" ca="1" si="3"/>
        <v>0</v>
      </c>
      <c r="EU2" s="86">
        <f t="shared" ref="EU2:GM2" ca="1" si="4">IF((TODAY()-EU5)&lt;0,0,1)</f>
        <v>0</v>
      </c>
      <c r="EV2" s="86">
        <f t="shared" ca="1" si="4"/>
        <v>0</v>
      </c>
      <c r="EW2" s="86">
        <f t="shared" ca="1" si="4"/>
        <v>0</v>
      </c>
      <c r="EX2" s="86">
        <f t="shared" ca="1" si="4"/>
        <v>0</v>
      </c>
      <c r="EY2" s="86">
        <f t="shared" ca="1" si="4"/>
        <v>0</v>
      </c>
      <c r="EZ2" s="86">
        <f t="shared" ca="1" si="4"/>
        <v>0</v>
      </c>
      <c r="FA2" s="86">
        <f t="shared" ca="1" si="4"/>
        <v>0</v>
      </c>
      <c r="FB2" s="86">
        <f t="shared" ca="1" si="4"/>
        <v>0</v>
      </c>
      <c r="FC2" s="86">
        <f t="shared" ca="1" si="4"/>
        <v>0</v>
      </c>
      <c r="FD2" s="86">
        <f t="shared" ca="1" si="4"/>
        <v>0</v>
      </c>
      <c r="FE2" s="86">
        <f t="shared" ca="1" si="4"/>
        <v>0</v>
      </c>
      <c r="FF2" s="86">
        <f t="shared" ca="1" si="4"/>
        <v>0</v>
      </c>
      <c r="FG2" s="86">
        <f t="shared" ca="1" si="4"/>
        <v>0</v>
      </c>
      <c r="FH2" s="86">
        <f t="shared" ca="1" si="4"/>
        <v>0</v>
      </c>
      <c r="FI2" s="86">
        <f t="shared" ca="1" si="4"/>
        <v>0</v>
      </c>
      <c r="FJ2" s="86">
        <f t="shared" ca="1" si="4"/>
        <v>0</v>
      </c>
      <c r="FK2" s="86">
        <f t="shared" ca="1" si="4"/>
        <v>0</v>
      </c>
      <c r="FL2" s="86">
        <f t="shared" ca="1" si="4"/>
        <v>0</v>
      </c>
      <c r="FM2" s="86">
        <f t="shared" ca="1" si="4"/>
        <v>0</v>
      </c>
      <c r="FN2" s="86">
        <f t="shared" ca="1" si="4"/>
        <v>0</v>
      </c>
      <c r="FO2" s="86">
        <f t="shared" ca="1" si="4"/>
        <v>0</v>
      </c>
      <c r="FP2" s="86">
        <f t="shared" ca="1" si="4"/>
        <v>0</v>
      </c>
      <c r="FQ2" s="86">
        <f t="shared" ca="1" si="4"/>
        <v>0</v>
      </c>
      <c r="FR2" s="86">
        <f t="shared" ca="1" si="4"/>
        <v>0</v>
      </c>
      <c r="FS2" s="86">
        <f t="shared" ca="1" si="4"/>
        <v>0</v>
      </c>
      <c r="FT2" s="86">
        <f t="shared" ca="1" si="4"/>
        <v>0</v>
      </c>
      <c r="FU2" s="86">
        <f t="shared" ca="1" si="4"/>
        <v>0</v>
      </c>
      <c r="FV2" s="86">
        <f t="shared" ca="1" si="4"/>
        <v>0</v>
      </c>
      <c r="FW2" s="86">
        <f t="shared" ca="1" si="4"/>
        <v>0</v>
      </c>
      <c r="FX2" s="86">
        <f t="shared" ca="1" si="4"/>
        <v>0</v>
      </c>
      <c r="FY2" s="86">
        <f t="shared" ca="1" si="4"/>
        <v>0</v>
      </c>
      <c r="FZ2" s="86">
        <f t="shared" ca="1" si="4"/>
        <v>0</v>
      </c>
      <c r="GA2" s="86">
        <f t="shared" ca="1" si="4"/>
        <v>0</v>
      </c>
      <c r="GB2" s="86">
        <f t="shared" ca="1" si="4"/>
        <v>0</v>
      </c>
      <c r="GC2" s="86">
        <f t="shared" ca="1" si="4"/>
        <v>0</v>
      </c>
      <c r="GD2" s="86">
        <f t="shared" ca="1" si="4"/>
        <v>0</v>
      </c>
      <c r="GE2" s="86">
        <f t="shared" ca="1" si="4"/>
        <v>0</v>
      </c>
      <c r="GF2" s="86">
        <f t="shared" ca="1" si="4"/>
        <v>0</v>
      </c>
      <c r="GG2" s="86">
        <f t="shared" ca="1" si="4"/>
        <v>0</v>
      </c>
      <c r="GH2" s="86">
        <f t="shared" ca="1" si="4"/>
        <v>0</v>
      </c>
      <c r="GI2" s="86">
        <f t="shared" ca="1" si="4"/>
        <v>0</v>
      </c>
      <c r="GJ2" s="86">
        <f t="shared" ca="1" si="4"/>
        <v>0</v>
      </c>
      <c r="GK2" s="86">
        <f t="shared" ca="1" si="4"/>
        <v>0</v>
      </c>
      <c r="GL2" s="86">
        <f t="shared" ca="1" si="4"/>
        <v>0</v>
      </c>
      <c r="GM2" s="86">
        <f t="shared" ca="1" si="4"/>
        <v>0</v>
      </c>
      <c r="GN2" s="87"/>
      <c r="GO2" s="87"/>
      <c r="GP2" s="87"/>
      <c r="GQ2" s="87"/>
      <c r="GR2" s="87"/>
      <c r="GS2" s="87"/>
    </row>
    <row r="3" spans="1:211" s="67" customFormat="1" ht="23.25" x14ac:dyDescent="0.25">
      <c r="A3" s="75"/>
      <c r="C3" s="76">
        <f>MONTH(C5)</f>
        <v>12</v>
      </c>
      <c r="D3" s="76">
        <f t="shared" ref="D3:R3" si="5">MONTH(D5)</f>
        <v>12</v>
      </c>
      <c r="E3" s="76">
        <f t="shared" si="5"/>
        <v>12</v>
      </c>
      <c r="F3" s="76">
        <f t="shared" si="5"/>
        <v>12</v>
      </c>
      <c r="G3" s="76">
        <f t="shared" si="5"/>
        <v>12</v>
      </c>
      <c r="H3" s="76">
        <f t="shared" si="5"/>
        <v>12</v>
      </c>
      <c r="I3" s="76">
        <f t="shared" si="5"/>
        <v>12</v>
      </c>
      <c r="J3" s="76">
        <f t="shared" si="5"/>
        <v>12</v>
      </c>
      <c r="K3" s="76">
        <f t="shared" si="5"/>
        <v>12</v>
      </c>
      <c r="L3" s="76">
        <f t="shared" si="5"/>
        <v>12</v>
      </c>
      <c r="M3" s="76">
        <f t="shared" si="5"/>
        <v>12</v>
      </c>
      <c r="N3" s="76">
        <f t="shared" si="5"/>
        <v>12</v>
      </c>
      <c r="O3" s="76">
        <f t="shared" si="5"/>
        <v>12</v>
      </c>
      <c r="P3" s="76">
        <f t="shared" si="5"/>
        <v>12</v>
      </c>
      <c r="Q3" s="76">
        <f t="shared" si="5"/>
        <v>12</v>
      </c>
      <c r="R3" s="76">
        <f t="shared" si="5"/>
        <v>12</v>
      </c>
      <c r="W3" s="76">
        <f t="shared" ref="W3:CH3" si="6">MONTH(W5)</f>
        <v>1</v>
      </c>
      <c r="X3" s="76">
        <f t="shared" si="6"/>
        <v>1</v>
      </c>
      <c r="Y3" s="76">
        <f t="shared" si="6"/>
        <v>1</v>
      </c>
      <c r="Z3" s="76">
        <f t="shared" si="6"/>
        <v>1</v>
      </c>
      <c r="AA3" s="76">
        <f t="shared" si="6"/>
        <v>1</v>
      </c>
      <c r="AB3" s="76">
        <f t="shared" si="6"/>
        <v>1</v>
      </c>
      <c r="AC3" s="76">
        <f t="shared" si="6"/>
        <v>1</v>
      </c>
      <c r="AD3" s="76">
        <f t="shared" si="6"/>
        <v>1</v>
      </c>
      <c r="AE3" s="76">
        <f t="shared" si="6"/>
        <v>1</v>
      </c>
      <c r="AF3" s="76">
        <f t="shared" si="6"/>
        <v>1</v>
      </c>
      <c r="AG3" s="76">
        <f t="shared" si="6"/>
        <v>1</v>
      </c>
      <c r="AH3" s="76">
        <f t="shared" si="6"/>
        <v>1</v>
      </c>
      <c r="AI3" s="76">
        <f t="shared" si="6"/>
        <v>1</v>
      </c>
      <c r="AJ3" s="76">
        <f t="shared" si="6"/>
        <v>1</v>
      </c>
      <c r="AK3" s="76">
        <f t="shared" si="6"/>
        <v>1</v>
      </c>
      <c r="AL3" s="76">
        <f t="shared" si="6"/>
        <v>1</v>
      </c>
      <c r="AM3" s="76">
        <f t="shared" si="6"/>
        <v>1</v>
      </c>
      <c r="AN3" s="76">
        <f t="shared" si="6"/>
        <v>1</v>
      </c>
      <c r="AO3" s="76">
        <f t="shared" si="6"/>
        <v>1</v>
      </c>
      <c r="AP3" s="76">
        <f t="shared" si="6"/>
        <v>1</v>
      </c>
      <c r="AQ3" s="76">
        <f t="shared" si="6"/>
        <v>1</v>
      </c>
      <c r="AR3" s="76">
        <f t="shared" si="6"/>
        <v>2</v>
      </c>
      <c r="AS3" s="76">
        <f t="shared" si="6"/>
        <v>2</v>
      </c>
      <c r="AT3" s="76">
        <f t="shared" si="6"/>
        <v>2</v>
      </c>
      <c r="AU3" s="76">
        <f t="shared" si="6"/>
        <v>2</v>
      </c>
      <c r="AV3" s="76">
        <f t="shared" si="6"/>
        <v>2</v>
      </c>
      <c r="AW3" s="76">
        <f t="shared" si="6"/>
        <v>2</v>
      </c>
      <c r="AX3" s="76">
        <f t="shared" si="6"/>
        <v>2</v>
      </c>
      <c r="AY3" s="76">
        <f t="shared" si="6"/>
        <v>2</v>
      </c>
      <c r="AZ3" s="76">
        <f t="shared" si="6"/>
        <v>2</v>
      </c>
      <c r="BA3" s="76">
        <f t="shared" si="6"/>
        <v>2</v>
      </c>
      <c r="BB3" s="76">
        <f t="shared" si="6"/>
        <v>2</v>
      </c>
      <c r="BC3" s="76">
        <f t="shared" si="6"/>
        <v>2</v>
      </c>
      <c r="BD3" s="76">
        <f t="shared" si="6"/>
        <v>2</v>
      </c>
      <c r="BE3" s="76">
        <f t="shared" si="6"/>
        <v>2</v>
      </c>
      <c r="BF3" s="76">
        <f t="shared" si="6"/>
        <v>2</v>
      </c>
      <c r="BG3" s="76">
        <f t="shared" si="6"/>
        <v>2</v>
      </c>
      <c r="BH3" s="76">
        <f t="shared" si="6"/>
        <v>2</v>
      </c>
      <c r="BI3" s="76">
        <f t="shared" si="6"/>
        <v>2</v>
      </c>
      <c r="BJ3" s="76">
        <f t="shared" si="6"/>
        <v>2</v>
      </c>
      <c r="BK3" s="76">
        <f t="shared" si="6"/>
        <v>2</v>
      </c>
      <c r="BL3" s="76">
        <f t="shared" si="6"/>
        <v>3</v>
      </c>
      <c r="BM3" s="76">
        <f t="shared" si="6"/>
        <v>3</v>
      </c>
      <c r="BN3" s="76">
        <f t="shared" si="6"/>
        <v>3</v>
      </c>
      <c r="BO3" s="76">
        <f t="shared" si="6"/>
        <v>3</v>
      </c>
      <c r="BP3" s="76">
        <f t="shared" si="6"/>
        <v>3</v>
      </c>
      <c r="BQ3" s="76">
        <f t="shared" si="6"/>
        <v>3</v>
      </c>
      <c r="BR3" s="76">
        <f t="shared" si="6"/>
        <v>3</v>
      </c>
      <c r="BS3" s="76">
        <f t="shared" si="6"/>
        <v>3</v>
      </c>
      <c r="BT3" s="76">
        <f t="shared" si="6"/>
        <v>3</v>
      </c>
      <c r="BU3" s="76">
        <f t="shared" si="6"/>
        <v>3</v>
      </c>
      <c r="BV3" s="76">
        <f t="shared" si="6"/>
        <v>3</v>
      </c>
      <c r="BW3" s="76">
        <f t="shared" si="6"/>
        <v>3</v>
      </c>
      <c r="BX3" s="76">
        <f t="shared" si="6"/>
        <v>3</v>
      </c>
      <c r="BY3" s="76">
        <f t="shared" si="6"/>
        <v>3</v>
      </c>
      <c r="BZ3" s="76">
        <f t="shared" si="6"/>
        <v>3</v>
      </c>
      <c r="CA3" s="76">
        <f t="shared" si="6"/>
        <v>3</v>
      </c>
      <c r="CB3" s="76">
        <f t="shared" si="6"/>
        <v>3</v>
      </c>
      <c r="CC3" s="76">
        <f t="shared" si="6"/>
        <v>3</v>
      </c>
      <c r="CD3" s="76">
        <f t="shared" si="6"/>
        <v>3</v>
      </c>
      <c r="CE3" s="76">
        <f t="shared" si="6"/>
        <v>3</v>
      </c>
      <c r="CF3" s="76">
        <f t="shared" si="6"/>
        <v>3</v>
      </c>
      <c r="CG3" s="76">
        <f t="shared" si="6"/>
        <v>3</v>
      </c>
      <c r="CH3" s="76">
        <f t="shared" si="6"/>
        <v>3</v>
      </c>
      <c r="CI3" s="76">
        <f t="shared" ref="CI3:ET3" si="7">MONTH(CI5)</f>
        <v>4</v>
      </c>
      <c r="CJ3" s="76">
        <f t="shared" si="7"/>
        <v>4</v>
      </c>
      <c r="CK3" s="76">
        <f t="shared" si="7"/>
        <v>4</v>
      </c>
      <c r="CL3" s="76">
        <f t="shared" si="7"/>
        <v>4</v>
      </c>
      <c r="CM3" s="76">
        <f t="shared" si="7"/>
        <v>4</v>
      </c>
      <c r="CN3" s="76">
        <f t="shared" si="7"/>
        <v>4</v>
      </c>
      <c r="CO3" s="76">
        <f t="shared" si="7"/>
        <v>4</v>
      </c>
      <c r="CP3" s="76">
        <f t="shared" si="7"/>
        <v>4</v>
      </c>
      <c r="CQ3" s="76">
        <f t="shared" si="7"/>
        <v>4</v>
      </c>
      <c r="CR3" s="76">
        <f t="shared" si="7"/>
        <v>4</v>
      </c>
      <c r="CS3" s="76">
        <f t="shared" si="7"/>
        <v>4</v>
      </c>
      <c r="CT3" s="76">
        <f t="shared" si="7"/>
        <v>4</v>
      </c>
      <c r="CU3" s="76">
        <f t="shared" si="7"/>
        <v>4</v>
      </c>
      <c r="CV3" s="76">
        <f t="shared" si="7"/>
        <v>4</v>
      </c>
      <c r="CW3" s="76">
        <f t="shared" si="7"/>
        <v>4</v>
      </c>
      <c r="CX3" s="76">
        <f t="shared" si="7"/>
        <v>4</v>
      </c>
      <c r="CY3" s="76">
        <f t="shared" si="7"/>
        <v>4</v>
      </c>
      <c r="CZ3" s="76">
        <f t="shared" si="7"/>
        <v>4</v>
      </c>
      <c r="DA3" s="76">
        <f t="shared" si="7"/>
        <v>4</v>
      </c>
      <c r="DB3" s="76">
        <f t="shared" si="7"/>
        <v>4</v>
      </c>
      <c r="DC3" s="76">
        <f t="shared" si="7"/>
        <v>4</v>
      </c>
      <c r="DD3" s="76">
        <f t="shared" si="7"/>
        <v>4</v>
      </c>
      <c r="DE3" s="76">
        <f t="shared" si="7"/>
        <v>5</v>
      </c>
      <c r="DF3" s="76">
        <f t="shared" si="7"/>
        <v>5</v>
      </c>
      <c r="DG3" s="76">
        <f t="shared" si="7"/>
        <v>5</v>
      </c>
      <c r="DH3" s="76">
        <f t="shared" si="7"/>
        <v>5</v>
      </c>
      <c r="DI3" s="76">
        <f t="shared" si="7"/>
        <v>5</v>
      </c>
      <c r="DJ3" s="76">
        <f t="shared" si="7"/>
        <v>5</v>
      </c>
      <c r="DK3" s="76">
        <f t="shared" si="7"/>
        <v>5</v>
      </c>
      <c r="DL3" s="76">
        <f t="shared" si="7"/>
        <v>5</v>
      </c>
      <c r="DM3" s="76">
        <f t="shared" si="7"/>
        <v>5</v>
      </c>
      <c r="DN3" s="76">
        <f t="shared" si="7"/>
        <v>5</v>
      </c>
      <c r="DO3" s="76">
        <f t="shared" si="7"/>
        <v>5</v>
      </c>
      <c r="DP3" s="76">
        <f t="shared" si="7"/>
        <v>5</v>
      </c>
      <c r="DQ3" s="76">
        <f t="shared" si="7"/>
        <v>5</v>
      </c>
      <c r="DR3" s="76">
        <f t="shared" si="7"/>
        <v>5</v>
      </c>
      <c r="DS3" s="76">
        <f t="shared" si="7"/>
        <v>5</v>
      </c>
      <c r="DT3" s="76">
        <f t="shared" si="7"/>
        <v>5</v>
      </c>
      <c r="DU3" s="76">
        <f t="shared" si="7"/>
        <v>5</v>
      </c>
      <c r="DV3" s="76">
        <f t="shared" si="7"/>
        <v>5</v>
      </c>
      <c r="DW3" s="76">
        <f t="shared" si="7"/>
        <v>5</v>
      </c>
      <c r="DX3" s="76">
        <f t="shared" si="7"/>
        <v>5</v>
      </c>
      <c r="DY3" s="76">
        <f t="shared" si="7"/>
        <v>5</v>
      </c>
      <c r="DZ3" s="76">
        <f t="shared" si="7"/>
        <v>6</v>
      </c>
      <c r="EA3" s="76">
        <f t="shared" si="7"/>
        <v>6</v>
      </c>
      <c r="EB3" s="76">
        <f t="shared" si="7"/>
        <v>6</v>
      </c>
      <c r="EC3" s="76">
        <f t="shared" si="7"/>
        <v>6</v>
      </c>
      <c r="ED3" s="76">
        <f t="shared" si="7"/>
        <v>6</v>
      </c>
      <c r="EE3" s="76">
        <f t="shared" si="7"/>
        <v>6</v>
      </c>
      <c r="EF3" s="76">
        <f t="shared" si="7"/>
        <v>6</v>
      </c>
      <c r="EG3" s="76">
        <f t="shared" si="7"/>
        <v>6</v>
      </c>
      <c r="EH3" s="76">
        <f t="shared" si="7"/>
        <v>6</v>
      </c>
      <c r="EI3" s="76">
        <f t="shared" si="7"/>
        <v>6</v>
      </c>
      <c r="EJ3" s="76">
        <f t="shared" si="7"/>
        <v>6</v>
      </c>
      <c r="EK3" s="76">
        <f t="shared" si="7"/>
        <v>6</v>
      </c>
      <c r="EL3" s="76">
        <f t="shared" si="7"/>
        <v>6</v>
      </c>
      <c r="EM3" s="76">
        <f t="shared" si="7"/>
        <v>6</v>
      </c>
      <c r="EN3" s="76">
        <f t="shared" si="7"/>
        <v>6</v>
      </c>
      <c r="EO3" s="76">
        <f t="shared" si="7"/>
        <v>6</v>
      </c>
      <c r="EP3" s="76">
        <f t="shared" si="7"/>
        <v>6</v>
      </c>
      <c r="EQ3" s="76">
        <f t="shared" si="7"/>
        <v>6</v>
      </c>
      <c r="ER3" s="76">
        <f t="shared" si="7"/>
        <v>6</v>
      </c>
      <c r="ES3" s="76">
        <f t="shared" si="7"/>
        <v>6</v>
      </c>
      <c r="ET3" s="76">
        <f t="shared" si="7"/>
        <v>6</v>
      </c>
      <c r="EU3" s="76">
        <f t="shared" ref="EU3:GM3" si="8">MONTH(EU5)</f>
        <v>6</v>
      </c>
      <c r="EV3" s="76">
        <f t="shared" si="8"/>
        <v>7</v>
      </c>
      <c r="EW3" s="76">
        <f t="shared" si="8"/>
        <v>7</v>
      </c>
      <c r="EX3" s="76">
        <f t="shared" si="8"/>
        <v>7</v>
      </c>
      <c r="EY3" s="76">
        <f t="shared" si="8"/>
        <v>7</v>
      </c>
      <c r="EZ3" s="76">
        <f t="shared" si="8"/>
        <v>7</v>
      </c>
      <c r="FA3" s="76">
        <f t="shared" si="8"/>
        <v>7</v>
      </c>
      <c r="FB3" s="76">
        <f t="shared" si="8"/>
        <v>7</v>
      </c>
      <c r="FC3" s="76">
        <f t="shared" si="8"/>
        <v>7</v>
      </c>
      <c r="FD3" s="76">
        <f t="shared" si="8"/>
        <v>7</v>
      </c>
      <c r="FE3" s="76">
        <f t="shared" si="8"/>
        <v>7</v>
      </c>
      <c r="FF3" s="76">
        <f t="shared" si="8"/>
        <v>7</v>
      </c>
      <c r="FG3" s="76">
        <f t="shared" si="8"/>
        <v>7</v>
      </c>
      <c r="FH3" s="76">
        <f t="shared" si="8"/>
        <v>7</v>
      </c>
      <c r="FI3" s="76">
        <f t="shared" si="8"/>
        <v>7</v>
      </c>
      <c r="FJ3" s="76">
        <f t="shared" si="8"/>
        <v>7</v>
      </c>
      <c r="FK3" s="76">
        <f t="shared" si="8"/>
        <v>7</v>
      </c>
      <c r="FL3" s="76">
        <f t="shared" si="8"/>
        <v>7</v>
      </c>
      <c r="FM3" s="76">
        <f t="shared" si="8"/>
        <v>7</v>
      </c>
      <c r="FN3" s="76">
        <f t="shared" si="8"/>
        <v>7</v>
      </c>
      <c r="FO3" s="76">
        <f t="shared" si="8"/>
        <v>7</v>
      </c>
      <c r="FP3" s="76">
        <f t="shared" si="8"/>
        <v>7</v>
      </c>
      <c r="FQ3" s="76">
        <f t="shared" si="8"/>
        <v>7</v>
      </c>
      <c r="FR3" s="76">
        <f t="shared" si="8"/>
        <v>8</v>
      </c>
      <c r="FS3" s="76">
        <f t="shared" si="8"/>
        <v>8</v>
      </c>
      <c r="FT3" s="76">
        <f t="shared" si="8"/>
        <v>8</v>
      </c>
      <c r="FU3" s="76">
        <f t="shared" si="8"/>
        <v>8</v>
      </c>
      <c r="FV3" s="76">
        <f t="shared" si="8"/>
        <v>8</v>
      </c>
      <c r="FW3" s="76">
        <f t="shared" si="8"/>
        <v>8</v>
      </c>
      <c r="FX3" s="76">
        <f t="shared" si="8"/>
        <v>8</v>
      </c>
      <c r="FY3" s="76">
        <f t="shared" si="8"/>
        <v>8</v>
      </c>
      <c r="FZ3" s="76">
        <f t="shared" si="8"/>
        <v>8</v>
      </c>
      <c r="GA3" s="76">
        <f t="shared" si="8"/>
        <v>8</v>
      </c>
      <c r="GB3" s="76">
        <f t="shared" si="8"/>
        <v>8</v>
      </c>
      <c r="GC3" s="76">
        <f t="shared" si="8"/>
        <v>8</v>
      </c>
      <c r="GD3" s="76">
        <f t="shared" si="8"/>
        <v>8</v>
      </c>
      <c r="GE3" s="76">
        <f t="shared" si="8"/>
        <v>8</v>
      </c>
      <c r="GF3" s="76">
        <f t="shared" si="8"/>
        <v>8</v>
      </c>
      <c r="GG3" s="76">
        <f t="shared" si="8"/>
        <v>8</v>
      </c>
      <c r="GH3" s="76">
        <f t="shared" si="8"/>
        <v>8</v>
      </c>
      <c r="GI3" s="76">
        <f t="shared" si="8"/>
        <v>8</v>
      </c>
      <c r="GJ3" s="76">
        <f t="shared" si="8"/>
        <v>8</v>
      </c>
      <c r="GK3" s="76">
        <f t="shared" si="8"/>
        <v>8</v>
      </c>
      <c r="GL3" s="76">
        <f t="shared" si="8"/>
        <v>8</v>
      </c>
      <c r="GM3" s="76">
        <f t="shared" si="8"/>
        <v>8</v>
      </c>
    </row>
    <row r="4" spans="1:211" s="78" customFormat="1" ht="24" thickBot="1" x14ac:dyDescent="0.3">
      <c r="A4" s="77"/>
      <c r="C4" s="76">
        <f>WEEKNUM(C5,21)</f>
        <v>50</v>
      </c>
      <c r="D4" s="76">
        <f t="shared" ref="D4:R4" si="9">WEEKNUM(D5,21)</f>
        <v>50</v>
      </c>
      <c r="E4" s="76">
        <f t="shared" si="9"/>
        <v>51</v>
      </c>
      <c r="F4" s="76">
        <f t="shared" si="9"/>
        <v>51</v>
      </c>
      <c r="G4" s="76">
        <f t="shared" si="9"/>
        <v>51</v>
      </c>
      <c r="H4" s="76">
        <f t="shared" si="9"/>
        <v>51</v>
      </c>
      <c r="I4" s="76">
        <f t="shared" si="9"/>
        <v>51</v>
      </c>
      <c r="J4" s="76">
        <f t="shared" si="9"/>
        <v>52</v>
      </c>
      <c r="K4" s="76">
        <f t="shared" si="9"/>
        <v>52</v>
      </c>
      <c r="L4" s="76">
        <f t="shared" si="9"/>
        <v>52</v>
      </c>
      <c r="M4" s="76">
        <f t="shared" si="9"/>
        <v>52</v>
      </c>
      <c r="N4" s="76">
        <f t="shared" si="9"/>
        <v>52</v>
      </c>
      <c r="O4" s="76">
        <f t="shared" si="9"/>
        <v>53</v>
      </c>
      <c r="P4" s="76">
        <f t="shared" si="9"/>
        <v>53</v>
      </c>
      <c r="Q4" s="76">
        <f t="shared" si="9"/>
        <v>53</v>
      </c>
      <c r="R4" s="76">
        <f t="shared" si="9"/>
        <v>53</v>
      </c>
      <c r="W4" s="76">
        <f t="shared" ref="W4:CH4" si="10">WEEKNUM(W5,21)</f>
        <v>53</v>
      </c>
      <c r="X4" s="76">
        <f t="shared" si="10"/>
        <v>1</v>
      </c>
      <c r="Y4" s="76">
        <f t="shared" si="10"/>
        <v>1</v>
      </c>
      <c r="Z4" s="76">
        <f t="shared" si="10"/>
        <v>1</v>
      </c>
      <c r="AA4" s="76">
        <f t="shared" si="10"/>
        <v>1</v>
      </c>
      <c r="AB4" s="76">
        <f t="shared" si="10"/>
        <v>1</v>
      </c>
      <c r="AC4" s="76">
        <f t="shared" si="10"/>
        <v>2</v>
      </c>
      <c r="AD4" s="76">
        <f t="shared" si="10"/>
        <v>2</v>
      </c>
      <c r="AE4" s="76">
        <f t="shared" si="10"/>
        <v>2</v>
      </c>
      <c r="AF4" s="76">
        <f t="shared" si="10"/>
        <v>2</v>
      </c>
      <c r="AG4" s="76">
        <f t="shared" si="10"/>
        <v>2</v>
      </c>
      <c r="AH4" s="76">
        <f t="shared" si="10"/>
        <v>3</v>
      </c>
      <c r="AI4" s="76">
        <f t="shared" si="10"/>
        <v>3</v>
      </c>
      <c r="AJ4" s="76">
        <f t="shared" si="10"/>
        <v>3</v>
      </c>
      <c r="AK4" s="76">
        <f t="shared" si="10"/>
        <v>3</v>
      </c>
      <c r="AL4" s="76">
        <f t="shared" si="10"/>
        <v>3</v>
      </c>
      <c r="AM4" s="76">
        <f t="shared" si="10"/>
        <v>4</v>
      </c>
      <c r="AN4" s="76">
        <f t="shared" si="10"/>
        <v>4</v>
      </c>
      <c r="AO4" s="76">
        <f t="shared" si="10"/>
        <v>4</v>
      </c>
      <c r="AP4" s="76">
        <f t="shared" si="10"/>
        <v>4</v>
      </c>
      <c r="AQ4" s="76">
        <f t="shared" si="10"/>
        <v>4</v>
      </c>
      <c r="AR4" s="76">
        <f t="shared" si="10"/>
        <v>5</v>
      </c>
      <c r="AS4" s="76">
        <f t="shared" si="10"/>
        <v>5</v>
      </c>
      <c r="AT4" s="76">
        <f t="shared" si="10"/>
        <v>5</v>
      </c>
      <c r="AU4" s="76">
        <f t="shared" si="10"/>
        <v>5</v>
      </c>
      <c r="AV4" s="76">
        <f t="shared" si="10"/>
        <v>5</v>
      </c>
      <c r="AW4" s="76">
        <f t="shared" si="10"/>
        <v>6</v>
      </c>
      <c r="AX4" s="76">
        <f t="shared" si="10"/>
        <v>6</v>
      </c>
      <c r="AY4" s="76">
        <f t="shared" si="10"/>
        <v>6</v>
      </c>
      <c r="AZ4" s="76">
        <f t="shared" si="10"/>
        <v>6</v>
      </c>
      <c r="BA4" s="76">
        <f t="shared" si="10"/>
        <v>6</v>
      </c>
      <c r="BB4" s="76">
        <f t="shared" si="10"/>
        <v>7</v>
      </c>
      <c r="BC4" s="76">
        <f t="shared" si="10"/>
        <v>7</v>
      </c>
      <c r="BD4" s="76">
        <f t="shared" si="10"/>
        <v>7</v>
      </c>
      <c r="BE4" s="76">
        <f t="shared" si="10"/>
        <v>7</v>
      </c>
      <c r="BF4" s="76">
        <f t="shared" si="10"/>
        <v>7</v>
      </c>
      <c r="BG4" s="76">
        <f t="shared" si="10"/>
        <v>8</v>
      </c>
      <c r="BH4" s="76">
        <f t="shared" si="10"/>
        <v>8</v>
      </c>
      <c r="BI4" s="76">
        <f t="shared" si="10"/>
        <v>8</v>
      </c>
      <c r="BJ4" s="76">
        <f t="shared" si="10"/>
        <v>8</v>
      </c>
      <c r="BK4" s="76">
        <f t="shared" si="10"/>
        <v>8</v>
      </c>
      <c r="BL4" s="76">
        <f t="shared" si="10"/>
        <v>9</v>
      </c>
      <c r="BM4" s="76">
        <f t="shared" si="10"/>
        <v>9</v>
      </c>
      <c r="BN4" s="76">
        <f t="shared" si="10"/>
        <v>9</v>
      </c>
      <c r="BO4" s="76">
        <f t="shared" si="10"/>
        <v>9</v>
      </c>
      <c r="BP4" s="76">
        <f t="shared" si="10"/>
        <v>9</v>
      </c>
      <c r="BQ4" s="76">
        <f t="shared" si="10"/>
        <v>10</v>
      </c>
      <c r="BR4" s="76">
        <f t="shared" si="10"/>
        <v>10</v>
      </c>
      <c r="BS4" s="76">
        <f t="shared" si="10"/>
        <v>10</v>
      </c>
      <c r="BT4" s="76">
        <f t="shared" si="10"/>
        <v>10</v>
      </c>
      <c r="BU4" s="76">
        <f t="shared" si="10"/>
        <v>10</v>
      </c>
      <c r="BV4" s="76">
        <f t="shared" si="10"/>
        <v>11</v>
      </c>
      <c r="BW4" s="76">
        <f t="shared" si="10"/>
        <v>11</v>
      </c>
      <c r="BX4" s="76">
        <f t="shared" si="10"/>
        <v>11</v>
      </c>
      <c r="BY4" s="76">
        <f t="shared" si="10"/>
        <v>11</v>
      </c>
      <c r="BZ4" s="76">
        <f t="shared" si="10"/>
        <v>11</v>
      </c>
      <c r="CA4" s="76">
        <f t="shared" si="10"/>
        <v>12</v>
      </c>
      <c r="CB4" s="76">
        <f t="shared" si="10"/>
        <v>12</v>
      </c>
      <c r="CC4" s="76">
        <f t="shared" si="10"/>
        <v>12</v>
      </c>
      <c r="CD4" s="76">
        <f t="shared" si="10"/>
        <v>12</v>
      </c>
      <c r="CE4" s="76">
        <f t="shared" si="10"/>
        <v>12</v>
      </c>
      <c r="CF4" s="76">
        <f t="shared" si="10"/>
        <v>13</v>
      </c>
      <c r="CG4" s="76">
        <f t="shared" si="10"/>
        <v>13</v>
      </c>
      <c r="CH4" s="76">
        <f t="shared" si="10"/>
        <v>13</v>
      </c>
      <c r="CI4" s="76">
        <f t="shared" ref="CI4:ET4" si="11">WEEKNUM(CI5,21)</f>
        <v>13</v>
      </c>
      <c r="CJ4" s="76">
        <f t="shared" si="11"/>
        <v>13</v>
      </c>
      <c r="CK4" s="76">
        <f t="shared" si="11"/>
        <v>14</v>
      </c>
      <c r="CL4" s="76">
        <f t="shared" si="11"/>
        <v>14</v>
      </c>
      <c r="CM4" s="76">
        <f t="shared" si="11"/>
        <v>14</v>
      </c>
      <c r="CN4" s="76">
        <f t="shared" si="11"/>
        <v>14</v>
      </c>
      <c r="CO4" s="76">
        <f t="shared" si="11"/>
        <v>14</v>
      </c>
      <c r="CP4" s="76">
        <f t="shared" si="11"/>
        <v>15</v>
      </c>
      <c r="CQ4" s="76">
        <f t="shared" si="11"/>
        <v>15</v>
      </c>
      <c r="CR4" s="76">
        <f t="shared" si="11"/>
        <v>15</v>
      </c>
      <c r="CS4" s="76">
        <f t="shared" si="11"/>
        <v>15</v>
      </c>
      <c r="CT4" s="76">
        <f t="shared" si="11"/>
        <v>15</v>
      </c>
      <c r="CU4" s="76">
        <f t="shared" si="11"/>
        <v>16</v>
      </c>
      <c r="CV4" s="76">
        <f t="shared" si="11"/>
        <v>16</v>
      </c>
      <c r="CW4" s="76">
        <f t="shared" si="11"/>
        <v>16</v>
      </c>
      <c r="CX4" s="76">
        <f t="shared" si="11"/>
        <v>16</v>
      </c>
      <c r="CY4" s="76">
        <f t="shared" si="11"/>
        <v>16</v>
      </c>
      <c r="CZ4" s="76">
        <f t="shared" si="11"/>
        <v>17</v>
      </c>
      <c r="DA4" s="76">
        <f t="shared" si="11"/>
        <v>17</v>
      </c>
      <c r="DB4" s="76">
        <f t="shared" si="11"/>
        <v>17</v>
      </c>
      <c r="DC4" s="76">
        <f t="shared" si="11"/>
        <v>17</v>
      </c>
      <c r="DD4" s="76">
        <f t="shared" si="11"/>
        <v>17</v>
      </c>
      <c r="DE4" s="76">
        <f t="shared" si="11"/>
        <v>18</v>
      </c>
      <c r="DF4" s="76">
        <f t="shared" si="11"/>
        <v>18</v>
      </c>
      <c r="DG4" s="76">
        <f t="shared" si="11"/>
        <v>18</v>
      </c>
      <c r="DH4" s="76">
        <f t="shared" si="11"/>
        <v>18</v>
      </c>
      <c r="DI4" s="76">
        <f t="shared" si="11"/>
        <v>18</v>
      </c>
      <c r="DJ4" s="76">
        <f t="shared" si="11"/>
        <v>19</v>
      </c>
      <c r="DK4" s="76">
        <f t="shared" si="11"/>
        <v>19</v>
      </c>
      <c r="DL4" s="76">
        <f t="shared" si="11"/>
        <v>19</v>
      </c>
      <c r="DM4" s="76">
        <f t="shared" si="11"/>
        <v>19</v>
      </c>
      <c r="DN4" s="76">
        <f t="shared" si="11"/>
        <v>19</v>
      </c>
      <c r="DO4" s="76">
        <f t="shared" si="11"/>
        <v>20</v>
      </c>
      <c r="DP4" s="76">
        <f t="shared" si="11"/>
        <v>20</v>
      </c>
      <c r="DQ4" s="76">
        <f t="shared" si="11"/>
        <v>20</v>
      </c>
      <c r="DR4" s="76">
        <f t="shared" si="11"/>
        <v>20</v>
      </c>
      <c r="DS4" s="76">
        <f t="shared" si="11"/>
        <v>20</v>
      </c>
      <c r="DT4" s="76">
        <f t="shared" si="11"/>
        <v>21</v>
      </c>
      <c r="DU4" s="76">
        <f t="shared" si="11"/>
        <v>21</v>
      </c>
      <c r="DV4" s="76">
        <f t="shared" si="11"/>
        <v>21</v>
      </c>
      <c r="DW4" s="76">
        <f t="shared" si="11"/>
        <v>21</v>
      </c>
      <c r="DX4" s="76">
        <f t="shared" si="11"/>
        <v>21</v>
      </c>
      <c r="DY4" s="76">
        <f t="shared" si="11"/>
        <v>22</v>
      </c>
      <c r="DZ4" s="76">
        <f t="shared" si="11"/>
        <v>22</v>
      </c>
      <c r="EA4" s="76">
        <f t="shared" si="11"/>
        <v>22</v>
      </c>
      <c r="EB4" s="76">
        <f t="shared" si="11"/>
        <v>22</v>
      </c>
      <c r="EC4" s="76">
        <f t="shared" si="11"/>
        <v>22</v>
      </c>
      <c r="ED4" s="76">
        <f t="shared" si="11"/>
        <v>23</v>
      </c>
      <c r="EE4" s="76">
        <f t="shared" si="11"/>
        <v>23</v>
      </c>
      <c r="EF4" s="76">
        <f t="shared" si="11"/>
        <v>23</v>
      </c>
      <c r="EG4" s="76">
        <f t="shared" si="11"/>
        <v>23</v>
      </c>
      <c r="EH4" s="76">
        <f t="shared" si="11"/>
        <v>23</v>
      </c>
      <c r="EI4" s="76">
        <f t="shared" si="11"/>
        <v>24</v>
      </c>
      <c r="EJ4" s="76">
        <f t="shared" si="11"/>
        <v>24</v>
      </c>
      <c r="EK4" s="76">
        <f t="shared" si="11"/>
        <v>24</v>
      </c>
      <c r="EL4" s="76">
        <f t="shared" si="11"/>
        <v>24</v>
      </c>
      <c r="EM4" s="76">
        <f t="shared" si="11"/>
        <v>24</v>
      </c>
      <c r="EN4" s="76">
        <f t="shared" si="11"/>
        <v>25</v>
      </c>
      <c r="EO4" s="76">
        <f t="shared" si="11"/>
        <v>25</v>
      </c>
      <c r="EP4" s="76">
        <f t="shared" si="11"/>
        <v>25</v>
      </c>
      <c r="EQ4" s="76">
        <f t="shared" si="11"/>
        <v>25</v>
      </c>
      <c r="ER4" s="76">
        <f t="shared" si="11"/>
        <v>25</v>
      </c>
      <c r="ES4" s="76">
        <f t="shared" si="11"/>
        <v>26</v>
      </c>
      <c r="ET4" s="76">
        <f t="shared" si="11"/>
        <v>26</v>
      </c>
      <c r="EU4" s="76">
        <f t="shared" ref="EU4:GM4" si="12">WEEKNUM(EU5,21)</f>
        <v>26</v>
      </c>
      <c r="EV4" s="76">
        <f t="shared" si="12"/>
        <v>26</v>
      </c>
      <c r="EW4" s="76">
        <f t="shared" si="12"/>
        <v>26</v>
      </c>
      <c r="EX4" s="76">
        <f t="shared" si="12"/>
        <v>27</v>
      </c>
      <c r="EY4" s="76">
        <f t="shared" si="12"/>
        <v>27</v>
      </c>
      <c r="EZ4" s="76">
        <f t="shared" si="12"/>
        <v>27</v>
      </c>
      <c r="FA4" s="76">
        <f t="shared" si="12"/>
        <v>27</v>
      </c>
      <c r="FB4" s="76">
        <f t="shared" si="12"/>
        <v>27</v>
      </c>
      <c r="FC4" s="76">
        <f t="shared" si="12"/>
        <v>28</v>
      </c>
      <c r="FD4" s="76">
        <f t="shared" si="12"/>
        <v>28</v>
      </c>
      <c r="FE4" s="76">
        <f t="shared" si="12"/>
        <v>28</v>
      </c>
      <c r="FF4" s="76">
        <f t="shared" si="12"/>
        <v>28</v>
      </c>
      <c r="FG4" s="76">
        <f t="shared" si="12"/>
        <v>28</v>
      </c>
      <c r="FH4" s="76">
        <f t="shared" si="12"/>
        <v>29</v>
      </c>
      <c r="FI4" s="76">
        <f t="shared" si="12"/>
        <v>29</v>
      </c>
      <c r="FJ4" s="76">
        <f t="shared" si="12"/>
        <v>29</v>
      </c>
      <c r="FK4" s="76">
        <f t="shared" si="12"/>
        <v>29</v>
      </c>
      <c r="FL4" s="76">
        <f t="shared" si="12"/>
        <v>29</v>
      </c>
      <c r="FM4" s="76">
        <f t="shared" si="12"/>
        <v>30</v>
      </c>
      <c r="FN4" s="76">
        <f t="shared" si="12"/>
        <v>30</v>
      </c>
      <c r="FO4" s="76">
        <f t="shared" si="12"/>
        <v>30</v>
      </c>
      <c r="FP4" s="76">
        <f t="shared" si="12"/>
        <v>30</v>
      </c>
      <c r="FQ4" s="76">
        <f t="shared" si="12"/>
        <v>30</v>
      </c>
      <c r="FR4" s="76">
        <f t="shared" si="12"/>
        <v>31</v>
      </c>
      <c r="FS4" s="76">
        <f t="shared" si="12"/>
        <v>31</v>
      </c>
      <c r="FT4" s="76">
        <f t="shared" si="12"/>
        <v>31</v>
      </c>
      <c r="FU4" s="76">
        <f t="shared" si="12"/>
        <v>31</v>
      </c>
      <c r="FV4" s="76">
        <f t="shared" si="12"/>
        <v>31</v>
      </c>
      <c r="FW4" s="76">
        <f t="shared" si="12"/>
        <v>32</v>
      </c>
      <c r="FX4" s="76">
        <f t="shared" si="12"/>
        <v>32</v>
      </c>
      <c r="FY4" s="76">
        <f t="shared" si="12"/>
        <v>32</v>
      </c>
      <c r="FZ4" s="76">
        <f t="shared" si="12"/>
        <v>32</v>
      </c>
      <c r="GA4" s="76">
        <f t="shared" si="12"/>
        <v>32</v>
      </c>
      <c r="GB4" s="76">
        <f t="shared" si="12"/>
        <v>33</v>
      </c>
      <c r="GC4" s="76">
        <f t="shared" si="12"/>
        <v>33</v>
      </c>
      <c r="GD4" s="76">
        <f t="shared" si="12"/>
        <v>33</v>
      </c>
      <c r="GE4" s="76">
        <f t="shared" si="12"/>
        <v>33</v>
      </c>
      <c r="GF4" s="76">
        <f t="shared" si="12"/>
        <v>33</v>
      </c>
      <c r="GG4" s="76">
        <f t="shared" si="12"/>
        <v>34</v>
      </c>
      <c r="GH4" s="76">
        <f t="shared" si="12"/>
        <v>34</v>
      </c>
      <c r="GI4" s="76">
        <f t="shared" si="12"/>
        <v>34</v>
      </c>
      <c r="GJ4" s="76">
        <f t="shared" si="12"/>
        <v>34</v>
      </c>
      <c r="GK4" s="76">
        <f t="shared" si="12"/>
        <v>34</v>
      </c>
      <c r="GL4" s="76">
        <f t="shared" si="12"/>
        <v>35</v>
      </c>
      <c r="GM4" s="76">
        <f t="shared" si="12"/>
        <v>35</v>
      </c>
    </row>
    <row r="5" spans="1:211" s="15" customFormat="1" ht="24.95" customHeight="1" x14ac:dyDescent="0.25">
      <c r="A5" s="32"/>
      <c r="B5" s="31"/>
      <c r="C5" s="51">
        <v>44175</v>
      </c>
      <c r="D5" s="48">
        <v>44176</v>
      </c>
      <c r="E5" s="49">
        <v>44179</v>
      </c>
      <c r="F5" s="47">
        <v>44180</v>
      </c>
      <c r="G5" s="47">
        <v>44181</v>
      </c>
      <c r="H5" s="47">
        <v>44182</v>
      </c>
      <c r="I5" s="48">
        <v>44183</v>
      </c>
      <c r="J5" s="49">
        <v>44186</v>
      </c>
      <c r="K5" s="49">
        <v>44187</v>
      </c>
      <c r="L5" s="49">
        <v>44188</v>
      </c>
      <c r="M5" s="49">
        <v>44189</v>
      </c>
      <c r="N5" s="49">
        <v>44190</v>
      </c>
      <c r="O5" s="47">
        <v>44193</v>
      </c>
      <c r="P5" s="47">
        <v>44194</v>
      </c>
      <c r="Q5" s="47">
        <v>44195</v>
      </c>
      <c r="R5" s="48">
        <v>44196</v>
      </c>
      <c r="S5" s="34"/>
      <c r="T5" s="37"/>
      <c r="U5" s="34"/>
      <c r="V5" s="35"/>
      <c r="W5" s="64">
        <v>44197</v>
      </c>
      <c r="X5" s="47">
        <f>IF(WEEKDAY(W5)=6,W5+3,W5+1)</f>
        <v>44200</v>
      </c>
      <c r="Y5" s="47">
        <f>IF(WEEKDAY(X5)=6,X5+3,X5+1)</f>
        <v>44201</v>
      </c>
      <c r="Z5" s="47">
        <f t="shared" ref="Z5:CK5" si="13">IF(WEEKDAY(Y5)=6,Y5+3,Y5+1)</f>
        <v>44202</v>
      </c>
      <c r="AA5" s="47">
        <f t="shared" si="13"/>
        <v>44203</v>
      </c>
      <c r="AB5" s="47">
        <f t="shared" si="13"/>
        <v>44204</v>
      </c>
      <c r="AC5" s="47">
        <f t="shared" si="13"/>
        <v>44207</v>
      </c>
      <c r="AD5" s="47">
        <f t="shared" si="13"/>
        <v>44208</v>
      </c>
      <c r="AE5" s="47">
        <f t="shared" si="13"/>
        <v>44209</v>
      </c>
      <c r="AF5" s="47">
        <f t="shared" si="13"/>
        <v>44210</v>
      </c>
      <c r="AG5" s="47">
        <f t="shared" si="13"/>
        <v>44211</v>
      </c>
      <c r="AH5" s="47">
        <f t="shared" si="13"/>
        <v>44214</v>
      </c>
      <c r="AI5" s="47">
        <f t="shared" si="13"/>
        <v>44215</v>
      </c>
      <c r="AJ5" s="47">
        <f t="shared" si="13"/>
        <v>44216</v>
      </c>
      <c r="AK5" s="47">
        <f t="shared" si="13"/>
        <v>44217</v>
      </c>
      <c r="AL5" s="47">
        <f t="shared" si="13"/>
        <v>44218</v>
      </c>
      <c r="AM5" s="47">
        <f t="shared" si="13"/>
        <v>44221</v>
      </c>
      <c r="AN5" s="47">
        <f t="shared" si="13"/>
        <v>44222</v>
      </c>
      <c r="AO5" s="47">
        <f t="shared" si="13"/>
        <v>44223</v>
      </c>
      <c r="AP5" s="47">
        <f t="shared" si="13"/>
        <v>44224</v>
      </c>
      <c r="AQ5" s="47">
        <f t="shared" si="13"/>
        <v>44225</v>
      </c>
      <c r="AR5" s="14">
        <f t="shared" si="13"/>
        <v>44228</v>
      </c>
      <c r="AS5" s="14">
        <f t="shared" si="13"/>
        <v>44229</v>
      </c>
      <c r="AT5" s="14">
        <f t="shared" si="13"/>
        <v>44230</v>
      </c>
      <c r="AU5" s="14">
        <f t="shared" si="13"/>
        <v>44231</v>
      </c>
      <c r="AV5" s="14">
        <f t="shared" si="13"/>
        <v>44232</v>
      </c>
      <c r="AW5" s="14">
        <f t="shared" si="13"/>
        <v>44235</v>
      </c>
      <c r="AX5" s="14">
        <f t="shared" si="13"/>
        <v>44236</v>
      </c>
      <c r="AY5" s="14">
        <f t="shared" si="13"/>
        <v>44237</v>
      </c>
      <c r="AZ5" s="14">
        <f t="shared" si="13"/>
        <v>44238</v>
      </c>
      <c r="BA5" s="14">
        <f t="shared" si="13"/>
        <v>44239</v>
      </c>
      <c r="BB5" s="14">
        <f t="shared" si="13"/>
        <v>44242</v>
      </c>
      <c r="BC5" s="14">
        <f t="shared" si="13"/>
        <v>44243</v>
      </c>
      <c r="BD5" s="14">
        <f t="shared" si="13"/>
        <v>44244</v>
      </c>
      <c r="BE5" s="14">
        <f t="shared" si="13"/>
        <v>44245</v>
      </c>
      <c r="BF5" s="14">
        <f t="shared" si="13"/>
        <v>44246</v>
      </c>
      <c r="BG5" s="14">
        <f t="shared" si="13"/>
        <v>44249</v>
      </c>
      <c r="BH5" s="14">
        <f t="shared" si="13"/>
        <v>44250</v>
      </c>
      <c r="BI5" s="14">
        <f t="shared" si="13"/>
        <v>44251</v>
      </c>
      <c r="BJ5" s="14">
        <f t="shared" si="13"/>
        <v>44252</v>
      </c>
      <c r="BK5" s="14">
        <f t="shared" si="13"/>
        <v>44253</v>
      </c>
      <c r="BL5" s="47">
        <f t="shared" si="13"/>
        <v>44256</v>
      </c>
      <c r="BM5" s="47">
        <f t="shared" si="13"/>
        <v>44257</v>
      </c>
      <c r="BN5" s="47">
        <f t="shared" si="13"/>
        <v>44258</v>
      </c>
      <c r="BO5" s="47">
        <f t="shared" si="13"/>
        <v>44259</v>
      </c>
      <c r="BP5" s="47">
        <f t="shared" si="13"/>
        <v>44260</v>
      </c>
      <c r="BQ5" s="47">
        <f t="shared" si="13"/>
        <v>44263</v>
      </c>
      <c r="BR5" s="47">
        <f t="shared" si="13"/>
        <v>44264</v>
      </c>
      <c r="BS5" s="47">
        <f t="shared" si="13"/>
        <v>44265</v>
      </c>
      <c r="BT5" s="47">
        <f t="shared" si="13"/>
        <v>44266</v>
      </c>
      <c r="BU5" s="47">
        <f t="shared" si="13"/>
        <v>44267</v>
      </c>
      <c r="BV5" s="47">
        <f t="shared" si="13"/>
        <v>44270</v>
      </c>
      <c r="BW5" s="47">
        <f t="shared" si="13"/>
        <v>44271</v>
      </c>
      <c r="BX5" s="47">
        <f t="shared" si="13"/>
        <v>44272</v>
      </c>
      <c r="BY5" s="47">
        <f t="shared" si="13"/>
        <v>44273</v>
      </c>
      <c r="BZ5" s="47">
        <f t="shared" si="13"/>
        <v>44274</v>
      </c>
      <c r="CA5" s="47">
        <f t="shared" si="13"/>
        <v>44277</v>
      </c>
      <c r="CB5" s="47">
        <f t="shared" si="13"/>
        <v>44278</v>
      </c>
      <c r="CC5" s="47">
        <f t="shared" si="13"/>
        <v>44279</v>
      </c>
      <c r="CD5" s="47">
        <f t="shared" si="13"/>
        <v>44280</v>
      </c>
      <c r="CE5" s="47">
        <f t="shared" si="13"/>
        <v>44281</v>
      </c>
      <c r="CF5" s="47">
        <f t="shared" si="13"/>
        <v>44284</v>
      </c>
      <c r="CG5" s="47">
        <f t="shared" si="13"/>
        <v>44285</v>
      </c>
      <c r="CH5" s="47">
        <f t="shared" si="13"/>
        <v>44286</v>
      </c>
      <c r="CI5" s="47">
        <f t="shared" si="13"/>
        <v>44287</v>
      </c>
      <c r="CJ5" s="47">
        <f t="shared" si="13"/>
        <v>44288</v>
      </c>
      <c r="CK5" s="47">
        <f t="shared" si="13"/>
        <v>44291</v>
      </c>
      <c r="CL5" s="47">
        <f t="shared" ref="CL5:EW5" si="14">IF(WEEKDAY(CK5)=6,CK5+3,CK5+1)</f>
        <v>44292</v>
      </c>
      <c r="CM5" s="47">
        <f t="shared" si="14"/>
        <v>44293</v>
      </c>
      <c r="CN5" s="47">
        <f t="shared" si="14"/>
        <v>44294</v>
      </c>
      <c r="CO5" s="47">
        <f t="shared" si="14"/>
        <v>44295</v>
      </c>
      <c r="CP5" s="47">
        <f t="shared" si="14"/>
        <v>44298</v>
      </c>
      <c r="CQ5" s="47">
        <f t="shared" si="14"/>
        <v>44299</v>
      </c>
      <c r="CR5" s="47">
        <f t="shared" si="14"/>
        <v>44300</v>
      </c>
      <c r="CS5" s="47">
        <f t="shared" si="14"/>
        <v>44301</v>
      </c>
      <c r="CT5" s="47">
        <f t="shared" si="14"/>
        <v>44302</v>
      </c>
      <c r="CU5" s="47">
        <f t="shared" si="14"/>
        <v>44305</v>
      </c>
      <c r="CV5" s="47">
        <f t="shared" si="14"/>
        <v>44306</v>
      </c>
      <c r="CW5" s="47">
        <f t="shared" si="14"/>
        <v>44307</v>
      </c>
      <c r="CX5" s="47">
        <f t="shared" si="14"/>
        <v>44308</v>
      </c>
      <c r="CY5" s="47">
        <f t="shared" si="14"/>
        <v>44309</v>
      </c>
      <c r="CZ5" s="47">
        <f t="shared" si="14"/>
        <v>44312</v>
      </c>
      <c r="DA5" s="47">
        <f t="shared" si="14"/>
        <v>44313</v>
      </c>
      <c r="DB5" s="47">
        <f t="shared" si="14"/>
        <v>44314</v>
      </c>
      <c r="DC5" s="47">
        <f t="shared" si="14"/>
        <v>44315</v>
      </c>
      <c r="DD5" s="47">
        <f t="shared" si="14"/>
        <v>44316</v>
      </c>
      <c r="DE5" s="47">
        <f t="shared" si="14"/>
        <v>44319</v>
      </c>
      <c r="DF5" s="47">
        <f t="shared" si="14"/>
        <v>44320</v>
      </c>
      <c r="DG5" s="47">
        <f t="shared" si="14"/>
        <v>44321</v>
      </c>
      <c r="DH5" s="47">
        <f t="shared" si="14"/>
        <v>44322</v>
      </c>
      <c r="DI5" s="47">
        <f t="shared" si="14"/>
        <v>44323</v>
      </c>
      <c r="DJ5" s="47">
        <f t="shared" si="14"/>
        <v>44326</v>
      </c>
      <c r="DK5" s="47">
        <f t="shared" si="14"/>
        <v>44327</v>
      </c>
      <c r="DL5" s="47">
        <f t="shared" si="14"/>
        <v>44328</v>
      </c>
      <c r="DM5" s="47">
        <f t="shared" si="14"/>
        <v>44329</v>
      </c>
      <c r="DN5" s="47">
        <f t="shared" si="14"/>
        <v>44330</v>
      </c>
      <c r="DO5" s="47">
        <f t="shared" si="14"/>
        <v>44333</v>
      </c>
      <c r="DP5" s="47">
        <f t="shared" si="14"/>
        <v>44334</v>
      </c>
      <c r="DQ5" s="47">
        <f t="shared" si="14"/>
        <v>44335</v>
      </c>
      <c r="DR5" s="47">
        <f t="shared" si="14"/>
        <v>44336</v>
      </c>
      <c r="DS5" s="47">
        <f t="shared" si="14"/>
        <v>44337</v>
      </c>
      <c r="DT5" s="47">
        <f t="shared" si="14"/>
        <v>44340</v>
      </c>
      <c r="DU5" s="47">
        <f t="shared" si="14"/>
        <v>44341</v>
      </c>
      <c r="DV5" s="47">
        <f t="shared" si="14"/>
        <v>44342</v>
      </c>
      <c r="DW5" s="47">
        <f t="shared" si="14"/>
        <v>44343</v>
      </c>
      <c r="DX5" s="47">
        <f t="shared" si="14"/>
        <v>44344</v>
      </c>
      <c r="DY5" s="47">
        <f t="shared" si="14"/>
        <v>44347</v>
      </c>
      <c r="DZ5" s="47">
        <f t="shared" si="14"/>
        <v>44348</v>
      </c>
      <c r="EA5" s="47">
        <f t="shared" si="14"/>
        <v>44349</v>
      </c>
      <c r="EB5" s="47">
        <f t="shared" si="14"/>
        <v>44350</v>
      </c>
      <c r="EC5" s="47">
        <f t="shared" si="14"/>
        <v>44351</v>
      </c>
      <c r="ED5" s="47">
        <f t="shared" si="14"/>
        <v>44354</v>
      </c>
      <c r="EE5" s="47">
        <f t="shared" si="14"/>
        <v>44355</v>
      </c>
      <c r="EF5" s="47">
        <f t="shared" si="14"/>
        <v>44356</v>
      </c>
      <c r="EG5" s="47">
        <f t="shared" si="14"/>
        <v>44357</v>
      </c>
      <c r="EH5" s="47">
        <f t="shared" si="14"/>
        <v>44358</v>
      </c>
      <c r="EI5" s="47">
        <f t="shared" si="14"/>
        <v>44361</v>
      </c>
      <c r="EJ5" s="47">
        <f t="shared" si="14"/>
        <v>44362</v>
      </c>
      <c r="EK5" s="47">
        <f t="shared" si="14"/>
        <v>44363</v>
      </c>
      <c r="EL5" s="47">
        <f t="shared" si="14"/>
        <v>44364</v>
      </c>
      <c r="EM5" s="47">
        <f t="shared" si="14"/>
        <v>44365</v>
      </c>
      <c r="EN5" s="47">
        <f t="shared" si="14"/>
        <v>44368</v>
      </c>
      <c r="EO5" s="47">
        <f t="shared" si="14"/>
        <v>44369</v>
      </c>
      <c r="EP5" s="47">
        <f t="shared" si="14"/>
        <v>44370</v>
      </c>
      <c r="EQ5" s="47">
        <f t="shared" si="14"/>
        <v>44371</v>
      </c>
      <c r="ER5" s="47">
        <f t="shared" si="14"/>
        <v>44372</v>
      </c>
      <c r="ES5" s="47">
        <f t="shared" si="14"/>
        <v>44375</v>
      </c>
      <c r="ET5" s="47">
        <f t="shared" si="14"/>
        <v>44376</v>
      </c>
      <c r="EU5" s="47">
        <f t="shared" si="14"/>
        <v>44377</v>
      </c>
      <c r="EV5" s="47">
        <f t="shared" si="14"/>
        <v>44378</v>
      </c>
      <c r="EW5" s="47">
        <f t="shared" si="14"/>
        <v>44379</v>
      </c>
      <c r="EX5" s="47">
        <f t="shared" ref="EX5:GM5" si="15">IF(WEEKDAY(EW5)=6,EW5+3,EW5+1)</f>
        <v>44382</v>
      </c>
      <c r="EY5" s="47">
        <f t="shared" si="15"/>
        <v>44383</v>
      </c>
      <c r="EZ5" s="47">
        <f t="shared" si="15"/>
        <v>44384</v>
      </c>
      <c r="FA5" s="47">
        <f t="shared" si="15"/>
        <v>44385</v>
      </c>
      <c r="FB5" s="47">
        <f t="shared" si="15"/>
        <v>44386</v>
      </c>
      <c r="FC5" s="47">
        <f t="shared" si="15"/>
        <v>44389</v>
      </c>
      <c r="FD5" s="47">
        <f t="shared" si="15"/>
        <v>44390</v>
      </c>
      <c r="FE5" s="47">
        <f t="shared" si="15"/>
        <v>44391</v>
      </c>
      <c r="FF5" s="47">
        <f t="shared" si="15"/>
        <v>44392</v>
      </c>
      <c r="FG5" s="47">
        <f t="shared" si="15"/>
        <v>44393</v>
      </c>
      <c r="FH5" s="47">
        <f t="shared" si="15"/>
        <v>44396</v>
      </c>
      <c r="FI5" s="47">
        <f t="shared" si="15"/>
        <v>44397</v>
      </c>
      <c r="FJ5" s="47">
        <f t="shared" si="15"/>
        <v>44398</v>
      </c>
      <c r="FK5" s="47">
        <f t="shared" si="15"/>
        <v>44399</v>
      </c>
      <c r="FL5" s="47">
        <f t="shared" si="15"/>
        <v>44400</v>
      </c>
      <c r="FM5" s="47">
        <f t="shared" si="15"/>
        <v>44403</v>
      </c>
      <c r="FN5" s="47">
        <f t="shared" si="15"/>
        <v>44404</v>
      </c>
      <c r="FO5" s="47">
        <f t="shared" si="15"/>
        <v>44405</v>
      </c>
      <c r="FP5" s="47">
        <f t="shared" si="15"/>
        <v>44406</v>
      </c>
      <c r="FQ5" s="47">
        <f t="shared" si="15"/>
        <v>44407</v>
      </c>
      <c r="FR5" s="14">
        <f t="shared" si="15"/>
        <v>44410</v>
      </c>
      <c r="FS5" s="14">
        <f t="shared" si="15"/>
        <v>44411</v>
      </c>
      <c r="FT5" s="14">
        <f t="shared" si="15"/>
        <v>44412</v>
      </c>
      <c r="FU5" s="14">
        <f t="shared" si="15"/>
        <v>44413</v>
      </c>
      <c r="FV5" s="14">
        <f t="shared" si="15"/>
        <v>44414</v>
      </c>
      <c r="FW5" s="14">
        <f t="shared" si="15"/>
        <v>44417</v>
      </c>
      <c r="FX5" s="14">
        <f t="shared" si="15"/>
        <v>44418</v>
      </c>
      <c r="FY5" s="14">
        <f t="shared" si="15"/>
        <v>44419</v>
      </c>
      <c r="FZ5" s="14">
        <f t="shared" si="15"/>
        <v>44420</v>
      </c>
      <c r="GA5" s="14">
        <f t="shared" si="15"/>
        <v>44421</v>
      </c>
      <c r="GB5" s="14">
        <f t="shared" si="15"/>
        <v>44424</v>
      </c>
      <c r="GC5" s="14">
        <f t="shared" si="15"/>
        <v>44425</v>
      </c>
      <c r="GD5" s="14">
        <f t="shared" si="15"/>
        <v>44426</v>
      </c>
      <c r="GE5" s="14">
        <f t="shared" si="15"/>
        <v>44427</v>
      </c>
      <c r="GF5" s="14">
        <f t="shared" si="15"/>
        <v>44428</v>
      </c>
      <c r="GG5" s="14">
        <f t="shared" si="15"/>
        <v>44431</v>
      </c>
      <c r="GH5" s="14">
        <f t="shared" si="15"/>
        <v>44432</v>
      </c>
      <c r="GI5" s="14">
        <f t="shared" si="15"/>
        <v>44433</v>
      </c>
      <c r="GJ5" s="14">
        <f t="shared" si="15"/>
        <v>44434</v>
      </c>
      <c r="GK5" s="14">
        <f t="shared" si="15"/>
        <v>44435</v>
      </c>
      <c r="GL5" s="14">
        <f t="shared" si="15"/>
        <v>44438</v>
      </c>
      <c r="GM5" s="14">
        <f t="shared" si="15"/>
        <v>44439</v>
      </c>
      <c r="GN5" s="14"/>
      <c r="GO5" s="14"/>
    </row>
    <row r="6" spans="1:211" ht="21" x14ac:dyDescent="0.35">
      <c r="A6" s="88"/>
      <c r="C6" s="57" t="s">
        <v>50</v>
      </c>
      <c r="D6" s="58"/>
      <c r="E6" s="59" t="s">
        <v>51</v>
      </c>
      <c r="F6" s="60"/>
      <c r="G6" s="60"/>
      <c r="H6" s="60"/>
      <c r="I6" s="58"/>
      <c r="J6" s="59" t="s">
        <v>52</v>
      </c>
      <c r="K6" s="60"/>
      <c r="L6" s="60"/>
      <c r="M6" s="60"/>
      <c r="N6" s="58"/>
      <c r="O6" s="59" t="s">
        <v>53</v>
      </c>
      <c r="P6" s="60"/>
      <c r="Q6" s="60"/>
      <c r="R6" s="58"/>
      <c r="T6" s="38"/>
      <c r="U6" s="32"/>
      <c r="W6" s="57" t="s">
        <v>15</v>
      </c>
      <c r="X6" s="60"/>
      <c r="Y6" s="60"/>
      <c r="Z6" s="60"/>
      <c r="AA6" s="60"/>
      <c r="AB6" s="62"/>
      <c r="AC6" s="63" t="s">
        <v>17</v>
      </c>
      <c r="AD6" s="60"/>
      <c r="AE6" s="60"/>
      <c r="AF6" s="60"/>
      <c r="AG6" s="58"/>
      <c r="AH6" s="59" t="s">
        <v>18</v>
      </c>
      <c r="AI6" s="60"/>
      <c r="AJ6" s="60"/>
      <c r="AK6" s="60"/>
      <c r="AL6" s="58"/>
      <c r="AM6" s="63" t="s">
        <v>19</v>
      </c>
      <c r="AN6" s="60"/>
      <c r="AO6" s="60"/>
      <c r="AP6" s="60"/>
      <c r="AQ6" s="58"/>
      <c r="AR6" s="59" t="s">
        <v>20</v>
      </c>
      <c r="AS6" s="60"/>
      <c r="AT6" s="60"/>
      <c r="AU6" s="60"/>
      <c r="AV6" s="58"/>
      <c r="AW6" s="63" t="s">
        <v>21</v>
      </c>
      <c r="AX6" s="60"/>
      <c r="AY6" s="60"/>
      <c r="AZ6" s="60"/>
      <c r="BA6" s="58"/>
      <c r="BB6" s="59" t="s">
        <v>22</v>
      </c>
      <c r="BC6" s="60"/>
      <c r="BD6" s="60"/>
      <c r="BE6" s="60"/>
      <c r="BF6" s="58"/>
      <c r="BG6" s="63" t="s">
        <v>23</v>
      </c>
      <c r="BH6" s="60"/>
      <c r="BI6" s="60"/>
      <c r="BJ6" s="60"/>
      <c r="BK6" s="58"/>
      <c r="BL6" s="59" t="s">
        <v>24</v>
      </c>
      <c r="BM6" s="60"/>
      <c r="BN6" s="60"/>
      <c r="BO6" s="60"/>
      <c r="BP6" s="58"/>
      <c r="BQ6" s="63" t="s">
        <v>25</v>
      </c>
      <c r="BR6" s="60"/>
      <c r="BS6" s="60"/>
      <c r="BT6" s="60"/>
      <c r="BU6" s="58"/>
      <c r="BV6" s="59" t="s">
        <v>26</v>
      </c>
      <c r="BW6" s="60"/>
      <c r="BX6" s="60"/>
      <c r="BY6" s="60"/>
      <c r="BZ6" s="58"/>
      <c r="CA6" s="63" t="s">
        <v>27</v>
      </c>
      <c r="CB6" s="60"/>
      <c r="CC6" s="60"/>
      <c r="CD6" s="60"/>
      <c r="CE6" s="58"/>
      <c r="CF6" s="59" t="s">
        <v>28</v>
      </c>
      <c r="CG6" s="60"/>
      <c r="CH6" s="60"/>
      <c r="CI6" s="60"/>
      <c r="CJ6" s="58"/>
      <c r="CK6" s="63" t="s">
        <v>29</v>
      </c>
      <c r="CL6" s="60"/>
      <c r="CM6" s="60"/>
      <c r="CN6" s="60"/>
      <c r="CO6" s="58"/>
      <c r="CP6" s="59" t="s">
        <v>30</v>
      </c>
      <c r="CQ6" s="60"/>
      <c r="CR6" s="60"/>
      <c r="CS6" s="60"/>
      <c r="CT6" s="58"/>
      <c r="CU6" s="63" t="s">
        <v>31</v>
      </c>
      <c r="CV6" s="60"/>
      <c r="CW6" s="60"/>
      <c r="CX6" s="60"/>
      <c r="CY6" s="58"/>
      <c r="CZ6" s="59" t="s">
        <v>32</v>
      </c>
      <c r="DA6" s="60"/>
      <c r="DB6" s="60"/>
      <c r="DC6" s="60"/>
      <c r="DD6" s="58"/>
      <c r="DE6" s="59" t="s">
        <v>33</v>
      </c>
      <c r="DF6" s="60"/>
      <c r="DG6" s="60"/>
      <c r="DH6" s="60"/>
      <c r="DI6" s="58"/>
      <c r="DJ6" s="63" t="s">
        <v>34</v>
      </c>
      <c r="DK6" s="60"/>
      <c r="DL6" s="60"/>
      <c r="DM6" s="60"/>
      <c r="DN6" s="58"/>
      <c r="DO6" s="59" t="s">
        <v>35</v>
      </c>
      <c r="DP6" s="60"/>
      <c r="DQ6" s="60"/>
      <c r="DR6" s="60"/>
      <c r="DS6" s="58"/>
      <c r="DT6" s="63" t="s">
        <v>36</v>
      </c>
      <c r="DU6" s="60"/>
      <c r="DV6" s="60"/>
      <c r="DW6" s="60"/>
      <c r="DX6" s="58"/>
      <c r="DY6" s="59" t="s">
        <v>37</v>
      </c>
      <c r="DZ6" s="60"/>
      <c r="EA6" s="60"/>
      <c r="EB6" s="60"/>
      <c r="EC6" s="58"/>
      <c r="ED6" s="63" t="s">
        <v>38</v>
      </c>
      <c r="EE6" s="60"/>
      <c r="EF6" s="60"/>
      <c r="EG6" s="60"/>
      <c r="EH6" s="58"/>
      <c r="EI6" s="59" t="s">
        <v>39</v>
      </c>
      <c r="EJ6" s="60"/>
      <c r="EK6" s="60"/>
      <c r="EL6" s="60"/>
      <c r="EM6" s="58"/>
      <c r="EN6" s="63" t="s">
        <v>40</v>
      </c>
      <c r="EO6" s="60"/>
      <c r="EP6" s="60"/>
      <c r="EQ6" s="60"/>
      <c r="ER6" s="58"/>
      <c r="ES6" s="63" t="s">
        <v>41</v>
      </c>
      <c r="ET6" s="60"/>
      <c r="EU6" s="60"/>
      <c r="EV6" s="60"/>
      <c r="EW6" s="58"/>
      <c r="EX6" s="59" t="s">
        <v>42</v>
      </c>
      <c r="EY6" s="60"/>
      <c r="EZ6" s="60"/>
      <c r="FA6" s="60"/>
      <c r="FB6" s="58"/>
      <c r="FC6" s="63" t="s">
        <v>43</v>
      </c>
      <c r="FD6" s="60"/>
      <c r="FE6" s="60"/>
      <c r="FF6" s="60"/>
      <c r="FG6" s="58"/>
      <c r="FH6" s="59" t="s">
        <v>44</v>
      </c>
      <c r="FI6" s="60"/>
      <c r="FJ6" s="60"/>
      <c r="FK6" s="60"/>
      <c r="FL6" s="58"/>
      <c r="FM6" s="63" t="s">
        <v>45</v>
      </c>
      <c r="FN6" s="60"/>
      <c r="FO6" s="60"/>
      <c r="FP6" s="60"/>
      <c r="FQ6" s="58"/>
      <c r="FR6" s="59" t="s">
        <v>46</v>
      </c>
      <c r="FS6" s="60"/>
      <c r="FT6" s="60"/>
      <c r="FU6" s="60"/>
      <c r="FV6" s="58"/>
      <c r="FW6" s="63" t="s">
        <v>47</v>
      </c>
      <c r="FX6" s="60"/>
      <c r="FY6" s="60"/>
      <c r="FZ6" s="60"/>
      <c r="GA6" s="58"/>
      <c r="GB6" s="59" t="s">
        <v>57</v>
      </c>
      <c r="GC6" s="60"/>
      <c r="GD6" s="60"/>
      <c r="GE6" s="60"/>
      <c r="GF6" s="58"/>
      <c r="GG6" s="63" t="s">
        <v>58</v>
      </c>
      <c r="GH6" s="60"/>
      <c r="GI6" s="60"/>
      <c r="GJ6" s="60"/>
      <c r="GK6" s="58"/>
      <c r="GL6" s="60"/>
      <c r="GM6" s="60"/>
      <c r="GN6" s="60"/>
      <c r="GO6" s="60"/>
      <c r="GP6" s="60"/>
      <c r="GQ6" s="60"/>
      <c r="GR6" s="60"/>
      <c r="GS6" s="60"/>
      <c r="GT6" s="60"/>
      <c r="GU6" s="60"/>
      <c r="GV6" s="60"/>
      <c r="GW6" s="60"/>
      <c r="GX6" s="60"/>
      <c r="GY6" s="60"/>
      <c r="GZ6" s="60"/>
      <c r="HA6" s="60"/>
      <c r="HB6" s="60"/>
      <c r="HC6" s="60"/>
    </row>
    <row r="7" spans="1:211" x14ac:dyDescent="0.25">
      <c r="A7" s="32"/>
      <c r="C7" s="61"/>
      <c r="D7" s="58"/>
      <c r="E7" s="60"/>
      <c r="F7" s="60"/>
      <c r="G7" s="60"/>
      <c r="H7" s="60"/>
      <c r="I7" s="58"/>
      <c r="J7" s="60"/>
      <c r="K7" s="60"/>
      <c r="L7" s="60"/>
      <c r="M7" s="60"/>
      <c r="N7" s="58"/>
      <c r="O7" s="60"/>
      <c r="P7" s="60"/>
      <c r="Q7" s="60"/>
      <c r="R7" s="58"/>
      <c r="T7" s="38"/>
      <c r="U7" s="32"/>
      <c r="W7" s="61"/>
      <c r="X7" s="60"/>
      <c r="Y7" s="60"/>
      <c r="Z7" s="60"/>
      <c r="AA7" s="60"/>
      <c r="AB7" s="58"/>
      <c r="AC7" s="60"/>
      <c r="AD7" s="60"/>
      <c r="AE7" s="60"/>
      <c r="AF7" s="60"/>
      <c r="AG7" s="58"/>
      <c r="AH7" s="60"/>
      <c r="AI7" s="60"/>
      <c r="AJ7" s="60"/>
      <c r="AK7" s="60"/>
      <c r="AL7" s="58"/>
      <c r="AM7" s="60"/>
      <c r="AN7" s="60"/>
      <c r="AO7" s="60"/>
      <c r="AP7" s="60"/>
      <c r="AQ7" s="58"/>
      <c r="AR7" s="60"/>
      <c r="AS7" s="60"/>
      <c r="AT7" s="60"/>
      <c r="AU7" s="60"/>
      <c r="AV7" s="58"/>
      <c r="AW7" s="60"/>
      <c r="AX7" s="60"/>
      <c r="AY7" s="60"/>
      <c r="AZ7" s="60"/>
      <c r="BA7" s="58"/>
      <c r="BB7" s="60"/>
      <c r="BC7" s="60"/>
      <c r="BD7" s="60"/>
      <c r="BE7" s="60"/>
      <c r="BF7" s="58"/>
      <c r="BG7" s="60"/>
      <c r="BH7" s="60"/>
      <c r="BI7" s="60"/>
      <c r="BJ7" s="60"/>
      <c r="BK7" s="58"/>
      <c r="BL7" s="60"/>
      <c r="BM7" s="60"/>
      <c r="BN7" s="60"/>
      <c r="BO7" s="60"/>
      <c r="BP7" s="58"/>
      <c r="BQ7" s="60"/>
      <c r="BR7" s="60"/>
      <c r="BS7" s="60"/>
      <c r="BT7" s="60"/>
      <c r="BU7" s="58"/>
      <c r="BV7" s="60"/>
      <c r="BW7" s="60"/>
      <c r="BX7" s="60"/>
      <c r="BY7" s="60"/>
      <c r="BZ7" s="58"/>
      <c r="CA7" s="60"/>
      <c r="CB7" s="60"/>
      <c r="CC7" s="60"/>
      <c r="CD7" s="60"/>
      <c r="CE7" s="58"/>
      <c r="CF7" s="60"/>
      <c r="CG7" s="60"/>
      <c r="CH7" s="60"/>
      <c r="CI7" s="60"/>
      <c r="CJ7" s="58"/>
      <c r="CK7" s="60"/>
      <c r="CL7" s="60"/>
      <c r="CM7" s="60"/>
      <c r="CN7" s="60"/>
      <c r="CO7" s="58"/>
      <c r="CP7" s="60"/>
      <c r="CQ7" s="60"/>
      <c r="CR7" s="60"/>
      <c r="CS7" s="60"/>
      <c r="CT7" s="58"/>
      <c r="CU7" s="60"/>
      <c r="CV7" s="60"/>
      <c r="CW7" s="60"/>
      <c r="CX7" s="60"/>
      <c r="CY7" s="58"/>
      <c r="CZ7" s="60"/>
      <c r="DA7" s="60"/>
      <c r="DB7" s="60"/>
      <c r="DC7" s="60"/>
      <c r="DD7" s="58"/>
      <c r="DE7" s="60"/>
      <c r="DF7" s="60"/>
      <c r="DG7" s="60"/>
      <c r="DH7" s="60"/>
      <c r="DI7" s="58"/>
      <c r="DJ7" s="60"/>
      <c r="DK7" s="60"/>
      <c r="DL7" s="60"/>
      <c r="DM7" s="60"/>
      <c r="DN7" s="58"/>
      <c r="DO7" s="60"/>
      <c r="DP7" s="60"/>
      <c r="DQ7" s="60"/>
      <c r="DR7" s="60"/>
      <c r="DS7" s="58"/>
      <c r="DT7" s="60"/>
      <c r="DU7" s="60"/>
      <c r="DV7" s="60"/>
      <c r="DW7" s="60"/>
      <c r="DX7" s="58"/>
      <c r="DY7" s="60"/>
      <c r="DZ7" s="60"/>
      <c r="EA7" s="60"/>
      <c r="EB7" s="60"/>
      <c r="EC7" s="58"/>
      <c r="ED7" s="60"/>
      <c r="EE7" s="60"/>
      <c r="EF7" s="60"/>
      <c r="EG7" s="60"/>
      <c r="EH7" s="58"/>
      <c r="EI7" s="60"/>
      <c r="EJ7" s="60"/>
      <c r="EK7" s="60"/>
      <c r="EL7" s="60"/>
      <c r="EM7" s="58"/>
      <c r="EN7" s="60"/>
      <c r="EO7" s="60"/>
      <c r="EP7" s="60"/>
      <c r="EQ7" s="60"/>
      <c r="ER7" s="58"/>
      <c r="ES7" s="60"/>
      <c r="ET7" s="60"/>
      <c r="EU7" s="60"/>
      <c r="EV7" s="60"/>
      <c r="EW7" s="58"/>
      <c r="EX7" s="60"/>
      <c r="EY7" s="60"/>
      <c r="EZ7" s="60"/>
      <c r="FA7" s="60"/>
      <c r="FB7" s="58"/>
      <c r="FC7" s="60"/>
      <c r="FD7" s="60"/>
      <c r="FE7" s="60"/>
      <c r="FF7" s="60"/>
      <c r="FG7" s="58"/>
      <c r="FH7" s="60"/>
      <c r="FI7" s="60"/>
      <c r="FJ7" s="60"/>
      <c r="FK7" s="60"/>
      <c r="FL7" s="58"/>
      <c r="FM7" s="60"/>
      <c r="FN7" s="60"/>
      <c r="FO7" s="60"/>
      <c r="FP7" s="60"/>
      <c r="FQ7" s="58"/>
      <c r="FR7" s="60"/>
      <c r="FS7" s="60"/>
      <c r="FT7" s="60"/>
      <c r="FU7" s="60"/>
      <c r="FV7" s="58"/>
      <c r="FW7" s="60"/>
      <c r="FX7" s="60"/>
      <c r="FY7" s="60"/>
      <c r="FZ7" s="60"/>
      <c r="GA7" s="58"/>
      <c r="GB7" s="60"/>
      <c r="GC7" s="60"/>
      <c r="GD7" s="60"/>
      <c r="GE7" s="60"/>
      <c r="GF7" s="58"/>
      <c r="GG7" s="60"/>
      <c r="GH7" s="60"/>
      <c r="GI7" s="60"/>
      <c r="GJ7" s="60"/>
      <c r="GK7" s="58"/>
      <c r="GL7" s="60"/>
      <c r="GM7" s="60"/>
      <c r="GN7" s="60"/>
      <c r="GO7" s="60"/>
      <c r="GP7" s="60"/>
      <c r="GQ7" s="60"/>
      <c r="GR7" s="60"/>
      <c r="GS7" s="60"/>
      <c r="GT7" s="60"/>
      <c r="GU7" s="60"/>
      <c r="GV7" s="60"/>
      <c r="GW7" s="60"/>
      <c r="GX7" s="60"/>
      <c r="GY7" s="60"/>
      <c r="GZ7" s="60"/>
      <c r="HA7" s="60"/>
      <c r="HB7" s="60"/>
      <c r="HC7" s="60"/>
    </row>
    <row r="8" spans="1:211" s="13" customFormat="1" ht="24.95" customHeight="1" x14ac:dyDescent="0.25">
      <c r="A8" s="16" t="s">
        <v>59</v>
      </c>
      <c r="B8" s="31"/>
      <c r="C8" s="27" t="s">
        <v>4</v>
      </c>
      <c r="D8" s="18" t="s">
        <v>4</v>
      </c>
      <c r="E8" s="19" t="s">
        <v>4</v>
      </c>
      <c r="F8" s="20" t="s">
        <v>8</v>
      </c>
      <c r="G8" s="20" t="s">
        <v>4</v>
      </c>
      <c r="H8" s="20" t="s">
        <v>4</v>
      </c>
      <c r="I8" s="28" t="s">
        <v>4</v>
      </c>
      <c r="J8" s="28" t="s">
        <v>4</v>
      </c>
      <c r="K8" s="28" t="s">
        <v>4</v>
      </c>
      <c r="L8" s="28"/>
      <c r="M8" s="28"/>
      <c r="N8" s="24" t="s">
        <v>16</v>
      </c>
      <c r="O8" s="28"/>
      <c r="P8" s="28"/>
      <c r="Q8" s="28"/>
      <c r="R8" s="28"/>
      <c r="S8" s="32"/>
      <c r="T8" s="116">
        <v>2021</v>
      </c>
      <c r="U8" s="36"/>
      <c r="V8" s="36"/>
      <c r="W8" s="27" t="s">
        <v>16</v>
      </c>
      <c r="X8" s="65"/>
      <c r="Y8" s="20"/>
      <c r="Z8" s="21"/>
      <c r="AA8" s="22"/>
      <c r="AB8" s="23"/>
      <c r="AC8" s="21"/>
      <c r="AD8" s="22"/>
      <c r="AE8" s="22"/>
      <c r="AF8" s="22"/>
      <c r="AG8" s="23"/>
      <c r="AH8" s="21"/>
      <c r="AI8" s="22"/>
      <c r="AJ8" s="22"/>
      <c r="AK8" s="22"/>
      <c r="AL8" s="23"/>
      <c r="AM8" s="21"/>
      <c r="AN8" s="22"/>
      <c r="AO8" s="22"/>
      <c r="AP8" s="20"/>
      <c r="AQ8" s="26"/>
      <c r="AR8" s="25"/>
      <c r="AS8" s="20"/>
      <c r="AT8" s="21"/>
      <c r="AU8" s="22"/>
      <c r="AV8" s="23"/>
      <c r="AW8" s="21"/>
      <c r="AX8" s="22"/>
      <c r="AY8" s="22"/>
      <c r="AZ8" s="22"/>
      <c r="BA8" s="23"/>
      <c r="BB8" s="21"/>
      <c r="BC8" s="22"/>
      <c r="BD8" s="22"/>
      <c r="BE8" s="22"/>
      <c r="BF8" s="23"/>
      <c r="BG8" s="21"/>
      <c r="BH8" s="22"/>
      <c r="BI8" s="22"/>
      <c r="BJ8" s="20"/>
      <c r="BK8" s="26"/>
      <c r="BL8" s="25"/>
      <c r="BM8" s="20"/>
      <c r="BN8" s="21"/>
      <c r="BO8" s="22"/>
      <c r="BP8" s="23"/>
      <c r="BQ8" s="21"/>
      <c r="BR8" s="22"/>
      <c r="BS8" s="22"/>
      <c r="BT8" s="22"/>
      <c r="BU8" s="23"/>
      <c r="BV8" s="21"/>
      <c r="BW8" s="22"/>
      <c r="BX8" s="22"/>
      <c r="BY8" s="22"/>
      <c r="BZ8" s="23"/>
      <c r="CA8" s="21"/>
      <c r="CB8" s="22"/>
      <c r="CC8" s="22"/>
      <c r="CD8" s="20"/>
      <c r="CE8" s="26"/>
      <c r="CF8" s="25"/>
      <c r="CG8" s="20"/>
      <c r="CH8" s="21"/>
      <c r="CI8" s="22"/>
      <c r="CJ8" s="23"/>
      <c r="CK8" s="24" t="s">
        <v>16</v>
      </c>
      <c r="CL8" s="22"/>
      <c r="CM8" s="22"/>
      <c r="CN8" s="22"/>
      <c r="CO8" s="23"/>
      <c r="CP8" s="21"/>
      <c r="CQ8" s="22"/>
      <c r="CR8" s="22"/>
      <c r="CS8" s="22"/>
      <c r="CT8" s="23"/>
      <c r="CU8" s="21"/>
      <c r="CV8" s="22"/>
      <c r="CW8" s="22"/>
      <c r="CX8" s="20"/>
      <c r="CY8" s="26"/>
      <c r="CZ8" s="25"/>
      <c r="DA8" s="20"/>
      <c r="DB8" s="21"/>
      <c r="DC8" s="22"/>
      <c r="DD8" s="23"/>
      <c r="DE8" s="21"/>
      <c r="DF8" s="22"/>
      <c r="DG8" s="22"/>
      <c r="DH8" s="22"/>
      <c r="DI8" s="23"/>
      <c r="DJ8" s="21"/>
      <c r="DK8" s="22"/>
      <c r="DL8" s="22"/>
      <c r="DM8" s="27" t="s">
        <v>16</v>
      </c>
      <c r="DN8" s="28"/>
      <c r="DO8" s="21"/>
      <c r="DP8" s="22"/>
      <c r="DQ8" s="22"/>
      <c r="DR8" s="20"/>
      <c r="DS8" s="28"/>
      <c r="DT8" s="27" t="s">
        <v>16</v>
      </c>
      <c r="DU8" s="22"/>
      <c r="DV8" s="22"/>
      <c r="DW8" s="22"/>
      <c r="DX8" s="23"/>
      <c r="DY8" s="21"/>
      <c r="DZ8" s="22"/>
      <c r="EA8" s="22"/>
      <c r="EB8" s="20"/>
      <c r="EC8" s="28"/>
      <c r="ED8" s="21"/>
      <c r="EE8" s="22"/>
      <c r="EF8" s="22"/>
      <c r="EG8" s="20"/>
      <c r="EH8" s="28"/>
      <c r="EI8" s="21"/>
      <c r="EJ8" s="22"/>
      <c r="EK8" s="22"/>
      <c r="EL8" s="22"/>
      <c r="EM8" s="23"/>
      <c r="EN8" s="21"/>
      <c r="EO8" s="22"/>
      <c r="EP8" s="22"/>
      <c r="EQ8" s="20"/>
      <c r="ER8" s="28"/>
      <c r="ES8" s="21"/>
      <c r="ET8" s="22"/>
      <c r="EU8" s="22"/>
      <c r="EV8" s="20"/>
      <c r="EW8" s="28"/>
      <c r="EX8" s="21"/>
      <c r="EY8" s="22"/>
      <c r="EZ8" s="22"/>
      <c r="FA8" s="22"/>
      <c r="FB8" s="23"/>
      <c r="FC8" s="21"/>
      <c r="FD8" s="22"/>
      <c r="FE8" s="22"/>
      <c r="FF8" s="20"/>
      <c r="FG8" s="28"/>
      <c r="FH8" s="21"/>
      <c r="FI8" s="22"/>
      <c r="FJ8" s="22"/>
      <c r="FK8" s="20"/>
      <c r="FL8" s="28"/>
      <c r="FM8" s="21"/>
      <c r="FN8" s="22"/>
      <c r="FO8" s="22"/>
      <c r="FP8" s="22"/>
      <c r="FQ8" s="23"/>
      <c r="FR8" s="21"/>
      <c r="FS8" s="22"/>
      <c r="FT8" s="22"/>
      <c r="FU8" s="20"/>
      <c r="FV8" s="28"/>
      <c r="FW8" s="21"/>
      <c r="FX8" s="22"/>
      <c r="FY8" s="22"/>
      <c r="FZ8" s="20"/>
      <c r="GA8" s="28"/>
      <c r="GB8" s="21"/>
      <c r="GC8" s="22"/>
      <c r="GD8" s="22"/>
      <c r="GE8" s="20"/>
      <c r="GF8" s="28"/>
      <c r="GG8" s="21"/>
      <c r="GH8" s="22"/>
      <c r="GI8" s="22"/>
      <c r="GJ8" s="20"/>
      <c r="GK8" s="28"/>
      <c r="GL8" s="22"/>
      <c r="GM8" s="20"/>
    </row>
    <row r="9" spans="1:211" s="13" customFormat="1" ht="24.95" customHeight="1" x14ac:dyDescent="0.25">
      <c r="A9" s="16" t="s">
        <v>60</v>
      </c>
      <c r="B9" s="31"/>
      <c r="C9" s="27" t="s">
        <v>4</v>
      </c>
      <c r="D9" s="18" t="s">
        <v>4</v>
      </c>
      <c r="E9" s="19" t="s">
        <v>8</v>
      </c>
      <c r="F9" s="20" t="s">
        <v>8</v>
      </c>
      <c r="G9" s="20" t="s">
        <v>4</v>
      </c>
      <c r="H9" s="20" t="s">
        <v>4</v>
      </c>
      <c r="I9" s="28" t="s">
        <v>4</v>
      </c>
      <c r="J9" s="79" t="s">
        <v>14</v>
      </c>
      <c r="K9" s="79" t="s">
        <v>14</v>
      </c>
      <c r="L9" s="79" t="s">
        <v>14</v>
      </c>
      <c r="M9" s="79" t="s">
        <v>14</v>
      </c>
      <c r="N9" s="24" t="s">
        <v>16</v>
      </c>
      <c r="O9" s="21"/>
      <c r="P9" s="22"/>
      <c r="Q9" s="22"/>
      <c r="R9" s="23"/>
      <c r="S9" s="32"/>
      <c r="T9" s="116"/>
      <c r="U9" s="36"/>
      <c r="V9" s="36"/>
      <c r="W9" s="27" t="s">
        <v>16</v>
      </c>
      <c r="X9" s="65"/>
      <c r="Y9" s="20"/>
      <c r="Z9" s="21"/>
      <c r="AA9" s="22"/>
      <c r="AB9" s="23"/>
      <c r="AC9" s="21"/>
      <c r="AD9" s="22"/>
      <c r="AE9" s="22"/>
      <c r="AF9" s="22"/>
      <c r="AG9" s="23"/>
      <c r="AH9" s="21"/>
      <c r="AI9" s="22"/>
      <c r="AJ9" s="22"/>
      <c r="AK9" s="22"/>
      <c r="AL9" s="23"/>
      <c r="AM9" s="21"/>
      <c r="AN9" s="22"/>
      <c r="AO9" s="22"/>
      <c r="AP9" s="20"/>
      <c r="AQ9" s="26"/>
      <c r="AR9" s="25"/>
      <c r="AS9" s="20"/>
      <c r="AT9" s="21"/>
      <c r="AU9" s="22"/>
      <c r="AV9" s="23"/>
      <c r="AW9" s="21"/>
      <c r="AX9" s="22"/>
      <c r="AY9" s="22"/>
      <c r="AZ9" s="22"/>
      <c r="BA9" s="23"/>
      <c r="BB9" s="21"/>
      <c r="BC9" s="22"/>
      <c r="BD9" s="22"/>
      <c r="BE9" s="22"/>
      <c r="BF9" s="23"/>
      <c r="BG9" s="21"/>
      <c r="BH9" s="22"/>
      <c r="BI9" s="22"/>
      <c r="BJ9" s="20"/>
      <c r="BK9" s="26"/>
      <c r="BL9" s="25"/>
      <c r="BM9" s="20"/>
      <c r="BN9" s="21"/>
      <c r="BO9" s="22"/>
      <c r="BP9" s="23"/>
      <c r="BQ9" s="21"/>
      <c r="BR9" s="22"/>
      <c r="BS9" s="22"/>
      <c r="BT9" s="22"/>
      <c r="BU9" s="23"/>
      <c r="BV9" s="21"/>
      <c r="BW9" s="22"/>
      <c r="BX9" s="22"/>
      <c r="BY9" s="22"/>
      <c r="BZ9" s="23"/>
      <c r="CA9" s="21"/>
      <c r="CB9" s="22"/>
      <c r="CC9" s="22"/>
      <c r="CD9" s="20"/>
      <c r="CE9" s="26"/>
      <c r="CF9" s="25"/>
      <c r="CG9" s="20"/>
      <c r="CH9" s="21"/>
      <c r="CI9" s="22"/>
      <c r="CJ9" s="23"/>
      <c r="CK9" s="24" t="s">
        <v>16</v>
      </c>
      <c r="CL9" s="22"/>
      <c r="CM9" s="22"/>
      <c r="CN9" s="22"/>
      <c r="CO9" s="23"/>
      <c r="CP9" s="21"/>
      <c r="CQ9" s="22"/>
      <c r="CR9" s="22"/>
      <c r="CS9" s="22"/>
      <c r="CT9" s="23"/>
      <c r="CU9" s="21"/>
      <c r="CV9" s="22"/>
      <c r="CW9" s="22"/>
      <c r="CX9" s="20"/>
      <c r="CY9" s="26"/>
      <c r="CZ9" s="25"/>
      <c r="DA9" s="20"/>
      <c r="DB9" s="21"/>
      <c r="DC9" s="22"/>
      <c r="DD9" s="23"/>
      <c r="DE9" s="21"/>
      <c r="DF9" s="22"/>
      <c r="DG9" s="22"/>
      <c r="DH9" s="22"/>
      <c r="DI9" s="23"/>
      <c r="DJ9" s="21"/>
      <c r="DK9" s="22"/>
      <c r="DL9" s="22"/>
      <c r="DM9" s="27" t="s">
        <v>16</v>
      </c>
      <c r="DN9" s="28"/>
      <c r="DO9" s="21"/>
      <c r="DP9" s="22"/>
      <c r="DQ9" s="22"/>
      <c r="DR9" s="20"/>
      <c r="DS9" s="28"/>
      <c r="DT9" s="27" t="s">
        <v>16</v>
      </c>
      <c r="DU9" s="22"/>
      <c r="DV9" s="22"/>
      <c r="DW9" s="22"/>
      <c r="DX9" s="23"/>
      <c r="DY9" s="21"/>
      <c r="DZ9" s="22"/>
      <c r="EA9" s="22"/>
      <c r="EB9" s="20"/>
      <c r="EC9" s="28"/>
      <c r="ED9" s="21"/>
      <c r="EE9" s="22"/>
      <c r="EF9" s="22"/>
      <c r="EG9" s="20"/>
      <c r="EH9" s="28"/>
      <c r="EI9" s="21"/>
      <c r="EJ9" s="22"/>
      <c r="EK9" s="22"/>
      <c r="EL9" s="22"/>
      <c r="EM9" s="23"/>
      <c r="EN9" s="21"/>
      <c r="EO9" s="22"/>
      <c r="EP9" s="22"/>
      <c r="EQ9" s="20"/>
      <c r="ER9" s="28"/>
      <c r="ES9" s="21"/>
      <c r="ET9" s="22"/>
      <c r="EU9" s="22"/>
      <c r="EV9" s="20"/>
      <c r="EW9" s="28"/>
      <c r="EX9" s="21"/>
      <c r="EY9" s="22"/>
      <c r="EZ9" s="22"/>
      <c r="FA9" s="22"/>
      <c r="FB9" s="23"/>
      <c r="FC9" s="21"/>
      <c r="FD9" s="22"/>
      <c r="FE9" s="22"/>
      <c r="FF9" s="20"/>
      <c r="FG9" s="28"/>
      <c r="FH9" s="21"/>
      <c r="FI9" s="22"/>
      <c r="FJ9" s="22"/>
      <c r="FK9" s="20"/>
      <c r="FL9" s="28"/>
      <c r="FM9" s="21"/>
      <c r="FN9" s="22"/>
      <c r="FO9" s="22"/>
      <c r="FP9" s="22"/>
      <c r="FQ9" s="23"/>
      <c r="FR9" s="21"/>
      <c r="FS9" s="22"/>
      <c r="FT9" s="22"/>
      <c r="FU9" s="20"/>
      <c r="FV9" s="28"/>
      <c r="FW9" s="21"/>
      <c r="FX9" s="22"/>
      <c r="FY9" s="22"/>
      <c r="FZ9" s="20"/>
      <c r="GA9" s="28"/>
      <c r="GB9" s="21"/>
      <c r="GC9" s="22"/>
      <c r="GD9" s="22"/>
      <c r="GE9" s="20"/>
      <c r="GF9" s="28"/>
      <c r="GG9" s="21"/>
      <c r="GH9" s="22"/>
      <c r="GI9" s="22"/>
      <c r="GJ9" s="20"/>
      <c r="GK9" s="28"/>
      <c r="GL9" s="22"/>
      <c r="GM9" s="20"/>
    </row>
    <row r="10" spans="1:211" s="13" customFormat="1" ht="24.95" customHeight="1" x14ac:dyDescent="0.25">
      <c r="A10" s="16" t="s">
        <v>61</v>
      </c>
      <c r="B10" s="31"/>
      <c r="C10" s="27" t="s">
        <v>7</v>
      </c>
      <c r="D10" s="18" t="s">
        <v>7</v>
      </c>
      <c r="E10" s="19" t="s">
        <v>7</v>
      </c>
      <c r="F10" s="20" t="s">
        <v>7</v>
      </c>
      <c r="G10" s="20" t="s">
        <v>7</v>
      </c>
      <c r="H10" s="20" t="s">
        <v>7</v>
      </c>
      <c r="I10" s="28" t="s">
        <v>7</v>
      </c>
      <c r="J10" s="28" t="s">
        <v>4</v>
      </c>
      <c r="K10" s="28" t="s">
        <v>7</v>
      </c>
      <c r="L10" s="22"/>
      <c r="M10" s="22"/>
      <c r="N10" s="24" t="s">
        <v>16</v>
      </c>
      <c r="O10" s="21"/>
      <c r="P10" s="22"/>
      <c r="Q10" s="22"/>
      <c r="R10" s="23"/>
      <c r="S10" s="32"/>
      <c r="T10" s="116"/>
      <c r="U10" s="36"/>
      <c r="V10" s="36"/>
      <c r="W10" s="27" t="s">
        <v>16</v>
      </c>
      <c r="X10" s="65"/>
      <c r="Y10" s="20"/>
      <c r="Z10" s="21"/>
      <c r="AA10" s="22"/>
      <c r="AB10" s="23"/>
      <c r="AC10" s="21"/>
      <c r="AD10" s="22"/>
      <c r="AE10" s="22"/>
      <c r="AF10" s="22"/>
      <c r="AG10" s="23"/>
      <c r="AH10" s="21"/>
      <c r="AI10" s="22"/>
      <c r="AJ10" s="22"/>
      <c r="AK10" s="22"/>
      <c r="AL10" s="23"/>
      <c r="AM10" s="21"/>
      <c r="AN10" s="22"/>
      <c r="AO10" s="22"/>
      <c r="AP10" s="20"/>
      <c r="AQ10" s="26"/>
      <c r="AR10" s="25"/>
      <c r="AS10" s="20"/>
      <c r="AT10" s="21"/>
      <c r="AU10" s="22"/>
      <c r="AV10" s="23"/>
      <c r="AW10" s="21"/>
      <c r="AX10" s="22"/>
      <c r="AY10" s="22"/>
      <c r="AZ10" s="22"/>
      <c r="BA10" s="23"/>
      <c r="BB10" s="21"/>
      <c r="BC10" s="22"/>
      <c r="BD10" s="22"/>
      <c r="BE10" s="22"/>
      <c r="BF10" s="23"/>
      <c r="BG10" s="21"/>
      <c r="BH10" s="22"/>
      <c r="BI10" s="22"/>
      <c r="BJ10" s="20"/>
      <c r="BK10" s="26"/>
      <c r="BL10" s="25"/>
      <c r="BM10" s="20"/>
      <c r="BN10" s="21"/>
      <c r="BO10" s="22"/>
      <c r="BP10" s="23"/>
      <c r="BQ10" s="21"/>
      <c r="BR10" s="22"/>
      <c r="BS10" s="22"/>
      <c r="BT10" s="22"/>
      <c r="BU10" s="23"/>
      <c r="BV10" s="21"/>
      <c r="BW10" s="22"/>
      <c r="BX10" s="22"/>
      <c r="BY10" s="22"/>
      <c r="BZ10" s="23"/>
      <c r="CA10" s="21"/>
      <c r="CB10" s="22"/>
      <c r="CC10" s="22"/>
      <c r="CD10" s="20"/>
      <c r="CE10" s="26"/>
      <c r="CF10" s="25"/>
      <c r="CG10" s="20"/>
      <c r="CH10" s="21"/>
      <c r="CI10" s="22"/>
      <c r="CJ10" s="23"/>
      <c r="CK10" s="24" t="s">
        <v>16</v>
      </c>
      <c r="CL10" s="22"/>
      <c r="CM10" s="22"/>
      <c r="CN10" s="22"/>
      <c r="CO10" s="23"/>
      <c r="CP10" s="21"/>
      <c r="CQ10" s="22"/>
      <c r="CR10" s="22"/>
      <c r="CS10" s="22"/>
      <c r="CT10" s="23"/>
      <c r="CU10" s="21"/>
      <c r="CV10" s="22"/>
      <c r="CW10" s="22"/>
      <c r="CX10" s="20"/>
      <c r="CY10" s="26"/>
      <c r="CZ10" s="25"/>
      <c r="DA10" s="20"/>
      <c r="DB10" s="21"/>
      <c r="DC10" s="22"/>
      <c r="DD10" s="23"/>
      <c r="DE10" s="21"/>
      <c r="DF10" s="22"/>
      <c r="DG10" s="22"/>
      <c r="DH10" s="22"/>
      <c r="DI10" s="23"/>
      <c r="DJ10" s="21"/>
      <c r="DK10" s="22"/>
      <c r="DL10" s="22"/>
      <c r="DM10" s="27" t="s">
        <v>16</v>
      </c>
      <c r="DN10" s="28"/>
      <c r="DO10" s="21"/>
      <c r="DP10" s="22"/>
      <c r="DQ10" s="22"/>
      <c r="DR10" s="20"/>
      <c r="DS10" s="28"/>
      <c r="DT10" s="27" t="s">
        <v>16</v>
      </c>
      <c r="DU10" s="22"/>
      <c r="DV10" s="22"/>
      <c r="DW10" s="22"/>
      <c r="DX10" s="23"/>
      <c r="DY10" s="21"/>
      <c r="DZ10" s="22"/>
      <c r="EA10" s="22"/>
      <c r="EB10" s="20"/>
      <c r="EC10" s="28"/>
      <c r="ED10" s="21"/>
      <c r="EE10" s="22"/>
      <c r="EF10" s="22"/>
      <c r="EG10" s="20"/>
      <c r="EH10" s="28"/>
      <c r="EI10" s="21"/>
      <c r="EJ10" s="22"/>
      <c r="EK10" s="22"/>
      <c r="EL10" s="22"/>
      <c r="EM10" s="23"/>
      <c r="EN10" s="21"/>
      <c r="EO10" s="22"/>
      <c r="EP10" s="22"/>
      <c r="EQ10" s="20"/>
      <c r="ER10" s="28"/>
      <c r="ES10" s="21"/>
      <c r="ET10" s="22"/>
      <c r="EU10" s="22"/>
      <c r="EV10" s="20"/>
      <c r="EW10" s="28"/>
      <c r="EX10" s="21"/>
      <c r="EY10" s="22"/>
      <c r="EZ10" s="22"/>
      <c r="FA10" s="22"/>
      <c r="FB10" s="23"/>
      <c r="FC10" s="21"/>
      <c r="FD10" s="22"/>
      <c r="FE10" s="22"/>
      <c r="FF10" s="20"/>
      <c r="FG10" s="28"/>
      <c r="FH10" s="21"/>
      <c r="FI10" s="22"/>
      <c r="FJ10" s="22"/>
      <c r="FK10" s="20"/>
      <c r="FL10" s="28"/>
      <c r="FM10" s="21"/>
      <c r="FN10" s="22"/>
      <c r="FO10" s="22"/>
      <c r="FP10" s="22"/>
      <c r="FQ10" s="23"/>
      <c r="FR10" s="21"/>
      <c r="FS10" s="22"/>
      <c r="FT10" s="22"/>
      <c r="FU10" s="20"/>
      <c r="FV10" s="28"/>
      <c r="FW10" s="21"/>
      <c r="FX10" s="22"/>
      <c r="FY10" s="22"/>
      <c r="FZ10" s="20"/>
      <c r="GA10" s="28"/>
      <c r="GB10" s="21"/>
      <c r="GC10" s="22"/>
      <c r="GD10" s="22"/>
      <c r="GE10" s="20"/>
      <c r="GF10" s="28"/>
      <c r="GG10" s="21"/>
      <c r="GH10" s="22"/>
      <c r="GI10" s="22"/>
      <c r="GJ10" s="20"/>
      <c r="GK10" s="28"/>
      <c r="GL10" s="22"/>
      <c r="GM10" s="20"/>
    </row>
    <row r="11" spans="1:211" s="13" customFormat="1" ht="24.95" customHeight="1" x14ac:dyDescent="0.25">
      <c r="A11" s="16" t="s">
        <v>62</v>
      </c>
      <c r="B11" s="31"/>
      <c r="C11" s="27" t="s">
        <v>6</v>
      </c>
      <c r="D11" s="18" t="s">
        <v>6</v>
      </c>
      <c r="E11" s="19" t="s">
        <v>6</v>
      </c>
      <c r="F11" s="20" t="s">
        <v>6</v>
      </c>
      <c r="G11" s="20" t="s">
        <v>6</v>
      </c>
      <c r="H11" s="20" t="s">
        <v>6</v>
      </c>
      <c r="I11" s="28" t="s">
        <v>6</v>
      </c>
      <c r="J11" s="28" t="s">
        <v>6</v>
      </c>
      <c r="K11" s="28" t="s">
        <v>6</v>
      </c>
      <c r="L11" s="28" t="s">
        <v>6</v>
      </c>
      <c r="M11" s="28" t="s">
        <v>6</v>
      </c>
      <c r="N11" s="24" t="s">
        <v>16</v>
      </c>
      <c r="O11" s="28" t="s">
        <v>6</v>
      </c>
      <c r="P11" s="22"/>
      <c r="Q11" s="22"/>
      <c r="R11" s="23"/>
      <c r="S11" s="32"/>
      <c r="T11" s="116"/>
      <c r="U11" s="36"/>
      <c r="V11" s="36"/>
      <c r="W11" s="27" t="s">
        <v>16</v>
      </c>
      <c r="X11" s="65"/>
      <c r="Y11" s="20"/>
      <c r="Z11" s="21"/>
      <c r="AA11" s="22"/>
      <c r="AB11" s="23"/>
      <c r="AC11" s="21"/>
      <c r="AD11" s="22"/>
      <c r="AE11" s="22"/>
      <c r="AF11" s="22"/>
      <c r="AG11" s="23"/>
      <c r="AH11" s="21"/>
      <c r="AI11" s="22"/>
      <c r="AJ11" s="22"/>
      <c r="AK11" s="22"/>
      <c r="AL11" s="23"/>
      <c r="AM11" s="21"/>
      <c r="AN11" s="22"/>
      <c r="AO11" s="22"/>
      <c r="AP11" s="20"/>
      <c r="AQ11" s="26"/>
      <c r="AR11" s="25"/>
      <c r="AS11" s="20"/>
      <c r="AT11" s="21"/>
      <c r="AU11" s="22"/>
      <c r="AV11" s="23"/>
      <c r="AW11" s="21"/>
      <c r="AX11" s="22"/>
      <c r="AY11" s="22"/>
      <c r="AZ11" s="22"/>
      <c r="BA11" s="23"/>
      <c r="BB11" s="21"/>
      <c r="BC11" s="22"/>
      <c r="BD11" s="22"/>
      <c r="BE11" s="22"/>
      <c r="BF11" s="23"/>
      <c r="BG11" s="21"/>
      <c r="BH11" s="22"/>
      <c r="BI11" s="22"/>
      <c r="BJ11" s="20"/>
      <c r="BK11" s="26"/>
      <c r="BL11" s="25"/>
      <c r="BM11" s="20"/>
      <c r="BN11" s="21"/>
      <c r="BO11" s="22"/>
      <c r="BP11" s="23"/>
      <c r="BQ11" s="21"/>
      <c r="BR11" s="22"/>
      <c r="BS11" s="22"/>
      <c r="BT11" s="22"/>
      <c r="BU11" s="23"/>
      <c r="BV11" s="21"/>
      <c r="BW11" s="22"/>
      <c r="BX11" s="22"/>
      <c r="BY11" s="22"/>
      <c r="BZ11" s="23"/>
      <c r="CA11" s="21"/>
      <c r="CB11" s="22"/>
      <c r="CC11" s="22"/>
      <c r="CD11" s="20"/>
      <c r="CE11" s="26"/>
      <c r="CF11" s="25"/>
      <c r="CG11" s="20"/>
      <c r="CH11" s="21"/>
      <c r="CI11" s="22"/>
      <c r="CJ11" s="23"/>
      <c r="CK11" s="24" t="s">
        <v>16</v>
      </c>
      <c r="CL11" s="22"/>
      <c r="CM11" s="22"/>
      <c r="CN11" s="22"/>
      <c r="CO11" s="23"/>
      <c r="CP11" s="21"/>
      <c r="CQ11" s="22"/>
      <c r="CR11" s="22"/>
      <c r="CS11" s="22"/>
      <c r="CT11" s="23"/>
      <c r="CU11" s="21"/>
      <c r="CV11" s="22"/>
      <c r="CW11" s="22"/>
      <c r="CX11" s="20"/>
      <c r="CY11" s="26"/>
      <c r="CZ11" s="25"/>
      <c r="DA11" s="20"/>
      <c r="DB11" s="21"/>
      <c r="DC11" s="22"/>
      <c r="DD11" s="23"/>
      <c r="DE11" s="21"/>
      <c r="DF11" s="22"/>
      <c r="DG11" s="22"/>
      <c r="DH11" s="22"/>
      <c r="DI11" s="23"/>
      <c r="DJ11" s="21"/>
      <c r="DK11" s="22"/>
      <c r="DL11" s="22"/>
      <c r="DM11" s="27" t="s">
        <v>16</v>
      </c>
      <c r="DN11" s="28"/>
      <c r="DO11" s="21"/>
      <c r="DP11" s="22"/>
      <c r="DQ11" s="22"/>
      <c r="DR11" s="20"/>
      <c r="DS11" s="28"/>
      <c r="DT11" s="27" t="s">
        <v>16</v>
      </c>
      <c r="DU11" s="22"/>
      <c r="DV11" s="22"/>
      <c r="DW11" s="22"/>
      <c r="DX11" s="23"/>
      <c r="DY11" s="21"/>
      <c r="DZ11" s="22"/>
      <c r="EA11" s="22"/>
      <c r="EB11" s="20"/>
      <c r="EC11" s="28"/>
      <c r="ED11" s="21"/>
      <c r="EE11" s="22"/>
      <c r="EF11" s="22"/>
      <c r="EG11" s="20"/>
      <c r="EH11" s="28"/>
      <c r="EI11" s="21"/>
      <c r="EJ11" s="22"/>
      <c r="EK11" s="22"/>
      <c r="EL11" s="22"/>
      <c r="EM11" s="23"/>
      <c r="EN11" s="21"/>
      <c r="EO11" s="22"/>
      <c r="EP11" s="22"/>
      <c r="EQ11" s="20"/>
      <c r="ER11" s="28"/>
      <c r="ES11" s="21"/>
      <c r="ET11" s="22"/>
      <c r="EU11" s="22"/>
      <c r="EV11" s="20"/>
      <c r="EW11" s="28"/>
      <c r="EX11" s="21"/>
      <c r="EY11" s="22"/>
      <c r="EZ11" s="22"/>
      <c r="FA11" s="22"/>
      <c r="FB11" s="23"/>
      <c r="FC11" s="21"/>
      <c r="FD11" s="22"/>
      <c r="FE11" s="22"/>
      <c r="FF11" s="20"/>
      <c r="FG11" s="28"/>
      <c r="FH11" s="21"/>
      <c r="FI11" s="22"/>
      <c r="FJ11" s="22"/>
      <c r="FK11" s="20"/>
      <c r="FL11" s="28"/>
      <c r="FM11" s="21"/>
      <c r="FN11" s="22"/>
      <c r="FO11" s="22"/>
      <c r="FP11" s="22"/>
      <c r="FQ11" s="23"/>
      <c r="FR11" s="21"/>
      <c r="FS11" s="22"/>
      <c r="FT11" s="22"/>
      <c r="FU11" s="20"/>
      <c r="FV11" s="28"/>
      <c r="FW11" s="21"/>
      <c r="FX11" s="22"/>
      <c r="FY11" s="22"/>
      <c r="FZ11" s="20"/>
      <c r="GA11" s="28"/>
      <c r="GB11" s="21"/>
      <c r="GC11" s="22"/>
      <c r="GD11" s="22"/>
      <c r="GE11" s="20"/>
      <c r="GF11" s="28"/>
      <c r="GG11" s="21"/>
      <c r="GH11" s="22"/>
      <c r="GI11" s="22"/>
      <c r="GJ11" s="20"/>
      <c r="GK11" s="28"/>
      <c r="GL11" s="22"/>
      <c r="GM11" s="20"/>
    </row>
    <row r="12" spans="1:211" s="13" customFormat="1" ht="24.95" customHeight="1" x14ac:dyDescent="0.25">
      <c r="A12" s="16" t="s">
        <v>63</v>
      </c>
      <c r="B12" s="31"/>
      <c r="C12" s="27" t="s">
        <v>8</v>
      </c>
      <c r="D12" s="18" t="s">
        <v>8</v>
      </c>
      <c r="E12" s="19" t="s">
        <v>8</v>
      </c>
      <c r="F12" s="20" t="s">
        <v>4</v>
      </c>
      <c r="G12" s="20" t="s">
        <v>4</v>
      </c>
      <c r="H12" s="20" t="s">
        <v>4</v>
      </c>
      <c r="I12" s="20" t="s">
        <v>79</v>
      </c>
      <c r="J12" s="28" t="s">
        <v>4</v>
      </c>
      <c r="K12" s="28" t="s">
        <v>4</v>
      </c>
      <c r="L12" s="22"/>
      <c r="M12" s="22"/>
      <c r="N12" s="24" t="s">
        <v>16</v>
      </c>
      <c r="O12" s="21"/>
      <c r="P12" s="22"/>
      <c r="Q12" s="22"/>
      <c r="R12" s="23"/>
      <c r="S12" s="32"/>
      <c r="T12" s="116"/>
      <c r="U12" s="36"/>
      <c r="V12" s="36"/>
      <c r="W12" s="27" t="s">
        <v>16</v>
      </c>
      <c r="X12" s="65"/>
      <c r="Y12" s="20"/>
      <c r="Z12" s="21"/>
      <c r="AA12" s="22"/>
      <c r="AB12" s="23"/>
      <c r="AC12" s="21"/>
      <c r="AD12" s="22"/>
      <c r="AE12" s="22"/>
      <c r="AF12" s="22"/>
      <c r="AG12" s="23"/>
      <c r="AH12" s="21"/>
      <c r="AI12" s="22"/>
      <c r="AJ12" s="22"/>
      <c r="AK12" s="22"/>
      <c r="AL12" s="23"/>
      <c r="AM12" s="21"/>
      <c r="AN12" s="22"/>
      <c r="AO12" s="22"/>
      <c r="AP12" s="20"/>
      <c r="AQ12" s="26"/>
      <c r="AR12" s="25"/>
      <c r="AS12" s="20"/>
      <c r="AT12" s="21"/>
      <c r="AU12" s="22"/>
      <c r="AV12" s="23"/>
      <c r="AW12" s="21"/>
      <c r="AX12" s="22"/>
      <c r="AY12" s="22"/>
      <c r="AZ12" s="22"/>
      <c r="BA12" s="23"/>
      <c r="BB12" s="21"/>
      <c r="BC12" s="22"/>
      <c r="BD12" s="22"/>
      <c r="BE12" s="22"/>
      <c r="BF12" s="23"/>
      <c r="BG12" s="21"/>
      <c r="BH12" s="22"/>
      <c r="BI12" s="22"/>
      <c r="BJ12" s="20"/>
      <c r="BK12" s="26"/>
      <c r="BL12" s="25"/>
      <c r="BM12" s="20"/>
      <c r="BN12" s="21"/>
      <c r="BO12" s="22"/>
      <c r="BP12" s="23"/>
      <c r="BQ12" s="21"/>
      <c r="BR12" s="22"/>
      <c r="BS12" s="22"/>
      <c r="BT12" s="22"/>
      <c r="BU12" s="23"/>
      <c r="BV12" s="21"/>
      <c r="BW12" s="22"/>
      <c r="BX12" s="22"/>
      <c r="BY12" s="22"/>
      <c r="BZ12" s="23"/>
      <c r="CA12" s="21"/>
      <c r="CB12" s="22"/>
      <c r="CC12" s="22"/>
      <c r="CD12" s="20"/>
      <c r="CE12" s="26"/>
      <c r="CF12" s="25"/>
      <c r="CG12" s="20"/>
      <c r="CH12" s="21"/>
      <c r="CI12" s="22"/>
      <c r="CJ12" s="23"/>
      <c r="CK12" s="24" t="s">
        <v>16</v>
      </c>
      <c r="CL12" s="22"/>
      <c r="CM12" s="22"/>
      <c r="CN12" s="22"/>
      <c r="CO12" s="23"/>
      <c r="CP12" s="21"/>
      <c r="CQ12" s="22"/>
      <c r="CR12" s="22"/>
      <c r="CS12" s="22"/>
      <c r="CT12" s="23"/>
      <c r="CU12" s="21"/>
      <c r="CV12" s="22"/>
      <c r="CW12" s="22"/>
      <c r="CX12" s="20"/>
      <c r="CY12" s="26"/>
      <c r="CZ12" s="25"/>
      <c r="DA12" s="20"/>
      <c r="DB12" s="21"/>
      <c r="DC12" s="22"/>
      <c r="DD12" s="23"/>
      <c r="DE12" s="21"/>
      <c r="DF12" s="22"/>
      <c r="DG12" s="22"/>
      <c r="DH12" s="22"/>
      <c r="DI12" s="23"/>
      <c r="DJ12" s="21"/>
      <c r="DK12" s="22"/>
      <c r="DL12" s="22"/>
      <c r="DM12" s="27" t="s">
        <v>16</v>
      </c>
      <c r="DN12" s="28"/>
      <c r="DO12" s="21"/>
      <c r="DP12" s="22"/>
      <c r="DQ12" s="22"/>
      <c r="DR12" s="20"/>
      <c r="DS12" s="28"/>
      <c r="DT12" s="27" t="s">
        <v>16</v>
      </c>
      <c r="DU12" s="22"/>
      <c r="DV12" s="22"/>
      <c r="DW12" s="22"/>
      <c r="DX12" s="23"/>
      <c r="DY12" s="21"/>
      <c r="DZ12" s="22"/>
      <c r="EA12" s="22"/>
      <c r="EB12" s="20"/>
      <c r="EC12" s="28"/>
      <c r="ED12" s="21"/>
      <c r="EE12" s="22"/>
      <c r="EF12" s="22"/>
      <c r="EG12" s="20"/>
      <c r="EH12" s="28"/>
      <c r="EI12" s="21"/>
      <c r="EJ12" s="22"/>
      <c r="EK12" s="22"/>
      <c r="EL12" s="22"/>
      <c r="EM12" s="23"/>
      <c r="EN12" s="21"/>
      <c r="EO12" s="22"/>
      <c r="EP12" s="22"/>
      <c r="EQ12" s="20"/>
      <c r="ER12" s="28"/>
      <c r="ES12" s="21"/>
      <c r="ET12" s="22"/>
      <c r="EU12" s="22"/>
      <c r="EV12" s="20"/>
      <c r="EW12" s="28"/>
      <c r="EX12" s="21"/>
      <c r="EY12" s="22"/>
      <c r="EZ12" s="22"/>
      <c r="FA12" s="22"/>
      <c r="FB12" s="23"/>
      <c r="FC12" s="21"/>
      <c r="FD12" s="22"/>
      <c r="FE12" s="22"/>
      <c r="FF12" s="20"/>
      <c r="FG12" s="28"/>
      <c r="FH12" s="21"/>
      <c r="FI12" s="22"/>
      <c r="FJ12" s="22"/>
      <c r="FK12" s="20"/>
      <c r="FL12" s="28"/>
      <c r="FM12" s="21"/>
      <c r="FN12" s="22"/>
      <c r="FO12" s="22"/>
      <c r="FP12" s="22"/>
      <c r="FQ12" s="23"/>
      <c r="FR12" s="21"/>
      <c r="FS12" s="22"/>
      <c r="FT12" s="22"/>
      <c r="FU12" s="20"/>
      <c r="FV12" s="28"/>
      <c r="FW12" s="21"/>
      <c r="FX12" s="22"/>
      <c r="FY12" s="22"/>
      <c r="FZ12" s="20"/>
      <c r="GA12" s="28"/>
      <c r="GB12" s="21"/>
      <c r="GC12" s="22"/>
      <c r="GD12" s="22"/>
      <c r="GE12" s="20"/>
      <c r="GF12" s="28"/>
      <c r="GG12" s="21"/>
      <c r="GH12" s="22"/>
      <c r="GI12" s="22"/>
      <c r="GJ12" s="20"/>
      <c r="GK12" s="28"/>
      <c r="GL12" s="22"/>
      <c r="GM12" s="20"/>
    </row>
    <row r="13" spans="1:211" s="13" customFormat="1" ht="24.95" customHeight="1" x14ac:dyDescent="0.25">
      <c r="A13" s="16" t="s">
        <v>64</v>
      </c>
      <c r="B13" s="31"/>
      <c r="C13" s="27" t="s">
        <v>8</v>
      </c>
      <c r="D13" s="18" t="s">
        <v>8</v>
      </c>
      <c r="E13" s="19" t="s">
        <v>8</v>
      </c>
      <c r="F13" s="20" t="s">
        <v>4</v>
      </c>
      <c r="G13" s="20" t="s">
        <v>4</v>
      </c>
      <c r="H13" s="20" t="s">
        <v>4</v>
      </c>
      <c r="I13" s="28" t="s">
        <v>4</v>
      </c>
      <c r="J13" s="28" t="s">
        <v>4</v>
      </c>
      <c r="K13" s="28" t="s">
        <v>4</v>
      </c>
      <c r="L13" s="22"/>
      <c r="M13" s="22"/>
      <c r="N13" s="24" t="s">
        <v>16</v>
      </c>
      <c r="O13" s="21"/>
      <c r="P13" s="22"/>
      <c r="Q13" s="22"/>
      <c r="R13" s="23"/>
      <c r="S13" s="32"/>
      <c r="T13" s="116"/>
      <c r="U13" s="36"/>
      <c r="V13" s="36"/>
      <c r="W13" s="27" t="s">
        <v>16</v>
      </c>
      <c r="X13" s="65"/>
      <c r="Y13" s="20"/>
      <c r="Z13" s="21"/>
      <c r="AA13" s="22"/>
      <c r="AB13" s="23"/>
      <c r="AC13" s="21"/>
      <c r="AD13" s="22"/>
      <c r="AE13" s="22"/>
      <c r="AF13" s="22"/>
      <c r="AG13" s="23"/>
      <c r="AH13" s="21"/>
      <c r="AI13" s="22"/>
      <c r="AJ13" s="22"/>
      <c r="AK13" s="22"/>
      <c r="AL13" s="23"/>
      <c r="AM13" s="21"/>
      <c r="AN13" s="22"/>
      <c r="AO13" s="22"/>
      <c r="AP13" s="20"/>
      <c r="AQ13" s="26"/>
      <c r="AR13" s="25"/>
      <c r="AS13" s="20"/>
      <c r="AT13" s="21"/>
      <c r="AU13" s="22"/>
      <c r="AV13" s="23"/>
      <c r="AW13" s="21"/>
      <c r="AX13" s="22"/>
      <c r="AY13" s="22"/>
      <c r="AZ13" s="22"/>
      <c r="BA13" s="23"/>
      <c r="BB13" s="21"/>
      <c r="BC13" s="22"/>
      <c r="BD13" s="22"/>
      <c r="BE13" s="22"/>
      <c r="BF13" s="23"/>
      <c r="BG13" s="21"/>
      <c r="BH13" s="22"/>
      <c r="BI13" s="22"/>
      <c r="BJ13" s="20"/>
      <c r="BK13" s="26"/>
      <c r="BL13" s="25"/>
      <c r="BM13" s="20"/>
      <c r="BN13" s="21"/>
      <c r="BO13" s="22"/>
      <c r="BP13" s="23"/>
      <c r="BQ13" s="21"/>
      <c r="BR13" s="22"/>
      <c r="BS13" s="22"/>
      <c r="BT13" s="22"/>
      <c r="BU13" s="23"/>
      <c r="BV13" s="21"/>
      <c r="BW13" s="22"/>
      <c r="BX13" s="22"/>
      <c r="BY13" s="22"/>
      <c r="BZ13" s="23"/>
      <c r="CA13" s="21"/>
      <c r="CB13" s="22"/>
      <c r="CC13" s="22"/>
      <c r="CD13" s="20"/>
      <c r="CE13" s="26"/>
      <c r="CF13" s="25"/>
      <c r="CG13" s="20"/>
      <c r="CH13" s="21"/>
      <c r="CI13" s="22"/>
      <c r="CJ13" s="23"/>
      <c r="CK13" s="24" t="s">
        <v>16</v>
      </c>
      <c r="CL13" s="22"/>
      <c r="CM13" s="22"/>
      <c r="CN13" s="22"/>
      <c r="CO13" s="23"/>
      <c r="CP13" s="21"/>
      <c r="CQ13" s="22"/>
      <c r="CR13" s="22"/>
      <c r="CS13" s="22"/>
      <c r="CT13" s="23"/>
      <c r="CU13" s="21"/>
      <c r="CV13" s="22"/>
      <c r="CW13" s="22"/>
      <c r="CX13" s="20"/>
      <c r="CY13" s="26"/>
      <c r="CZ13" s="25"/>
      <c r="DA13" s="20"/>
      <c r="DB13" s="21"/>
      <c r="DC13" s="22"/>
      <c r="DD13" s="23"/>
      <c r="DE13" s="21"/>
      <c r="DF13" s="22"/>
      <c r="DG13" s="22"/>
      <c r="DH13" s="22"/>
      <c r="DI13" s="23"/>
      <c r="DJ13" s="21"/>
      <c r="DK13" s="22"/>
      <c r="DL13" s="22"/>
      <c r="DM13" s="27" t="s">
        <v>16</v>
      </c>
      <c r="DN13" s="28"/>
      <c r="DO13" s="21"/>
      <c r="DP13" s="22"/>
      <c r="DQ13" s="22"/>
      <c r="DR13" s="20"/>
      <c r="DS13" s="28"/>
      <c r="DT13" s="27" t="s">
        <v>16</v>
      </c>
      <c r="DU13" s="22"/>
      <c r="DV13" s="22"/>
      <c r="DW13" s="22"/>
      <c r="DX13" s="23"/>
      <c r="DY13" s="21"/>
      <c r="DZ13" s="22"/>
      <c r="EA13" s="22"/>
      <c r="EB13" s="20"/>
      <c r="EC13" s="28"/>
      <c r="ED13" s="21"/>
      <c r="EE13" s="22"/>
      <c r="EF13" s="22"/>
      <c r="EG13" s="20"/>
      <c r="EH13" s="28"/>
      <c r="EI13" s="21"/>
      <c r="EJ13" s="22"/>
      <c r="EK13" s="22"/>
      <c r="EL13" s="22"/>
      <c r="EM13" s="23"/>
      <c r="EN13" s="21"/>
      <c r="EO13" s="22"/>
      <c r="EP13" s="22"/>
      <c r="EQ13" s="20"/>
      <c r="ER13" s="28"/>
      <c r="ES13" s="21"/>
      <c r="ET13" s="22"/>
      <c r="EU13" s="22"/>
      <c r="EV13" s="20"/>
      <c r="EW13" s="28"/>
      <c r="EX13" s="21"/>
      <c r="EY13" s="22"/>
      <c r="EZ13" s="22"/>
      <c r="FA13" s="22"/>
      <c r="FB13" s="23"/>
      <c r="FC13" s="21"/>
      <c r="FD13" s="22"/>
      <c r="FE13" s="22"/>
      <c r="FF13" s="20"/>
      <c r="FG13" s="28"/>
      <c r="FH13" s="21"/>
      <c r="FI13" s="22"/>
      <c r="FJ13" s="22"/>
      <c r="FK13" s="20"/>
      <c r="FL13" s="28"/>
      <c r="FM13" s="21"/>
      <c r="FN13" s="22"/>
      <c r="FO13" s="22"/>
      <c r="FP13" s="22"/>
      <c r="FQ13" s="23"/>
      <c r="FR13" s="21"/>
      <c r="FS13" s="22"/>
      <c r="FT13" s="22"/>
      <c r="FU13" s="20"/>
      <c r="FV13" s="28"/>
      <c r="FW13" s="21"/>
      <c r="FX13" s="22"/>
      <c r="FY13" s="22"/>
      <c r="FZ13" s="20"/>
      <c r="GA13" s="28"/>
      <c r="GB13" s="21"/>
      <c r="GC13" s="22"/>
      <c r="GD13" s="22"/>
      <c r="GE13" s="20"/>
      <c r="GF13" s="28"/>
      <c r="GG13" s="21"/>
      <c r="GH13" s="22"/>
      <c r="GI13" s="22"/>
      <c r="GJ13" s="20"/>
      <c r="GK13" s="28"/>
      <c r="GL13" s="22"/>
      <c r="GM13" s="20"/>
    </row>
    <row r="14" spans="1:211" s="13" customFormat="1" ht="24.95" customHeight="1" x14ac:dyDescent="0.25">
      <c r="A14" s="16" t="s">
        <v>65</v>
      </c>
      <c r="B14" s="31"/>
      <c r="C14" s="27" t="s">
        <v>5</v>
      </c>
      <c r="D14" s="18" t="s">
        <v>5</v>
      </c>
      <c r="E14" s="19" t="s">
        <v>5</v>
      </c>
      <c r="F14" s="17" t="s">
        <v>5</v>
      </c>
      <c r="G14" s="20" t="s">
        <v>5</v>
      </c>
      <c r="H14" s="20" t="s">
        <v>5</v>
      </c>
      <c r="I14" s="28" t="s">
        <v>5</v>
      </c>
      <c r="J14" s="29" t="s">
        <v>5</v>
      </c>
      <c r="K14" s="17" t="s">
        <v>5</v>
      </c>
      <c r="L14" s="17" t="s">
        <v>5</v>
      </c>
      <c r="M14" s="17" t="s">
        <v>5</v>
      </c>
      <c r="N14" s="24" t="s">
        <v>16</v>
      </c>
      <c r="O14" s="29" t="s">
        <v>5</v>
      </c>
      <c r="P14" s="17" t="s">
        <v>5</v>
      </c>
      <c r="Q14" s="17" t="s">
        <v>5</v>
      </c>
      <c r="R14" s="24" t="s">
        <v>5</v>
      </c>
      <c r="S14" s="50"/>
      <c r="T14" s="116"/>
      <c r="U14" s="36"/>
      <c r="V14" s="36"/>
      <c r="W14" s="27" t="s">
        <v>16</v>
      </c>
      <c r="X14" s="66" t="s">
        <v>5</v>
      </c>
      <c r="Y14" s="17" t="s">
        <v>13</v>
      </c>
      <c r="Z14" s="29" t="s">
        <v>5</v>
      </c>
      <c r="AA14" s="17" t="s">
        <v>5</v>
      </c>
      <c r="AB14" s="24" t="s">
        <v>5</v>
      </c>
      <c r="AC14" s="29" t="s">
        <v>5</v>
      </c>
      <c r="AD14" s="17" t="s">
        <v>5</v>
      </c>
      <c r="AE14" s="17" t="s">
        <v>5</v>
      </c>
      <c r="AF14" s="17" t="s">
        <v>5</v>
      </c>
      <c r="AG14" s="24" t="s">
        <v>5</v>
      </c>
      <c r="AH14" s="29" t="s">
        <v>5</v>
      </c>
      <c r="AI14" s="17" t="s">
        <v>5</v>
      </c>
      <c r="AJ14" s="17" t="s">
        <v>5</v>
      </c>
      <c r="AK14" s="17" t="s">
        <v>5</v>
      </c>
      <c r="AL14" s="24" t="s">
        <v>5</v>
      </c>
      <c r="AM14" s="29" t="s">
        <v>5</v>
      </c>
      <c r="AN14" s="17" t="s">
        <v>5</v>
      </c>
      <c r="AO14" s="17" t="s">
        <v>5</v>
      </c>
      <c r="AP14" s="17" t="s">
        <v>5</v>
      </c>
      <c r="AQ14" s="18" t="s">
        <v>5</v>
      </c>
      <c r="AR14" s="19" t="s">
        <v>5</v>
      </c>
      <c r="AS14" s="17" t="s">
        <v>13</v>
      </c>
      <c r="AT14" s="29" t="s">
        <v>5</v>
      </c>
      <c r="AU14" s="17" t="s">
        <v>5</v>
      </c>
      <c r="AV14" s="24" t="s">
        <v>5</v>
      </c>
      <c r="AW14" s="29" t="s">
        <v>5</v>
      </c>
      <c r="AX14" s="17" t="s">
        <v>5</v>
      </c>
      <c r="AY14" s="17" t="s">
        <v>5</v>
      </c>
      <c r="AZ14" s="17" t="s">
        <v>5</v>
      </c>
      <c r="BA14" s="24" t="s">
        <v>5</v>
      </c>
      <c r="BB14" s="29" t="s">
        <v>5</v>
      </c>
      <c r="BC14" s="17" t="s">
        <v>5</v>
      </c>
      <c r="BD14" s="17" t="s">
        <v>5</v>
      </c>
      <c r="BE14" s="17" t="s">
        <v>5</v>
      </c>
      <c r="BF14" s="24" t="s">
        <v>5</v>
      </c>
      <c r="BG14" s="29" t="s">
        <v>5</v>
      </c>
      <c r="BH14" s="17" t="s">
        <v>5</v>
      </c>
      <c r="BI14" s="17" t="s">
        <v>5</v>
      </c>
      <c r="BJ14" s="17" t="s">
        <v>5</v>
      </c>
      <c r="BK14" s="18" t="s">
        <v>5</v>
      </c>
      <c r="BL14" s="19" t="s">
        <v>5</v>
      </c>
      <c r="BM14" s="17" t="s">
        <v>13</v>
      </c>
      <c r="BN14" s="29" t="s">
        <v>5</v>
      </c>
      <c r="BO14" s="17" t="s">
        <v>5</v>
      </c>
      <c r="BP14" s="24" t="s">
        <v>5</v>
      </c>
      <c r="BQ14" s="29" t="s">
        <v>5</v>
      </c>
      <c r="BR14" s="17" t="s">
        <v>5</v>
      </c>
      <c r="BS14" s="17" t="s">
        <v>5</v>
      </c>
      <c r="BT14" s="17" t="s">
        <v>5</v>
      </c>
      <c r="BU14" s="24" t="s">
        <v>5</v>
      </c>
      <c r="BV14" s="29" t="s">
        <v>5</v>
      </c>
      <c r="BW14" s="17" t="s">
        <v>5</v>
      </c>
      <c r="BX14" s="17" t="s">
        <v>5</v>
      </c>
      <c r="BY14" s="17" t="s">
        <v>5</v>
      </c>
      <c r="BZ14" s="24" t="s">
        <v>5</v>
      </c>
      <c r="CA14" s="29" t="s">
        <v>5</v>
      </c>
      <c r="CB14" s="17" t="s">
        <v>5</v>
      </c>
      <c r="CC14" s="17" t="s">
        <v>5</v>
      </c>
      <c r="CD14" s="17" t="s">
        <v>5</v>
      </c>
      <c r="CE14" s="18" t="s">
        <v>5</v>
      </c>
      <c r="CF14" s="19" t="s">
        <v>5</v>
      </c>
      <c r="CG14" s="17" t="s">
        <v>13</v>
      </c>
      <c r="CH14" s="29" t="s">
        <v>5</v>
      </c>
      <c r="CI14" s="17" t="s">
        <v>5</v>
      </c>
      <c r="CJ14" s="24" t="s">
        <v>5</v>
      </c>
      <c r="CK14" s="24" t="s">
        <v>16</v>
      </c>
      <c r="CL14" s="17" t="s">
        <v>5</v>
      </c>
      <c r="CM14" s="17" t="s">
        <v>5</v>
      </c>
      <c r="CN14" s="17" t="s">
        <v>5</v>
      </c>
      <c r="CO14" s="24" t="s">
        <v>5</v>
      </c>
      <c r="CP14" s="29" t="s">
        <v>5</v>
      </c>
      <c r="CQ14" s="17" t="s">
        <v>5</v>
      </c>
      <c r="CR14" s="17" t="s">
        <v>5</v>
      </c>
      <c r="CS14" s="17" t="s">
        <v>5</v>
      </c>
      <c r="CT14" s="24" t="s">
        <v>5</v>
      </c>
      <c r="CU14" s="29" t="s">
        <v>5</v>
      </c>
      <c r="CV14" s="17" t="s">
        <v>5</v>
      </c>
      <c r="CW14" s="17" t="s">
        <v>5</v>
      </c>
      <c r="CX14" s="17" t="s">
        <v>5</v>
      </c>
      <c r="CY14" s="18" t="s">
        <v>5</v>
      </c>
      <c r="CZ14" s="19" t="s">
        <v>5</v>
      </c>
      <c r="DA14" s="17" t="s">
        <v>13</v>
      </c>
      <c r="DB14" s="29" t="s">
        <v>5</v>
      </c>
      <c r="DC14" s="17" t="s">
        <v>5</v>
      </c>
      <c r="DD14" s="24" t="s">
        <v>5</v>
      </c>
      <c r="DE14" s="29" t="s">
        <v>5</v>
      </c>
      <c r="DF14" s="17" t="s">
        <v>5</v>
      </c>
      <c r="DG14" s="17" t="s">
        <v>5</v>
      </c>
      <c r="DH14" s="17" t="s">
        <v>5</v>
      </c>
      <c r="DI14" s="24" t="s">
        <v>5</v>
      </c>
      <c r="DJ14" s="29" t="s">
        <v>5</v>
      </c>
      <c r="DK14" s="17" t="s">
        <v>5</v>
      </c>
      <c r="DL14" s="17" t="s">
        <v>5</v>
      </c>
      <c r="DM14" s="27" t="s">
        <v>16</v>
      </c>
      <c r="DN14" s="24" t="s">
        <v>5</v>
      </c>
      <c r="DO14" s="29" t="s">
        <v>5</v>
      </c>
      <c r="DP14" s="17" t="s">
        <v>5</v>
      </c>
      <c r="DQ14" s="17" t="s">
        <v>5</v>
      </c>
      <c r="DR14" s="17" t="s">
        <v>5</v>
      </c>
      <c r="DS14" s="24" t="s">
        <v>5</v>
      </c>
      <c r="DT14" s="27" t="s">
        <v>16</v>
      </c>
      <c r="DU14" s="17" t="s">
        <v>5</v>
      </c>
      <c r="DV14" s="17" t="s">
        <v>5</v>
      </c>
      <c r="DW14" s="17" t="s">
        <v>5</v>
      </c>
      <c r="DX14" s="24" t="s">
        <v>5</v>
      </c>
      <c r="DY14" s="29" t="s">
        <v>5</v>
      </c>
      <c r="DZ14" s="17" t="s">
        <v>5</v>
      </c>
      <c r="EA14" s="17" t="s">
        <v>5</v>
      </c>
      <c r="EB14" s="17" t="s">
        <v>5</v>
      </c>
      <c r="EC14" s="24" t="s">
        <v>5</v>
      </c>
      <c r="ED14" s="29" t="s">
        <v>5</v>
      </c>
      <c r="EE14" s="17" t="s">
        <v>5</v>
      </c>
      <c r="EF14" s="17" t="s">
        <v>5</v>
      </c>
      <c r="EG14" s="17" t="s">
        <v>5</v>
      </c>
      <c r="EH14" s="24" t="s">
        <v>5</v>
      </c>
      <c r="EI14" s="29" t="s">
        <v>5</v>
      </c>
      <c r="EJ14" s="17" t="s">
        <v>5</v>
      </c>
      <c r="EK14" s="17" t="s">
        <v>5</v>
      </c>
      <c r="EL14" s="17" t="s">
        <v>5</v>
      </c>
      <c r="EM14" s="24" t="s">
        <v>5</v>
      </c>
      <c r="EN14" s="29" t="s">
        <v>5</v>
      </c>
      <c r="EO14" s="17" t="s">
        <v>5</v>
      </c>
      <c r="EP14" s="17" t="s">
        <v>5</v>
      </c>
      <c r="EQ14" s="17" t="s">
        <v>5</v>
      </c>
      <c r="ER14" s="24" t="s">
        <v>5</v>
      </c>
      <c r="ES14" s="29" t="s">
        <v>5</v>
      </c>
      <c r="ET14" s="17" t="s">
        <v>5</v>
      </c>
      <c r="EU14" s="17" t="s">
        <v>5</v>
      </c>
      <c r="EV14" s="17" t="s">
        <v>5</v>
      </c>
      <c r="EW14" s="24" t="s">
        <v>5</v>
      </c>
      <c r="EX14" s="29" t="s">
        <v>5</v>
      </c>
      <c r="EY14" s="17" t="s">
        <v>5</v>
      </c>
      <c r="EZ14" s="17" t="s">
        <v>5</v>
      </c>
      <c r="FA14" s="17" t="s">
        <v>5</v>
      </c>
      <c r="FB14" s="24" t="s">
        <v>5</v>
      </c>
      <c r="FC14" s="29" t="s">
        <v>5</v>
      </c>
      <c r="FD14" s="17" t="s">
        <v>5</v>
      </c>
      <c r="FE14" s="17" t="s">
        <v>5</v>
      </c>
      <c r="FF14" s="17" t="s">
        <v>5</v>
      </c>
      <c r="FG14" s="24" t="s">
        <v>5</v>
      </c>
      <c r="FH14" s="29" t="s">
        <v>5</v>
      </c>
      <c r="FI14" s="17" t="s">
        <v>5</v>
      </c>
      <c r="FJ14" s="17" t="s">
        <v>5</v>
      </c>
      <c r="FK14" s="17" t="s">
        <v>5</v>
      </c>
      <c r="FL14" s="24" t="s">
        <v>5</v>
      </c>
      <c r="FM14" s="29" t="s">
        <v>5</v>
      </c>
      <c r="FN14" s="17" t="s">
        <v>5</v>
      </c>
      <c r="FO14" s="17" t="s">
        <v>5</v>
      </c>
      <c r="FP14" s="17" t="s">
        <v>5</v>
      </c>
      <c r="FQ14" s="24" t="s">
        <v>5</v>
      </c>
      <c r="FR14" s="29" t="s">
        <v>5</v>
      </c>
      <c r="FS14" s="17" t="s">
        <v>5</v>
      </c>
      <c r="FT14" s="17" t="s">
        <v>5</v>
      </c>
      <c r="FU14" s="17" t="s">
        <v>5</v>
      </c>
      <c r="FV14" s="24" t="s">
        <v>5</v>
      </c>
      <c r="FW14" s="29" t="s">
        <v>5</v>
      </c>
      <c r="FX14" s="17" t="s">
        <v>5</v>
      </c>
      <c r="FY14" s="17" t="s">
        <v>5</v>
      </c>
      <c r="FZ14" s="17" t="s">
        <v>5</v>
      </c>
      <c r="GA14" s="24" t="s">
        <v>5</v>
      </c>
      <c r="GB14" s="29" t="s">
        <v>5</v>
      </c>
      <c r="GC14" s="17" t="s">
        <v>5</v>
      </c>
      <c r="GD14" s="17" t="s">
        <v>5</v>
      </c>
      <c r="GE14" s="17" t="s">
        <v>5</v>
      </c>
      <c r="GF14" s="24" t="s">
        <v>5</v>
      </c>
      <c r="GG14" s="29" t="s">
        <v>5</v>
      </c>
      <c r="GH14" s="17" t="s">
        <v>5</v>
      </c>
      <c r="GI14" s="17" t="s">
        <v>5</v>
      </c>
      <c r="GJ14" s="17" t="s">
        <v>5</v>
      </c>
      <c r="GK14" s="24" t="s">
        <v>5</v>
      </c>
      <c r="GL14" s="17" t="s">
        <v>5</v>
      </c>
      <c r="GM14" s="17" t="s">
        <v>5</v>
      </c>
    </row>
    <row r="15" spans="1:211" s="13" customFormat="1" ht="24.95" customHeight="1" x14ac:dyDescent="0.25">
      <c r="A15" s="16" t="s">
        <v>66</v>
      </c>
      <c r="B15" s="31"/>
      <c r="C15" s="27" t="s">
        <v>4</v>
      </c>
      <c r="D15" s="18" t="s">
        <v>4</v>
      </c>
      <c r="E15" s="19" t="s">
        <v>8</v>
      </c>
      <c r="F15" s="20" t="s">
        <v>4</v>
      </c>
      <c r="G15" s="20" t="s">
        <v>4</v>
      </c>
      <c r="H15" s="20" t="s">
        <v>4</v>
      </c>
      <c r="I15" s="28" t="s">
        <v>4</v>
      </c>
      <c r="J15" s="28" t="s">
        <v>4</v>
      </c>
      <c r="K15" s="28" t="s">
        <v>4</v>
      </c>
      <c r="L15" s="22"/>
      <c r="M15" s="22"/>
      <c r="N15" s="24" t="s">
        <v>16</v>
      </c>
      <c r="O15" s="21"/>
      <c r="P15" s="22"/>
      <c r="Q15" s="22"/>
      <c r="R15" s="23"/>
      <c r="S15" s="32"/>
      <c r="T15" s="116"/>
      <c r="U15" s="36"/>
      <c r="V15" s="36"/>
      <c r="W15" s="27" t="s">
        <v>16</v>
      </c>
      <c r="X15" s="65"/>
      <c r="Y15" s="20"/>
      <c r="Z15" s="21"/>
      <c r="AA15" s="22"/>
      <c r="AB15" s="23"/>
      <c r="AC15" s="21"/>
      <c r="AD15" s="22"/>
      <c r="AE15" s="22"/>
      <c r="AF15" s="22"/>
      <c r="AG15" s="23"/>
      <c r="AH15" s="21"/>
      <c r="AI15" s="22"/>
      <c r="AJ15" s="22"/>
      <c r="AK15" s="22"/>
      <c r="AL15" s="23"/>
      <c r="AM15" s="21"/>
      <c r="AN15" s="22"/>
      <c r="AO15" s="22"/>
      <c r="AP15" s="20"/>
      <c r="AQ15" s="26"/>
      <c r="AR15" s="25"/>
      <c r="AS15" s="20"/>
      <c r="AT15" s="21"/>
      <c r="AU15" s="22"/>
      <c r="AV15" s="23"/>
      <c r="AW15" s="21"/>
      <c r="AX15" s="22"/>
      <c r="AY15" s="22"/>
      <c r="AZ15" s="22"/>
      <c r="BA15" s="23"/>
      <c r="BB15" s="21"/>
      <c r="BC15" s="22"/>
      <c r="BD15" s="22"/>
      <c r="BE15" s="22"/>
      <c r="BF15" s="23"/>
      <c r="BG15" s="21"/>
      <c r="BH15" s="22"/>
      <c r="BI15" s="22"/>
      <c r="BJ15" s="20"/>
      <c r="BK15" s="26"/>
      <c r="BL15" s="25"/>
      <c r="BM15" s="20"/>
      <c r="BN15" s="21"/>
      <c r="BO15" s="22"/>
      <c r="BP15" s="23"/>
      <c r="BQ15" s="21"/>
      <c r="BR15" s="22"/>
      <c r="BS15" s="22"/>
      <c r="BT15" s="22"/>
      <c r="BU15" s="23"/>
      <c r="BV15" s="21"/>
      <c r="BW15" s="22"/>
      <c r="BX15" s="22"/>
      <c r="BY15" s="22"/>
      <c r="BZ15" s="23"/>
      <c r="CA15" s="21"/>
      <c r="CB15" s="22"/>
      <c r="CC15" s="22"/>
      <c r="CD15" s="20"/>
      <c r="CE15" s="26"/>
      <c r="CF15" s="25"/>
      <c r="CG15" s="20"/>
      <c r="CH15" s="21"/>
      <c r="CI15" s="22"/>
      <c r="CJ15" s="23"/>
      <c r="CK15" s="24" t="s">
        <v>16</v>
      </c>
      <c r="CL15" s="22"/>
      <c r="CM15" s="22"/>
      <c r="CN15" s="22"/>
      <c r="CO15" s="23"/>
      <c r="CP15" s="21"/>
      <c r="CQ15" s="22"/>
      <c r="CR15" s="22"/>
      <c r="CS15" s="22"/>
      <c r="CT15" s="23"/>
      <c r="CU15" s="21"/>
      <c r="CV15" s="22"/>
      <c r="CW15" s="22"/>
      <c r="CX15" s="20"/>
      <c r="CY15" s="26"/>
      <c r="CZ15" s="25"/>
      <c r="DA15" s="20"/>
      <c r="DB15" s="21"/>
      <c r="DC15" s="22"/>
      <c r="DD15" s="23"/>
      <c r="DE15" s="21"/>
      <c r="DF15" s="22"/>
      <c r="DG15" s="22"/>
      <c r="DH15" s="22"/>
      <c r="DI15" s="23"/>
      <c r="DJ15" s="21"/>
      <c r="DK15" s="22"/>
      <c r="DL15" s="22"/>
      <c r="DM15" s="27" t="s">
        <v>16</v>
      </c>
      <c r="DN15" s="28"/>
      <c r="DO15" s="21"/>
      <c r="DP15" s="22"/>
      <c r="DQ15" s="22"/>
      <c r="DR15" s="20"/>
      <c r="DS15" s="28"/>
      <c r="DT15" s="27" t="s">
        <v>16</v>
      </c>
      <c r="DU15" s="22"/>
      <c r="DV15" s="22"/>
      <c r="DW15" s="22"/>
      <c r="DX15" s="23"/>
      <c r="DY15" s="21"/>
      <c r="DZ15" s="22"/>
      <c r="EA15" s="22"/>
      <c r="EB15" s="20"/>
      <c r="EC15" s="28"/>
      <c r="ED15" s="21"/>
      <c r="EE15" s="22"/>
      <c r="EF15" s="22"/>
      <c r="EG15" s="20"/>
      <c r="EH15" s="28"/>
      <c r="EI15" s="21"/>
      <c r="EJ15" s="22"/>
      <c r="EK15" s="22"/>
      <c r="EL15" s="22"/>
      <c r="EM15" s="23"/>
      <c r="EN15" s="21"/>
      <c r="EO15" s="22"/>
      <c r="EP15" s="22"/>
      <c r="EQ15" s="20"/>
      <c r="ER15" s="28"/>
      <c r="ES15" s="21"/>
      <c r="ET15" s="22"/>
      <c r="EU15" s="22"/>
      <c r="EV15" s="20"/>
      <c r="EW15" s="28"/>
      <c r="EX15" s="21"/>
      <c r="EY15" s="22"/>
      <c r="EZ15" s="22"/>
      <c r="FA15" s="22"/>
      <c r="FB15" s="23"/>
      <c r="FC15" s="21"/>
      <c r="FD15" s="22"/>
      <c r="FE15" s="22"/>
      <c r="FF15" s="20"/>
      <c r="FG15" s="28"/>
      <c r="FH15" s="21"/>
      <c r="FI15" s="22"/>
      <c r="FJ15" s="22"/>
      <c r="FK15" s="20"/>
      <c r="FL15" s="28"/>
      <c r="FM15" s="21"/>
      <c r="FN15" s="22"/>
      <c r="FO15" s="22"/>
      <c r="FP15" s="22"/>
      <c r="FQ15" s="23"/>
      <c r="FR15" s="21"/>
      <c r="FS15" s="22"/>
      <c r="FT15" s="22"/>
      <c r="FU15" s="20"/>
      <c r="FV15" s="28"/>
      <c r="FW15" s="21"/>
      <c r="FX15" s="22"/>
      <c r="FY15" s="22"/>
      <c r="FZ15" s="20"/>
      <c r="GA15" s="28"/>
      <c r="GB15" s="21"/>
      <c r="GC15" s="22"/>
      <c r="GD15" s="22"/>
      <c r="GE15" s="20"/>
      <c r="GF15" s="28"/>
      <c r="GG15" s="21"/>
      <c r="GH15" s="22"/>
      <c r="GI15" s="22"/>
      <c r="GJ15" s="20"/>
      <c r="GK15" s="28"/>
      <c r="GL15" s="22"/>
      <c r="GM15" s="20"/>
    </row>
    <row r="16" spans="1:211" s="13" customFormat="1" ht="24.95" customHeight="1" x14ac:dyDescent="0.25">
      <c r="A16" s="16" t="s">
        <v>67</v>
      </c>
      <c r="B16" s="31"/>
      <c r="C16" s="27" t="s">
        <v>7</v>
      </c>
      <c r="D16" s="18" t="s">
        <v>7</v>
      </c>
      <c r="E16" s="19" t="s">
        <v>7</v>
      </c>
      <c r="F16" s="20" t="s">
        <v>7</v>
      </c>
      <c r="G16" s="20" t="s">
        <v>7</v>
      </c>
      <c r="H16" s="20" t="s">
        <v>6</v>
      </c>
      <c r="I16" s="28" t="s">
        <v>6</v>
      </c>
      <c r="J16" s="28" t="s">
        <v>6</v>
      </c>
      <c r="K16" s="28" t="s">
        <v>6</v>
      </c>
      <c r="L16" s="28" t="s">
        <v>6</v>
      </c>
      <c r="M16" s="28" t="s">
        <v>6</v>
      </c>
      <c r="N16" s="24" t="s">
        <v>16</v>
      </c>
      <c r="O16" s="21"/>
      <c r="P16" s="22"/>
      <c r="Q16" s="22"/>
      <c r="R16" s="23"/>
      <c r="S16" s="32"/>
      <c r="T16" s="116"/>
      <c r="U16" s="36"/>
      <c r="V16" s="36"/>
      <c r="W16" s="27" t="s">
        <v>16</v>
      </c>
      <c r="X16" s="65"/>
      <c r="Y16" s="20"/>
      <c r="Z16" s="21"/>
      <c r="AA16" s="22"/>
      <c r="AB16" s="23"/>
      <c r="AC16" s="21"/>
      <c r="AD16" s="22"/>
      <c r="AE16" s="22"/>
      <c r="AF16" s="22"/>
      <c r="AG16" s="23"/>
      <c r="AH16" s="21"/>
      <c r="AI16" s="22"/>
      <c r="AJ16" s="22"/>
      <c r="AK16" s="22"/>
      <c r="AL16" s="23"/>
      <c r="AM16" s="21"/>
      <c r="AN16" s="22"/>
      <c r="AO16" s="22"/>
      <c r="AP16" s="20"/>
      <c r="AQ16" s="26"/>
      <c r="AR16" s="25"/>
      <c r="AS16" s="20"/>
      <c r="AT16" s="21"/>
      <c r="AU16" s="22"/>
      <c r="AV16" s="23"/>
      <c r="AW16" s="21"/>
      <c r="AX16" s="22"/>
      <c r="AY16" s="22"/>
      <c r="AZ16" s="22"/>
      <c r="BA16" s="23"/>
      <c r="BB16" s="21"/>
      <c r="BC16" s="22"/>
      <c r="BD16" s="22"/>
      <c r="BE16" s="22"/>
      <c r="BF16" s="23"/>
      <c r="BG16" s="21"/>
      <c r="BH16" s="22"/>
      <c r="BI16" s="22"/>
      <c r="BJ16" s="20"/>
      <c r="BK16" s="26"/>
      <c r="BL16" s="25"/>
      <c r="BM16" s="20"/>
      <c r="BN16" s="21"/>
      <c r="BO16" s="22"/>
      <c r="BP16" s="23"/>
      <c r="BQ16" s="21"/>
      <c r="BR16" s="22"/>
      <c r="BS16" s="22"/>
      <c r="BT16" s="22"/>
      <c r="BU16" s="23"/>
      <c r="BV16" s="21"/>
      <c r="BW16" s="22"/>
      <c r="BX16" s="22"/>
      <c r="BY16" s="22"/>
      <c r="BZ16" s="23"/>
      <c r="CA16" s="21"/>
      <c r="CB16" s="22"/>
      <c r="CC16" s="22"/>
      <c r="CD16" s="20"/>
      <c r="CE16" s="26"/>
      <c r="CF16" s="25"/>
      <c r="CG16" s="20"/>
      <c r="CH16" s="21"/>
      <c r="CI16" s="22"/>
      <c r="CJ16" s="23"/>
      <c r="CK16" s="24" t="s">
        <v>16</v>
      </c>
      <c r="CL16" s="22"/>
      <c r="CM16" s="22"/>
      <c r="CN16" s="22"/>
      <c r="CO16" s="23"/>
      <c r="CP16" s="21"/>
      <c r="CQ16" s="22"/>
      <c r="CR16" s="22"/>
      <c r="CS16" s="22"/>
      <c r="CT16" s="23"/>
      <c r="CU16" s="21"/>
      <c r="CV16" s="22"/>
      <c r="CW16" s="22"/>
      <c r="CX16" s="20"/>
      <c r="CY16" s="26"/>
      <c r="CZ16" s="25"/>
      <c r="DA16" s="20"/>
      <c r="DB16" s="21"/>
      <c r="DC16" s="22"/>
      <c r="DD16" s="23"/>
      <c r="DE16" s="21"/>
      <c r="DF16" s="22"/>
      <c r="DG16" s="22"/>
      <c r="DH16" s="22"/>
      <c r="DI16" s="23"/>
      <c r="DJ16" s="21"/>
      <c r="DK16" s="22"/>
      <c r="DL16" s="22"/>
      <c r="DM16" s="27" t="s">
        <v>16</v>
      </c>
      <c r="DN16" s="28"/>
      <c r="DO16" s="21"/>
      <c r="DP16" s="22"/>
      <c r="DQ16" s="22"/>
      <c r="DR16" s="20"/>
      <c r="DS16" s="28"/>
      <c r="DT16" s="27" t="s">
        <v>16</v>
      </c>
      <c r="DU16" s="22"/>
      <c r="DV16" s="22"/>
      <c r="DW16" s="22"/>
      <c r="DX16" s="23"/>
      <c r="DY16" s="21"/>
      <c r="DZ16" s="22"/>
      <c r="EA16" s="22"/>
      <c r="EB16" s="20"/>
      <c r="EC16" s="28"/>
      <c r="ED16" s="21"/>
      <c r="EE16" s="22"/>
      <c r="EF16" s="22"/>
      <c r="EG16" s="20"/>
      <c r="EH16" s="28"/>
      <c r="EI16" s="21"/>
      <c r="EJ16" s="22"/>
      <c r="EK16" s="22"/>
      <c r="EL16" s="22"/>
      <c r="EM16" s="23"/>
      <c r="EN16" s="21"/>
      <c r="EO16" s="22"/>
      <c r="EP16" s="22"/>
      <c r="EQ16" s="20"/>
      <c r="ER16" s="28"/>
      <c r="ES16" s="21"/>
      <c r="ET16" s="22"/>
      <c r="EU16" s="22"/>
      <c r="EV16" s="20"/>
      <c r="EW16" s="28"/>
      <c r="EX16" s="21"/>
      <c r="EY16" s="22"/>
      <c r="EZ16" s="22"/>
      <c r="FA16" s="22"/>
      <c r="FB16" s="23"/>
      <c r="FC16" s="21"/>
      <c r="FD16" s="22"/>
      <c r="FE16" s="22"/>
      <c r="FF16" s="20"/>
      <c r="FG16" s="28"/>
      <c r="FH16" s="21"/>
      <c r="FI16" s="22"/>
      <c r="FJ16" s="22"/>
      <c r="FK16" s="20"/>
      <c r="FL16" s="28"/>
      <c r="FM16" s="21"/>
      <c r="FN16" s="22"/>
      <c r="FO16" s="22"/>
      <c r="FP16" s="22"/>
      <c r="FQ16" s="23"/>
      <c r="FR16" s="21"/>
      <c r="FS16" s="22"/>
      <c r="FT16" s="22"/>
      <c r="FU16" s="20"/>
      <c r="FV16" s="28"/>
      <c r="FW16" s="21"/>
      <c r="FX16" s="22"/>
      <c r="FY16" s="22"/>
      <c r="FZ16" s="20"/>
      <c r="GA16" s="28"/>
      <c r="GB16" s="21"/>
      <c r="GC16" s="22"/>
      <c r="GD16" s="22"/>
      <c r="GE16" s="20"/>
      <c r="GF16" s="28"/>
      <c r="GG16" s="21"/>
      <c r="GH16" s="22"/>
      <c r="GI16" s="22"/>
      <c r="GJ16" s="20"/>
      <c r="GK16" s="28"/>
      <c r="GL16" s="22"/>
      <c r="GM16" s="20"/>
    </row>
    <row r="17" spans="1:195" s="13" customFormat="1" ht="24.95" customHeight="1" x14ac:dyDescent="0.25">
      <c r="A17" s="16" t="s">
        <v>68</v>
      </c>
      <c r="B17" s="31"/>
      <c r="C17" s="27" t="s">
        <v>8</v>
      </c>
      <c r="D17" s="18" t="s">
        <v>4</v>
      </c>
      <c r="E17" s="19" t="s">
        <v>14</v>
      </c>
      <c r="F17" s="20" t="s">
        <v>7</v>
      </c>
      <c r="G17" s="20" t="s">
        <v>7</v>
      </c>
      <c r="H17" s="20" t="s">
        <v>7</v>
      </c>
      <c r="I17" s="28" t="s">
        <v>7</v>
      </c>
      <c r="J17" s="28" t="s">
        <v>4</v>
      </c>
      <c r="K17" s="28" t="s">
        <v>7</v>
      </c>
      <c r="L17" s="22"/>
      <c r="M17" s="22"/>
      <c r="N17" s="24" t="s">
        <v>16</v>
      </c>
      <c r="O17" s="21"/>
      <c r="P17" s="22"/>
      <c r="Q17" s="22"/>
      <c r="R17" s="23"/>
      <c r="S17" s="32"/>
      <c r="T17" s="116"/>
      <c r="U17" s="36"/>
      <c r="V17" s="36"/>
      <c r="W17" s="27" t="s">
        <v>16</v>
      </c>
      <c r="X17" s="65"/>
      <c r="Y17" s="20"/>
      <c r="Z17" s="21"/>
      <c r="AA17" s="22"/>
      <c r="AB17" s="23"/>
      <c r="AC17" s="21"/>
      <c r="AD17" s="22"/>
      <c r="AE17" s="22"/>
      <c r="AF17" s="22"/>
      <c r="AG17" s="23"/>
      <c r="AH17" s="21"/>
      <c r="AI17" s="22"/>
      <c r="AJ17" s="22"/>
      <c r="AK17" s="22"/>
      <c r="AL17" s="23"/>
      <c r="AM17" s="21"/>
      <c r="AN17" s="22"/>
      <c r="AO17" s="22"/>
      <c r="AP17" s="20"/>
      <c r="AQ17" s="26"/>
      <c r="AR17" s="25"/>
      <c r="AS17" s="20"/>
      <c r="AT17" s="21"/>
      <c r="AU17" s="22"/>
      <c r="AV17" s="23"/>
      <c r="AW17" s="21"/>
      <c r="AX17" s="22"/>
      <c r="AY17" s="22"/>
      <c r="AZ17" s="22"/>
      <c r="BA17" s="23"/>
      <c r="BB17" s="21"/>
      <c r="BC17" s="22"/>
      <c r="BD17" s="22"/>
      <c r="BE17" s="22"/>
      <c r="BF17" s="23"/>
      <c r="BG17" s="21"/>
      <c r="BH17" s="22"/>
      <c r="BI17" s="22"/>
      <c r="BJ17" s="20"/>
      <c r="BK17" s="26"/>
      <c r="BL17" s="25"/>
      <c r="BM17" s="20"/>
      <c r="BN17" s="21"/>
      <c r="BO17" s="22"/>
      <c r="BP17" s="23"/>
      <c r="BQ17" s="21"/>
      <c r="BR17" s="22"/>
      <c r="BS17" s="22"/>
      <c r="BT17" s="22"/>
      <c r="BU17" s="23"/>
      <c r="BV17" s="21"/>
      <c r="BW17" s="22"/>
      <c r="BX17" s="22"/>
      <c r="BY17" s="22"/>
      <c r="BZ17" s="23"/>
      <c r="CA17" s="21"/>
      <c r="CB17" s="22"/>
      <c r="CC17" s="22"/>
      <c r="CD17" s="20"/>
      <c r="CE17" s="26"/>
      <c r="CF17" s="25"/>
      <c r="CG17" s="20"/>
      <c r="CH17" s="21"/>
      <c r="CI17" s="22"/>
      <c r="CJ17" s="23"/>
      <c r="CK17" s="24" t="s">
        <v>16</v>
      </c>
      <c r="CL17" s="22"/>
      <c r="CM17" s="22"/>
      <c r="CN17" s="22"/>
      <c r="CO17" s="23"/>
      <c r="CP17" s="21"/>
      <c r="CQ17" s="22"/>
      <c r="CR17" s="22"/>
      <c r="CS17" s="22"/>
      <c r="CT17" s="23"/>
      <c r="CU17" s="21"/>
      <c r="CV17" s="22"/>
      <c r="CW17" s="22"/>
      <c r="CX17" s="20"/>
      <c r="CY17" s="26"/>
      <c r="CZ17" s="25"/>
      <c r="DA17" s="20"/>
      <c r="DB17" s="21"/>
      <c r="DC17" s="22"/>
      <c r="DD17" s="23"/>
      <c r="DE17" s="21"/>
      <c r="DF17" s="22"/>
      <c r="DG17" s="22"/>
      <c r="DH17" s="22"/>
      <c r="DI17" s="23"/>
      <c r="DJ17" s="21"/>
      <c r="DK17" s="22"/>
      <c r="DL17" s="22"/>
      <c r="DM17" s="27" t="s">
        <v>16</v>
      </c>
      <c r="DN17" s="28"/>
      <c r="DO17" s="21"/>
      <c r="DP17" s="22"/>
      <c r="DQ17" s="22"/>
      <c r="DR17" s="20"/>
      <c r="DS17" s="28"/>
      <c r="DT17" s="27" t="s">
        <v>16</v>
      </c>
      <c r="DU17" s="22"/>
      <c r="DV17" s="22"/>
      <c r="DW17" s="22"/>
      <c r="DX17" s="23"/>
      <c r="DY17" s="21"/>
      <c r="DZ17" s="22"/>
      <c r="EA17" s="22"/>
      <c r="EB17" s="20"/>
      <c r="EC17" s="28"/>
      <c r="ED17" s="21"/>
      <c r="EE17" s="22"/>
      <c r="EF17" s="22"/>
      <c r="EG17" s="20"/>
      <c r="EH17" s="28"/>
      <c r="EI17" s="21"/>
      <c r="EJ17" s="22"/>
      <c r="EK17" s="22"/>
      <c r="EL17" s="22"/>
      <c r="EM17" s="23"/>
      <c r="EN17" s="21"/>
      <c r="EO17" s="22"/>
      <c r="EP17" s="22"/>
      <c r="EQ17" s="20"/>
      <c r="ER17" s="28"/>
      <c r="ES17" s="21"/>
      <c r="ET17" s="22"/>
      <c r="EU17" s="22"/>
      <c r="EV17" s="20"/>
      <c r="EW17" s="28"/>
      <c r="EX17" s="21"/>
      <c r="EY17" s="22"/>
      <c r="EZ17" s="22"/>
      <c r="FA17" s="22"/>
      <c r="FB17" s="23"/>
      <c r="FC17" s="21"/>
      <c r="FD17" s="22"/>
      <c r="FE17" s="22"/>
      <c r="FF17" s="20"/>
      <c r="FG17" s="28"/>
      <c r="FH17" s="21"/>
      <c r="FI17" s="22"/>
      <c r="FJ17" s="22"/>
      <c r="FK17" s="20"/>
      <c r="FL17" s="28"/>
      <c r="FM17" s="21"/>
      <c r="FN17" s="22"/>
      <c r="FO17" s="22"/>
      <c r="FP17" s="22"/>
      <c r="FQ17" s="23"/>
      <c r="FR17" s="21"/>
      <c r="FS17" s="22"/>
      <c r="FT17" s="22"/>
      <c r="FU17" s="20"/>
      <c r="FV17" s="28"/>
      <c r="FW17" s="21"/>
      <c r="FX17" s="22"/>
      <c r="FY17" s="22"/>
      <c r="FZ17" s="20"/>
      <c r="GA17" s="28"/>
      <c r="GB17" s="21"/>
      <c r="GC17" s="22"/>
      <c r="GD17" s="22"/>
      <c r="GE17" s="20"/>
      <c r="GF17" s="28"/>
      <c r="GG17" s="21"/>
      <c r="GH17" s="22"/>
      <c r="GI17" s="22"/>
      <c r="GJ17" s="20"/>
      <c r="GK17" s="28"/>
      <c r="GL17" s="22"/>
      <c r="GM17" s="20"/>
    </row>
    <row r="18" spans="1:195" s="13" customFormat="1" ht="24.95" customHeight="1" x14ac:dyDescent="0.25">
      <c r="A18" s="16" t="s">
        <v>69</v>
      </c>
      <c r="B18" s="31"/>
      <c r="C18" s="27" t="s">
        <v>6</v>
      </c>
      <c r="D18" s="18" t="s">
        <v>6</v>
      </c>
      <c r="E18" s="19" t="s">
        <v>6</v>
      </c>
      <c r="F18" s="20" t="s">
        <v>6</v>
      </c>
      <c r="G18" s="20" t="s">
        <v>6</v>
      </c>
      <c r="H18" s="20" t="s">
        <v>6</v>
      </c>
      <c r="I18" s="28" t="s">
        <v>6</v>
      </c>
      <c r="J18" s="28" t="s">
        <v>6</v>
      </c>
      <c r="K18" s="28" t="s">
        <v>6</v>
      </c>
      <c r="L18" s="28" t="s">
        <v>6</v>
      </c>
      <c r="M18" s="28" t="s">
        <v>6</v>
      </c>
      <c r="N18" s="24" t="s">
        <v>16</v>
      </c>
      <c r="O18" s="21"/>
      <c r="P18" s="22"/>
      <c r="Q18" s="22"/>
      <c r="R18" s="23"/>
      <c r="S18" s="32"/>
      <c r="T18" s="116"/>
      <c r="U18" s="36"/>
      <c r="V18" s="36"/>
      <c r="W18" s="27" t="s">
        <v>16</v>
      </c>
      <c r="X18" s="65"/>
      <c r="Y18" s="20"/>
      <c r="Z18" s="21"/>
      <c r="AA18" s="22"/>
      <c r="AB18" s="23"/>
      <c r="AC18" s="21"/>
      <c r="AD18" s="22"/>
      <c r="AE18" s="22"/>
      <c r="AF18" s="22"/>
      <c r="AG18" s="23"/>
      <c r="AH18" s="21"/>
      <c r="AI18" s="22"/>
      <c r="AJ18" s="22"/>
      <c r="AK18" s="22"/>
      <c r="AL18" s="23"/>
      <c r="AM18" s="21"/>
      <c r="AN18" s="22"/>
      <c r="AO18" s="22"/>
      <c r="AP18" s="20"/>
      <c r="AQ18" s="26"/>
      <c r="AR18" s="25"/>
      <c r="AS18" s="20"/>
      <c r="AT18" s="21"/>
      <c r="AU18" s="22"/>
      <c r="AV18" s="23"/>
      <c r="AW18" s="21"/>
      <c r="AX18" s="22"/>
      <c r="AY18" s="22"/>
      <c r="AZ18" s="22"/>
      <c r="BA18" s="23"/>
      <c r="BB18" s="21"/>
      <c r="BC18" s="22"/>
      <c r="BD18" s="22"/>
      <c r="BE18" s="22"/>
      <c r="BF18" s="23"/>
      <c r="BG18" s="21"/>
      <c r="BH18" s="22"/>
      <c r="BI18" s="22"/>
      <c r="BJ18" s="20"/>
      <c r="BK18" s="26"/>
      <c r="BL18" s="25"/>
      <c r="BM18" s="20"/>
      <c r="BN18" s="21"/>
      <c r="BO18" s="22"/>
      <c r="BP18" s="23"/>
      <c r="BQ18" s="21"/>
      <c r="BR18" s="22"/>
      <c r="BS18" s="22"/>
      <c r="BT18" s="22"/>
      <c r="BU18" s="23"/>
      <c r="BV18" s="21"/>
      <c r="BW18" s="22"/>
      <c r="BX18" s="22"/>
      <c r="BY18" s="22"/>
      <c r="BZ18" s="23"/>
      <c r="CA18" s="21"/>
      <c r="CB18" s="22"/>
      <c r="CC18" s="22"/>
      <c r="CD18" s="20"/>
      <c r="CE18" s="26"/>
      <c r="CF18" s="25"/>
      <c r="CG18" s="20"/>
      <c r="CH18" s="21"/>
      <c r="CI18" s="22"/>
      <c r="CJ18" s="23"/>
      <c r="CK18" s="24" t="s">
        <v>16</v>
      </c>
      <c r="CL18" s="22"/>
      <c r="CM18" s="22"/>
      <c r="CN18" s="22"/>
      <c r="CO18" s="23"/>
      <c r="CP18" s="21"/>
      <c r="CQ18" s="22"/>
      <c r="CR18" s="22"/>
      <c r="CS18" s="22"/>
      <c r="CT18" s="23"/>
      <c r="CU18" s="21"/>
      <c r="CV18" s="22"/>
      <c r="CW18" s="22"/>
      <c r="CX18" s="20"/>
      <c r="CY18" s="26"/>
      <c r="CZ18" s="25"/>
      <c r="DA18" s="20"/>
      <c r="DB18" s="21"/>
      <c r="DC18" s="22"/>
      <c r="DD18" s="23"/>
      <c r="DE18" s="21"/>
      <c r="DF18" s="22"/>
      <c r="DG18" s="22"/>
      <c r="DH18" s="22"/>
      <c r="DI18" s="23"/>
      <c r="DJ18" s="21"/>
      <c r="DK18" s="22"/>
      <c r="DL18" s="22"/>
      <c r="DM18" s="27" t="s">
        <v>16</v>
      </c>
      <c r="DN18" s="28"/>
      <c r="DO18" s="21"/>
      <c r="DP18" s="22"/>
      <c r="DQ18" s="22"/>
      <c r="DR18" s="20"/>
      <c r="DS18" s="28"/>
      <c r="DT18" s="27" t="s">
        <v>16</v>
      </c>
      <c r="DU18" s="22"/>
      <c r="DV18" s="22"/>
      <c r="DW18" s="22"/>
      <c r="DX18" s="23"/>
      <c r="DY18" s="21"/>
      <c r="DZ18" s="22"/>
      <c r="EA18" s="22"/>
      <c r="EB18" s="20"/>
      <c r="EC18" s="28"/>
      <c r="ED18" s="21"/>
      <c r="EE18" s="22"/>
      <c r="EF18" s="22"/>
      <c r="EG18" s="20"/>
      <c r="EH18" s="28"/>
      <c r="EI18" s="21"/>
      <c r="EJ18" s="22"/>
      <c r="EK18" s="22"/>
      <c r="EL18" s="22"/>
      <c r="EM18" s="23"/>
      <c r="EN18" s="21"/>
      <c r="EO18" s="22"/>
      <c r="EP18" s="22"/>
      <c r="EQ18" s="20"/>
      <c r="ER18" s="28"/>
      <c r="ES18" s="21"/>
      <c r="ET18" s="22"/>
      <c r="EU18" s="22"/>
      <c r="EV18" s="20"/>
      <c r="EW18" s="28"/>
      <c r="EX18" s="21"/>
      <c r="EY18" s="22"/>
      <c r="EZ18" s="22"/>
      <c r="FA18" s="22"/>
      <c r="FB18" s="23"/>
      <c r="FC18" s="21"/>
      <c r="FD18" s="22"/>
      <c r="FE18" s="22"/>
      <c r="FF18" s="20"/>
      <c r="FG18" s="28"/>
      <c r="FH18" s="21"/>
      <c r="FI18" s="22"/>
      <c r="FJ18" s="22"/>
      <c r="FK18" s="20"/>
      <c r="FL18" s="28"/>
      <c r="FM18" s="21"/>
      <c r="FN18" s="22"/>
      <c r="FO18" s="22"/>
      <c r="FP18" s="22"/>
      <c r="FQ18" s="23"/>
      <c r="FR18" s="21"/>
      <c r="FS18" s="22"/>
      <c r="FT18" s="22"/>
      <c r="FU18" s="20"/>
      <c r="FV18" s="28"/>
      <c r="FW18" s="21"/>
      <c r="FX18" s="22"/>
      <c r="FY18" s="22"/>
      <c r="FZ18" s="20"/>
      <c r="GA18" s="28"/>
      <c r="GB18" s="21"/>
      <c r="GC18" s="22"/>
      <c r="GD18" s="22"/>
      <c r="GE18" s="20"/>
      <c r="GF18" s="28"/>
      <c r="GG18" s="21"/>
      <c r="GH18" s="22"/>
      <c r="GI18" s="22"/>
      <c r="GJ18" s="20"/>
      <c r="GK18" s="28"/>
      <c r="GL18" s="22"/>
      <c r="GM18" s="20"/>
    </row>
    <row r="19" spans="1:195" s="13" customFormat="1" ht="24.95" customHeight="1" x14ac:dyDescent="0.25">
      <c r="A19" s="16" t="s">
        <v>70</v>
      </c>
      <c r="B19" s="31"/>
      <c r="C19" s="27" t="s">
        <v>4</v>
      </c>
      <c r="D19" s="18" t="s">
        <v>4</v>
      </c>
      <c r="E19" s="19" t="s">
        <v>8</v>
      </c>
      <c r="F19" s="20" t="s">
        <v>4</v>
      </c>
      <c r="G19" s="20" t="s">
        <v>4</v>
      </c>
      <c r="H19" s="20" t="s">
        <v>4</v>
      </c>
      <c r="I19" s="28" t="s">
        <v>4</v>
      </c>
      <c r="J19" s="28" t="s">
        <v>4</v>
      </c>
      <c r="K19" s="28" t="s">
        <v>4</v>
      </c>
      <c r="L19" s="22"/>
      <c r="M19" s="22"/>
      <c r="N19" s="24" t="s">
        <v>16</v>
      </c>
      <c r="O19" s="21"/>
      <c r="P19" s="22"/>
      <c r="Q19" s="22"/>
      <c r="R19" s="23"/>
      <c r="S19" s="32"/>
      <c r="T19" s="116"/>
      <c r="U19" s="36"/>
      <c r="V19" s="36"/>
      <c r="W19" s="27" t="s">
        <v>16</v>
      </c>
      <c r="X19" s="65"/>
      <c r="Y19" s="20"/>
      <c r="Z19" s="21"/>
      <c r="AA19" s="22"/>
      <c r="AB19" s="23"/>
      <c r="AC19" s="21"/>
      <c r="AD19" s="22"/>
      <c r="AE19" s="22"/>
      <c r="AF19" s="22"/>
      <c r="AG19" s="23"/>
      <c r="AH19" s="21"/>
      <c r="AI19" s="22"/>
      <c r="AJ19" s="22"/>
      <c r="AK19" s="22"/>
      <c r="AL19" s="23"/>
      <c r="AM19" s="21"/>
      <c r="AN19" s="22"/>
      <c r="AO19" s="22"/>
      <c r="AP19" s="20"/>
      <c r="AQ19" s="26"/>
      <c r="AR19" s="25"/>
      <c r="AS19" s="20"/>
      <c r="AT19" s="21"/>
      <c r="AU19" s="22"/>
      <c r="AV19" s="23"/>
      <c r="AW19" s="21"/>
      <c r="AX19" s="22"/>
      <c r="AY19" s="22"/>
      <c r="AZ19" s="22"/>
      <c r="BA19" s="23"/>
      <c r="BB19" s="21"/>
      <c r="BC19" s="22"/>
      <c r="BD19" s="22"/>
      <c r="BE19" s="22"/>
      <c r="BF19" s="23"/>
      <c r="BG19" s="21"/>
      <c r="BH19" s="22"/>
      <c r="BI19" s="22"/>
      <c r="BJ19" s="20"/>
      <c r="BK19" s="26"/>
      <c r="BL19" s="25"/>
      <c r="BM19" s="20"/>
      <c r="BN19" s="21"/>
      <c r="BO19" s="22"/>
      <c r="BP19" s="23"/>
      <c r="BQ19" s="21"/>
      <c r="BR19" s="22"/>
      <c r="BS19" s="22"/>
      <c r="BT19" s="22"/>
      <c r="BU19" s="23"/>
      <c r="BV19" s="21"/>
      <c r="BW19" s="22"/>
      <c r="BX19" s="22"/>
      <c r="BY19" s="22"/>
      <c r="BZ19" s="23"/>
      <c r="CA19" s="21"/>
      <c r="CB19" s="22"/>
      <c r="CC19" s="22"/>
      <c r="CD19" s="20"/>
      <c r="CE19" s="26"/>
      <c r="CF19" s="25"/>
      <c r="CG19" s="20"/>
      <c r="CH19" s="21"/>
      <c r="CI19" s="22"/>
      <c r="CJ19" s="23"/>
      <c r="CK19" s="24" t="s">
        <v>16</v>
      </c>
      <c r="CL19" s="22"/>
      <c r="CM19" s="22"/>
      <c r="CN19" s="22"/>
      <c r="CO19" s="23"/>
      <c r="CP19" s="21"/>
      <c r="CQ19" s="22"/>
      <c r="CR19" s="22"/>
      <c r="CS19" s="22"/>
      <c r="CT19" s="23"/>
      <c r="CU19" s="21"/>
      <c r="CV19" s="22"/>
      <c r="CW19" s="22"/>
      <c r="CX19" s="20"/>
      <c r="CY19" s="26"/>
      <c r="CZ19" s="25"/>
      <c r="DA19" s="20"/>
      <c r="DB19" s="21"/>
      <c r="DC19" s="22"/>
      <c r="DD19" s="23"/>
      <c r="DE19" s="21"/>
      <c r="DF19" s="22"/>
      <c r="DG19" s="22"/>
      <c r="DH19" s="22"/>
      <c r="DI19" s="23"/>
      <c r="DJ19" s="21"/>
      <c r="DK19" s="22"/>
      <c r="DL19" s="22"/>
      <c r="DM19" s="27" t="s">
        <v>16</v>
      </c>
      <c r="DN19" s="28"/>
      <c r="DO19" s="21"/>
      <c r="DP19" s="22"/>
      <c r="DQ19" s="22"/>
      <c r="DR19" s="20"/>
      <c r="DS19" s="28"/>
      <c r="DT19" s="27" t="s">
        <v>16</v>
      </c>
      <c r="DU19" s="22"/>
      <c r="DV19" s="22"/>
      <c r="DW19" s="22"/>
      <c r="DX19" s="23"/>
      <c r="DY19" s="21"/>
      <c r="DZ19" s="22"/>
      <c r="EA19" s="22"/>
      <c r="EB19" s="20"/>
      <c r="EC19" s="28"/>
      <c r="ED19" s="21"/>
      <c r="EE19" s="22"/>
      <c r="EF19" s="22"/>
      <c r="EG19" s="20"/>
      <c r="EH19" s="28"/>
      <c r="EI19" s="21"/>
      <c r="EJ19" s="22"/>
      <c r="EK19" s="22"/>
      <c r="EL19" s="22"/>
      <c r="EM19" s="23"/>
      <c r="EN19" s="21"/>
      <c r="EO19" s="22"/>
      <c r="EP19" s="22"/>
      <c r="EQ19" s="20"/>
      <c r="ER19" s="28"/>
      <c r="ES19" s="21"/>
      <c r="ET19" s="22"/>
      <c r="EU19" s="22"/>
      <c r="EV19" s="20"/>
      <c r="EW19" s="28"/>
      <c r="EX19" s="21"/>
      <c r="EY19" s="22"/>
      <c r="EZ19" s="22"/>
      <c r="FA19" s="22"/>
      <c r="FB19" s="23"/>
      <c r="FC19" s="21"/>
      <c r="FD19" s="22"/>
      <c r="FE19" s="22"/>
      <c r="FF19" s="20"/>
      <c r="FG19" s="28"/>
      <c r="FH19" s="21"/>
      <c r="FI19" s="22"/>
      <c r="FJ19" s="22"/>
      <c r="FK19" s="20"/>
      <c r="FL19" s="28"/>
      <c r="FM19" s="21"/>
      <c r="FN19" s="22"/>
      <c r="FO19" s="22"/>
      <c r="FP19" s="22"/>
      <c r="FQ19" s="23"/>
      <c r="FR19" s="21"/>
      <c r="FS19" s="22"/>
      <c r="FT19" s="22"/>
      <c r="FU19" s="20"/>
      <c r="FV19" s="28"/>
      <c r="FW19" s="21"/>
      <c r="FX19" s="22"/>
      <c r="FY19" s="22"/>
      <c r="FZ19" s="20"/>
      <c r="GA19" s="28"/>
      <c r="GB19" s="21"/>
      <c r="GC19" s="22"/>
      <c r="GD19" s="22"/>
      <c r="GE19" s="20"/>
      <c r="GF19" s="28"/>
      <c r="GG19" s="21"/>
      <c r="GH19" s="22"/>
      <c r="GI19" s="22"/>
      <c r="GJ19" s="20"/>
      <c r="GK19" s="28"/>
      <c r="GL19" s="22"/>
      <c r="GM19" s="20"/>
    </row>
    <row r="20" spans="1:195" s="13" customFormat="1" ht="24.95" customHeight="1" x14ac:dyDescent="0.25">
      <c r="A20" s="16" t="s">
        <v>71</v>
      </c>
      <c r="B20" s="31"/>
      <c r="C20" s="27" t="s">
        <v>4</v>
      </c>
      <c r="D20" s="18" t="s">
        <v>4</v>
      </c>
      <c r="E20" s="19" t="s">
        <v>8</v>
      </c>
      <c r="F20" s="20" t="s">
        <v>4</v>
      </c>
      <c r="G20" s="20" t="s">
        <v>4</v>
      </c>
      <c r="H20" s="20" t="s">
        <v>79</v>
      </c>
      <c r="I20" s="28" t="s">
        <v>4</v>
      </c>
      <c r="J20" s="28" t="s">
        <v>4</v>
      </c>
      <c r="K20" s="28" t="s">
        <v>4</v>
      </c>
      <c r="L20" s="22"/>
      <c r="M20" s="22"/>
      <c r="N20" s="24" t="s">
        <v>16</v>
      </c>
      <c r="O20" s="21"/>
      <c r="P20" s="22"/>
      <c r="Q20" s="22"/>
      <c r="R20" s="23"/>
      <c r="S20" s="32"/>
      <c r="T20" s="116"/>
      <c r="U20" s="36"/>
      <c r="V20" s="36"/>
      <c r="W20" s="27" t="s">
        <v>16</v>
      </c>
      <c r="X20" s="65"/>
      <c r="Y20" s="20"/>
      <c r="Z20" s="21"/>
      <c r="AA20" s="22"/>
      <c r="AB20" s="23"/>
      <c r="AC20" s="21"/>
      <c r="AD20" s="22"/>
      <c r="AE20" s="22"/>
      <c r="AF20" s="22"/>
      <c r="AG20" s="23"/>
      <c r="AH20" s="21"/>
      <c r="AI20" s="22"/>
      <c r="AJ20" s="22"/>
      <c r="AK20" s="22"/>
      <c r="AL20" s="23"/>
      <c r="AM20" s="21"/>
      <c r="AN20" s="22"/>
      <c r="AO20" s="22"/>
      <c r="AP20" s="20"/>
      <c r="AQ20" s="26"/>
      <c r="AR20" s="25"/>
      <c r="AS20" s="20"/>
      <c r="AT20" s="21"/>
      <c r="AU20" s="22"/>
      <c r="AV20" s="23"/>
      <c r="AW20" s="21"/>
      <c r="AX20" s="22"/>
      <c r="AY20" s="22"/>
      <c r="AZ20" s="22"/>
      <c r="BA20" s="23"/>
      <c r="BB20" s="21"/>
      <c r="BC20" s="22"/>
      <c r="BD20" s="22"/>
      <c r="BE20" s="22"/>
      <c r="BF20" s="23"/>
      <c r="BG20" s="21"/>
      <c r="BH20" s="22"/>
      <c r="BI20" s="22"/>
      <c r="BJ20" s="20"/>
      <c r="BK20" s="26"/>
      <c r="BL20" s="25"/>
      <c r="BM20" s="20"/>
      <c r="BN20" s="21"/>
      <c r="BO20" s="22"/>
      <c r="BP20" s="23"/>
      <c r="BQ20" s="21"/>
      <c r="BR20" s="22"/>
      <c r="BS20" s="22"/>
      <c r="BT20" s="22"/>
      <c r="BU20" s="23"/>
      <c r="BV20" s="21"/>
      <c r="BW20" s="22"/>
      <c r="BX20" s="22"/>
      <c r="BY20" s="22"/>
      <c r="BZ20" s="23"/>
      <c r="CA20" s="21"/>
      <c r="CB20" s="22"/>
      <c r="CC20" s="22"/>
      <c r="CD20" s="20"/>
      <c r="CE20" s="26"/>
      <c r="CF20" s="25"/>
      <c r="CG20" s="20"/>
      <c r="CH20" s="21"/>
      <c r="CI20" s="22"/>
      <c r="CJ20" s="23"/>
      <c r="CK20" s="24" t="s">
        <v>16</v>
      </c>
      <c r="CL20" s="22"/>
      <c r="CM20" s="22"/>
      <c r="CN20" s="22"/>
      <c r="CO20" s="23"/>
      <c r="CP20" s="21"/>
      <c r="CQ20" s="22"/>
      <c r="CR20" s="22"/>
      <c r="CS20" s="22"/>
      <c r="CT20" s="23"/>
      <c r="CU20" s="21"/>
      <c r="CV20" s="22"/>
      <c r="CW20" s="22"/>
      <c r="CX20" s="20"/>
      <c r="CY20" s="26"/>
      <c r="CZ20" s="25"/>
      <c r="DA20" s="20"/>
      <c r="DB20" s="21"/>
      <c r="DC20" s="22"/>
      <c r="DD20" s="23"/>
      <c r="DE20" s="21"/>
      <c r="DF20" s="22"/>
      <c r="DG20" s="22"/>
      <c r="DH20" s="22"/>
      <c r="DI20" s="23"/>
      <c r="DJ20" s="21"/>
      <c r="DK20" s="22"/>
      <c r="DL20" s="22"/>
      <c r="DM20" s="27" t="s">
        <v>16</v>
      </c>
      <c r="DN20" s="28"/>
      <c r="DO20" s="21"/>
      <c r="DP20" s="22"/>
      <c r="DQ20" s="22"/>
      <c r="DR20" s="20"/>
      <c r="DS20" s="28"/>
      <c r="DT20" s="27" t="s">
        <v>16</v>
      </c>
      <c r="DU20" s="22"/>
      <c r="DV20" s="22"/>
      <c r="DW20" s="22"/>
      <c r="DX20" s="23"/>
      <c r="DY20" s="21"/>
      <c r="DZ20" s="22"/>
      <c r="EA20" s="22"/>
      <c r="EB20" s="20"/>
      <c r="EC20" s="28"/>
      <c r="ED20" s="21"/>
      <c r="EE20" s="22"/>
      <c r="EF20" s="22"/>
      <c r="EG20" s="20"/>
      <c r="EH20" s="28"/>
      <c r="EI20" s="21"/>
      <c r="EJ20" s="22"/>
      <c r="EK20" s="22"/>
      <c r="EL20" s="22"/>
      <c r="EM20" s="23"/>
      <c r="EN20" s="21"/>
      <c r="EO20" s="22"/>
      <c r="EP20" s="22"/>
      <c r="EQ20" s="20"/>
      <c r="ER20" s="28"/>
      <c r="ES20" s="21"/>
      <c r="ET20" s="22"/>
      <c r="EU20" s="22"/>
      <c r="EV20" s="20"/>
      <c r="EW20" s="28"/>
      <c r="EX20" s="21"/>
      <c r="EY20" s="22"/>
      <c r="EZ20" s="22"/>
      <c r="FA20" s="22"/>
      <c r="FB20" s="23"/>
      <c r="FC20" s="21"/>
      <c r="FD20" s="22"/>
      <c r="FE20" s="22"/>
      <c r="FF20" s="20"/>
      <c r="FG20" s="28"/>
      <c r="FH20" s="21"/>
      <c r="FI20" s="22"/>
      <c r="FJ20" s="22"/>
      <c r="FK20" s="20"/>
      <c r="FL20" s="28"/>
      <c r="FM20" s="21"/>
      <c r="FN20" s="22"/>
      <c r="FO20" s="22"/>
      <c r="FP20" s="22"/>
      <c r="FQ20" s="23"/>
      <c r="FR20" s="21"/>
      <c r="FS20" s="22"/>
      <c r="FT20" s="22"/>
      <c r="FU20" s="20"/>
      <c r="FV20" s="28"/>
      <c r="FW20" s="21"/>
      <c r="FX20" s="22"/>
      <c r="FY20" s="22"/>
      <c r="FZ20" s="20"/>
      <c r="GA20" s="28"/>
      <c r="GB20" s="21"/>
      <c r="GC20" s="22"/>
      <c r="GD20" s="22"/>
      <c r="GE20" s="20"/>
      <c r="GF20" s="28"/>
      <c r="GG20" s="21"/>
      <c r="GH20" s="22"/>
      <c r="GI20" s="22"/>
      <c r="GJ20" s="20"/>
      <c r="GK20" s="28"/>
      <c r="GL20" s="22"/>
      <c r="GM20" s="20"/>
    </row>
    <row r="21" spans="1:195" s="13" customFormat="1" ht="24.95" customHeight="1" x14ac:dyDescent="0.25">
      <c r="A21" s="16" t="s">
        <v>72</v>
      </c>
      <c r="B21" s="31"/>
      <c r="C21" s="27" t="s">
        <v>4</v>
      </c>
      <c r="D21" s="18" t="s">
        <v>4</v>
      </c>
      <c r="E21" s="19" t="s">
        <v>8</v>
      </c>
      <c r="F21" s="20" t="s">
        <v>4</v>
      </c>
      <c r="G21" s="20" t="s">
        <v>4</v>
      </c>
      <c r="H21" s="20" t="s">
        <v>4</v>
      </c>
      <c r="I21" s="28" t="s">
        <v>4</v>
      </c>
      <c r="J21" s="28" t="s">
        <v>4</v>
      </c>
      <c r="K21" s="28" t="s">
        <v>4</v>
      </c>
      <c r="L21" s="22"/>
      <c r="M21" s="22"/>
      <c r="N21" s="24" t="s">
        <v>16</v>
      </c>
      <c r="O21" s="21"/>
      <c r="P21" s="22"/>
      <c r="Q21" s="22"/>
      <c r="R21" s="23"/>
      <c r="S21" s="32"/>
      <c r="T21" s="116"/>
      <c r="U21" s="36"/>
      <c r="V21" s="36"/>
      <c r="W21" s="27" t="s">
        <v>16</v>
      </c>
      <c r="X21" s="65"/>
      <c r="Y21" s="20"/>
      <c r="Z21" s="21"/>
      <c r="AA21" s="22"/>
      <c r="AB21" s="23"/>
      <c r="AC21" s="21"/>
      <c r="AD21" s="22"/>
      <c r="AE21" s="22"/>
      <c r="AF21" s="22"/>
      <c r="AG21" s="23"/>
      <c r="AH21" s="21"/>
      <c r="AI21" s="22"/>
      <c r="AJ21" s="22"/>
      <c r="AK21" s="22"/>
      <c r="AL21" s="23"/>
      <c r="AM21" s="21"/>
      <c r="AN21" s="22"/>
      <c r="AO21" s="22"/>
      <c r="AP21" s="20"/>
      <c r="AQ21" s="26"/>
      <c r="AR21" s="25"/>
      <c r="AS21" s="20"/>
      <c r="AT21" s="21"/>
      <c r="AU21" s="22"/>
      <c r="AV21" s="23"/>
      <c r="AW21" s="21"/>
      <c r="AX21" s="22"/>
      <c r="AY21" s="22"/>
      <c r="AZ21" s="22"/>
      <c r="BA21" s="23"/>
      <c r="BB21" s="21"/>
      <c r="BC21" s="22"/>
      <c r="BD21" s="22"/>
      <c r="BE21" s="22"/>
      <c r="BF21" s="23"/>
      <c r="BG21" s="21"/>
      <c r="BH21" s="22"/>
      <c r="BI21" s="22"/>
      <c r="BJ21" s="20"/>
      <c r="BK21" s="26"/>
      <c r="BL21" s="25"/>
      <c r="BM21" s="20"/>
      <c r="BN21" s="21"/>
      <c r="BO21" s="22"/>
      <c r="BP21" s="23"/>
      <c r="BQ21" s="21"/>
      <c r="BR21" s="22"/>
      <c r="BS21" s="22"/>
      <c r="BT21" s="22"/>
      <c r="BU21" s="23"/>
      <c r="BV21" s="21"/>
      <c r="BW21" s="22"/>
      <c r="BX21" s="22"/>
      <c r="BY21" s="22"/>
      <c r="BZ21" s="23"/>
      <c r="CA21" s="21"/>
      <c r="CB21" s="22"/>
      <c r="CC21" s="22"/>
      <c r="CD21" s="20"/>
      <c r="CE21" s="26"/>
      <c r="CF21" s="25"/>
      <c r="CG21" s="20"/>
      <c r="CH21" s="21"/>
      <c r="CI21" s="22"/>
      <c r="CJ21" s="23"/>
      <c r="CK21" s="24" t="s">
        <v>16</v>
      </c>
      <c r="CL21" s="22"/>
      <c r="CM21" s="22"/>
      <c r="CN21" s="22"/>
      <c r="CO21" s="23"/>
      <c r="CP21" s="21"/>
      <c r="CQ21" s="22"/>
      <c r="CR21" s="22"/>
      <c r="CS21" s="22"/>
      <c r="CT21" s="23"/>
      <c r="CU21" s="21"/>
      <c r="CV21" s="22"/>
      <c r="CW21" s="22"/>
      <c r="CX21" s="20"/>
      <c r="CY21" s="26"/>
      <c r="CZ21" s="25"/>
      <c r="DA21" s="20"/>
      <c r="DB21" s="21"/>
      <c r="DC21" s="22"/>
      <c r="DD21" s="23"/>
      <c r="DE21" s="21"/>
      <c r="DF21" s="22"/>
      <c r="DG21" s="22"/>
      <c r="DH21" s="22"/>
      <c r="DI21" s="23"/>
      <c r="DJ21" s="21"/>
      <c r="DK21" s="22"/>
      <c r="DL21" s="22"/>
      <c r="DM21" s="27" t="s">
        <v>16</v>
      </c>
      <c r="DN21" s="28"/>
      <c r="DO21" s="21"/>
      <c r="DP21" s="22"/>
      <c r="DQ21" s="22"/>
      <c r="DR21" s="20"/>
      <c r="DS21" s="28"/>
      <c r="DT21" s="27" t="s">
        <v>16</v>
      </c>
      <c r="DU21" s="22"/>
      <c r="DV21" s="22"/>
      <c r="DW21" s="22"/>
      <c r="DX21" s="23"/>
      <c r="DY21" s="21"/>
      <c r="DZ21" s="22"/>
      <c r="EA21" s="22"/>
      <c r="EB21" s="20"/>
      <c r="EC21" s="28"/>
      <c r="ED21" s="21"/>
      <c r="EE21" s="22"/>
      <c r="EF21" s="22"/>
      <c r="EG21" s="20"/>
      <c r="EH21" s="28"/>
      <c r="EI21" s="21"/>
      <c r="EJ21" s="22"/>
      <c r="EK21" s="22"/>
      <c r="EL21" s="22"/>
      <c r="EM21" s="23"/>
      <c r="EN21" s="21"/>
      <c r="EO21" s="22"/>
      <c r="EP21" s="22"/>
      <c r="EQ21" s="20"/>
      <c r="ER21" s="28"/>
      <c r="ES21" s="21"/>
      <c r="ET21" s="22"/>
      <c r="EU21" s="22"/>
      <c r="EV21" s="20"/>
      <c r="EW21" s="28"/>
      <c r="EX21" s="21"/>
      <c r="EY21" s="22"/>
      <c r="EZ21" s="22"/>
      <c r="FA21" s="22"/>
      <c r="FB21" s="23"/>
      <c r="FC21" s="21"/>
      <c r="FD21" s="22"/>
      <c r="FE21" s="22"/>
      <c r="FF21" s="20"/>
      <c r="FG21" s="28"/>
      <c r="FH21" s="21"/>
      <c r="FI21" s="22"/>
      <c r="FJ21" s="22"/>
      <c r="FK21" s="20"/>
      <c r="FL21" s="28"/>
      <c r="FM21" s="21"/>
      <c r="FN21" s="22"/>
      <c r="FO21" s="22"/>
      <c r="FP21" s="22"/>
      <c r="FQ21" s="23"/>
      <c r="FR21" s="21"/>
      <c r="FS21" s="22"/>
      <c r="FT21" s="22"/>
      <c r="FU21" s="20"/>
      <c r="FV21" s="28"/>
      <c r="FW21" s="21"/>
      <c r="FX21" s="22"/>
      <c r="FY21" s="22"/>
      <c r="FZ21" s="20"/>
      <c r="GA21" s="28"/>
      <c r="GB21" s="21"/>
      <c r="GC21" s="22"/>
      <c r="GD21" s="22"/>
      <c r="GE21" s="20"/>
      <c r="GF21" s="28"/>
      <c r="GG21" s="21"/>
      <c r="GH21" s="22"/>
      <c r="GI21" s="22"/>
      <c r="GJ21" s="20"/>
      <c r="GK21" s="28"/>
      <c r="GL21" s="22"/>
      <c r="GM21" s="20"/>
    </row>
    <row r="22" spans="1:195" s="13" customFormat="1" ht="24.95" customHeight="1" x14ac:dyDescent="0.25">
      <c r="A22" s="16" t="s">
        <v>73</v>
      </c>
      <c r="B22" s="31"/>
      <c r="C22" s="27" t="s">
        <v>4</v>
      </c>
      <c r="D22" s="18" t="s">
        <v>4</v>
      </c>
      <c r="E22" s="19" t="s">
        <v>8</v>
      </c>
      <c r="F22" s="20" t="s">
        <v>4</v>
      </c>
      <c r="G22" s="20" t="s">
        <v>4</v>
      </c>
      <c r="H22" s="20" t="s">
        <v>4</v>
      </c>
      <c r="I22" s="28" t="s">
        <v>4</v>
      </c>
      <c r="J22" s="28" t="s">
        <v>4</v>
      </c>
      <c r="K22" s="28" t="s">
        <v>4</v>
      </c>
      <c r="L22" s="22"/>
      <c r="M22" s="22"/>
      <c r="N22" s="24" t="s">
        <v>16</v>
      </c>
      <c r="O22" s="21"/>
      <c r="P22" s="22"/>
      <c r="Q22" s="22"/>
      <c r="R22" s="23"/>
      <c r="S22" s="32"/>
      <c r="T22" s="116"/>
      <c r="U22" s="36"/>
      <c r="V22" s="36"/>
      <c r="W22" s="27" t="s">
        <v>16</v>
      </c>
      <c r="X22" s="65"/>
      <c r="Y22" s="20"/>
      <c r="Z22" s="21"/>
      <c r="AA22" s="22"/>
      <c r="AB22" s="23"/>
      <c r="AC22" s="21"/>
      <c r="AD22" s="22"/>
      <c r="AE22" s="22"/>
      <c r="AF22" s="22"/>
      <c r="AG22" s="23"/>
      <c r="AH22" s="21"/>
      <c r="AI22" s="22"/>
      <c r="AJ22" s="22"/>
      <c r="AK22" s="22"/>
      <c r="AL22" s="23"/>
      <c r="AM22" s="21"/>
      <c r="AN22" s="22"/>
      <c r="AO22" s="22"/>
      <c r="AP22" s="20"/>
      <c r="AQ22" s="26"/>
      <c r="AR22" s="25"/>
      <c r="AS22" s="20"/>
      <c r="AT22" s="21"/>
      <c r="AU22" s="22"/>
      <c r="AV22" s="23"/>
      <c r="AW22" s="21"/>
      <c r="AX22" s="22"/>
      <c r="AY22" s="22"/>
      <c r="AZ22" s="22"/>
      <c r="BA22" s="23"/>
      <c r="BB22" s="21"/>
      <c r="BC22" s="22"/>
      <c r="BD22" s="22"/>
      <c r="BE22" s="22"/>
      <c r="BF22" s="23"/>
      <c r="BG22" s="21"/>
      <c r="BH22" s="22"/>
      <c r="BI22" s="22"/>
      <c r="BJ22" s="20"/>
      <c r="BK22" s="26"/>
      <c r="BL22" s="25"/>
      <c r="BM22" s="20"/>
      <c r="BN22" s="21"/>
      <c r="BO22" s="22"/>
      <c r="BP22" s="23"/>
      <c r="BQ22" s="21"/>
      <c r="BR22" s="22"/>
      <c r="BS22" s="22"/>
      <c r="BT22" s="22"/>
      <c r="BU22" s="23"/>
      <c r="BV22" s="21"/>
      <c r="BW22" s="22"/>
      <c r="BX22" s="22"/>
      <c r="BY22" s="22"/>
      <c r="BZ22" s="23"/>
      <c r="CA22" s="21"/>
      <c r="CB22" s="22"/>
      <c r="CC22" s="22"/>
      <c r="CD22" s="20"/>
      <c r="CE22" s="26"/>
      <c r="CF22" s="25"/>
      <c r="CG22" s="20"/>
      <c r="CH22" s="21"/>
      <c r="CI22" s="22"/>
      <c r="CJ22" s="23"/>
      <c r="CK22" s="24" t="s">
        <v>16</v>
      </c>
      <c r="CL22" s="22"/>
      <c r="CM22" s="22"/>
      <c r="CN22" s="22"/>
      <c r="CO22" s="23"/>
      <c r="CP22" s="21"/>
      <c r="CQ22" s="22"/>
      <c r="CR22" s="22"/>
      <c r="CS22" s="22"/>
      <c r="CT22" s="23"/>
      <c r="CU22" s="21"/>
      <c r="CV22" s="22"/>
      <c r="CW22" s="22"/>
      <c r="CX22" s="20"/>
      <c r="CY22" s="26"/>
      <c r="CZ22" s="25"/>
      <c r="DA22" s="20"/>
      <c r="DB22" s="21"/>
      <c r="DC22" s="22"/>
      <c r="DD22" s="23"/>
      <c r="DE22" s="21"/>
      <c r="DF22" s="22"/>
      <c r="DG22" s="22"/>
      <c r="DH22" s="22"/>
      <c r="DI22" s="23"/>
      <c r="DJ22" s="21"/>
      <c r="DK22" s="22"/>
      <c r="DL22" s="22"/>
      <c r="DM22" s="27" t="s">
        <v>16</v>
      </c>
      <c r="DN22" s="28"/>
      <c r="DO22" s="21"/>
      <c r="DP22" s="22"/>
      <c r="DQ22" s="22"/>
      <c r="DR22" s="20"/>
      <c r="DS22" s="28"/>
      <c r="DT22" s="27" t="s">
        <v>16</v>
      </c>
      <c r="DU22" s="22"/>
      <c r="DV22" s="22"/>
      <c r="DW22" s="22"/>
      <c r="DX22" s="23"/>
      <c r="DY22" s="21"/>
      <c r="DZ22" s="22"/>
      <c r="EA22" s="22"/>
      <c r="EB22" s="20"/>
      <c r="EC22" s="28"/>
      <c r="ED22" s="21"/>
      <c r="EE22" s="22"/>
      <c r="EF22" s="22"/>
      <c r="EG22" s="20"/>
      <c r="EH22" s="28"/>
      <c r="EI22" s="21"/>
      <c r="EJ22" s="22"/>
      <c r="EK22" s="22"/>
      <c r="EL22" s="22"/>
      <c r="EM22" s="23"/>
      <c r="EN22" s="21"/>
      <c r="EO22" s="22"/>
      <c r="EP22" s="22"/>
      <c r="EQ22" s="20"/>
      <c r="ER22" s="28"/>
      <c r="ES22" s="21"/>
      <c r="ET22" s="22"/>
      <c r="EU22" s="22"/>
      <c r="EV22" s="20"/>
      <c r="EW22" s="28"/>
      <c r="EX22" s="21"/>
      <c r="EY22" s="22"/>
      <c r="EZ22" s="22"/>
      <c r="FA22" s="22"/>
      <c r="FB22" s="23"/>
      <c r="FC22" s="21"/>
      <c r="FD22" s="22"/>
      <c r="FE22" s="22"/>
      <c r="FF22" s="20"/>
      <c r="FG22" s="28"/>
      <c r="FH22" s="21"/>
      <c r="FI22" s="22"/>
      <c r="FJ22" s="22"/>
      <c r="FK22" s="20"/>
      <c r="FL22" s="28"/>
      <c r="FM22" s="21"/>
      <c r="FN22" s="22"/>
      <c r="FO22" s="22"/>
      <c r="FP22" s="22"/>
      <c r="FQ22" s="23"/>
      <c r="FR22" s="21"/>
      <c r="FS22" s="22"/>
      <c r="FT22" s="22"/>
      <c r="FU22" s="20"/>
      <c r="FV22" s="28"/>
      <c r="FW22" s="21"/>
      <c r="FX22" s="22"/>
      <c r="FY22" s="22"/>
      <c r="FZ22" s="20"/>
      <c r="GA22" s="28"/>
      <c r="GB22" s="21"/>
      <c r="GC22" s="22"/>
      <c r="GD22" s="22"/>
      <c r="GE22" s="20"/>
      <c r="GF22" s="28"/>
      <c r="GG22" s="21"/>
      <c r="GH22" s="22"/>
      <c r="GI22" s="22"/>
      <c r="GJ22" s="20"/>
      <c r="GK22" s="28"/>
      <c r="GL22" s="22"/>
      <c r="GM22" s="20"/>
    </row>
    <row r="23" spans="1:195" s="13" customFormat="1" ht="24.95" customHeight="1" x14ac:dyDescent="0.25">
      <c r="A23" s="16" t="s">
        <v>74</v>
      </c>
      <c r="B23" s="31"/>
      <c r="C23" s="27" t="s">
        <v>4</v>
      </c>
      <c r="D23" s="18" t="s">
        <v>4</v>
      </c>
      <c r="E23" s="19" t="s">
        <v>8</v>
      </c>
      <c r="F23" s="20" t="s">
        <v>4</v>
      </c>
      <c r="G23" s="20" t="s">
        <v>4</v>
      </c>
      <c r="H23" s="20" t="s">
        <v>4</v>
      </c>
      <c r="I23" s="20" t="s">
        <v>79</v>
      </c>
      <c r="J23" s="28" t="s">
        <v>4</v>
      </c>
      <c r="K23" s="28" t="s">
        <v>4</v>
      </c>
      <c r="L23" s="22"/>
      <c r="M23" s="22"/>
      <c r="N23" s="24" t="s">
        <v>16</v>
      </c>
      <c r="O23" s="21"/>
      <c r="P23" s="22"/>
      <c r="Q23" s="22"/>
      <c r="R23" s="23"/>
      <c r="S23" s="32"/>
      <c r="T23" s="116"/>
      <c r="U23" s="36"/>
      <c r="V23" s="36"/>
      <c r="W23" s="27" t="s">
        <v>16</v>
      </c>
      <c r="X23" s="65"/>
      <c r="Y23" s="20"/>
      <c r="Z23" s="21"/>
      <c r="AA23" s="22"/>
      <c r="AB23" s="23"/>
      <c r="AC23" s="21"/>
      <c r="AD23" s="22"/>
      <c r="AE23" s="22"/>
      <c r="AF23" s="22"/>
      <c r="AG23" s="23"/>
      <c r="AH23" s="21"/>
      <c r="AI23" s="22"/>
      <c r="AJ23" s="22"/>
      <c r="AK23" s="22"/>
      <c r="AL23" s="23"/>
      <c r="AM23" s="21"/>
      <c r="AN23" s="22"/>
      <c r="AO23" s="22"/>
      <c r="AP23" s="20"/>
      <c r="AQ23" s="26"/>
      <c r="AR23" s="25"/>
      <c r="AS23" s="20"/>
      <c r="AT23" s="21"/>
      <c r="AU23" s="22"/>
      <c r="AV23" s="23"/>
      <c r="AW23" s="21"/>
      <c r="AX23" s="22"/>
      <c r="AY23" s="22"/>
      <c r="AZ23" s="22"/>
      <c r="BA23" s="23"/>
      <c r="BB23" s="21"/>
      <c r="BC23" s="22"/>
      <c r="BD23" s="22"/>
      <c r="BE23" s="22"/>
      <c r="BF23" s="23"/>
      <c r="BG23" s="21"/>
      <c r="BH23" s="22"/>
      <c r="BI23" s="22"/>
      <c r="BJ23" s="20"/>
      <c r="BK23" s="26"/>
      <c r="BL23" s="25"/>
      <c r="BM23" s="20"/>
      <c r="BN23" s="21"/>
      <c r="BO23" s="22"/>
      <c r="BP23" s="23"/>
      <c r="BQ23" s="21"/>
      <c r="BR23" s="22"/>
      <c r="BS23" s="22"/>
      <c r="BT23" s="22"/>
      <c r="BU23" s="23"/>
      <c r="BV23" s="21"/>
      <c r="BW23" s="22"/>
      <c r="BX23" s="22"/>
      <c r="BY23" s="22"/>
      <c r="BZ23" s="23"/>
      <c r="CA23" s="21"/>
      <c r="CB23" s="22"/>
      <c r="CC23" s="22"/>
      <c r="CD23" s="20"/>
      <c r="CE23" s="26"/>
      <c r="CF23" s="25"/>
      <c r="CG23" s="20"/>
      <c r="CH23" s="21"/>
      <c r="CI23" s="22"/>
      <c r="CJ23" s="23"/>
      <c r="CK23" s="24" t="s">
        <v>16</v>
      </c>
      <c r="CL23" s="22"/>
      <c r="CM23" s="22"/>
      <c r="CN23" s="22"/>
      <c r="CO23" s="23"/>
      <c r="CP23" s="21"/>
      <c r="CQ23" s="22"/>
      <c r="CR23" s="22"/>
      <c r="CS23" s="22"/>
      <c r="CT23" s="23"/>
      <c r="CU23" s="21"/>
      <c r="CV23" s="22"/>
      <c r="CW23" s="22"/>
      <c r="CX23" s="20"/>
      <c r="CY23" s="26"/>
      <c r="CZ23" s="25"/>
      <c r="DA23" s="20"/>
      <c r="DB23" s="21"/>
      <c r="DC23" s="22"/>
      <c r="DD23" s="23"/>
      <c r="DE23" s="21"/>
      <c r="DF23" s="22"/>
      <c r="DG23" s="22"/>
      <c r="DH23" s="22"/>
      <c r="DI23" s="23"/>
      <c r="DJ23" s="21"/>
      <c r="DK23" s="22"/>
      <c r="DL23" s="22"/>
      <c r="DM23" s="27" t="s">
        <v>16</v>
      </c>
      <c r="DN23" s="28"/>
      <c r="DO23" s="21"/>
      <c r="DP23" s="22"/>
      <c r="DQ23" s="22"/>
      <c r="DR23" s="20"/>
      <c r="DS23" s="28"/>
      <c r="DT23" s="27" t="s">
        <v>16</v>
      </c>
      <c r="DU23" s="22"/>
      <c r="DV23" s="22"/>
      <c r="DW23" s="22"/>
      <c r="DX23" s="23"/>
      <c r="DY23" s="21"/>
      <c r="DZ23" s="22"/>
      <c r="EA23" s="22"/>
      <c r="EB23" s="20"/>
      <c r="EC23" s="28"/>
      <c r="ED23" s="21"/>
      <c r="EE23" s="22"/>
      <c r="EF23" s="22"/>
      <c r="EG23" s="20"/>
      <c r="EH23" s="28"/>
      <c r="EI23" s="21"/>
      <c r="EJ23" s="22"/>
      <c r="EK23" s="22"/>
      <c r="EL23" s="22"/>
      <c r="EM23" s="23"/>
      <c r="EN23" s="21"/>
      <c r="EO23" s="22"/>
      <c r="EP23" s="22"/>
      <c r="EQ23" s="20"/>
      <c r="ER23" s="28"/>
      <c r="ES23" s="21"/>
      <c r="ET23" s="22"/>
      <c r="EU23" s="22"/>
      <c r="EV23" s="20"/>
      <c r="EW23" s="28"/>
      <c r="EX23" s="21"/>
      <c r="EY23" s="22"/>
      <c r="EZ23" s="22"/>
      <c r="FA23" s="22"/>
      <c r="FB23" s="23"/>
      <c r="FC23" s="21"/>
      <c r="FD23" s="22"/>
      <c r="FE23" s="22"/>
      <c r="FF23" s="20"/>
      <c r="FG23" s="28"/>
      <c r="FH23" s="21"/>
      <c r="FI23" s="22"/>
      <c r="FJ23" s="22"/>
      <c r="FK23" s="20"/>
      <c r="FL23" s="28"/>
      <c r="FM23" s="21"/>
      <c r="FN23" s="22"/>
      <c r="FO23" s="22"/>
      <c r="FP23" s="22"/>
      <c r="FQ23" s="23"/>
      <c r="FR23" s="21"/>
      <c r="FS23" s="22"/>
      <c r="FT23" s="22"/>
      <c r="FU23" s="20"/>
      <c r="FV23" s="28"/>
      <c r="FW23" s="21"/>
      <c r="FX23" s="22"/>
      <c r="FY23" s="22"/>
      <c r="FZ23" s="20"/>
      <c r="GA23" s="28"/>
      <c r="GB23" s="21"/>
      <c r="GC23" s="22"/>
      <c r="GD23" s="22"/>
      <c r="GE23" s="20"/>
      <c r="GF23" s="28"/>
      <c r="GG23" s="21"/>
      <c r="GH23" s="22"/>
      <c r="GI23" s="22"/>
      <c r="GJ23" s="20"/>
      <c r="GK23" s="28"/>
      <c r="GL23" s="22"/>
      <c r="GM23" s="20"/>
    </row>
    <row r="24" spans="1:195" s="13" customFormat="1" ht="24.95" customHeight="1" x14ac:dyDescent="0.25">
      <c r="A24" s="16" t="s">
        <v>75</v>
      </c>
      <c r="B24" s="31"/>
      <c r="C24" s="27" t="s">
        <v>4</v>
      </c>
      <c r="D24" s="18" t="s">
        <v>4</v>
      </c>
      <c r="E24" s="19" t="s">
        <v>8</v>
      </c>
      <c r="F24" s="20" t="s">
        <v>4</v>
      </c>
      <c r="G24" s="20" t="s">
        <v>4</v>
      </c>
      <c r="H24" s="20" t="s">
        <v>4</v>
      </c>
      <c r="I24" s="28" t="s">
        <v>4</v>
      </c>
      <c r="J24" s="28" t="s">
        <v>4</v>
      </c>
      <c r="K24" s="28" t="s">
        <v>4</v>
      </c>
      <c r="L24" s="22"/>
      <c r="M24" s="22"/>
      <c r="N24" s="24" t="s">
        <v>16</v>
      </c>
      <c r="O24" s="21"/>
      <c r="P24" s="22"/>
      <c r="Q24" s="22"/>
      <c r="R24" s="23"/>
      <c r="S24" s="32"/>
      <c r="T24" s="116"/>
      <c r="U24" s="36"/>
      <c r="V24" s="36"/>
      <c r="W24" s="27" t="s">
        <v>16</v>
      </c>
      <c r="X24" s="65"/>
      <c r="Y24" s="20"/>
      <c r="Z24" s="21"/>
      <c r="AA24" s="22"/>
      <c r="AB24" s="23"/>
      <c r="AC24" s="21"/>
      <c r="AD24" s="22"/>
      <c r="AE24" s="22"/>
      <c r="AF24" s="22"/>
      <c r="AG24" s="23"/>
      <c r="AH24" s="21"/>
      <c r="AI24" s="22"/>
      <c r="AJ24" s="22"/>
      <c r="AK24" s="22"/>
      <c r="AL24" s="23"/>
      <c r="AM24" s="21"/>
      <c r="AN24" s="22"/>
      <c r="AO24" s="22"/>
      <c r="AP24" s="20"/>
      <c r="AQ24" s="26"/>
      <c r="AR24" s="25"/>
      <c r="AS24" s="20"/>
      <c r="AT24" s="21"/>
      <c r="AU24" s="22"/>
      <c r="AV24" s="23"/>
      <c r="AW24" s="21"/>
      <c r="AX24" s="22"/>
      <c r="AY24" s="22"/>
      <c r="AZ24" s="22"/>
      <c r="BA24" s="23"/>
      <c r="BB24" s="21"/>
      <c r="BC24" s="22"/>
      <c r="BD24" s="22"/>
      <c r="BE24" s="22"/>
      <c r="BF24" s="23"/>
      <c r="BG24" s="21"/>
      <c r="BH24" s="22"/>
      <c r="BI24" s="22"/>
      <c r="BJ24" s="20"/>
      <c r="BK24" s="26"/>
      <c r="BL24" s="25"/>
      <c r="BM24" s="20"/>
      <c r="BN24" s="21"/>
      <c r="BO24" s="22"/>
      <c r="BP24" s="23"/>
      <c r="BQ24" s="21"/>
      <c r="BR24" s="22"/>
      <c r="BS24" s="22"/>
      <c r="BT24" s="22"/>
      <c r="BU24" s="23"/>
      <c r="BV24" s="21"/>
      <c r="BW24" s="22"/>
      <c r="BX24" s="22"/>
      <c r="BY24" s="22"/>
      <c r="BZ24" s="23"/>
      <c r="CA24" s="21"/>
      <c r="CB24" s="22"/>
      <c r="CC24" s="22"/>
      <c r="CD24" s="20"/>
      <c r="CE24" s="26"/>
      <c r="CF24" s="25"/>
      <c r="CG24" s="20"/>
      <c r="CH24" s="21"/>
      <c r="CI24" s="22"/>
      <c r="CJ24" s="23"/>
      <c r="CK24" s="24" t="s">
        <v>16</v>
      </c>
      <c r="CL24" s="22"/>
      <c r="CM24" s="22"/>
      <c r="CN24" s="22"/>
      <c r="CO24" s="23"/>
      <c r="CP24" s="21"/>
      <c r="CQ24" s="22"/>
      <c r="CR24" s="22"/>
      <c r="CS24" s="22"/>
      <c r="CT24" s="23"/>
      <c r="CU24" s="21"/>
      <c r="CV24" s="22"/>
      <c r="CW24" s="22"/>
      <c r="CX24" s="20"/>
      <c r="CY24" s="26"/>
      <c r="CZ24" s="25"/>
      <c r="DA24" s="20"/>
      <c r="DB24" s="21"/>
      <c r="DC24" s="22"/>
      <c r="DD24" s="23"/>
      <c r="DE24" s="21"/>
      <c r="DF24" s="22"/>
      <c r="DG24" s="22"/>
      <c r="DH24" s="22"/>
      <c r="DI24" s="23"/>
      <c r="DJ24" s="21"/>
      <c r="DK24" s="22"/>
      <c r="DL24" s="22"/>
      <c r="DM24" s="27" t="s">
        <v>16</v>
      </c>
      <c r="DN24" s="28"/>
      <c r="DO24" s="21"/>
      <c r="DP24" s="22"/>
      <c r="DQ24" s="22"/>
      <c r="DR24" s="20"/>
      <c r="DS24" s="28"/>
      <c r="DT24" s="27" t="s">
        <v>16</v>
      </c>
      <c r="DU24" s="22"/>
      <c r="DV24" s="22"/>
      <c r="DW24" s="22"/>
      <c r="DX24" s="23"/>
      <c r="DY24" s="21"/>
      <c r="DZ24" s="22"/>
      <c r="EA24" s="22"/>
      <c r="EB24" s="20"/>
      <c r="EC24" s="28"/>
      <c r="ED24" s="21"/>
      <c r="EE24" s="22"/>
      <c r="EF24" s="22"/>
      <c r="EG24" s="20"/>
      <c r="EH24" s="28"/>
      <c r="EI24" s="21"/>
      <c r="EJ24" s="22"/>
      <c r="EK24" s="22"/>
      <c r="EL24" s="22"/>
      <c r="EM24" s="23"/>
      <c r="EN24" s="21"/>
      <c r="EO24" s="22"/>
      <c r="EP24" s="22"/>
      <c r="EQ24" s="20"/>
      <c r="ER24" s="28"/>
      <c r="ES24" s="21"/>
      <c r="ET24" s="22"/>
      <c r="EU24" s="22"/>
      <c r="EV24" s="20"/>
      <c r="EW24" s="28"/>
      <c r="EX24" s="21"/>
      <c r="EY24" s="22"/>
      <c r="EZ24" s="22"/>
      <c r="FA24" s="22"/>
      <c r="FB24" s="23"/>
      <c r="FC24" s="21"/>
      <c r="FD24" s="22"/>
      <c r="FE24" s="22"/>
      <c r="FF24" s="20"/>
      <c r="FG24" s="28"/>
      <c r="FH24" s="21"/>
      <c r="FI24" s="22"/>
      <c r="FJ24" s="22"/>
      <c r="FK24" s="20"/>
      <c r="FL24" s="28"/>
      <c r="FM24" s="21"/>
      <c r="FN24" s="22"/>
      <c r="FO24" s="22"/>
      <c r="FP24" s="22"/>
      <c r="FQ24" s="23"/>
      <c r="FR24" s="21"/>
      <c r="FS24" s="22"/>
      <c r="FT24" s="22"/>
      <c r="FU24" s="20"/>
      <c r="FV24" s="28"/>
      <c r="FW24" s="21"/>
      <c r="FX24" s="22"/>
      <c r="FY24" s="22"/>
      <c r="FZ24" s="20"/>
      <c r="GA24" s="28"/>
      <c r="GB24" s="21"/>
      <c r="GC24" s="22"/>
      <c r="GD24" s="22"/>
      <c r="GE24" s="20"/>
      <c r="GF24" s="28"/>
      <c r="GG24" s="21"/>
      <c r="GH24" s="22"/>
      <c r="GI24" s="22"/>
      <c r="GJ24" s="20"/>
      <c r="GK24" s="28"/>
      <c r="GL24" s="22"/>
      <c r="GM24" s="20"/>
    </row>
    <row r="25" spans="1:195" s="13" customFormat="1" ht="24.95" customHeight="1" x14ac:dyDescent="0.25">
      <c r="A25" s="16" t="s">
        <v>76</v>
      </c>
      <c r="B25" s="31"/>
      <c r="C25" s="27" t="s">
        <v>6</v>
      </c>
      <c r="D25" s="18" t="s">
        <v>6</v>
      </c>
      <c r="E25" s="19" t="s">
        <v>8</v>
      </c>
      <c r="F25" s="20" t="s">
        <v>4</v>
      </c>
      <c r="G25" s="20" t="s">
        <v>4</v>
      </c>
      <c r="H25" s="20" t="s">
        <v>4</v>
      </c>
      <c r="I25" s="28" t="s">
        <v>4</v>
      </c>
      <c r="J25" s="28" t="s">
        <v>4</v>
      </c>
      <c r="K25" s="28" t="s">
        <v>4</v>
      </c>
      <c r="L25" s="22"/>
      <c r="M25" s="22"/>
      <c r="N25" s="24" t="s">
        <v>16</v>
      </c>
      <c r="O25" s="21"/>
      <c r="P25" s="22"/>
      <c r="Q25" s="22"/>
      <c r="R25" s="23"/>
      <c r="S25" s="32"/>
      <c r="T25" s="116"/>
      <c r="U25" s="36"/>
      <c r="V25" s="36"/>
      <c r="W25" s="27" t="s">
        <v>16</v>
      </c>
      <c r="X25" s="65"/>
      <c r="Y25" s="20"/>
      <c r="Z25" s="21"/>
      <c r="AA25" s="22"/>
      <c r="AB25" s="23"/>
      <c r="AC25" s="21"/>
      <c r="AD25" s="22"/>
      <c r="AE25" s="22"/>
      <c r="AF25" s="22"/>
      <c r="AG25" s="23"/>
      <c r="AH25" s="21"/>
      <c r="AI25" s="22"/>
      <c r="AJ25" s="22"/>
      <c r="AK25" s="22"/>
      <c r="AL25" s="23"/>
      <c r="AM25" s="21"/>
      <c r="AN25" s="22"/>
      <c r="AO25" s="22"/>
      <c r="AP25" s="20"/>
      <c r="AQ25" s="26"/>
      <c r="AR25" s="25"/>
      <c r="AS25" s="20"/>
      <c r="AT25" s="21"/>
      <c r="AU25" s="22"/>
      <c r="AV25" s="23"/>
      <c r="AW25" s="21"/>
      <c r="AX25" s="22"/>
      <c r="AY25" s="22"/>
      <c r="AZ25" s="22"/>
      <c r="BA25" s="23"/>
      <c r="BB25" s="21"/>
      <c r="BC25" s="22"/>
      <c r="BD25" s="22"/>
      <c r="BE25" s="22"/>
      <c r="BF25" s="23"/>
      <c r="BG25" s="21"/>
      <c r="BH25" s="22"/>
      <c r="BI25" s="22"/>
      <c r="BJ25" s="20"/>
      <c r="BK25" s="26"/>
      <c r="BL25" s="25"/>
      <c r="BM25" s="20"/>
      <c r="BN25" s="21"/>
      <c r="BO25" s="22"/>
      <c r="BP25" s="23"/>
      <c r="BQ25" s="21"/>
      <c r="BR25" s="22"/>
      <c r="BS25" s="22"/>
      <c r="BT25" s="22"/>
      <c r="BU25" s="23"/>
      <c r="BV25" s="21"/>
      <c r="BW25" s="22"/>
      <c r="BX25" s="22"/>
      <c r="BY25" s="22"/>
      <c r="BZ25" s="23"/>
      <c r="CA25" s="21"/>
      <c r="CB25" s="22"/>
      <c r="CC25" s="22"/>
      <c r="CD25" s="20"/>
      <c r="CE25" s="26"/>
      <c r="CF25" s="25"/>
      <c r="CG25" s="20"/>
      <c r="CH25" s="21"/>
      <c r="CI25" s="22"/>
      <c r="CJ25" s="23"/>
      <c r="CK25" s="24" t="s">
        <v>16</v>
      </c>
      <c r="CL25" s="22"/>
      <c r="CM25" s="22"/>
      <c r="CN25" s="22"/>
      <c r="CO25" s="23"/>
      <c r="CP25" s="21"/>
      <c r="CQ25" s="22"/>
      <c r="CR25" s="22"/>
      <c r="CS25" s="22"/>
      <c r="CT25" s="23"/>
      <c r="CU25" s="21"/>
      <c r="CV25" s="22"/>
      <c r="CW25" s="22"/>
      <c r="CX25" s="20"/>
      <c r="CY25" s="26"/>
      <c r="CZ25" s="25"/>
      <c r="DA25" s="20"/>
      <c r="DB25" s="21"/>
      <c r="DC25" s="22"/>
      <c r="DD25" s="23"/>
      <c r="DE25" s="21"/>
      <c r="DF25" s="22"/>
      <c r="DG25" s="22"/>
      <c r="DH25" s="22"/>
      <c r="DI25" s="23"/>
      <c r="DJ25" s="21"/>
      <c r="DK25" s="22"/>
      <c r="DL25" s="22"/>
      <c r="DM25" s="27" t="s">
        <v>16</v>
      </c>
      <c r="DN25" s="28"/>
      <c r="DO25" s="21"/>
      <c r="DP25" s="22"/>
      <c r="DQ25" s="22"/>
      <c r="DR25" s="20"/>
      <c r="DS25" s="28"/>
      <c r="DT25" s="27" t="s">
        <v>16</v>
      </c>
      <c r="DU25" s="22"/>
      <c r="DV25" s="22"/>
      <c r="DW25" s="22"/>
      <c r="DX25" s="23"/>
      <c r="DY25" s="21"/>
      <c r="DZ25" s="22"/>
      <c r="EA25" s="22"/>
      <c r="EB25" s="20"/>
      <c r="EC25" s="28"/>
      <c r="ED25" s="21"/>
      <c r="EE25" s="22"/>
      <c r="EF25" s="22"/>
      <c r="EG25" s="20"/>
      <c r="EH25" s="28"/>
      <c r="EI25" s="21"/>
      <c r="EJ25" s="22"/>
      <c r="EK25" s="22"/>
      <c r="EL25" s="22"/>
      <c r="EM25" s="23"/>
      <c r="EN25" s="21"/>
      <c r="EO25" s="22"/>
      <c r="EP25" s="22"/>
      <c r="EQ25" s="20"/>
      <c r="ER25" s="28"/>
      <c r="ES25" s="21"/>
      <c r="ET25" s="22"/>
      <c r="EU25" s="22"/>
      <c r="EV25" s="20"/>
      <c r="EW25" s="28"/>
      <c r="EX25" s="21"/>
      <c r="EY25" s="22"/>
      <c r="EZ25" s="22"/>
      <c r="FA25" s="22"/>
      <c r="FB25" s="23"/>
      <c r="FC25" s="21"/>
      <c r="FD25" s="22"/>
      <c r="FE25" s="22"/>
      <c r="FF25" s="20"/>
      <c r="FG25" s="28"/>
      <c r="FH25" s="21"/>
      <c r="FI25" s="22"/>
      <c r="FJ25" s="22"/>
      <c r="FK25" s="20"/>
      <c r="FL25" s="28"/>
      <c r="FM25" s="21"/>
      <c r="FN25" s="22"/>
      <c r="FO25" s="22"/>
      <c r="FP25" s="22"/>
      <c r="FQ25" s="23"/>
      <c r="FR25" s="21"/>
      <c r="FS25" s="22"/>
      <c r="FT25" s="22"/>
      <c r="FU25" s="20"/>
      <c r="FV25" s="28"/>
      <c r="FW25" s="21"/>
      <c r="FX25" s="22"/>
      <c r="FY25" s="22"/>
      <c r="FZ25" s="20"/>
      <c r="GA25" s="28"/>
      <c r="GB25" s="21"/>
      <c r="GC25" s="22"/>
      <c r="GD25" s="22"/>
      <c r="GE25" s="20"/>
      <c r="GF25" s="28"/>
      <c r="GG25" s="21"/>
      <c r="GH25" s="22"/>
      <c r="GI25" s="22"/>
      <c r="GJ25" s="20"/>
      <c r="GK25" s="28"/>
      <c r="GL25" s="22"/>
      <c r="GM25" s="20"/>
    </row>
    <row r="26" spans="1:195" s="13" customFormat="1" ht="24.95" customHeight="1" x14ac:dyDescent="0.25">
      <c r="A26" s="16" t="s">
        <v>77</v>
      </c>
      <c r="B26" s="31"/>
      <c r="C26" s="27" t="s">
        <v>8</v>
      </c>
      <c r="D26" s="18" t="s">
        <v>12</v>
      </c>
      <c r="E26" s="19" t="s">
        <v>8</v>
      </c>
      <c r="F26" s="20" t="s">
        <v>4</v>
      </c>
      <c r="G26" s="20" t="s">
        <v>4</v>
      </c>
      <c r="H26" s="20" t="s">
        <v>7</v>
      </c>
      <c r="I26" s="18" t="s">
        <v>12</v>
      </c>
      <c r="J26" s="79" t="s">
        <v>14</v>
      </c>
      <c r="K26" s="79" t="s">
        <v>14</v>
      </c>
      <c r="L26" s="79" t="s">
        <v>14</v>
      </c>
      <c r="M26" s="79" t="s">
        <v>14</v>
      </c>
      <c r="N26" s="24" t="s">
        <v>16</v>
      </c>
      <c r="O26" s="21"/>
      <c r="P26" s="22"/>
      <c r="Q26" s="22"/>
      <c r="R26" s="23"/>
      <c r="S26" s="32"/>
      <c r="T26" s="116"/>
      <c r="U26" s="36"/>
      <c r="V26" s="36"/>
      <c r="W26" s="27" t="s">
        <v>16</v>
      </c>
      <c r="X26" s="65"/>
      <c r="Y26" s="20"/>
      <c r="Z26" s="21"/>
      <c r="AA26" s="22"/>
      <c r="AB26" s="23"/>
      <c r="AC26" s="21"/>
      <c r="AD26" s="22"/>
      <c r="AE26" s="22"/>
      <c r="AF26" s="22"/>
      <c r="AG26" s="23"/>
      <c r="AH26" s="21"/>
      <c r="AI26" s="22"/>
      <c r="AJ26" s="22"/>
      <c r="AK26" s="22"/>
      <c r="AL26" s="23"/>
      <c r="AM26" s="21"/>
      <c r="AN26" s="22"/>
      <c r="AO26" s="22"/>
      <c r="AP26" s="20"/>
      <c r="AQ26" s="26"/>
      <c r="AR26" s="25"/>
      <c r="AS26" s="20"/>
      <c r="AT26" s="21"/>
      <c r="AU26" s="22"/>
      <c r="AV26" s="23"/>
      <c r="AW26" s="21"/>
      <c r="AX26" s="22"/>
      <c r="AY26" s="22"/>
      <c r="AZ26" s="22"/>
      <c r="BA26" s="23"/>
      <c r="BB26" s="21"/>
      <c r="BC26" s="22"/>
      <c r="BD26" s="22"/>
      <c r="BE26" s="22"/>
      <c r="BF26" s="23"/>
      <c r="BG26" s="21"/>
      <c r="BH26" s="22"/>
      <c r="BI26" s="22"/>
      <c r="BJ26" s="20"/>
      <c r="BK26" s="26"/>
      <c r="BL26" s="25"/>
      <c r="BM26" s="20"/>
      <c r="BN26" s="21"/>
      <c r="BO26" s="22"/>
      <c r="BP26" s="23"/>
      <c r="BQ26" s="21"/>
      <c r="BR26" s="22"/>
      <c r="BS26" s="22"/>
      <c r="BT26" s="22"/>
      <c r="BU26" s="23"/>
      <c r="BV26" s="21"/>
      <c r="BW26" s="22"/>
      <c r="BX26" s="22"/>
      <c r="BY26" s="22"/>
      <c r="BZ26" s="23"/>
      <c r="CA26" s="21"/>
      <c r="CB26" s="22"/>
      <c r="CC26" s="22"/>
      <c r="CD26" s="20"/>
      <c r="CE26" s="26"/>
      <c r="CF26" s="25"/>
      <c r="CG26" s="20"/>
      <c r="CH26" s="21"/>
      <c r="CI26" s="22"/>
      <c r="CJ26" s="23"/>
      <c r="CK26" s="24" t="s">
        <v>16</v>
      </c>
      <c r="CL26" s="22"/>
      <c r="CM26" s="22"/>
      <c r="CN26" s="22"/>
      <c r="CO26" s="23"/>
      <c r="CP26" s="21"/>
      <c r="CQ26" s="22"/>
      <c r="CR26" s="22"/>
      <c r="CS26" s="22"/>
      <c r="CT26" s="23"/>
      <c r="CU26" s="21"/>
      <c r="CV26" s="22"/>
      <c r="CW26" s="22"/>
      <c r="CX26" s="20"/>
      <c r="CY26" s="26"/>
      <c r="CZ26" s="25"/>
      <c r="DA26" s="20"/>
      <c r="DB26" s="21"/>
      <c r="DC26" s="22"/>
      <c r="DD26" s="23"/>
      <c r="DE26" s="21"/>
      <c r="DF26" s="22"/>
      <c r="DG26" s="22"/>
      <c r="DH26" s="22"/>
      <c r="DI26" s="23"/>
      <c r="DJ26" s="21"/>
      <c r="DK26" s="22"/>
      <c r="DL26" s="22"/>
      <c r="DM26" s="27" t="s">
        <v>16</v>
      </c>
      <c r="DN26" s="28"/>
      <c r="DO26" s="21"/>
      <c r="DP26" s="22"/>
      <c r="DQ26" s="22"/>
      <c r="DR26" s="20"/>
      <c r="DS26" s="28"/>
      <c r="DT26" s="27" t="s">
        <v>16</v>
      </c>
      <c r="DU26" s="22"/>
      <c r="DV26" s="22"/>
      <c r="DW26" s="22"/>
      <c r="DX26" s="23"/>
      <c r="DY26" s="21"/>
      <c r="DZ26" s="22"/>
      <c r="EA26" s="22"/>
      <c r="EB26" s="20"/>
      <c r="EC26" s="28"/>
      <c r="ED26" s="21"/>
      <c r="EE26" s="22"/>
      <c r="EF26" s="22"/>
      <c r="EG26" s="20"/>
      <c r="EH26" s="28"/>
      <c r="EI26" s="21"/>
      <c r="EJ26" s="22"/>
      <c r="EK26" s="22"/>
      <c r="EL26" s="22"/>
      <c r="EM26" s="23"/>
      <c r="EN26" s="21"/>
      <c r="EO26" s="22"/>
      <c r="EP26" s="22"/>
      <c r="EQ26" s="20"/>
      <c r="ER26" s="28"/>
      <c r="ES26" s="21"/>
      <c r="ET26" s="22"/>
      <c r="EU26" s="22"/>
      <c r="EV26" s="20"/>
      <c r="EW26" s="28"/>
      <c r="EX26" s="21"/>
      <c r="EY26" s="22"/>
      <c r="EZ26" s="22"/>
      <c r="FA26" s="22"/>
      <c r="FB26" s="23"/>
      <c r="FC26" s="21"/>
      <c r="FD26" s="22"/>
      <c r="FE26" s="22"/>
      <c r="FF26" s="20"/>
      <c r="FG26" s="28"/>
      <c r="FH26" s="21"/>
      <c r="FI26" s="22"/>
      <c r="FJ26" s="22"/>
      <c r="FK26" s="20"/>
      <c r="FL26" s="28"/>
      <c r="FM26" s="21"/>
      <c r="FN26" s="22"/>
      <c r="FO26" s="22"/>
      <c r="FP26" s="22"/>
      <c r="FQ26" s="23"/>
      <c r="FR26" s="21"/>
      <c r="FS26" s="22"/>
      <c r="FT26" s="22"/>
      <c r="FU26" s="20"/>
      <c r="FV26" s="28"/>
      <c r="FW26" s="21"/>
      <c r="FX26" s="22"/>
      <c r="FY26" s="22"/>
      <c r="FZ26" s="20"/>
      <c r="GA26" s="28"/>
      <c r="GB26" s="21"/>
      <c r="GC26" s="22"/>
      <c r="GD26" s="22"/>
      <c r="GE26" s="20"/>
      <c r="GF26" s="28"/>
      <c r="GG26" s="21"/>
      <c r="GH26" s="22"/>
      <c r="GI26" s="22"/>
      <c r="GJ26" s="20"/>
      <c r="GK26" s="28"/>
      <c r="GL26" s="22"/>
      <c r="GM26" s="20"/>
    </row>
    <row r="27" spans="1:195" s="13" customFormat="1" ht="24.95" customHeight="1" thickBot="1" x14ac:dyDescent="0.3">
      <c r="A27" s="16" t="s">
        <v>78</v>
      </c>
      <c r="B27" s="31"/>
      <c r="C27" s="52" t="s">
        <v>5</v>
      </c>
      <c r="D27" s="53" t="s">
        <v>5</v>
      </c>
      <c r="E27" s="54" t="s">
        <v>5</v>
      </c>
      <c r="F27" s="54" t="s">
        <v>5</v>
      </c>
      <c r="G27" s="80" t="s">
        <v>5</v>
      </c>
      <c r="H27" s="80" t="s">
        <v>5</v>
      </c>
      <c r="I27" s="81" t="s">
        <v>5</v>
      </c>
      <c r="J27" s="54" t="s">
        <v>5</v>
      </c>
      <c r="K27" s="55" t="s">
        <v>5</v>
      </c>
      <c r="L27" s="55" t="s">
        <v>5</v>
      </c>
      <c r="M27" s="55" t="s">
        <v>5</v>
      </c>
      <c r="N27" s="56" t="s">
        <v>16</v>
      </c>
      <c r="O27" s="54" t="s">
        <v>5</v>
      </c>
      <c r="P27" s="55" t="s">
        <v>5</v>
      </c>
      <c r="Q27" s="55" t="s">
        <v>5</v>
      </c>
      <c r="R27" s="56" t="s">
        <v>5</v>
      </c>
      <c r="S27" s="50"/>
      <c r="T27" s="117"/>
      <c r="U27" s="36"/>
      <c r="V27" s="36"/>
      <c r="W27" s="52" t="s">
        <v>16</v>
      </c>
      <c r="X27" s="66" t="s">
        <v>13</v>
      </c>
      <c r="Y27" s="17" t="s">
        <v>13</v>
      </c>
      <c r="Z27" s="29" t="s">
        <v>5</v>
      </c>
      <c r="AA27" s="17" t="s">
        <v>5</v>
      </c>
      <c r="AB27" s="24" t="s">
        <v>5</v>
      </c>
      <c r="AC27" s="29" t="s">
        <v>5</v>
      </c>
      <c r="AD27" s="17" t="s">
        <v>5</v>
      </c>
      <c r="AE27" s="17" t="s">
        <v>5</v>
      </c>
      <c r="AF27" s="17" t="s">
        <v>5</v>
      </c>
      <c r="AG27" s="24" t="s">
        <v>5</v>
      </c>
      <c r="AH27" s="29" t="s">
        <v>5</v>
      </c>
      <c r="AI27" s="17" t="s">
        <v>5</v>
      </c>
      <c r="AJ27" s="17" t="s">
        <v>5</v>
      </c>
      <c r="AK27" s="17" t="s">
        <v>5</v>
      </c>
      <c r="AL27" s="24" t="s">
        <v>5</v>
      </c>
      <c r="AM27" s="29" t="s">
        <v>5</v>
      </c>
      <c r="AN27" s="17" t="s">
        <v>5</v>
      </c>
      <c r="AO27" s="17" t="s">
        <v>5</v>
      </c>
      <c r="AP27" s="17" t="s">
        <v>5</v>
      </c>
      <c r="AQ27" s="18" t="s">
        <v>5</v>
      </c>
      <c r="AR27" s="19" t="s">
        <v>13</v>
      </c>
      <c r="AS27" s="17" t="s">
        <v>13</v>
      </c>
      <c r="AT27" s="29" t="s">
        <v>5</v>
      </c>
      <c r="AU27" s="17" t="s">
        <v>5</v>
      </c>
      <c r="AV27" s="24" t="s">
        <v>5</v>
      </c>
      <c r="AW27" s="29" t="s">
        <v>5</v>
      </c>
      <c r="AX27" s="17" t="s">
        <v>5</v>
      </c>
      <c r="AY27" s="17" t="s">
        <v>5</v>
      </c>
      <c r="AZ27" s="17" t="s">
        <v>5</v>
      </c>
      <c r="BA27" s="24" t="s">
        <v>5</v>
      </c>
      <c r="BB27" s="29" t="s">
        <v>5</v>
      </c>
      <c r="BC27" s="17" t="s">
        <v>5</v>
      </c>
      <c r="BD27" s="17" t="s">
        <v>5</v>
      </c>
      <c r="BE27" s="17" t="s">
        <v>5</v>
      </c>
      <c r="BF27" s="24" t="s">
        <v>5</v>
      </c>
      <c r="BG27" s="29" t="s">
        <v>5</v>
      </c>
      <c r="BH27" s="17" t="s">
        <v>5</v>
      </c>
      <c r="BI27" s="17" t="s">
        <v>5</v>
      </c>
      <c r="BJ27" s="17" t="s">
        <v>5</v>
      </c>
      <c r="BK27" s="18" t="s">
        <v>5</v>
      </c>
      <c r="BL27" s="19" t="s">
        <v>13</v>
      </c>
      <c r="BM27" s="17" t="s">
        <v>13</v>
      </c>
      <c r="BN27" s="29" t="s">
        <v>5</v>
      </c>
      <c r="BO27" s="17" t="s">
        <v>5</v>
      </c>
      <c r="BP27" s="24" t="s">
        <v>5</v>
      </c>
      <c r="BQ27" s="29" t="s">
        <v>5</v>
      </c>
      <c r="BR27" s="17" t="s">
        <v>5</v>
      </c>
      <c r="BS27" s="17" t="s">
        <v>5</v>
      </c>
      <c r="BT27" s="17" t="s">
        <v>5</v>
      </c>
      <c r="BU27" s="24" t="s">
        <v>5</v>
      </c>
      <c r="BV27" s="29" t="s">
        <v>5</v>
      </c>
      <c r="BW27" s="17" t="s">
        <v>5</v>
      </c>
      <c r="BX27" s="17" t="s">
        <v>5</v>
      </c>
      <c r="BY27" s="17" t="s">
        <v>5</v>
      </c>
      <c r="BZ27" s="24" t="s">
        <v>5</v>
      </c>
      <c r="CA27" s="29" t="s">
        <v>5</v>
      </c>
      <c r="CB27" s="17" t="s">
        <v>5</v>
      </c>
      <c r="CC27" s="17" t="s">
        <v>5</v>
      </c>
      <c r="CD27" s="17" t="s">
        <v>5</v>
      </c>
      <c r="CE27" s="18" t="s">
        <v>5</v>
      </c>
      <c r="CF27" s="19" t="s">
        <v>13</v>
      </c>
      <c r="CG27" s="17" t="s">
        <v>13</v>
      </c>
      <c r="CH27" s="29" t="s">
        <v>5</v>
      </c>
      <c r="CI27" s="17" t="s">
        <v>5</v>
      </c>
      <c r="CJ27" s="24" t="s">
        <v>5</v>
      </c>
      <c r="CK27" s="30" t="s">
        <v>16</v>
      </c>
      <c r="CL27" s="17" t="s">
        <v>5</v>
      </c>
      <c r="CM27" s="17" t="s">
        <v>5</v>
      </c>
      <c r="CN27" s="17" t="s">
        <v>5</v>
      </c>
      <c r="CO27" s="24" t="s">
        <v>5</v>
      </c>
      <c r="CP27" s="29" t="s">
        <v>5</v>
      </c>
      <c r="CQ27" s="17" t="s">
        <v>5</v>
      </c>
      <c r="CR27" s="17" t="s">
        <v>5</v>
      </c>
      <c r="CS27" s="17" t="s">
        <v>5</v>
      </c>
      <c r="CT27" s="24" t="s">
        <v>5</v>
      </c>
      <c r="CU27" s="29" t="s">
        <v>5</v>
      </c>
      <c r="CV27" s="17" t="s">
        <v>5</v>
      </c>
      <c r="CW27" s="17" t="s">
        <v>5</v>
      </c>
      <c r="CX27" s="17" t="s">
        <v>5</v>
      </c>
      <c r="CY27" s="18" t="s">
        <v>5</v>
      </c>
      <c r="CZ27" s="19" t="s">
        <v>13</v>
      </c>
      <c r="DA27" s="17" t="s">
        <v>13</v>
      </c>
      <c r="DB27" s="29" t="s">
        <v>5</v>
      </c>
      <c r="DC27" s="17" t="s">
        <v>5</v>
      </c>
      <c r="DD27" s="24" t="s">
        <v>5</v>
      </c>
      <c r="DE27" s="29" t="s">
        <v>5</v>
      </c>
      <c r="DF27" s="17" t="s">
        <v>5</v>
      </c>
      <c r="DG27" s="17" t="s">
        <v>5</v>
      </c>
      <c r="DH27" s="17" t="s">
        <v>5</v>
      </c>
      <c r="DI27" s="24" t="s">
        <v>5</v>
      </c>
      <c r="DJ27" s="29" t="s">
        <v>5</v>
      </c>
      <c r="DK27" s="17" t="s">
        <v>5</v>
      </c>
      <c r="DL27" s="17" t="s">
        <v>5</v>
      </c>
      <c r="DM27" s="27" t="s">
        <v>16</v>
      </c>
      <c r="DN27" s="24" t="s">
        <v>13</v>
      </c>
      <c r="DO27" s="29" t="s">
        <v>5</v>
      </c>
      <c r="DP27" s="17" t="s">
        <v>5</v>
      </c>
      <c r="DQ27" s="17" t="s">
        <v>5</v>
      </c>
      <c r="DR27" s="17" t="s">
        <v>5</v>
      </c>
      <c r="DS27" s="24" t="s">
        <v>13</v>
      </c>
      <c r="DT27" s="27" t="s">
        <v>16</v>
      </c>
      <c r="DU27" s="17" t="s">
        <v>5</v>
      </c>
      <c r="DV27" s="17" t="s">
        <v>5</v>
      </c>
      <c r="DW27" s="17" t="s">
        <v>5</v>
      </c>
      <c r="DX27" s="24" t="s">
        <v>5</v>
      </c>
      <c r="DY27" s="29" t="s">
        <v>5</v>
      </c>
      <c r="DZ27" s="17" t="s">
        <v>5</v>
      </c>
      <c r="EA27" s="17" t="s">
        <v>5</v>
      </c>
      <c r="EB27" s="17" t="s">
        <v>5</v>
      </c>
      <c r="EC27" s="24" t="s">
        <v>13</v>
      </c>
      <c r="ED27" s="29" t="s">
        <v>5</v>
      </c>
      <c r="EE27" s="17" t="s">
        <v>5</v>
      </c>
      <c r="EF27" s="17" t="s">
        <v>5</v>
      </c>
      <c r="EG27" s="17" t="s">
        <v>5</v>
      </c>
      <c r="EH27" s="24" t="s">
        <v>13</v>
      </c>
      <c r="EI27" s="29" t="s">
        <v>5</v>
      </c>
      <c r="EJ27" s="17" t="s">
        <v>5</v>
      </c>
      <c r="EK27" s="17" t="s">
        <v>5</v>
      </c>
      <c r="EL27" s="17" t="s">
        <v>5</v>
      </c>
      <c r="EM27" s="24" t="s">
        <v>5</v>
      </c>
      <c r="EN27" s="29" t="s">
        <v>5</v>
      </c>
      <c r="EO27" s="17" t="s">
        <v>5</v>
      </c>
      <c r="EP27" s="17" t="s">
        <v>5</v>
      </c>
      <c r="EQ27" s="17" t="s">
        <v>5</v>
      </c>
      <c r="ER27" s="24" t="s">
        <v>13</v>
      </c>
      <c r="ES27" s="29" t="s">
        <v>5</v>
      </c>
      <c r="ET27" s="17" t="s">
        <v>5</v>
      </c>
      <c r="EU27" s="17" t="s">
        <v>5</v>
      </c>
      <c r="EV27" s="17" t="s">
        <v>5</v>
      </c>
      <c r="EW27" s="24" t="s">
        <v>13</v>
      </c>
      <c r="EX27" s="29" t="s">
        <v>5</v>
      </c>
      <c r="EY27" s="17" t="s">
        <v>5</v>
      </c>
      <c r="EZ27" s="17" t="s">
        <v>5</v>
      </c>
      <c r="FA27" s="17" t="s">
        <v>5</v>
      </c>
      <c r="FB27" s="24" t="s">
        <v>5</v>
      </c>
      <c r="FC27" s="29" t="s">
        <v>5</v>
      </c>
      <c r="FD27" s="17" t="s">
        <v>5</v>
      </c>
      <c r="FE27" s="17" t="s">
        <v>5</v>
      </c>
      <c r="FF27" s="17" t="s">
        <v>5</v>
      </c>
      <c r="FG27" s="24" t="s">
        <v>13</v>
      </c>
      <c r="FH27" s="29" t="s">
        <v>5</v>
      </c>
      <c r="FI27" s="17" t="s">
        <v>5</v>
      </c>
      <c r="FJ27" s="17" t="s">
        <v>5</v>
      </c>
      <c r="FK27" s="17" t="s">
        <v>5</v>
      </c>
      <c r="FL27" s="24" t="s">
        <v>13</v>
      </c>
      <c r="FM27" s="29" t="s">
        <v>5</v>
      </c>
      <c r="FN27" s="17" t="s">
        <v>5</v>
      </c>
      <c r="FO27" s="17" t="s">
        <v>5</v>
      </c>
      <c r="FP27" s="17" t="s">
        <v>5</v>
      </c>
      <c r="FQ27" s="24" t="s">
        <v>5</v>
      </c>
      <c r="FR27" s="29" t="s">
        <v>5</v>
      </c>
      <c r="FS27" s="17" t="s">
        <v>5</v>
      </c>
      <c r="FT27" s="17" t="s">
        <v>5</v>
      </c>
      <c r="FU27" s="17" t="s">
        <v>5</v>
      </c>
      <c r="FV27" s="24" t="s">
        <v>13</v>
      </c>
      <c r="FW27" s="29" t="s">
        <v>5</v>
      </c>
      <c r="FX27" s="17" t="s">
        <v>5</v>
      </c>
      <c r="FY27" s="17" t="s">
        <v>5</v>
      </c>
      <c r="FZ27" s="17" t="s">
        <v>5</v>
      </c>
      <c r="GA27" s="24" t="s">
        <v>13</v>
      </c>
      <c r="GB27" s="29" t="s">
        <v>5</v>
      </c>
      <c r="GC27" s="17" t="s">
        <v>5</v>
      </c>
      <c r="GD27" s="17" t="s">
        <v>5</v>
      </c>
      <c r="GE27" s="17" t="s">
        <v>5</v>
      </c>
      <c r="GF27" s="24" t="s">
        <v>13</v>
      </c>
      <c r="GG27" s="29" t="s">
        <v>5</v>
      </c>
      <c r="GH27" s="17" t="s">
        <v>5</v>
      </c>
      <c r="GI27" s="17" t="s">
        <v>5</v>
      </c>
      <c r="GJ27" s="17" t="s">
        <v>5</v>
      </c>
      <c r="GK27" s="24" t="s">
        <v>13</v>
      </c>
      <c r="GL27" s="17" t="s">
        <v>5</v>
      </c>
      <c r="GM27" s="17" t="s">
        <v>5</v>
      </c>
    </row>
    <row r="30" spans="1:195" ht="15.75" thickBot="1" x14ac:dyDescent="0.3"/>
    <row r="31" spans="1:195" ht="15" customHeight="1" thickBot="1" x14ac:dyDescent="0.35">
      <c r="B31" s="68" t="s">
        <v>56</v>
      </c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40"/>
    </row>
    <row r="32" spans="1:195" ht="29.25" customHeight="1" x14ac:dyDescent="0.25">
      <c r="B32" s="118">
        <f>D37</f>
        <v>44187</v>
      </c>
      <c r="C32" s="119"/>
      <c r="D32" s="119"/>
      <c r="E32" s="119"/>
      <c r="F32" s="119"/>
      <c r="G32" s="119"/>
      <c r="H32" s="119"/>
      <c r="I32" s="119"/>
      <c r="J32" s="119"/>
      <c r="K32" s="119"/>
      <c r="L32" s="119"/>
      <c r="M32" s="119"/>
      <c r="N32" s="119"/>
      <c r="O32" s="119"/>
      <c r="P32" s="119"/>
      <c r="Q32" s="119"/>
      <c r="R32" s="119"/>
      <c r="S32" s="120"/>
    </row>
    <row r="33" spans="2:21" x14ac:dyDescent="0.25">
      <c r="B33" s="41"/>
      <c r="S33" s="33"/>
    </row>
    <row r="34" spans="2:21" x14ac:dyDescent="0.25">
      <c r="B34" s="41"/>
      <c r="S34" s="33"/>
    </row>
    <row r="35" spans="2:21" ht="15.75" thickBot="1" x14ac:dyDescent="0.3">
      <c r="B35" s="41"/>
      <c r="S35" s="33"/>
    </row>
    <row r="36" spans="2:21" ht="16.5" thickBot="1" x14ac:dyDescent="0.3">
      <c r="B36" s="41"/>
      <c r="D36" s="45" t="s">
        <v>48</v>
      </c>
      <c r="E36" s="46" t="s">
        <v>11</v>
      </c>
      <c r="G36" s="82" t="s">
        <v>0</v>
      </c>
      <c r="H36" s="3">
        <f>COUNTIFS($D$38:$D$57,[1]PF!U39)</f>
        <v>11</v>
      </c>
      <c r="S36" s="33"/>
    </row>
    <row r="37" spans="2:21" ht="16.5" thickBot="1" x14ac:dyDescent="0.3">
      <c r="B37" s="41"/>
      <c r="D37" s="121">
        <v>44187</v>
      </c>
      <c r="E37" s="122"/>
      <c r="G37" s="83" t="s">
        <v>80</v>
      </c>
      <c r="H37" s="3">
        <f>COUNTIFS($D$38:$D$57,[1]PF!U40)</f>
        <v>0</v>
      </c>
      <c r="S37" s="33"/>
    </row>
    <row r="38" spans="2:21" ht="15.75" x14ac:dyDescent="0.25">
      <c r="B38" s="41"/>
      <c r="D38" s="70" t="str">
        <f>INDEX([1]PF!$C$8:$GA$27,MATCH([1]PF!E38,[1]PF!$A$8:$A$27,0),MATCH([1]PF!$D$37,[1]PF!$C$5:$GA$5,0))</f>
        <v>P</v>
      </c>
      <c r="E38" s="16" t="s">
        <v>59</v>
      </c>
      <c r="G38" s="84" t="s">
        <v>2</v>
      </c>
      <c r="H38" s="3">
        <f>COUNTIFS($D$38:$D$57,[1]PF!U41)</f>
        <v>0</v>
      </c>
      <c r="S38" s="33"/>
    </row>
    <row r="39" spans="2:21" ht="15.75" x14ac:dyDescent="0.25">
      <c r="B39" s="41"/>
      <c r="D39" s="70" t="str">
        <f>INDEX([1]PF!$C$8:$GA$27,MATCH([1]PF!E39,[1]PF!$A$8:$A$27,0),MATCH([1]PF!$D$37,[1]PF!$C$5:$GA$5,0))</f>
        <v>CP</v>
      </c>
      <c r="E39" s="16" t="s">
        <v>60</v>
      </c>
      <c r="G39" s="6" t="s">
        <v>6</v>
      </c>
      <c r="H39" s="3">
        <f>COUNTIFS($D$38:$D$57,[1]PF!U42)</f>
        <v>3</v>
      </c>
      <c r="S39" s="33"/>
      <c r="U39" s="1" t="s">
        <v>4</v>
      </c>
    </row>
    <row r="40" spans="2:21" ht="15.75" x14ac:dyDescent="0.25">
      <c r="B40" s="41"/>
      <c r="D40" s="70" t="str">
        <f>INDEX([1]PF!$C$8:$GA$27,MATCH([1]PF!E40,[1]PF!$A$8:$A$27,0),MATCH([1]PF!$D$37,[1]PF!$C$5:$GA$5,0))</f>
        <v>MUT</v>
      </c>
      <c r="E40" s="16" t="s">
        <v>61</v>
      </c>
      <c r="G40" s="7" t="s">
        <v>9</v>
      </c>
      <c r="H40" s="3">
        <f>COUNTIFS($D$38:$D$57,[1]PF!U43)</f>
        <v>2</v>
      </c>
      <c r="S40" s="33"/>
      <c r="U40" s="20" t="s">
        <v>79</v>
      </c>
    </row>
    <row r="41" spans="2:21" ht="15.75" x14ac:dyDescent="0.25">
      <c r="B41" s="41"/>
      <c r="D41" s="70" t="str">
        <f>INDEX([1]PF!$C$8:$GA$27,MATCH([1]PF!E41,[1]PF!$A$8:$A$27,0),MATCH([1]PF!$D$37,[1]PF!$C$5:$GA$5,0))</f>
        <v>AM</v>
      </c>
      <c r="E41" s="16" t="s">
        <v>62</v>
      </c>
      <c r="G41" s="12" t="s">
        <v>14</v>
      </c>
      <c r="H41" s="3">
        <f>COUNTIFS($D$38:$D$57,[1]PF!U44)</f>
        <v>2</v>
      </c>
      <c r="S41" s="33"/>
      <c r="U41" s="1" t="s">
        <v>1</v>
      </c>
    </row>
    <row r="42" spans="2:21" ht="15.75" x14ac:dyDescent="0.25">
      <c r="B42" s="41"/>
      <c r="D42" s="70" t="str">
        <f>INDEX([1]PF!$C$8:$GA$27,MATCH([1]PF!E42,[1]PF!$A$8:$A$27,0),MATCH([1]PF!$D$37,[1]PF!$C$5:$GA$5,0))</f>
        <v>P</v>
      </c>
      <c r="E42" s="16" t="s">
        <v>63</v>
      </c>
      <c r="G42" s="9" t="s">
        <v>10</v>
      </c>
      <c r="H42" s="3">
        <f>COUNTIFS($D$38:$D$57,[1]PF!U45)</f>
        <v>2</v>
      </c>
      <c r="S42" s="33"/>
      <c r="U42" s="1" t="s">
        <v>6</v>
      </c>
    </row>
    <row r="43" spans="2:21" ht="15.75" x14ac:dyDescent="0.25">
      <c r="B43" s="41"/>
      <c r="D43" s="70" t="str">
        <f>INDEX([1]PF!$C$8:$GA$27,MATCH([1]PF!E43,[1]PF!$A$8:$A$27,0),MATCH([1]PF!$D$37,[1]PF!$C$5:$GA$5,0))</f>
        <v>P</v>
      </c>
      <c r="E43" s="16" t="s">
        <v>64</v>
      </c>
      <c r="G43" s="8" t="s">
        <v>12</v>
      </c>
      <c r="H43" s="3">
        <f>COUNTIFS($D$38:$D$57,[1]PF!U46)</f>
        <v>0</v>
      </c>
      <c r="S43" s="33"/>
      <c r="U43" s="1" t="s">
        <v>7</v>
      </c>
    </row>
    <row r="44" spans="2:21" ht="16.5" thickBot="1" x14ac:dyDescent="0.3">
      <c r="B44" s="41"/>
      <c r="D44" s="70" t="str">
        <f>INDEX([1]PF!$C$8:$GA$27,MATCH([1]PF!E44,[1]PF!$A$8:$A$27,0),MATCH([1]PF!$D$37,[1]PF!$C$5:$GA$5,0))</f>
        <v>ABS PERM</v>
      </c>
      <c r="E44" s="16" t="s">
        <v>65</v>
      </c>
      <c r="G44" s="10" t="s">
        <v>3</v>
      </c>
      <c r="H44" s="3">
        <f>SUM(H36:H42)</f>
        <v>20</v>
      </c>
      <c r="S44" s="33"/>
      <c r="U44" s="11" t="s">
        <v>14</v>
      </c>
    </row>
    <row r="45" spans="2:21" x14ac:dyDescent="0.25">
      <c r="B45" s="41"/>
      <c r="D45" s="70" t="str">
        <f>INDEX([1]PF!$C$8:$GA$27,MATCH([1]PF!E45,[1]PF!$A$8:$A$27,0),MATCH([1]PF!$D$37,[1]PF!$C$5:$GA$5,0))</f>
        <v>P</v>
      </c>
      <c r="E45" s="16" t="s">
        <v>66</v>
      </c>
      <c r="S45" s="33"/>
      <c r="U45" s="1" t="s">
        <v>5</v>
      </c>
    </row>
    <row r="46" spans="2:21" x14ac:dyDescent="0.25">
      <c r="B46" s="41"/>
      <c r="D46" s="70" t="str">
        <f>INDEX([1]PF!$C$8:$GA$27,MATCH([1]PF!E46,[1]PF!$A$8:$A$27,0),MATCH([1]PF!$D$37,[1]PF!$C$5:$GA$5,0))</f>
        <v>AM</v>
      </c>
      <c r="E46" s="16" t="s">
        <v>67</v>
      </c>
      <c r="S46" s="33"/>
      <c r="U46" s="2" t="s">
        <v>12</v>
      </c>
    </row>
    <row r="47" spans="2:21" x14ac:dyDescent="0.25">
      <c r="B47" s="41"/>
      <c r="D47" s="70" t="str">
        <f>INDEX([1]PF!$C$8:$GA$27,MATCH([1]PF!E47,[1]PF!$A$8:$A$27,0),MATCH([1]PF!$D$37,[1]PF!$C$5:$GA$5,0))</f>
        <v>MUT</v>
      </c>
      <c r="E47" s="16" t="s">
        <v>68</v>
      </c>
      <c r="S47" s="33"/>
    </row>
    <row r="48" spans="2:21" x14ac:dyDescent="0.25">
      <c r="B48" s="41"/>
      <c r="D48" s="70" t="str">
        <f>INDEX([1]PF!$C$8:$GA$27,MATCH([1]PF!E48,[1]PF!$A$8:$A$27,0),MATCH([1]PF!$D$37,[1]PF!$C$5:$GA$5,0))</f>
        <v>AM</v>
      </c>
      <c r="E48" s="16" t="s">
        <v>69</v>
      </c>
      <c r="S48" s="33"/>
    </row>
    <row r="49" spans="2:19" x14ac:dyDescent="0.25">
      <c r="B49" s="41"/>
      <c r="D49" s="70" t="str">
        <f>INDEX([1]PF!$C$8:$GA$27,MATCH([1]PF!E49,[1]PF!$A$8:$A$27,0),MATCH([1]PF!$D$37,[1]PF!$C$5:$GA$5,0))</f>
        <v>P</v>
      </c>
      <c r="E49" s="16" t="s">
        <v>70</v>
      </c>
      <c r="S49" s="33"/>
    </row>
    <row r="50" spans="2:19" x14ac:dyDescent="0.25">
      <c r="B50" s="41"/>
      <c r="D50" s="70" t="str">
        <f>INDEX([1]PF!$C$8:$GA$27,MATCH([1]PF!E50,[1]PF!$A$8:$A$27,0),MATCH([1]PF!$D$37,[1]PF!$C$5:$GA$5,0))</f>
        <v>P</v>
      </c>
      <c r="E50" s="16" t="s">
        <v>71</v>
      </c>
      <c r="S50" s="33"/>
    </row>
    <row r="51" spans="2:19" x14ac:dyDescent="0.25">
      <c r="B51" s="41"/>
      <c r="D51" s="70" t="str">
        <f>INDEX([1]PF!$C$8:$GA$27,MATCH([1]PF!E51,[1]PF!$A$8:$A$27,0),MATCH([1]PF!$D$37,[1]PF!$C$5:$GA$5,0))</f>
        <v>P</v>
      </c>
      <c r="E51" s="16" t="s">
        <v>72</v>
      </c>
      <c r="S51" s="33"/>
    </row>
    <row r="52" spans="2:19" x14ac:dyDescent="0.25">
      <c r="B52" s="41"/>
      <c r="D52" s="70" t="str">
        <f>INDEX([1]PF!$C$8:$GA$27,MATCH([1]PF!E52,[1]PF!$A$8:$A$27,0),MATCH([1]PF!$D$37,[1]PF!$C$5:$GA$5,0))</f>
        <v>P</v>
      </c>
      <c r="E52" s="16" t="s">
        <v>73</v>
      </c>
      <c r="S52" s="33"/>
    </row>
    <row r="53" spans="2:19" x14ac:dyDescent="0.25">
      <c r="B53" s="41"/>
      <c r="D53" s="70" t="str">
        <f>INDEX([1]PF!$C$8:$GA$27,MATCH([1]PF!E53,[1]PF!$A$8:$A$27,0),MATCH([1]PF!$D$37,[1]PF!$C$5:$GA$5,0))</f>
        <v>P</v>
      </c>
      <c r="E53" s="16" t="s">
        <v>74</v>
      </c>
      <c r="S53" s="33"/>
    </row>
    <row r="54" spans="2:19" x14ac:dyDescent="0.25">
      <c r="B54" s="41"/>
      <c r="D54" s="70" t="str">
        <f>INDEX([1]PF!$C$8:$GA$27,MATCH([1]PF!E54,[1]PF!$A$8:$A$27,0),MATCH([1]PF!$D$37,[1]PF!$C$5:$GA$5,0))</f>
        <v>P</v>
      </c>
      <c r="E54" s="16" t="s">
        <v>75</v>
      </c>
      <c r="S54" s="33"/>
    </row>
    <row r="55" spans="2:19" x14ac:dyDescent="0.25">
      <c r="B55" s="41"/>
      <c r="D55" s="70" t="str">
        <f>INDEX([1]PF!$C$8:$GA$27,MATCH([1]PF!E55,[1]PF!$A$8:$A$27,0),MATCH([1]PF!$D$37,[1]PF!$C$5:$GA$5,0))</f>
        <v>P</v>
      </c>
      <c r="E55" s="16" t="s">
        <v>76</v>
      </c>
      <c r="S55" s="33"/>
    </row>
    <row r="56" spans="2:19" x14ac:dyDescent="0.25">
      <c r="B56" s="41"/>
      <c r="D56" s="70" t="str">
        <f>INDEX([1]PF!$C$8:$GA$27,MATCH([1]PF!E56,[1]PF!$A$8:$A$27,0),MATCH([1]PF!$D$37,[1]PF!$C$5:$GA$5,0))</f>
        <v>CP</v>
      </c>
      <c r="E56" s="16" t="s">
        <v>77</v>
      </c>
      <c r="S56" s="33"/>
    </row>
    <row r="57" spans="2:19" x14ac:dyDescent="0.25">
      <c r="B57" s="41"/>
      <c r="D57" s="70" t="str">
        <f>INDEX([1]PF!$C$8:$GA$27,MATCH([1]PF!E57,[1]PF!$A$8:$A$27,0),MATCH([1]PF!$D$37,[1]PF!$C$5:$GA$5,0))</f>
        <v>ABS PERM</v>
      </c>
      <c r="E57" s="16" t="s">
        <v>78</v>
      </c>
      <c r="S57" s="33"/>
    </row>
    <row r="58" spans="2:19" x14ac:dyDescent="0.25">
      <c r="B58" s="41"/>
      <c r="S58" s="33"/>
    </row>
    <row r="59" spans="2:19" x14ac:dyDescent="0.25">
      <c r="B59" s="41"/>
      <c r="S59" s="33"/>
    </row>
    <row r="60" spans="2:19" x14ac:dyDescent="0.25">
      <c r="B60" s="41"/>
      <c r="S60" s="33"/>
    </row>
    <row r="61" spans="2:19" x14ac:dyDescent="0.25">
      <c r="B61" s="41"/>
      <c r="S61" s="33"/>
    </row>
    <row r="62" spans="2:19" x14ac:dyDescent="0.25">
      <c r="B62" s="41"/>
      <c r="S62" s="33"/>
    </row>
    <row r="63" spans="2:19" x14ac:dyDescent="0.25">
      <c r="B63" s="41"/>
      <c r="S63" s="33"/>
    </row>
    <row r="64" spans="2:19" x14ac:dyDescent="0.25">
      <c r="B64" s="41"/>
      <c r="S64" s="33"/>
    </row>
    <row r="65" spans="2:21" x14ac:dyDescent="0.25">
      <c r="B65" s="41"/>
      <c r="S65" s="33"/>
    </row>
    <row r="66" spans="2:21" x14ac:dyDescent="0.25">
      <c r="B66" s="41"/>
      <c r="S66" s="33"/>
    </row>
    <row r="67" spans="2:21" ht="15.75" thickBot="1" x14ac:dyDescent="0.3">
      <c r="B67" s="42"/>
      <c r="C67" s="43"/>
      <c r="D67" s="43"/>
      <c r="E67" s="43"/>
      <c r="F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4"/>
    </row>
    <row r="68" spans="2:21" x14ac:dyDescent="0.25">
      <c r="G68" s="39"/>
      <c r="H68" s="39"/>
    </row>
    <row r="69" spans="2:21" ht="15.75" thickBot="1" x14ac:dyDescent="0.3">
      <c r="G69" s="43"/>
      <c r="H69" s="43"/>
    </row>
    <row r="70" spans="2:21" ht="17.25" customHeight="1" thickBot="1" x14ac:dyDescent="0.35">
      <c r="B70" s="68" t="s">
        <v>55</v>
      </c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40"/>
    </row>
    <row r="71" spans="2:21" s="72" customFormat="1" ht="29.25" customHeight="1" x14ac:dyDescent="0.25">
      <c r="B71" s="90">
        <f>D78</f>
        <v>51</v>
      </c>
      <c r="C71" s="91"/>
      <c r="D71" s="91"/>
      <c r="E71" s="91"/>
      <c r="F71" s="91"/>
      <c r="G71" s="91"/>
      <c r="H71" s="91"/>
      <c r="I71" s="91"/>
      <c r="J71" s="91"/>
      <c r="K71" s="91"/>
      <c r="L71" s="91"/>
      <c r="M71" s="91"/>
      <c r="N71" s="91"/>
      <c r="O71" s="91"/>
      <c r="P71" s="91"/>
      <c r="Q71" s="91"/>
      <c r="R71" s="91"/>
      <c r="S71" s="92"/>
      <c r="U71" s="31"/>
    </row>
    <row r="72" spans="2:21" ht="26.25" x14ac:dyDescent="0.25">
      <c r="B72" s="41"/>
      <c r="G72" s="73"/>
      <c r="H72" s="73"/>
      <c r="S72" s="33"/>
      <c r="U72" s="72"/>
    </row>
    <row r="73" spans="2:21" x14ac:dyDescent="0.25">
      <c r="B73" s="41"/>
      <c r="S73" s="33"/>
    </row>
    <row r="74" spans="2:21" x14ac:dyDescent="0.25">
      <c r="B74" s="41"/>
      <c r="S74" s="33"/>
    </row>
    <row r="75" spans="2:21" x14ac:dyDescent="0.25">
      <c r="B75" s="41"/>
      <c r="S75" s="33"/>
    </row>
    <row r="76" spans="2:21" ht="15.75" thickBot="1" x14ac:dyDescent="0.3">
      <c r="B76" s="41"/>
      <c r="S76" s="33"/>
    </row>
    <row r="77" spans="2:21" ht="15.75" thickBot="1" x14ac:dyDescent="0.3">
      <c r="B77" s="41"/>
      <c r="D77" s="45" t="s">
        <v>49</v>
      </c>
      <c r="E77" s="46" t="s">
        <v>11</v>
      </c>
      <c r="S77" s="33"/>
    </row>
    <row r="78" spans="2:21" ht="16.5" thickBot="1" x14ac:dyDescent="0.3">
      <c r="B78" s="41"/>
      <c r="D78" s="93">
        <v>51</v>
      </c>
      <c r="E78" s="94"/>
      <c r="G78" s="4" t="s">
        <v>0</v>
      </c>
      <c r="H78" s="71">
        <f>SUMPRODUCT(($C$4:$R$4=$D$78)*($C$5:$R$27="P"))/SUMPRODUCT(($C$4:$R$4=$D$78)*($C$8:$R$27&lt;&gt;""))</f>
        <v>0.6</v>
      </c>
      <c r="S78" s="33"/>
    </row>
    <row r="79" spans="2:21" ht="16.5" thickBot="1" x14ac:dyDescent="0.3">
      <c r="B79" s="41"/>
      <c r="D79" s="69">
        <f t="shared" ref="D79:D98" si="16">(SUMPRODUCT(($C$4:$GM$4=$D$78)*($A$8:$A$27=E79)*($C$8:$GM$27="off"))+SUMPRODUCT(($C$4:$GM$4=$D$78)*($A$8:$A$27=E79)*($C$8:$GM$27="ferie"))+SUMPRODUCT(($C$4:$GM$4=$D$78)*($A$8:$A$27=E79)*($C$8:$GM$27="P")))/COUNTIF($C$4:$GM$4,$D$78)</f>
        <v>1</v>
      </c>
      <c r="E79" s="16" t="s">
        <v>59</v>
      </c>
      <c r="G79" s="83" t="s">
        <v>80</v>
      </c>
      <c r="H79" s="71">
        <f>SUMPRODUCT(($C$4:$R$4=$D$78)*($C$5:$R$27="F"))/SUMPRODUCT(($C$4:$R$4=$D$78)*($C$8:$R$27&lt;&gt;""))</f>
        <v>0.03</v>
      </c>
      <c r="S79" s="33"/>
    </row>
    <row r="80" spans="2:21" ht="15.75" x14ac:dyDescent="0.25">
      <c r="B80" s="41"/>
      <c r="D80" s="69">
        <f t="shared" si="16"/>
        <v>1</v>
      </c>
      <c r="E80" s="16" t="s">
        <v>60</v>
      </c>
      <c r="G80" s="5" t="s">
        <v>2</v>
      </c>
      <c r="H80" s="71">
        <f>SUMPRODUCT(($C$4:$R$4=$D$78)*($C$5:$R$27="ABS"))/SUMPRODUCT(($C$4:$R$4=$D$78)*($C$8:$R$27&lt;&gt;""))</f>
        <v>0</v>
      </c>
      <c r="S80" s="33"/>
    </row>
    <row r="81" spans="2:19" ht="15.75" x14ac:dyDescent="0.25">
      <c r="B81" s="41"/>
      <c r="D81" s="69">
        <f t="shared" si="16"/>
        <v>0</v>
      </c>
      <c r="E81" s="16" t="s">
        <v>61</v>
      </c>
      <c r="G81" s="6" t="s">
        <v>6</v>
      </c>
      <c r="H81" s="71">
        <f>SUMPRODUCT(($C$4:$R$4=$D$78)*($C$5:$R$27="AM"))/SUMPRODUCT(($C$4:$R$4=$D$78)*($C$8:$R$27&lt;&gt;""))</f>
        <v>0.12</v>
      </c>
      <c r="S81" s="33"/>
    </row>
    <row r="82" spans="2:19" ht="15.75" x14ac:dyDescent="0.25">
      <c r="B82" s="41"/>
      <c r="D82" s="69">
        <f t="shared" si="16"/>
        <v>0</v>
      </c>
      <c r="E82" s="16" t="s">
        <v>62</v>
      </c>
      <c r="G82" s="7" t="s">
        <v>9</v>
      </c>
      <c r="H82" s="71">
        <f>SUMPRODUCT(($C$4:$R$4=$D$78)*($C$5:$R$27="MUT"))/SUMPRODUCT(($C$4:$R$4=$D$78)*($C$8:$R$27&lt;&gt;""))</f>
        <v>0.13</v>
      </c>
      <c r="S82" s="33"/>
    </row>
    <row r="83" spans="2:19" ht="15.75" x14ac:dyDescent="0.25">
      <c r="B83" s="41"/>
      <c r="D83" s="69">
        <f t="shared" si="16"/>
        <v>0.8</v>
      </c>
      <c r="E83" s="16" t="s">
        <v>63</v>
      </c>
      <c r="G83" s="12" t="s">
        <v>14</v>
      </c>
      <c r="H83" s="71">
        <f>SUMPRODUCT(($C$4:$R$4=$D$78)*($C$5:$R$27="CP"))/SUMPRODUCT(($C$4:$R$4=$D$78)*($C$8:$R$27&lt;&gt;""))</f>
        <v>0.01</v>
      </c>
      <c r="S83" s="33"/>
    </row>
    <row r="84" spans="2:19" ht="15.75" x14ac:dyDescent="0.25">
      <c r="B84" s="41"/>
      <c r="D84" s="69">
        <f t="shared" si="16"/>
        <v>1</v>
      </c>
      <c r="E84" s="16" t="s">
        <v>64</v>
      </c>
      <c r="G84" s="9" t="s">
        <v>10</v>
      </c>
      <c r="H84" s="71">
        <f>SUMPRODUCT(($C$4:$R$4=$D$78)*($C$5:$R$27="ABS PERM"))/SUMPRODUCT(($C$4:$R$4=$D$78)*($C$8:$R$27&lt;&gt;""))</f>
        <v>0.1</v>
      </c>
      <c r="S84" s="33"/>
    </row>
    <row r="85" spans="2:19" ht="15.75" x14ac:dyDescent="0.25">
      <c r="B85" s="41"/>
      <c r="D85" s="69">
        <f t="shared" si="16"/>
        <v>0</v>
      </c>
      <c r="E85" s="16" t="s">
        <v>65</v>
      </c>
      <c r="G85" s="8" t="s">
        <v>12</v>
      </c>
      <c r="H85" s="71">
        <f>SUMPRODUCT(($C$4:$R$4=$D$78)*($C$5:$R$27="OFF"))/SUMPRODUCT(($C$4:$R$4=$D$78)*($C$8:$R$27&lt;&gt;""))</f>
        <v>0.01</v>
      </c>
      <c r="S85" s="33"/>
    </row>
    <row r="86" spans="2:19" ht="16.5" thickBot="1" x14ac:dyDescent="0.3">
      <c r="B86" s="41"/>
      <c r="D86" s="69">
        <f t="shared" si="16"/>
        <v>1</v>
      </c>
      <c r="E86" s="16" t="s">
        <v>66</v>
      </c>
      <c r="G86" s="10" t="s">
        <v>3</v>
      </c>
      <c r="H86" s="71">
        <f>SUM(H78:H85)</f>
        <v>1</v>
      </c>
      <c r="S86" s="33"/>
    </row>
    <row r="87" spans="2:19" x14ac:dyDescent="0.25">
      <c r="B87" s="41"/>
      <c r="D87" s="69">
        <f t="shared" si="16"/>
        <v>0</v>
      </c>
      <c r="E87" s="16" t="s">
        <v>67</v>
      </c>
      <c r="S87" s="33"/>
    </row>
    <row r="88" spans="2:19" x14ac:dyDescent="0.25">
      <c r="B88" s="41"/>
      <c r="D88" s="69">
        <f t="shared" si="16"/>
        <v>0</v>
      </c>
      <c r="E88" s="16" t="s">
        <v>68</v>
      </c>
      <c r="S88" s="33"/>
    </row>
    <row r="89" spans="2:19" x14ac:dyDescent="0.25">
      <c r="B89" s="41"/>
      <c r="D89" s="69">
        <f t="shared" si="16"/>
        <v>0</v>
      </c>
      <c r="E89" s="16" t="s">
        <v>69</v>
      </c>
      <c r="S89" s="33"/>
    </row>
    <row r="90" spans="2:19" x14ac:dyDescent="0.25">
      <c r="B90" s="41"/>
      <c r="D90" s="69">
        <f t="shared" si="16"/>
        <v>1</v>
      </c>
      <c r="E90" s="16" t="s">
        <v>70</v>
      </c>
      <c r="S90" s="33"/>
    </row>
    <row r="91" spans="2:19" x14ac:dyDescent="0.25">
      <c r="B91" s="41"/>
      <c r="D91" s="69">
        <f t="shared" si="16"/>
        <v>0.8</v>
      </c>
      <c r="E91" s="16" t="s">
        <v>71</v>
      </c>
      <c r="S91" s="33"/>
    </row>
    <row r="92" spans="2:19" x14ac:dyDescent="0.25">
      <c r="B92" s="41"/>
      <c r="D92" s="69">
        <f t="shared" si="16"/>
        <v>1</v>
      </c>
      <c r="E92" s="16" t="s">
        <v>72</v>
      </c>
      <c r="S92" s="33"/>
    </row>
    <row r="93" spans="2:19" x14ac:dyDescent="0.25">
      <c r="B93" s="41"/>
      <c r="D93" s="69">
        <f t="shared" si="16"/>
        <v>1</v>
      </c>
      <c r="E93" s="16" t="s">
        <v>73</v>
      </c>
      <c r="S93" s="33"/>
    </row>
    <row r="94" spans="2:19" x14ac:dyDescent="0.25">
      <c r="B94" s="41"/>
      <c r="D94" s="69">
        <f t="shared" si="16"/>
        <v>0.8</v>
      </c>
      <c r="E94" s="16" t="s">
        <v>74</v>
      </c>
      <c r="S94" s="33"/>
    </row>
    <row r="95" spans="2:19" x14ac:dyDescent="0.25">
      <c r="B95" s="41"/>
      <c r="D95" s="69">
        <f t="shared" si="16"/>
        <v>1</v>
      </c>
      <c r="E95" s="16" t="s">
        <v>75</v>
      </c>
      <c r="S95" s="33"/>
    </row>
    <row r="96" spans="2:19" x14ac:dyDescent="0.25">
      <c r="B96" s="41"/>
      <c r="D96" s="69">
        <f t="shared" si="16"/>
        <v>1</v>
      </c>
      <c r="E96" s="16" t="s">
        <v>76</v>
      </c>
      <c r="S96" s="33"/>
    </row>
    <row r="97" spans="2:19" x14ac:dyDescent="0.25">
      <c r="B97" s="41"/>
      <c r="D97" s="69">
        <f t="shared" si="16"/>
        <v>0.8</v>
      </c>
      <c r="E97" s="16" t="s">
        <v>77</v>
      </c>
      <c r="S97" s="33"/>
    </row>
    <row r="98" spans="2:19" x14ac:dyDescent="0.25">
      <c r="B98" s="41"/>
      <c r="D98" s="69">
        <f t="shared" si="16"/>
        <v>0</v>
      </c>
      <c r="E98" s="16" t="s">
        <v>78</v>
      </c>
      <c r="S98" s="33"/>
    </row>
    <row r="99" spans="2:19" x14ac:dyDescent="0.25">
      <c r="B99" s="41"/>
      <c r="S99" s="33"/>
    </row>
    <row r="100" spans="2:19" x14ac:dyDescent="0.25">
      <c r="B100" s="41"/>
      <c r="S100" s="33"/>
    </row>
    <row r="101" spans="2:19" x14ac:dyDescent="0.25">
      <c r="B101" s="41"/>
      <c r="S101" s="33"/>
    </row>
    <row r="102" spans="2:19" x14ac:dyDescent="0.25">
      <c r="B102" s="41"/>
      <c r="S102" s="33"/>
    </row>
    <row r="103" spans="2:19" x14ac:dyDescent="0.25">
      <c r="B103" s="41"/>
      <c r="S103" s="33"/>
    </row>
    <row r="104" spans="2:19" x14ac:dyDescent="0.25">
      <c r="B104" s="41"/>
      <c r="S104" s="33"/>
    </row>
    <row r="105" spans="2:19" x14ac:dyDescent="0.25">
      <c r="B105" s="41"/>
      <c r="S105" s="33"/>
    </row>
    <row r="106" spans="2:19" x14ac:dyDescent="0.25">
      <c r="B106" s="41"/>
      <c r="S106" s="33"/>
    </row>
    <row r="107" spans="2:19" x14ac:dyDescent="0.25">
      <c r="B107" s="41"/>
      <c r="S107" s="33"/>
    </row>
    <row r="108" spans="2:19" ht="15.75" thickBot="1" x14ac:dyDescent="0.3">
      <c r="B108" s="42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4"/>
    </row>
    <row r="110" spans="2:19" ht="15.75" thickBot="1" x14ac:dyDescent="0.3">
      <c r="G110" s="43"/>
      <c r="H110" s="43"/>
    </row>
    <row r="111" spans="2:19" ht="19.5" thickBot="1" x14ac:dyDescent="0.35">
      <c r="B111" s="68" t="s">
        <v>54</v>
      </c>
      <c r="C111" s="39"/>
      <c r="D111" s="39"/>
      <c r="E111" s="39"/>
      <c r="F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40"/>
    </row>
    <row r="112" spans="2:19" ht="29.25" customHeight="1" x14ac:dyDescent="0.4">
      <c r="B112" s="95">
        <f>D119</f>
        <v>44166</v>
      </c>
      <c r="C112" s="96"/>
      <c r="D112" s="96"/>
      <c r="E112" s="96"/>
      <c r="F112" s="96"/>
      <c r="G112" s="96"/>
      <c r="H112" s="96"/>
      <c r="I112" s="96"/>
      <c r="J112" s="96"/>
      <c r="K112" s="96"/>
      <c r="L112" s="96"/>
      <c r="M112" s="96"/>
      <c r="N112" s="96"/>
      <c r="O112" s="96"/>
      <c r="P112" s="96"/>
      <c r="Q112" s="96"/>
      <c r="R112" s="96"/>
      <c r="S112" s="97"/>
    </row>
    <row r="113" spans="1:19" x14ac:dyDescent="0.25">
      <c r="B113" s="41"/>
      <c r="S113" s="33"/>
    </row>
    <row r="114" spans="1:19" ht="26.25" x14ac:dyDescent="0.4">
      <c r="B114" s="41"/>
      <c r="G114" s="74"/>
      <c r="H114" s="74"/>
      <c r="S114" s="33"/>
    </row>
    <row r="115" spans="1:19" x14ac:dyDescent="0.25">
      <c r="B115" s="41"/>
      <c r="S115" s="33"/>
    </row>
    <row r="116" spans="1:19" x14ac:dyDescent="0.25">
      <c r="B116" s="41"/>
      <c r="S116" s="33"/>
    </row>
    <row r="117" spans="1:19" ht="15.75" thickBot="1" x14ac:dyDescent="0.3">
      <c r="B117" s="41"/>
      <c r="S117" s="33"/>
    </row>
    <row r="118" spans="1:19" ht="15.75" thickBot="1" x14ac:dyDescent="0.3">
      <c r="B118" s="41"/>
      <c r="D118" s="45" t="s">
        <v>49</v>
      </c>
      <c r="E118" s="46" t="s">
        <v>11</v>
      </c>
      <c r="S118" s="33"/>
    </row>
    <row r="119" spans="1:19" ht="15.75" thickBot="1" x14ac:dyDescent="0.3">
      <c r="B119" s="41"/>
      <c r="D119" s="98">
        <v>44166</v>
      </c>
      <c r="E119" s="99"/>
      <c r="S119" s="33"/>
    </row>
    <row r="120" spans="1:19" ht="16.5" thickBot="1" x14ac:dyDescent="0.3">
      <c r="A120" s="102"/>
      <c r="B120" s="103"/>
      <c r="C120" s="104"/>
      <c r="D120" s="89" cm="1">
        <f t="array" aca="1" ref="D120" ca="1">(SUMPRODUCT(($C$3:$GM$3=MONTH($D$119))*($A$8:$A$27=E120)*($C$8:$GM$27="off")*($C$2:$GM$2=1))+SUMPRODUCT(($C$3:$GM$3=MONTH($D$119))*($A$8:$A$27=E120)*($C$8:$GM$27="ferie")*($C$2:$GM$2=1))+SUMPRODUCT(($C$3:$GM$3=MONTH($D$119))*($A$8:$A$27=E120)*($C$8:$GM$27="P")*($C$2:$GM$2=1)))/SUMPRODUCT(($C$2:$GM$2=1)*($C$3:$GM$3=MONTH($D$119)))</f>
        <v>0.9</v>
      </c>
      <c r="E120" s="16" t="s">
        <v>59</v>
      </c>
      <c r="G120" s="4" t="s">
        <v>0</v>
      </c>
      <c r="H120" s="71">
        <f>SUMPRODUCT(($C$3:$R$3=MONTH($D$119))*($C$3:$R$27="P"))/SUMPRODUCT(($C$3:$R$3=MONTH($D$119))*($C$8:$R$27&lt;&gt;""))</f>
        <v>0.48878923766816146</v>
      </c>
      <c r="S120" s="33"/>
    </row>
    <row r="121" spans="1:19" ht="16.5" thickBot="1" x14ac:dyDescent="0.3">
      <c r="A121" s="105"/>
      <c r="B121" s="106"/>
      <c r="C121" s="107"/>
      <c r="D121" s="89" cm="1">
        <f t="array" aca="1" ref="D121" ca="1">(SUMPRODUCT(($C$3:$GM$3=MONTH($D$119))*($A$8:$A$27=E121)*($C$8:$GM$27="off")*($C$2:$GM$2=1))+SUMPRODUCT(($C$3:$GM$3=MONTH($D$119))*($A$8:$A$27=E121)*($C$8:$GM$27="ferie")*($C$2:$GM$2=1))+SUMPRODUCT(($C$3:$GM$3=MONTH($D$119))*($A$8:$A$27=E121)*($C$8:$GM$27="P")*($C$2:$GM$2=1)))/SUMPRODUCT(($C$2:$GM$2=1)*($C$3:$GM$3=MONTH($D$119)))</f>
        <v>0.7</v>
      </c>
      <c r="E121" s="16" t="s">
        <v>60</v>
      </c>
      <c r="G121" s="83" t="s">
        <v>80</v>
      </c>
      <c r="H121" s="71">
        <f>SUMPRODUCT(($C$3:$R$3=MONTH($D$119))*($C$3:$R$27="f"))/SUMPRODUCT(($C$3:$R$3=MONTH($D$119))*($C$8:$R$27&lt;&gt;""))</f>
        <v>1.3452914798206279E-2</v>
      </c>
      <c r="S121" s="33"/>
    </row>
    <row r="122" spans="1:19" ht="15.75" x14ac:dyDescent="0.25">
      <c r="A122" s="105"/>
      <c r="B122" s="106"/>
      <c r="C122" s="107"/>
      <c r="D122" s="89" cm="1">
        <f t="array" aca="1" ref="D122" ca="1">(SUMPRODUCT(($C$3:$GM$3=MONTH($D$119))*($A$8:$A$27=E122)*($C$8:$GM$27="off")*($C$2:$GM$2=1))+SUMPRODUCT(($C$3:$GM$3=MONTH($D$119))*($A$8:$A$27=E122)*($C$8:$GM$27="ferie")*($C$2:$GM$2=1))+SUMPRODUCT(($C$3:$GM$3=MONTH($D$119))*($A$8:$A$27=E122)*($C$8:$GM$27="P")*($C$2:$GM$2=1)))/SUMPRODUCT(($C$2:$GM$2=1)*($C$3:$GM$3=MONTH($D$119)))</f>
        <v>0.1</v>
      </c>
      <c r="E122" s="16" t="s">
        <v>61</v>
      </c>
      <c r="G122" s="5" t="s">
        <v>2</v>
      </c>
      <c r="H122" s="71">
        <f>SUMPRODUCT(($C$3:$R$3=MONTH($D$119))*($C$3:$R$27="abs"))/SUMPRODUCT(($C$3:$R$3=MONTH($D$119))*($C$8:$R$27&lt;&gt;""))</f>
        <v>0</v>
      </c>
      <c r="S122" s="33"/>
    </row>
    <row r="123" spans="1:19" ht="15.75" x14ac:dyDescent="0.25">
      <c r="A123" s="105"/>
      <c r="B123" s="106"/>
      <c r="C123" s="107"/>
      <c r="D123" s="89" cm="1">
        <f t="array" aca="1" ref="D123" ca="1">(SUMPRODUCT(($C$3:$GM$3=MONTH($D$119))*($A$8:$A$27=E123)*($C$8:$GM$27="off")*($C$2:$GM$2=1))+SUMPRODUCT(($C$3:$GM$3=MONTH($D$119))*($A$8:$A$27=E123)*($C$8:$GM$27="ferie")*($C$2:$GM$2=1))+SUMPRODUCT(($C$3:$GM$3=MONTH($D$119))*($A$8:$A$27=E123)*($C$8:$GM$27="P")*($C$2:$GM$2=1)))/SUMPRODUCT(($C$2:$GM$2=1)*($C$3:$GM$3=MONTH($D$119)))</f>
        <v>0</v>
      </c>
      <c r="E123" s="16" t="s">
        <v>62</v>
      </c>
      <c r="G123" s="6" t="s">
        <v>6</v>
      </c>
      <c r="H123" s="71">
        <f>SUMPRODUCT(($C$3:$R$3=MONTH($D$119))*($C$3:$R$27="am"))/SUMPRODUCT(($C$3:$R$3=MONTH($D$119))*($C$8:$R$27&lt;&gt;""))</f>
        <v>0.13901345291479822</v>
      </c>
      <c r="S123" s="33"/>
    </row>
    <row r="124" spans="1:19" ht="15.75" x14ac:dyDescent="0.25">
      <c r="A124" s="105"/>
      <c r="B124" s="106"/>
      <c r="C124" s="107"/>
      <c r="D124" s="89" cm="1">
        <f t="array" aca="1" ref="D124" ca="1">(SUMPRODUCT(($C$3:$GM$3=MONTH($D$119))*($A$8:$A$27=E124)*($C$8:$GM$27="off")*($C$2:$GM$2=1))+SUMPRODUCT(($C$3:$GM$3=MONTH($D$119))*($A$8:$A$27=E124)*($C$8:$GM$27="ferie")*($C$2:$GM$2=1))+SUMPRODUCT(($C$3:$GM$3=MONTH($D$119))*($A$8:$A$27=E124)*($C$8:$GM$27="P")*($C$2:$GM$2=1)))/SUMPRODUCT(($C$2:$GM$2=1)*($C$3:$GM$3=MONTH($D$119)))</f>
        <v>0.8</v>
      </c>
      <c r="E124" s="16" t="s">
        <v>63</v>
      </c>
      <c r="G124" s="7" t="s">
        <v>9</v>
      </c>
      <c r="H124" s="71">
        <f>SUMPRODUCT(($C$3:$R$3=MONTH($D$119))*($C$3:$R$27="mut"))/SUMPRODUCT(($C$3:$R$3=MONTH($D$119))*($C$8:$R$27&lt;&gt;""))</f>
        <v>8.520179372197309E-2</v>
      </c>
      <c r="S124" s="33"/>
    </row>
    <row r="125" spans="1:19" ht="15.75" x14ac:dyDescent="0.25">
      <c r="A125" s="105"/>
      <c r="B125" s="106"/>
      <c r="C125" s="107"/>
      <c r="D125" s="89" cm="1">
        <f t="array" aca="1" ref="D125" ca="1">(SUMPRODUCT(($C$3:$GM$3=MONTH($D$119))*($A$8:$A$27=E125)*($C$8:$GM$27="off")*($C$2:$GM$2=1))+SUMPRODUCT(($C$3:$GM$3=MONTH($D$119))*($A$8:$A$27=E125)*($C$8:$GM$27="ferie")*($C$2:$GM$2=1))+SUMPRODUCT(($C$3:$GM$3=MONTH($D$119))*($A$8:$A$27=E125)*($C$8:$GM$27="P")*($C$2:$GM$2=1)))/SUMPRODUCT(($C$2:$GM$2=1)*($C$3:$GM$3=MONTH($D$119)))</f>
        <v>0.9</v>
      </c>
      <c r="E125" s="16" t="s">
        <v>64</v>
      </c>
      <c r="G125" s="12" t="s">
        <v>14</v>
      </c>
      <c r="H125" s="71">
        <f>SUMPRODUCT(($C$3:$R$3=MONTH($D$119))*($C$3:$R$27="CP"))/SUMPRODUCT(($C$3:$R$3=MONTH($D$119))*($C$8:$R$27&lt;&gt;""))</f>
        <v>4.0358744394618833E-2</v>
      </c>
      <c r="S125" s="33"/>
    </row>
    <row r="126" spans="1:19" ht="15.75" x14ac:dyDescent="0.25">
      <c r="A126" s="105"/>
      <c r="B126" s="106"/>
      <c r="C126" s="107"/>
      <c r="D126" s="89" cm="1">
        <f t="array" aca="1" ref="D126" ca="1">(SUMPRODUCT(($C$3:$GM$3=MONTH($D$119))*($A$8:$A$27=E126)*($C$8:$GM$27="off")*($C$2:$GM$2=1))+SUMPRODUCT(($C$3:$GM$3=MONTH($D$119))*($A$8:$A$27=E126)*($C$8:$GM$27="ferie")*($C$2:$GM$2=1))+SUMPRODUCT(($C$3:$GM$3=MONTH($D$119))*($A$8:$A$27=E126)*($C$8:$GM$27="P")*($C$2:$GM$2=1)))/SUMPRODUCT(($C$2:$GM$2=1)*($C$3:$GM$3=MONTH($D$119)))</f>
        <v>0</v>
      </c>
      <c r="E126" s="16" t="s">
        <v>65</v>
      </c>
      <c r="G126" s="9" t="s">
        <v>10</v>
      </c>
      <c r="H126" s="71">
        <f>SUMPRODUCT(($C$3:$R$3=MONTH($D$119))*($C$3:$R$27="abs perm"))/SUMPRODUCT(($C$3:$R$3=MONTH($D$119))*($C$8:$R$27&lt;&gt;""))</f>
        <v>0.13452914798206278</v>
      </c>
      <c r="S126" s="33"/>
    </row>
    <row r="127" spans="1:19" ht="15.75" x14ac:dyDescent="0.25">
      <c r="A127" s="105"/>
      <c r="B127" s="106"/>
      <c r="C127" s="107"/>
      <c r="D127" s="89" cm="1">
        <f t="array" aca="1" ref="D127" ca="1">(SUMPRODUCT(($C$3:$GM$3=MONTH($D$119))*($A$8:$A$27=E127)*($C$8:$GM$27="off")*($C$2:$GM$2=1))+SUMPRODUCT(($C$3:$GM$3=MONTH($D$119))*($A$8:$A$27=E127)*($C$8:$GM$27="ferie")*($C$2:$GM$2=1))+SUMPRODUCT(($C$3:$GM$3=MONTH($D$119))*($A$8:$A$27=E127)*($C$8:$GM$27="P")*($C$2:$GM$2=1)))/SUMPRODUCT(($C$2:$GM$2=1)*($C$3:$GM$3=MONTH($D$119)))</f>
        <v>0.9</v>
      </c>
      <c r="E127" s="16" t="s">
        <v>66</v>
      </c>
      <c r="G127" s="8" t="s">
        <v>12</v>
      </c>
      <c r="H127" s="71">
        <f>SUMPRODUCT(($C$3:$R$3=MONTH($D$119))*($C$3:$R$27="off"))/SUMPRODUCT(($C$3:$R$3=MONTH($D$119))*($C$3:$R$27&lt;&gt;""))</f>
        <v>7.2727272727272727E-3</v>
      </c>
      <c r="S127" s="33"/>
    </row>
    <row r="128" spans="1:19" ht="16.5" thickBot="1" x14ac:dyDescent="0.3">
      <c r="A128" s="105"/>
      <c r="B128" s="106"/>
      <c r="C128" s="107"/>
      <c r="D128" s="89" cm="1">
        <f t="array" aca="1" ref="D128" ca="1">(SUMPRODUCT(($C$3:$GM$3=MONTH($D$119))*($A$8:$A$27=E128)*($C$8:$GM$27="off")*($C$2:$GM$2=1))+SUMPRODUCT(($C$3:$GM$3=MONTH($D$119))*($A$8:$A$27=E128)*($C$8:$GM$27="ferie")*($C$2:$GM$2=1))+SUMPRODUCT(($C$3:$GM$3=MONTH($D$119))*($A$8:$A$27=E128)*($C$8:$GM$27="P")*($C$2:$GM$2=1)))/SUMPRODUCT(($C$2:$GM$2=1)*($C$3:$GM$3=MONTH($D$119)))</f>
        <v>0</v>
      </c>
      <c r="E128" s="16" t="s">
        <v>67</v>
      </c>
      <c r="G128" s="10" t="s">
        <v>3</v>
      </c>
      <c r="H128" s="71">
        <f>SUM(H120:H127)</f>
        <v>0.90861801875254811</v>
      </c>
      <c r="S128" s="33"/>
    </row>
    <row r="129" spans="1:19" x14ac:dyDescent="0.25">
      <c r="A129" s="105"/>
      <c r="B129" s="106"/>
      <c r="C129" s="107"/>
      <c r="D129" s="89" cm="1">
        <f t="array" aca="1" ref="D129" ca="1">(SUMPRODUCT(($C$3:$GM$3=MONTH($D$119))*($A$8:$A$27=E129)*($C$8:$GM$27="off")*($C$2:$GM$2=1))+SUMPRODUCT(($C$3:$GM$3=MONTH($D$119))*($A$8:$A$27=E129)*($C$8:$GM$27="ferie")*($C$2:$GM$2=1))+SUMPRODUCT(($C$3:$GM$3=MONTH($D$119))*($A$8:$A$27=E129)*($C$8:$GM$27="P")*($C$2:$GM$2=1)))/SUMPRODUCT(($C$2:$GM$2=1)*($C$3:$GM$3=MONTH($D$119)))</f>
        <v>0.3</v>
      </c>
      <c r="E129" s="16" t="s">
        <v>68</v>
      </c>
      <c r="S129" s="33"/>
    </row>
    <row r="130" spans="1:19" x14ac:dyDescent="0.25">
      <c r="A130" s="105"/>
      <c r="B130" s="106"/>
      <c r="C130" s="107"/>
      <c r="D130" s="89" cm="1">
        <f t="array" aca="1" ref="D130" ca="1">(SUMPRODUCT(($C$3:$GM$3=MONTH($D$119))*($A$8:$A$27=E130)*($C$8:$GM$27="off")*($C$2:$GM$2=1))+SUMPRODUCT(($C$3:$GM$3=MONTH($D$119))*($A$8:$A$27=E130)*($C$8:$GM$27="ferie")*($C$2:$GM$2=1))+SUMPRODUCT(($C$3:$GM$3=MONTH($D$119))*($A$8:$A$27=E130)*($C$8:$GM$27="P")*($C$2:$GM$2=1)))/SUMPRODUCT(($C$2:$GM$2=1)*($C$3:$GM$3=MONTH($D$119)))</f>
        <v>0</v>
      </c>
      <c r="E130" s="16" t="s">
        <v>69</v>
      </c>
      <c r="S130" s="33"/>
    </row>
    <row r="131" spans="1:19" x14ac:dyDescent="0.25">
      <c r="A131" s="105"/>
      <c r="B131" s="106"/>
      <c r="C131" s="107"/>
      <c r="D131" s="89" cm="1">
        <f t="array" aca="1" ref="D131" ca="1">(SUMPRODUCT(($C$3:$GM$3=MONTH($D$119))*($A$8:$A$27=E131)*($C$8:$GM$27="off")*($C$2:$GM$2=1))+SUMPRODUCT(($C$3:$GM$3=MONTH($D$119))*($A$8:$A$27=E131)*($C$8:$GM$27="ferie")*($C$2:$GM$2=1))+SUMPRODUCT(($C$3:$GM$3=MONTH($D$119))*($A$8:$A$27=E131)*($C$8:$GM$27="P")*($C$2:$GM$2=1)))/SUMPRODUCT(($C$2:$GM$2=1)*($C$3:$GM$3=MONTH($D$119)))</f>
        <v>0.9</v>
      </c>
      <c r="E131" s="16" t="s">
        <v>70</v>
      </c>
      <c r="S131" s="33"/>
    </row>
    <row r="132" spans="1:19" x14ac:dyDescent="0.25">
      <c r="A132" s="105"/>
      <c r="B132" s="106"/>
      <c r="C132" s="107"/>
      <c r="D132" s="89" cm="1">
        <f t="array" aca="1" ref="D132" ca="1">(SUMPRODUCT(($C$3:$GM$3=MONTH($D$119))*($A$8:$A$27=E132)*($C$8:$GM$27="off")*($C$2:$GM$2=1))+SUMPRODUCT(($C$3:$GM$3=MONTH($D$119))*($A$8:$A$27=E132)*($C$8:$GM$27="ferie")*($C$2:$GM$2=1))+SUMPRODUCT(($C$3:$GM$3=MONTH($D$119))*($A$8:$A$27=E132)*($C$8:$GM$27="P")*($C$2:$GM$2=1)))/SUMPRODUCT(($C$2:$GM$2=1)*($C$3:$GM$3=MONTH($D$119)))</f>
        <v>0.8</v>
      </c>
      <c r="E132" s="16" t="s">
        <v>71</v>
      </c>
      <c r="S132" s="33"/>
    </row>
    <row r="133" spans="1:19" x14ac:dyDescent="0.25">
      <c r="A133" s="105"/>
      <c r="B133" s="106"/>
      <c r="C133" s="107"/>
      <c r="D133" s="89" cm="1">
        <f t="array" aca="1" ref="D133" ca="1">(SUMPRODUCT(($C$3:$GM$3=MONTH($D$119))*($A$8:$A$27=E133)*($C$8:$GM$27="off")*($C$2:$GM$2=1))+SUMPRODUCT(($C$3:$GM$3=MONTH($D$119))*($A$8:$A$27=E133)*($C$8:$GM$27="ferie")*($C$2:$GM$2=1))+SUMPRODUCT(($C$3:$GM$3=MONTH($D$119))*($A$8:$A$27=E133)*($C$8:$GM$27="P")*($C$2:$GM$2=1)))/SUMPRODUCT(($C$2:$GM$2=1)*($C$3:$GM$3=MONTH($D$119)))</f>
        <v>0.9</v>
      </c>
      <c r="E133" s="16" t="s">
        <v>72</v>
      </c>
      <c r="S133" s="33"/>
    </row>
    <row r="134" spans="1:19" x14ac:dyDescent="0.25">
      <c r="A134" s="105"/>
      <c r="B134" s="106"/>
      <c r="C134" s="107"/>
      <c r="D134" s="89" cm="1">
        <f t="array" aca="1" ref="D134" ca="1">(SUMPRODUCT(($C$3:$GM$3=MONTH($D$119))*($A$8:$A$27=E134)*($C$8:$GM$27="off")*($C$2:$GM$2=1))+SUMPRODUCT(($C$3:$GM$3=MONTH($D$119))*($A$8:$A$27=E134)*($C$8:$GM$27="ferie")*($C$2:$GM$2=1))+SUMPRODUCT(($C$3:$GM$3=MONTH($D$119))*($A$8:$A$27=E134)*($C$8:$GM$27="P")*($C$2:$GM$2=1)))/SUMPRODUCT(($C$2:$GM$2=1)*($C$3:$GM$3=MONTH($D$119)))</f>
        <v>0.9</v>
      </c>
      <c r="E134" s="16" t="s">
        <v>73</v>
      </c>
      <c r="S134" s="33"/>
    </row>
    <row r="135" spans="1:19" x14ac:dyDescent="0.25">
      <c r="A135" s="105"/>
      <c r="B135" s="106"/>
      <c r="C135" s="107"/>
      <c r="D135" s="89" cm="1">
        <f t="array" aca="1" ref="D135" ca="1">(SUMPRODUCT(($C$3:$GM$3=MONTH($D$119))*($A$8:$A$27=E135)*($C$8:$GM$27="off")*($C$2:$GM$2=1))+SUMPRODUCT(($C$3:$GM$3=MONTH($D$119))*($A$8:$A$27=E135)*($C$8:$GM$27="ferie")*($C$2:$GM$2=1))+SUMPRODUCT(($C$3:$GM$3=MONTH($D$119))*($A$8:$A$27=E135)*($C$8:$GM$27="P")*($C$2:$GM$2=1)))/SUMPRODUCT(($C$2:$GM$2=1)*($C$3:$GM$3=MONTH($D$119)))</f>
        <v>0.8</v>
      </c>
      <c r="E135" s="16" t="s">
        <v>74</v>
      </c>
      <c r="S135" s="33"/>
    </row>
    <row r="136" spans="1:19" x14ac:dyDescent="0.25">
      <c r="A136" s="105"/>
      <c r="B136" s="106"/>
      <c r="C136" s="107"/>
      <c r="D136" s="89" cm="1">
        <f t="array" aca="1" ref="D136" ca="1">(SUMPRODUCT(($C$3:$GM$3=MONTH($D$119))*($A$8:$A$27=E136)*($C$8:$GM$27="off")*($C$2:$GM$2=1))+SUMPRODUCT(($C$3:$GM$3=MONTH($D$119))*($A$8:$A$27=E136)*($C$8:$GM$27="ferie")*($C$2:$GM$2=1))+SUMPRODUCT(($C$3:$GM$3=MONTH($D$119))*($A$8:$A$27=E136)*($C$8:$GM$27="P")*($C$2:$GM$2=1)))/SUMPRODUCT(($C$2:$GM$2=1)*($C$3:$GM$3=MONTH($D$119)))</f>
        <v>0.9</v>
      </c>
      <c r="E136" s="16" t="s">
        <v>75</v>
      </c>
      <c r="S136" s="33"/>
    </row>
    <row r="137" spans="1:19" x14ac:dyDescent="0.25">
      <c r="A137" s="105"/>
      <c r="B137" s="106"/>
      <c r="C137" s="107"/>
      <c r="D137" s="89" cm="1">
        <f t="array" aca="1" ref="D137" ca="1">(SUMPRODUCT(($C$3:$GM$3=MONTH($D$119))*($A$8:$A$27=E137)*($C$8:$GM$27="off")*($C$2:$GM$2=1))+SUMPRODUCT(($C$3:$GM$3=MONTH($D$119))*($A$8:$A$27=E137)*($C$8:$GM$27="ferie")*($C$2:$GM$2=1))+SUMPRODUCT(($C$3:$GM$3=MONTH($D$119))*($A$8:$A$27=E137)*($C$8:$GM$27="P")*($C$2:$GM$2=1)))/SUMPRODUCT(($C$2:$GM$2=1)*($C$3:$GM$3=MONTH($D$119)))</f>
        <v>0.7</v>
      </c>
      <c r="E137" s="16" t="s">
        <v>76</v>
      </c>
      <c r="S137" s="33"/>
    </row>
    <row r="138" spans="1:19" x14ac:dyDescent="0.25">
      <c r="A138" s="105"/>
      <c r="B138" s="106"/>
      <c r="C138" s="107"/>
      <c r="D138" s="89" cm="1">
        <f t="array" aca="1" ref="D138" ca="1">(SUMPRODUCT(($C$3:$GM$3=MONTH($D$119))*($A$8:$A$27=E138)*($C$8:$GM$27="off")*($C$2:$GM$2=1))+SUMPRODUCT(($C$3:$GM$3=MONTH($D$119))*($A$8:$A$27=E138)*($C$8:$GM$27="ferie")*($C$2:$GM$2=1))+SUMPRODUCT(($C$3:$GM$3=MONTH($D$119))*($A$8:$A$27=E138)*($C$8:$GM$27="P")*($C$2:$GM$2=1)))/SUMPRODUCT(($C$2:$GM$2=1)*($C$3:$GM$3=MONTH($D$119)))</f>
        <v>0.6</v>
      </c>
      <c r="E138" s="16" t="s">
        <v>77</v>
      </c>
      <c r="S138" s="33"/>
    </row>
    <row r="139" spans="1:19" ht="15.75" thickBot="1" x14ac:dyDescent="0.3">
      <c r="A139" s="108"/>
      <c r="B139" s="109"/>
      <c r="C139" s="110"/>
      <c r="D139" s="89" cm="1">
        <f t="array" aca="1" ref="D139" ca="1">(SUMPRODUCT(($C$3:$GM$3=MONTH($D$119))*($A$8:$A$27=E139)*($C$8:$GM$27="off")*($C$2:$GM$2=1))+SUMPRODUCT(($C$3:$GM$3=MONTH($D$119))*($A$8:$A$27=E139)*($C$8:$GM$27="ferie")*($C$2:$GM$2=1))+SUMPRODUCT(($C$3:$GM$3=MONTH($D$119))*($A$8:$A$27=E139)*($C$8:$GM$27="P")*($C$2:$GM$2=1)))/SUMPRODUCT(($C$2:$GM$2=1)*($C$3:$GM$3=MONTH($D$119)))</f>
        <v>0</v>
      </c>
      <c r="E139" s="16" t="s">
        <v>78</v>
      </c>
      <c r="S139" s="33"/>
    </row>
    <row r="140" spans="1:19" x14ac:dyDescent="0.25">
      <c r="B140" s="41"/>
      <c r="S140" s="33"/>
    </row>
    <row r="141" spans="1:19" x14ac:dyDescent="0.25">
      <c r="B141" s="41"/>
      <c r="S141" s="33"/>
    </row>
    <row r="142" spans="1:19" x14ac:dyDescent="0.25">
      <c r="B142" s="41"/>
      <c r="S142" s="33"/>
    </row>
    <row r="143" spans="1:19" x14ac:dyDescent="0.25">
      <c r="B143" s="41"/>
      <c r="S143" s="33"/>
    </row>
    <row r="144" spans="1:19" x14ac:dyDescent="0.25">
      <c r="B144" s="41"/>
      <c r="S144" s="33"/>
    </row>
    <row r="145" spans="2:19" x14ac:dyDescent="0.25">
      <c r="B145" s="41"/>
      <c r="S145" s="33"/>
    </row>
    <row r="146" spans="2:19" x14ac:dyDescent="0.25">
      <c r="B146" s="41"/>
      <c r="S146" s="33"/>
    </row>
    <row r="147" spans="2:19" x14ac:dyDescent="0.25">
      <c r="B147" s="41"/>
      <c r="S147" s="33"/>
    </row>
    <row r="148" spans="2:19" x14ac:dyDescent="0.25">
      <c r="B148" s="41"/>
      <c r="S148" s="33"/>
    </row>
    <row r="149" spans="2:19" ht="15.75" thickBot="1" x14ac:dyDescent="0.3">
      <c r="B149" s="42"/>
      <c r="C149" s="43"/>
      <c r="D149" s="43"/>
      <c r="E149" s="43"/>
      <c r="F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4"/>
    </row>
    <row r="150" spans="2:19" x14ac:dyDescent="0.25">
      <c r="G150" s="39"/>
      <c r="H150" s="39"/>
    </row>
  </sheetData>
  <mergeCells count="18">
    <mergeCell ref="A120:C139"/>
    <mergeCell ref="DZ1:EU1"/>
    <mergeCell ref="EV1:FQ1"/>
    <mergeCell ref="FR1:GM1"/>
    <mergeCell ref="T8:T27"/>
    <mergeCell ref="B32:S32"/>
    <mergeCell ref="D37:E37"/>
    <mergeCell ref="C1:R1"/>
    <mergeCell ref="W1:AQ1"/>
    <mergeCell ref="AR1:BK1"/>
    <mergeCell ref="BL1:CH1"/>
    <mergeCell ref="CI1:DD1"/>
    <mergeCell ref="DE1:DY1"/>
    <mergeCell ref="B71:S71"/>
    <mergeCell ref="D78:E78"/>
    <mergeCell ref="B112:S112"/>
    <mergeCell ref="D119:E119"/>
    <mergeCell ref="A2:B2"/>
  </mergeCells>
  <conditionalFormatting sqref="W8:Y27 G14:S14 C8:E27 G27:S27 U40 G9:I13 G15:I26 G8:M8 J16:M16 J11:M11 J18:M18">
    <cfRule type="containsText" dxfId="655" priority="656" operator="containsText" text="P">
      <formula>NOT(ISERROR(SEARCH("P",C8)))</formula>
    </cfRule>
  </conditionalFormatting>
  <conditionalFormatting sqref="W8:Y27 G14:S14 C8:E27 G27:S27 U40 G9:I13 G15:I26 G8:M8 J16:M16 J11:M11 J18:M18">
    <cfRule type="containsText" dxfId="654" priority="655" operator="containsText" text="Mut">
      <formula>NOT(ISERROR(SEARCH("Mut",C8)))</formula>
    </cfRule>
  </conditionalFormatting>
  <conditionalFormatting sqref="W8:Y27 G14:S14 C8:E27 G27:S27 U40 G9:I13 G15:I26 G8:M8 J16:M16 J11:M11 J18:M18">
    <cfRule type="containsText" dxfId="653" priority="654" operator="containsText" text="ABS PERM">
      <formula>NOT(ISERROR(SEARCH("ABS PERM",C8)))</formula>
    </cfRule>
  </conditionalFormatting>
  <conditionalFormatting sqref="C8:E27 W8:Y27 U40 G9:I27 G8:M8 J16:M16 J11:M11 J18:M18">
    <cfRule type="containsText" dxfId="652" priority="653" operator="containsText" text="AM">
      <formula>NOT(ISERROR(SEARCH("AM",C8)))</formula>
    </cfRule>
  </conditionalFormatting>
  <conditionalFormatting sqref="D26">
    <cfRule type="containsText" dxfId="651" priority="652" operator="containsText" text="ABS PERM">
      <formula>NOT(ISERROR(SEARCH("ABS PERM",D26)))</formula>
    </cfRule>
  </conditionalFormatting>
  <conditionalFormatting sqref="D14 D27">
    <cfRule type="containsText" dxfId="650" priority="651" operator="containsText" text="ABS PERM">
      <formula>NOT(ISERROR(SEARCH("ABS PERM",D14)))</formula>
    </cfRule>
  </conditionalFormatting>
  <conditionalFormatting sqref="C8:E27 W8:Y27 G9:I27 G8:M8 J16:M16 J11:M11 J18:M18">
    <cfRule type="endsWith" dxfId="649" priority="650" operator="endsWith" text="ABS">
      <formula>RIGHT(C8,LEN("ABS"))="ABS"</formula>
    </cfRule>
  </conditionalFormatting>
  <conditionalFormatting sqref="C22">
    <cfRule type="containsText" dxfId="648" priority="649" operator="containsText" text="ABS PERM">
      <formula>NOT(ISERROR(SEARCH("ABS PERM",C22)))</formula>
    </cfRule>
  </conditionalFormatting>
  <conditionalFormatting sqref="C11 C23">
    <cfRule type="containsText" dxfId="647" priority="648" operator="containsText" text="AM">
      <formula>NOT(ISERROR(SEARCH("AM",C11)))</formula>
    </cfRule>
  </conditionalFormatting>
  <conditionalFormatting sqref="C26">
    <cfRule type="containsText" dxfId="646" priority="647" operator="containsText" text="ABS PERM">
      <formula>NOT(ISERROR(SEARCH("ABS PERM",C26)))</formula>
    </cfRule>
  </conditionalFormatting>
  <conditionalFormatting sqref="C14:D14 C27:D27">
    <cfRule type="containsText" dxfId="645" priority="646" operator="containsText" text="ABS PERM">
      <formula>NOT(ISERROR(SEARCH("ABS PERM",C14)))</formula>
    </cfRule>
  </conditionalFormatting>
  <conditionalFormatting sqref="D26">
    <cfRule type="containsText" dxfId="644" priority="645" operator="containsText" text="OFF">
      <formula>NOT(ISERROR(SEARCH("OFF",D26)))</formula>
    </cfRule>
  </conditionalFormatting>
  <conditionalFormatting sqref="E17">
    <cfRule type="containsText" dxfId="643" priority="644" operator="containsText" text="ABS PERM">
      <formula>NOT(ISERROR(SEARCH("ABS PERM",E17)))</formula>
    </cfRule>
  </conditionalFormatting>
  <conditionalFormatting sqref="E17">
    <cfRule type="containsText" dxfId="642" priority="643" operator="containsText" text="OFF">
      <formula>NOT(ISERROR(SEARCH("OFF",E17)))</formula>
    </cfRule>
  </conditionalFormatting>
  <conditionalFormatting sqref="W8:AO27 C8:E27 G8:S27">
    <cfRule type="containsText" dxfId="641" priority="642" operator="containsText" text="CP">
      <formula>NOT(ISERROR(SEARCH("CP",C8)))</formula>
    </cfRule>
  </conditionalFormatting>
  <conditionalFormatting sqref="Z14:AO14">
    <cfRule type="containsText" dxfId="640" priority="641" operator="containsText" text="P">
      <formula>NOT(ISERROR(SEARCH("P",Z14)))</formula>
    </cfRule>
  </conditionalFormatting>
  <conditionalFormatting sqref="Z14:AO14">
    <cfRule type="containsText" dxfId="639" priority="640" operator="containsText" text="Mut">
      <formula>NOT(ISERROR(SEARCH("Mut",Z14)))</formula>
    </cfRule>
  </conditionalFormatting>
  <conditionalFormatting sqref="Z14:AO14">
    <cfRule type="containsText" dxfId="638" priority="639" operator="containsText" text="ABS PERM">
      <formula>NOT(ISERROR(SEARCH("ABS PERM",Z14)))</formula>
    </cfRule>
  </conditionalFormatting>
  <conditionalFormatting sqref="Z27:AO27">
    <cfRule type="containsText" dxfId="637" priority="638" operator="containsText" text="P">
      <formula>NOT(ISERROR(SEARCH("P",Z27)))</formula>
    </cfRule>
  </conditionalFormatting>
  <conditionalFormatting sqref="Z27:AO27">
    <cfRule type="containsText" dxfId="636" priority="637" operator="containsText" text="Mut">
      <formula>NOT(ISERROR(SEARCH("Mut",Z27)))</formula>
    </cfRule>
  </conditionalFormatting>
  <conditionalFormatting sqref="Z27:AO27">
    <cfRule type="containsText" dxfId="635" priority="636" operator="containsText" text="ABS PERM">
      <formula>NOT(ISERROR(SEARCH("ABS PERM",Z27)))</formula>
    </cfRule>
  </conditionalFormatting>
  <conditionalFormatting sqref="W22">
    <cfRule type="containsText" dxfId="634" priority="635" operator="containsText" text="ABS PERM">
      <formula>NOT(ISERROR(SEARCH("ABS PERM",W22)))</formula>
    </cfRule>
  </conditionalFormatting>
  <conditionalFormatting sqref="W11 W23">
    <cfRule type="containsText" dxfId="633" priority="634" operator="containsText" text="AM">
      <formula>NOT(ISERROR(SEARCH("AM",W11)))</formula>
    </cfRule>
  </conditionalFormatting>
  <conditionalFormatting sqref="W26">
    <cfRule type="containsText" dxfId="632" priority="633" operator="containsText" text="ABS PERM">
      <formula>NOT(ISERROR(SEARCH("ABS PERM",W26)))</formula>
    </cfRule>
  </conditionalFormatting>
  <conditionalFormatting sqref="W14 W27">
    <cfRule type="containsText" dxfId="631" priority="632" operator="containsText" text="ABS PERM">
      <formula>NOT(ISERROR(SEARCH("ABS PERM",W14)))</formula>
    </cfRule>
  </conditionalFormatting>
  <conditionalFormatting sqref="X17">
    <cfRule type="containsText" dxfId="630" priority="631" operator="containsText" text="ABS PERM">
      <formula>NOT(ISERROR(SEARCH("ABS PERM",X17)))</formula>
    </cfRule>
  </conditionalFormatting>
  <conditionalFormatting sqref="X17">
    <cfRule type="containsText" dxfId="629" priority="630" operator="containsText" text="OFF">
      <formula>NOT(ISERROR(SEARCH("OFF",X17)))</formula>
    </cfRule>
  </conditionalFormatting>
  <conditionalFormatting sqref="AT14:AV14 AP8:AS27">
    <cfRule type="containsText" dxfId="628" priority="629" operator="containsText" text="P">
      <formula>NOT(ISERROR(SEARCH("P",AP8)))</formula>
    </cfRule>
  </conditionalFormatting>
  <conditionalFormatting sqref="AT14:AV14 AP8:AS27">
    <cfRule type="containsText" dxfId="627" priority="628" operator="containsText" text="Mut">
      <formula>NOT(ISERROR(SEARCH("Mut",AP8)))</formula>
    </cfRule>
  </conditionalFormatting>
  <conditionalFormatting sqref="AP8:AS27">
    <cfRule type="containsText" dxfId="626" priority="627" operator="containsText" text="ABS PERM">
      <formula>NOT(ISERROR(SEARCH("ABS PERM",AP8)))</formula>
    </cfRule>
  </conditionalFormatting>
  <conditionalFormatting sqref="AP8:AS27">
    <cfRule type="containsText" dxfId="625" priority="626" operator="containsText" text="AM">
      <formula>NOT(ISERROR(SEARCH("AM",AP8)))</formula>
    </cfRule>
  </conditionalFormatting>
  <conditionalFormatting sqref="AQ26">
    <cfRule type="containsText" dxfId="624" priority="625" operator="containsText" text="ABS PERM">
      <formula>NOT(ISERROR(SEARCH("ABS PERM",AQ26)))</formula>
    </cfRule>
  </conditionalFormatting>
  <conditionalFormatting sqref="AQ14 AQ27 AT14:AV14">
    <cfRule type="containsText" dxfId="623" priority="624" operator="containsText" text="ABS PERM">
      <formula>NOT(ISERROR(SEARCH("ABS PERM",AQ14)))</formula>
    </cfRule>
  </conditionalFormatting>
  <conditionalFormatting sqref="AP8:AS27">
    <cfRule type="endsWith" dxfId="622" priority="623" operator="endsWith" text="ABS">
      <formula>RIGHT(AP8,LEN("ABS"))="ABS"</formula>
    </cfRule>
  </conditionalFormatting>
  <conditionalFormatting sqref="AT27:AV27">
    <cfRule type="containsText" dxfId="621" priority="622" operator="containsText" text="P">
      <formula>NOT(ISERROR(SEARCH("P",AT27)))</formula>
    </cfRule>
  </conditionalFormatting>
  <conditionalFormatting sqref="AT27:AV27">
    <cfRule type="containsText" dxfId="620" priority="621" operator="containsText" text="Mut">
      <formula>NOT(ISERROR(SEARCH("Mut",AT27)))</formula>
    </cfRule>
  </conditionalFormatting>
  <conditionalFormatting sqref="AT27:AV27">
    <cfRule type="containsText" dxfId="619" priority="620" operator="containsText" text="ABS PERM">
      <formula>NOT(ISERROR(SEARCH("ABS PERM",AT27)))</formula>
    </cfRule>
  </conditionalFormatting>
  <conditionalFormatting sqref="AP22">
    <cfRule type="containsText" dxfId="618" priority="619" operator="containsText" text="ABS PERM">
      <formula>NOT(ISERROR(SEARCH("ABS PERM",AP22)))</formula>
    </cfRule>
  </conditionalFormatting>
  <conditionalFormatting sqref="AP11 AP23">
    <cfRule type="containsText" dxfId="617" priority="618" operator="containsText" text="AM">
      <formula>NOT(ISERROR(SEARCH("AM",AP11)))</formula>
    </cfRule>
  </conditionalFormatting>
  <conditionalFormatting sqref="AP26">
    <cfRule type="containsText" dxfId="616" priority="617" operator="containsText" text="ABS PERM">
      <formula>NOT(ISERROR(SEARCH("ABS PERM",AP26)))</formula>
    </cfRule>
  </conditionalFormatting>
  <conditionalFormatting sqref="AP14:AQ14 AP27:AQ27">
    <cfRule type="containsText" dxfId="615" priority="616" operator="containsText" text="ABS PERM">
      <formula>NOT(ISERROR(SEARCH("ABS PERM",AP14)))</formula>
    </cfRule>
  </conditionalFormatting>
  <conditionalFormatting sqref="AQ26">
    <cfRule type="containsText" dxfId="614" priority="615" operator="containsText" text="OFF">
      <formula>NOT(ISERROR(SEARCH("OFF",AQ26)))</formula>
    </cfRule>
  </conditionalFormatting>
  <conditionalFormatting sqref="AR17">
    <cfRule type="containsText" dxfId="613" priority="614" operator="containsText" text="ABS PERM">
      <formula>NOT(ISERROR(SEARCH("ABS PERM",AR17)))</formula>
    </cfRule>
  </conditionalFormatting>
  <conditionalFormatting sqref="AR17">
    <cfRule type="containsText" dxfId="612" priority="613" operator="containsText" text="OFF">
      <formula>NOT(ISERROR(SEARCH("OFF",AR17)))</formula>
    </cfRule>
  </conditionalFormatting>
  <conditionalFormatting sqref="AP8:AV27">
    <cfRule type="containsText" dxfId="611" priority="612" operator="containsText" text="CP">
      <formula>NOT(ISERROR(SEARCH("CP",AP8)))</formula>
    </cfRule>
  </conditionalFormatting>
  <conditionalFormatting sqref="DE14:DL14">
    <cfRule type="containsText" dxfId="610" priority="611" operator="containsText" text="P">
      <formula>NOT(ISERROR(SEARCH("P",DE14)))</formula>
    </cfRule>
  </conditionalFormatting>
  <conditionalFormatting sqref="DE14:DL14">
    <cfRule type="containsText" dxfId="609" priority="610" operator="containsText" text="Mut">
      <formula>NOT(ISERROR(SEARCH("Mut",DE14)))</formula>
    </cfRule>
  </conditionalFormatting>
  <conditionalFormatting sqref="DE14:DL14">
    <cfRule type="containsText" dxfId="608" priority="609" operator="containsText" text="ABS PERM">
      <formula>NOT(ISERROR(SEARCH("ABS PERM",DE14)))</formula>
    </cfRule>
  </conditionalFormatting>
  <conditionalFormatting sqref="DE27:DL27">
    <cfRule type="containsText" dxfId="607" priority="608" operator="containsText" text="P">
      <formula>NOT(ISERROR(SEARCH("P",DE27)))</formula>
    </cfRule>
  </conditionalFormatting>
  <conditionalFormatting sqref="DE27:DL27">
    <cfRule type="containsText" dxfId="606" priority="607" operator="containsText" text="Mut">
      <formula>NOT(ISERROR(SEARCH("Mut",DE27)))</formula>
    </cfRule>
  </conditionalFormatting>
  <conditionalFormatting sqref="DE27:DL27">
    <cfRule type="containsText" dxfId="605" priority="606" operator="containsText" text="ABS PERM">
      <formula>NOT(ISERROR(SEARCH("ABS PERM",DE27)))</formula>
    </cfRule>
  </conditionalFormatting>
  <conditionalFormatting sqref="DE8:DL27">
    <cfRule type="containsText" dxfId="604" priority="605" operator="containsText" text="CP;JRTT">
      <formula>NOT(ISERROR(SEARCH("CP;JRTT",DE8)))</formula>
    </cfRule>
  </conditionalFormatting>
  <conditionalFormatting sqref="DN8:DN27">
    <cfRule type="containsText" dxfId="603" priority="604" operator="containsText" text="P">
      <formula>NOT(ISERROR(SEARCH("P",DN8)))</formula>
    </cfRule>
  </conditionalFormatting>
  <conditionalFormatting sqref="DN8:DN27">
    <cfRule type="containsText" dxfId="602" priority="603" operator="containsText" text="Mut">
      <formula>NOT(ISERROR(SEARCH("Mut",DN8)))</formula>
    </cfRule>
  </conditionalFormatting>
  <conditionalFormatting sqref="DN8:DN27">
    <cfRule type="containsText" dxfId="601" priority="602" operator="containsText" text="ABS PERM">
      <formula>NOT(ISERROR(SEARCH("ABS PERM",DN8)))</formula>
    </cfRule>
  </conditionalFormatting>
  <conditionalFormatting sqref="DN8:DN27">
    <cfRule type="containsText" dxfId="600" priority="601" operator="containsText" text="AM">
      <formula>NOT(ISERROR(SEARCH("AM",DN8)))</formula>
    </cfRule>
  </conditionalFormatting>
  <conditionalFormatting sqref="DN8:DN27">
    <cfRule type="endsWith" dxfId="599" priority="600" operator="endsWith" text="ABS">
      <formula>RIGHT(DN8,LEN("ABS"))="ABS"</formula>
    </cfRule>
  </conditionalFormatting>
  <conditionalFormatting sqref="DN8:DN27">
    <cfRule type="containsText" dxfId="598" priority="599" operator="containsText" text="CP">
      <formula>NOT(ISERROR(SEARCH("CP",DN8)))</formula>
    </cfRule>
  </conditionalFormatting>
  <conditionalFormatting sqref="DN17">
    <cfRule type="containsText" dxfId="597" priority="598" operator="containsText" text="ABS PERM">
      <formula>NOT(ISERROR(SEARCH("ABS PERM",DN17)))</formula>
    </cfRule>
  </conditionalFormatting>
  <conditionalFormatting sqref="DN17">
    <cfRule type="containsText" dxfId="596" priority="597" operator="containsText" text="OFF">
      <formula>NOT(ISERROR(SEARCH("OFF",DN17)))</formula>
    </cfRule>
  </conditionalFormatting>
  <conditionalFormatting sqref="DO14:DQ14">
    <cfRule type="containsText" dxfId="595" priority="596" operator="containsText" text="P">
      <formula>NOT(ISERROR(SEARCH("P",DO14)))</formula>
    </cfRule>
  </conditionalFormatting>
  <conditionalFormatting sqref="DO14:DQ14">
    <cfRule type="containsText" dxfId="594" priority="595" operator="containsText" text="Mut">
      <formula>NOT(ISERROR(SEARCH("Mut",DO14)))</formula>
    </cfRule>
  </conditionalFormatting>
  <conditionalFormatting sqref="DO14:DQ14">
    <cfRule type="containsText" dxfId="593" priority="594" operator="containsText" text="ABS PERM">
      <formula>NOT(ISERROR(SEARCH("ABS PERM",DO14)))</formula>
    </cfRule>
  </conditionalFormatting>
  <conditionalFormatting sqref="DO27:DQ27">
    <cfRule type="containsText" dxfId="592" priority="593" operator="containsText" text="P">
      <formula>NOT(ISERROR(SEARCH("P",DO27)))</formula>
    </cfRule>
  </conditionalFormatting>
  <conditionalFormatting sqref="DO27:DQ27">
    <cfRule type="containsText" dxfId="591" priority="592" operator="containsText" text="Mut">
      <formula>NOT(ISERROR(SEARCH("Mut",DO27)))</formula>
    </cfRule>
  </conditionalFormatting>
  <conditionalFormatting sqref="DO27:DQ27">
    <cfRule type="containsText" dxfId="590" priority="591" operator="containsText" text="ABS PERM">
      <formula>NOT(ISERROR(SEARCH("ABS PERM",DO27)))</formula>
    </cfRule>
  </conditionalFormatting>
  <conditionalFormatting sqref="DO8:DQ27">
    <cfRule type="containsText" dxfId="589" priority="590" operator="containsText" text="CP;JRTT">
      <formula>NOT(ISERROR(SEARCH("CP;JRTT",DO8)))</formula>
    </cfRule>
  </conditionalFormatting>
  <conditionalFormatting sqref="DR8:DS13 DR15:DS26 DS14 DS27">
    <cfRule type="containsText" dxfId="588" priority="589" operator="containsText" text="P">
      <formula>NOT(ISERROR(SEARCH("P",DR8)))</formula>
    </cfRule>
  </conditionalFormatting>
  <conditionalFormatting sqref="DR8:DS13 DR15:DS26 DS14 DS27">
    <cfRule type="containsText" dxfId="587" priority="588" operator="containsText" text="Mut">
      <formula>NOT(ISERROR(SEARCH("Mut",DR8)))</formula>
    </cfRule>
  </conditionalFormatting>
  <conditionalFormatting sqref="DR8:DS13 DR15:DS26 DS14 DS27">
    <cfRule type="containsText" dxfId="586" priority="587" operator="containsText" text="ABS PERM">
      <formula>NOT(ISERROR(SEARCH("ABS PERM",DR8)))</formula>
    </cfRule>
  </conditionalFormatting>
  <conditionalFormatting sqref="DR8:DS13 DR15:DS26 DS14 DS27">
    <cfRule type="containsText" dxfId="585" priority="586" operator="containsText" text="AM">
      <formula>NOT(ISERROR(SEARCH("AM",DR8)))</formula>
    </cfRule>
  </conditionalFormatting>
  <conditionalFormatting sqref="DR8:DS13 DR15:DS26 DS14 DS27">
    <cfRule type="endsWith" dxfId="584" priority="585" operator="endsWith" text="ABS">
      <formula>RIGHT(DR8,LEN("ABS"))="ABS"</formula>
    </cfRule>
  </conditionalFormatting>
  <conditionalFormatting sqref="DR8:DS13 DR15:DS26 DS14 DS27">
    <cfRule type="containsText" dxfId="583" priority="584" operator="containsText" text="CP">
      <formula>NOT(ISERROR(SEARCH("CP",DR8)))</formula>
    </cfRule>
  </conditionalFormatting>
  <conditionalFormatting sqref="DR22">
    <cfRule type="containsText" dxfId="582" priority="583" operator="containsText" text="ABS PERM">
      <formula>NOT(ISERROR(SEARCH("ABS PERM",DR22)))</formula>
    </cfRule>
  </conditionalFormatting>
  <conditionalFormatting sqref="DR11 DR23">
    <cfRule type="containsText" dxfId="581" priority="582" operator="containsText" text="AM">
      <formula>NOT(ISERROR(SEARCH("AM",DR11)))</formula>
    </cfRule>
  </conditionalFormatting>
  <conditionalFormatting sqref="DR26">
    <cfRule type="containsText" dxfId="580" priority="581" operator="containsText" text="ABS PERM">
      <formula>NOT(ISERROR(SEARCH("ABS PERM",DR26)))</formula>
    </cfRule>
  </conditionalFormatting>
  <conditionalFormatting sqref="DS17">
    <cfRule type="containsText" dxfId="579" priority="580" operator="containsText" text="ABS PERM">
      <formula>NOT(ISERROR(SEARCH("ABS PERM",DS17)))</formula>
    </cfRule>
  </conditionalFormatting>
  <conditionalFormatting sqref="DS17">
    <cfRule type="containsText" dxfId="578" priority="579" operator="containsText" text="OFF">
      <formula>NOT(ISERROR(SEARCH("OFF",DS17)))</formula>
    </cfRule>
  </conditionalFormatting>
  <conditionalFormatting sqref="DR27 DR14">
    <cfRule type="containsText" dxfId="577" priority="578" operator="containsText" text="P">
      <formula>NOT(ISERROR(SEARCH("P",DR14)))</formula>
    </cfRule>
  </conditionalFormatting>
  <conditionalFormatting sqref="DR27 DR14">
    <cfRule type="containsText" dxfId="576" priority="577" operator="containsText" text="Mut">
      <formula>NOT(ISERROR(SEARCH("Mut",DR14)))</formula>
    </cfRule>
  </conditionalFormatting>
  <conditionalFormatting sqref="DR27 DR14">
    <cfRule type="containsText" dxfId="575" priority="576" operator="containsText" text="ABS PERM">
      <formula>NOT(ISERROR(SEARCH("ABS PERM",DR14)))</formula>
    </cfRule>
  </conditionalFormatting>
  <conditionalFormatting sqref="DR27 DR14">
    <cfRule type="containsText" dxfId="574" priority="575" operator="containsText" text="CP;JRTT">
      <formula>NOT(ISERROR(SEARCH("CP;JRTT",DR14)))</formula>
    </cfRule>
  </conditionalFormatting>
  <conditionalFormatting sqref="DU14:EA14">
    <cfRule type="containsText" dxfId="573" priority="574" operator="containsText" text="P">
      <formula>NOT(ISERROR(SEARCH("P",DU14)))</formula>
    </cfRule>
  </conditionalFormatting>
  <conditionalFormatting sqref="DU14:EA14">
    <cfRule type="containsText" dxfId="572" priority="573" operator="containsText" text="Mut">
      <formula>NOT(ISERROR(SEARCH("Mut",DU14)))</formula>
    </cfRule>
  </conditionalFormatting>
  <conditionalFormatting sqref="DU14:EA14">
    <cfRule type="containsText" dxfId="571" priority="572" operator="containsText" text="ABS PERM">
      <formula>NOT(ISERROR(SEARCH("ABS PERM",DU14)))</formula>
    </cfRule>
  </conditionalFormatting>
  <conditionalFormatting sqref="DU27:EA27">
    <cfRule type="containsText" dxfId="570" priority="571" operator="containsText" text="P">
      <formula>NOT(ISERROR(SEARCH("P",DU27)))</formula>
    </cfRule>
  </conditionalFormatting>
  <conditionalFormatting sqref="DU27:EA27">
    <cfRule type="containsText" dxfId="569" priority="570" operator="containsText" text="Mut">
      <formula>NOT(ISERROR(SEARCH("Mut",DU27)))</formula>
    </cfRule>
  </conditionalFormatting>
  <conditionalFormatting sqref="DU27:EA27">
    <cfRule type="containsText" dxfId="568" priority="569" operator="containsText" text="ABS PERM">
      <formula>NOT(ISERROR(SEARCH("ABS PERM",DU27)))</formula>
    </cfRule>
  </conditionalFormatting>
  <conditionalFormatting sqref="DU8:EA27">
    <cfRule type="containsText" dxfId="567" priority="568" operator="containsText" text="CP;JRTT">
      <formula>NOT(ISERROR(SEARCH("CP;JRTT",DU8)))</formula>
    </cfRule>
  </conditionalFormatting>
  <conditionalFormatting sqref="EB8:EC13 EB15:EC26 EC14 EC27">
    <cfRule type="containsText" dxfId="566" priority="567" operator="containsText" text="P">
      <formula>NOT(ISERROR(SEARCH("P",EB8)))</formula>
    </cfRule>
  </conditionalFormatting>
  <conditionalFormatting sqref="EB8:EC13 EB15:EC26 EC14 EC27">
    <cfRule type="containsText" dxfId="565" priority="566" operator="containsText" text="Mut">
      <formula>NOT(ISERROR(SEARCH("Mut",EB8)))</formula>
    </cfRule>
  </conditionalFormatting>
  <conditionalFormatting sqref="EB8:EC13 EB15:EC26 EC14 EC27">
    <cfRule type="containsText" dxfId="564" priority="565" operator="containsText" text="ABS PERM">
      <formula>NOT(ISERROR(SEARCH("ABS PERM",EB8)))</formula>
    </cfRule>
  </conditionalFormatting>
  <conditionalFormatting sqref="EB8:EC13 EB15:EC26 EC14 EC27">
    <cfRule type="containsText" dxfId="563" priority="564" operator="containsText" text="AM">
      <formula>NOT(ISERROR(SEARCH("AM",EB8)))</formula>
    </cfRule>
  </conditionalFormatting>
  <conditionalFormatting sqref="EB8:EC13 EB15:EC26 EC14 EC27">
    <cfRule type="endsWith" dxfId="562" priority="563" operator="endsWith" text="ABS">
      <formula>RIGHT(EB8,LEN("ABS"))="ABS"</formula>
    </cfRule>
  </conditionalFormatting>
  <conditionalFormatting sqref="EB8:EC13 EB15:EC26 EC14 EC27">
    <cfRule type="containsText" dxfId="561" priority="562" operator="containsText" text="CP">
      <formula>NOT(ISERROR(SEARCH("CP",EB8)))</formula>
    </cfRule>
  </conditionalFormatting>
  <conditionalFormatting sqref="EB22">
    <cfRule type="containsText" dxfId="560" priority="561" operator="containsText" text="ABS PERM">
      <formula>NOT(ISERROR(SEARCH("ABS PERM",EB22)))</formula>
    </cfRule>
  </conditionalFormatting>
  <conditionalFormatting sqref="EB11 EB23">
    <cfRule type="containsText" dxfId="559" priority="560" operator="containsText" text="AM">
      <formula>NOT(ISERROR(SEARCH("AM",EB11)))</formula>
    </cfRule>
  </conditionalFormatting>
  <conditionalFormatting sqref="EB26">
    <cfRule type="containsText" dxfId="558" priority="559" operator="containsText" text="ABS PERM">
      <formula>NOT(ISERROR(SEARCH("ABS PERM",EB26)))</formula>
    </cfRule>
  </conditionalFormatting>
  <conditionalFormatting sqref="EC17">
    <cfRule type="containsText" dxfId="557" priority="558" operator="containsText" text="ABS PERM">
      <formula>NOT(ISERROR(SEARCH("ABS PERM",EC17)))</formula>
    </cfRule>
  </conditionalFormatting>
  <conditionalFormatting sqref="EC17">
    <cfRule type="containsText" dxfId="556" priority="557" operator="containsText" text="OFF">
      <formula>NOT(ISERROR(SEARCH("OFF",EC17)))</formula>
    </cfRule>
  </conditionalFormatting>
  <conditionalFormatting sqref="EB27 EB14">
    <cfRule type="containsText" dxfId="555" priority="556" operator="containsText" text="P">
      <formula>NOT(ISERROR(SEARCH("P",EB14)))</formula>
    </cfRule>
  </conditionalFormatting>
  <conditionalFormatting sqref="EB27 EB14">
    <cfRule type="containsText" dxfId="554" priority="555" operator="containsText" text="Mut">
      <formula>NOT(ISERROR(SEARCH("Mut",EB14)))</formula>
    </cfRule>
  </conditionalFormatting>
  <conditionalFormatting sqref="EB27 EB14">
    <cfRule type="containsText" dxfId="553" priority="554" operator="containsText" text="ABS PERM">
      <formula>NOT(ISERROR(SEARCH("ABS PERM",EB14)))</formula>
    </cfRule>
  </conditionalFormatting>
  <conditionalFormatting sqref="EB27 EB14">
    <cfRule type="containsText" dxfId="552" priority="553" operator="containsText" text="CP;JRTT">
      <formula>NOT(ISERROR(SEARCH("CP;JRTT",EB14)))</formula>
    </cfRule>
  </conditionalFormatting>
  <conditionalFormatting sqref="ED14:EF14">
    <cfRule type="containsText" dxfId="551" priority="552" operator="containsText" text="P">
      <formula>NOT(ISERROR(SEARCH("P",ED14)))</formula>
    </cfRule>
  </conditionalFormatting>
  <conditionalFormatting sqref="ED14:EF14">
    <cfRule type="containsText" dxfId="550" priority="551" operator="containsText" text="Mut">
      <formula>NOT(ISERROR(SEARCH("Mut",ED14)))</formula>
    </cfRule>
  </conditionalFormatting>
  <conditionalFormatting sqref="ED14:EF14">
    <cfRule type="containsText" dxfId="549" priority="550" operator="containsText" text="ABS PERM">
      <formula>NOT(ISERROR(SEARCH("ABS PERM",ED14)))</formula>
    </cfRule>
  </conditionalFormatting>
  <conditionalFormatting sqref="ED27:EF27">
    <cfRule type="containsText" dxfId="548" priority="549" operator="containsText" text="P">
      <formula>NOT(ISERROR(SEARCH("P",ED27)))</formula>
    </cfRule>
  </conditionalFormatting>
  <conditionalFormatting sqref="ED27:EF27">
    <cfRule type="containsText" dxfId="547" priority="548" operator="containsText" text="Mut">
      <formula>NOT(ISERROR(SEARCH("Mut",ED27)))</formula>
    </cfRule>
  </conditionalFormatting>
  <conditionalFormatting sqref="ED27:EF27">
    <cfRule type="containsText" dxfId="546" priority="547" operator="containsText" text="ABS PERM">
      <formula>NOT(ISERROR(SEARCH("ABS PERM",ED27)))</formula>
    </cfRule>
  </conditionalFormatting>
  <conditionalFormatting sqref="ED8:EF27">
    <cfRule type="containsText" dxfId="545" priority="546" operator="containsText" text="CP;JRTT">
      <formula>NOT(ISERROR(SEARCH("CP;JRTT",ED8)))</formula>
    </cfRule>
  </conditionalFormatting>
  <conditionalFormatting sqref="EG8:EH13 EG15:EH26 EH14 EH27">
    <cfRule type="containsText" dxfId="544" priority="545" operator="containsText" text="P">
      <formula>NOT(ISERROR(SEARCH("P",EG8)))</formula>
    </cfRule>
  </conditionalFormatting>
  <conditionalFormatting sqref="EG8:EH13 EG15:EH26 EH14 EH27">
    <cfRule type="containsText" dxfId="543" priority="544" operator="containsText" text="Mut">
      <formula>NOT(ISERROR(SEARCH("Mut",EG8)))</formula>
    </cfRule>
  </conditionalFormatting>
  <conditionalFormatting sqref="EG8:EH13 EG15:EH26 EH14 EH27">
    <cfRule type="containsText" dxfId="542" priority="543" operator="containsText" text="ABS PERM">
      <formula>NOT(ISERROR(SEARCH("ABS PERM",EG8)))</formula>
    </cfRule>
  </conditionalFormatting>
  <conditionalFormatting sqref="EG8:EH13 EG15:EH26 EH14 EH27">
    <cfRule type="containsText" dxfId="541" priority="542" operator="containsText" text="AM">
      <formula>NOT(ISERROR(SEARCH("AM",EG8)))</formula>
    </cfRule>
  </conditionalFormatting>
  <conditionalFormatting sqref="EG8:EH13 EG15:EH26 EH14 EH27">
    <cfRule type="endsWith" dxfId="540" priority="541" operator="endsWith" text="ABS">
      <formula>RIGHT(EG8,LEN("ABS"))="ABS"</formula>
    </cfRule>
  </conditionalFormatting>
  <conditionalFormatting sqref="EG8:EH13 EG15:EH26 EH14 EH27">
    <cfRule type="containsText" dxfId="539" priority="540" operator="containsText" text="CP">
      <formula>NOT(ISERROR(SEARCH("CP",EG8)))</formula>
    </cfRule>
  </conditionalFormatting>
  <conditionalFormatting sqref="EG22">
    <cfRule type="containsText" dxfId="538" priority="539" operator="containsText" text="ABS PERM">
      <formula>NOT(ISERROR(SEARCH("ABS PERM",EG22)))</formula>
    </cfRule>
  </conditionalFormatting>
  <conditionalFormatting sqref="EG11 EG23">
    <cfRule type="containsText" dxfId="537" priority="538" operator="containsText" text="AM">
      <formula>NOT(ISERROR(SEARCH("AM",EG11)))</formula>
    </cfRule>
  </conditionalFormatting>
  <conditionalFormatting sqref="EG26">
    <cfRule type="containsText" dxfId="536" priority="537" operator="containsText" text="ABS PERM">
      <formula>NOT(ISERROR(SEARCH("ABS PERM",EG26)))</formula>
    </cfRule>
  </conditionalFormatting>
  <conditionalFormatting sqref="EH17">
    <cfRule type="containsText" dxfId="535" priority="536" operator="containsText" text="ABS PERM">
      <formula>NOT(ISERROR(SEARCH("ABS PERM",EH17)))</formula>
    </cfRule>
  </conditionalFormatting>
  <conditionalFormatting sqref="EH17">
    <cfRule type="containsText" dxfId="534" priority="535" operator="containsText" text="OFF">
      <formula>NOT(ISERROR(SEARCH("OFF",EH17)))</formula>
    </cfRule>
  </conditionalFormatting>
  <conditionalFormatting sqref="EG27 EG14">
    <cfRule type="containsText" dxfId="533" priority="534" operator="containsText" text="P">
      <formula>NOT(ISERROR(SEARCH("P",EG14)))</formula>
    </cfRule>
  </conditionalFormatting>
  <conditionalFormatting sqref="EG27 EG14">
    <cfRule type="containsText" dxfId="532" priority="533" operator="containsText" text="Mut">
      <formula>NOT(ISERROR(SEARCH("Mut",EG14)))</formula>
    </cfRule>
  </conditionalFormatting>
  <conditionalFormatting sqref="EG27 EG14">
    <cfRule type="containsText" dxfId="531" priority="532" operator="containsText" text="ABS PERM">
      <formula>NOT(ISERROR(SEARCH("ABS PERM",EG14)))</formula>
    </cfRule>
  </conditionalFormatting>
  <conditionalFormatting sqref="EG27 EG14">
    <cfRule type="containsText" dxfId="530" priority="531" operator="containsText" text="CP;JRTT">
      <formula>NOT(ISERROR(SEARCH("CP;JRTT",EG14)))</formula>
    </cfRule>
  </conditionalFormatting>
  <conditionalFormatting sqref="EI14:EP14">
    <cfRule type="containsText" dxfId="529" priority="530" operator="containsText" text="P">
      <formula>NOT(ISERROR(SEARCH("P",EI14)))</formula>
    </cfRule>
  </conditionalFormatting>
  <conditionalFormatting sqref="EI14:EP14">
    <cfRule type="containsText" dxfId="528" priority="529" operator="containsText" text="Mut">
      <formula>NOT(ISERROR(SEARCH("Mut",EI14)))</formula>
    </cfRule>
  </conditionalFormatting>
  <conditionalFormatting sqref="EI14:EP14">
    <cfRule type="containsText" dxfId="527" priority="528" operator="containsText" text="ABS PERM">
      <formula>NOT(ISERROR(SEARCH("ABS PERM",EI14)))</formula>
    </cfRule>
  </conditionalFormatting>
  <conditionalFormatting sqref="EI27:EP27">
    <cfRule type="containsText" dxfId="526" priority="527" operator="containsText" text="P">
      <formula>NOT(ISERROR(SEARCH("P",EI27)))</formula>
    </cfRule>
  </conditionalFormatting>
  <conditionalFormatting sqref="EI27:EP27">
    <cfRule type="containsText" dxfId="525" priority="526" operator="containsText" text="Mut">
      <formula>NOT(ISERROR(SEARCH("Mut",EI27)))</formula>
    </cfRule>
  </conditionalFormatting>
  <conditionalFormatting sqref="EI27:EP27">
    <cfRule type="containsText" dxfId="524" priority="525" operator="containsText" text="ABS PERM">
      <formula>NOT(ISERROR(SEARCH("ABS PERM",EI27)))</formula>
    </cfRule>
  </conditionalFormatting>
  <conditionalFormatting sqref="EI8:EP27">
    <cfRule type="containsText" dxfId="523" priority="524" operator="containsText" text="CP;JRTT">
      <formula>NOT(ISERROR(SEARCH("CP;JRTT",EI8)))</formula>
    </cfRule>
  </conditionalFormatting>
  <conditionalFormatting sqref="EQ8:ER13 EQ15:ER26 ER14 ER27">
    <cfRule type="containsText" dxfId="522" priority="523" operator="containsText" text="P">
      <formula>NOT(ISERROR(SEARCH("P",EQ8)))</formula>
    </cfRule>
  </conditionalFormatting>
  <conditionalFormatting sqref="EQ8:ER13 EQ15:ER26 ER14 ER27">
    <cfRule type="containsText" dxfId="521" priority="522" operator="containsText" text="Mut">
      <formula>NOT(ISERROR(SEARCH("Mut",EQ8)))</formula>
    </cfRule>
  </conditionalFormatting>
  <conditionalFormatting sqref="EQ8:ER13 EQ15:ER26 ER14 ER27">
    <cfRule type="containsText" dxfId="520" priority="521" operator="containsText" text="ABS PERM">
      <formula>NOT(ISERROR(SEARCH("ABS PERM",EQ8)))</formula>
    </cfRule>
  </conditionalFormatting>
  <conditionalFormatting sqref="EQ8:ER13 EQ15:ER26 ER14 ER27">
    <cfRule type="containsText" dxfId="519" priority="520" operator="containsText" text="AM">
      <formula>NOT(ISERROR(SEARCH("AM",EQ8)))</formula>
    </cfRule>
  </conditionalFormatting>
  <conditionalFormatting sqref="EQ8:ER13 EQ15:ER26 ER14 ER27">
    <cfRule type="endsWith" dxfId="518" priority="519" operator="endsWith" text="ABS">
      <formula>RIGHT(EQ8,LEN("ABS"))="ABS"</formula>
    </cfRule>
  </conditionalFormatting>
  <conditionalFormatting sqref="EQ8:ER13 EQ15:ER26 ER14 ER27">
    <cfRule type="containsText" dxfId="517" priority="518" operator="containsText" text="CP">
      <formula>NOT(ISERROR(SEARCH("CP",EQ8)))</formula>
    </cfRule>
  </conditionalFormatting>
  <conditionalFormatting sqref="EQ22">
    <cfRule type="containsText" dxfId="516" priority="517" operator="containsText" text="ABS PERM">
      <formula>NOT(ISERROR(SEARCH("ABS PERM",EQ22)))</formula>
    </cfRule>
  </conditionalFormatting>
  <conditionalFormatting sqref="EQ11 EQ23">
    <cfRule type="containsText" dxfId="515" priority="516" operator="containsText" text="AM">
      <formula>NOT(ISERROR(SEARCH("AM",EQ11)))</formula>
    </cfRule>
  </conditionalFormatting>
  <conditionalFormatting sqref="EQ26">
    <cfRule type="containsText" dxfId="514" priority="515" operator="containsText" text="ABS PERM">
      <formula>NOT(ISERROR(SEARCH("ABS PERM",EQ26)))</formula>
    </cfRule>
  </conditionalFormatting>
  <conditionalFormatting sqref="ER17">
    <cfRule type="containsText" dxfId="513" priority="514" operator="containsText" text="ABS PERM">
      <formula>NOT(ISERROR(SEARCH("ABS PERM",ER17)))</formula>
    </cfRule>
  </conditionalFormatting>
  <conditionalFormatting sqref="ER17">
    <cfRule type="containsText" dxfId="512" priority="513" operator="containsText" text="OFF">
      <formula>NOT(ISERROR(SEARCH("OFF",ER17)))</formula>
    </cfRule>
  </conditionalFormatting>
  <conditionalFormatting sqref="EQ27 EQ14">
    <cfRule type="containsText" dxfId="511" priority="512" operator="containsText" text="P">
      <formula>NOT(ISERROR(SEARCH("P",EQ14)))</formula>
    </cfRule>
  </conditionalFormatting>
  <conditionalFormatting sqref="EQ27 EQ14">
    <cfRule type="containsText" dxfId="510" priority="511" operator="containsText" text="Mut">
      <formula>NOT(ISERROR(SEARCH("Mut",EQ14)))</formula>
    </cfRule>
  </conditionalFormatting>
  <conditionalFormatting sqref="EQ27 EQ14">
    <cfRule type="containsText" dxfId="509" priority="510" operator="containsText" text="ABS PERM">
      <formula>NOT(ISERROR(SEARCH("ABS PERM",EQ14)))</formula>
    </cfRule>
  </conditionalFormatting>
  <conditionalFormatting sqref="EQ27 EQ14">
    <cfRule type="containsText" dxfId="508" priority="509" operator="containsText" text="CP;JRTT">
      <formula>NOT(ISERROR(SEARCH("CP;JRTT",EQ14)))</formula>
    </cfRule>
  </conditionalFormatting>
  <conditionalFormatting sqref="ES14:EU14">
    <cfRule type="containsText" dxfId="507" priority="508" operator="containsText" text="P">
      <formula>NOT(ISERROR(SEARCH("P",ES14)))</formula>
    </cfRule>
  </conditionalFormatting>
  <conditionalFormatting sqref="ES14:EU14">
    <cfRule type="containsText" dxfId="506" priority="507" operator="containsText" text="Mut">
      <formula>NOT(ISERROR(SEARCH("Mut",ES14)))</formula>
    </cfRule>
  </conditionalFormatting>
  <conditionalFormatting sqref="ES14:EU14">
    <cfRule type="containsText" dxfId="505" priority="506" operator="containsText" text="ABS PERM">
      <formula>NOT(ISERROR(SEARCH("ABS PERM",ES14)))</formula>
    </cfRule>
  </conditionalFormatting>
  <conditionalFormatting sqref="ES27:EU27">
    <cfRule type="containsText" dxfId="504" priority="505" operator="containsText" text="P">
      <formula>NOT(ISERROR(SEARCH("P",ES27)))</formula>
    </cfRule>
  </conditionalFormatting>
  <conditionalFormatting sqref="ES27:EU27">
    <cfRule type="containsText" dxfId="503" priority="504" operator="containsText" text="Mut">
      <formula>NOT(ISERROR(SEARCH("Mut",ES27)))</formula>
    </cfRule>
  </conditionalFormatting>
  <conditionalFormatting sqref="ES27:EU27">
    <cfRule type="containsText" dxfId="502" priority="503" operator="containsText" text="ABS PERM">
      <formula>NOT(ISERROR(SEARCH("ABS PERM",ES27)))</formula>
    </cfRule>
  </conditionalFormatting>
  <conditionalFormatting sqref="ES8:EU27">
    <cfRule type="containsText" dxfId="501" priority="502" operator="containsText" text="CP;JRTT">
      <formula>NOT(ISERROR(SEARCH("CP;JRTT",ES8)))</formula>
    </cfRule>
  </conditionalFormatting>
  <conditionalFormatting sqref="EV8:EW13 EV15:EW26 EW14 EW27">
    <cfRule type="containsText" dxfId="500" priority="501" operator="containsText" text="P">
      <formula>NOT(ISERROR(SEARCH("P",EV8)))</formula>
    </cfRule>
  </conditionalFormatting>
  <conditionalFormatting sqref="EV8:EW13 EV15:EW26 EW14 EW27">
    <cfRule type="containsText" dxfId="499" priority="500" operator="containsText" text="Mut">
      <formula>NOT(ISERROR(SEARCH("Mut",EV8)))</formula>
    </cfRule>
  </conditionalFormatting>
  <conditionalFormatting sqref="EV8:EW13 EV15:EW26 EW14 EW27">
    <cfRule type="containsText" dxfId="498" priority="499" operator="containsText" text="ABS PERM">
      <formula>NOT(ISERROR(SEARCH("ABS PERM",EV8)))</formula>
    </cfRule>
  </conditionalFormatting>
  <conditionalFormatting sqref="EV8:EW13 EV15:EW26 EW14 EW27">
    <cfRule type="containsText" dxfId="497" priority="498" operator="containsText" text="AM">
      <formula>NOT(ISERROR(SEARCH("AM",EV8)))</formula>
    </cfRule>
  </conditionalFormatting>
  <conditionalFormatting sqref="EV8:EW13 EV15:EW26 EW14 EW27">
    <cfRule type="endsWith" dxfId="496" priority="497" operator="endsWith" text="ABS">
      <formula>RIGHT(EV8,LEN("ABS"))="ABS"</formula>
    </cfRule>
  </conditionalFormatting>
  <conditionalFormatting sqref="EV8:EW13 EV15:EW26 EW14 EW27">
    <cfRule type="containsText" dxfId="495" priority="496" operator="containsText" text="CP">
      <formula>NOT(ISERROR(SEARCH("CP",EV8)))</formula>
    </cfRule>
  </conditionalFormatting>
  <conditionalFormatting sqref="EV22">
    <cfRule type="containsText" dxfId="494" priority="495" operator="containsText" text="ABS PERM">
      <formula>NOT(ISERROR(SEARCH("ABS PERM",EV22)))</formula>
    </cfRule>
  </conditionalFormatting>
  <conditionalFormatting sqref="EV11 EV23">
    <cfRule type="containsText" dxfId="493" priority="494" operator="containsText" text="AM">
      <formula>NOT(ISERROR(SEARCH("AM",EV11)))</formula>
    </cfRule>
  </conditionalFormatting>
  <conditionalFormatting sqref="EV26">
    <cfRule type="containsText" dxfId="492" priority="493" operator="containsText" text="ABS PERM">
      <formula>NOT(ISERROR(SEARCH("ABS PERM",EV26)))</formula>
    </cfRule>
  </conditionalFormatting>
  <conditionalFormatting sqref="EW17">
    <cfRule type="containsText" dxfId="491" priority="492" operator="containsText" text="ABS PERM">
      <formula>NOT(ISERROR(SEARCH("ABS PERM",EW17)))</formula>
    </cfRule>
  </conditionalFormatting>
  <conditionalFormatting sqref="EW17">
    <cfRule type="containsText" dxfId="490" priority="491" operator="containsText" text="OFF">
      <formula>NOT(ISERROR(SEARCH("OFF",EW17)))</formula>
    </cfRule>
  </conditionalFormatting>
  <conditionalFormatting sqref="EV27 EV14">
    <cfRule type="containsText" dxfId="489" priority="490" operator="containsText" text="P">
      <formula>NOT(ISERROR(SEARCH("P",EV14)))</formula>
    </cfRule>
  </conditionalFormatting>
  <conditionalFormatting sqref="EV27 EV14">
    <cfRule type="containsText" dxfId="488" priority="489" operator="containsText" text="Mut">
      <formula>NOT(ISERROR(SEARCH("Mut",EV14)))</formula>
    </cfRule>
  </conditionalFormatting>
  <conditionalFormatting sqref="EV27 EV14">
    <cfRule type="containsText" dxfId="487" priority="488" operator="containsText" text="ABS PERM">
      <formula>NOT(ISERROR(SEARCH("ABS PERM",EV14)))</formula>
    </cfRule>
  </conditionalFormatting>
  <conditionalFormatting sqref="EV27 EV14">
    <cfRule type="containsText" dxfId="486" priority="487" operator="containsText" text="CP;JRTT">
      <formula>NOT(ISERROR(SEARCH("CP;JRTT",EV14)))</formula>
    </cfRule>
  </conditionalFormatting>
  <conditionalFormatting sqref="EX14:FE14">
    <cfRule type="containsText" dxfId="485" priority="486" operator="containsText" text="P">
      <formula>NOT(ISERROR(SEARCH("P",EX14)))</formula>
    </cfRule>
  </conditionalFormatting>
  <conditionalFormatting sqref="EX14:FE14">
    <cfRule type="containsText" dxfId="484" priority="485" operator="containsText" text="Mut">
      <formula>NOT(ISERROR(SEARCH("Mut",EX14)))</formula>
    </cfRule>
  </conditionalFormatting>
  <conditionalFormatting sqref="EX14:FE14">
    <cfRule type="containsText" dxfId="483" priority="484" operator="containsText" text="ABS PERM">
      <formula>NOT(ISERROR(SEARCH("ABS PERM",EX14)))</formula>
    </cfRule>
  </conditionalFormatting>
  <conditionalFormatting sqref="EX27:FE27">
    <cfRule type="containsText" dxfId="482" priority="483" operator="containsText" text="P">
      <formula>NOT(ISERROR(SEARCH("P",EX27)))</formula>
    </cfRule>
  </conditionalFormatting>
  <conditionalFormatting sqref="EX27:FE27">
    <cfRule type="containsText" dxfId="481" priority="482" operator="containsText" text="Mut">
      <formula>NOT(ISERROR(SEARCH("Mut",EX27)))</formula>
    </cfRule>
  </conditionalFormatting>
  <conditionalFormatting sqref="EX27:FE27">
    <cfRule type="containsText" dxfId="480" priority="481" operator="containsText" text="ABS PERM">
      <formula>NOT(ISERROR(SEARCH("ABS PERM",EX27)))</formula>
    </cfRule>
  </conditionalFormatting>
  <conditionalFormatting sqref="EX8:FE27">
    <cfRule type="containsText" dxfId="479" priority="480" operator="containsText" text="CP;JRTT">
      <formula>NOT(ISERROR(SEARCH("CP;JRTT",EX8)))</formula>
    </cfRule>
  </conditionalFormatting>
  <conditionalFormatting sqref="FF8:FG13 FF15:FG26 FG14 FG27">
    <cfRule type="containsText" dxfId="478" priority="479" operator="containsText" text="P">
      <formula>NOT(ISERROR(SEARCH("P",FF8)))</formula>
    </cfRule>
  </conditionalFormatting>
  <conditionalFormatting sqref="FF8:FG13 FF15:FG26 FG14 FG27">
    <cfRule type="containsText" dxfId="477" priority="478" operator="containsText" text="Mut">
      <formula>NOT(ISERROR(SEARCH("Mut",FF8)))</formula>
    </cfRule>
  </conditionalFormatting>
  <conditionalFormatting sqref="FF8:FG13 FF15:FG26 FG14 FG27">
    <cfRule type="containsText" dxfId="476" priority="477" operator="containsText" text="ABS PERM">
      <formula>NOT(ISERROR(SEARCH("ABS PERM",FF8)))</formula>
    </cfRule>
  </conditionalFormatting>
  <conditionalFormatting sqref="FF8:FG13 FF15:FG26 FG14 FG27">
    <cfRule type="containsText" dxfId="475" priority="476" operator="containsText" text="AM">
      <formula>NOT(ISERROR(SEARCH("AM",FF8)))</formula>
    </cfRule>
  </conditionalFormatting>
  <conditionalFormatting sqref="FF8:FG13 FF15:FG26 FG14 FG27">
    <cfRule type="endsWith" dxfId="474" priority="475" operator="endsWith" text="ABS">
      <formula>RIGHT(FF8,LEN("ABS"))="ABS"</formula>
    </cfRule>
  </conditionalFormatting>
  <conditionalFormatting sqref="FF8:FG13 FF15:FG26 FG14 FG27">
    <cfRule type="containsText" dxfId="473" priority="474" operator="containsText" text="CP">
      <formula>NOT(ISERROR(SEARCH("CP",FF8)))</formula>
    </cfRule>
  </conditionalFormatting>
  <conditionalFormatting sqref="FF22">
    <cfRule type="containsText" dxfId="472" priority="473" operator="containsText" text="ABS PERM">
      <formula>NOT(ISERROR(SEARCH("ABS PERM",FF22)))</formula>
    </cfRule>
  </conditionalFormatting>
  <conditionalFormatting sqref="FF11 FF23">
    <cfRule type="containsText" dxfId="471" priority="472" operator="containsText" text="AM">
      <formula>NOT(ISERROR(SEARCH("AM",FF11)))</formula>
    </cfRule>
  </conditionalFormatting>
  <conditionalFormatting sqref="FF26">
    <cfRule type="containsText" dxfId="470" priority="471" operator="containsText" text="ABS PERM">
      <formula>NOT(ISERROR(SEARCH("ABS PERM",FF26)))</formula>
    </cfRule>
  </conditionalFormatting>
  <conditionalFormatting sqref="FG17">
    <cfRule type="containsText" dxfId="469" priority="470" operator="containsText" text="ABS PERM">
      <formula>NOT(ISERROR(SEARCH("ABS PERM",FG17)))</formula>
    </cfRule>
  </conditionalFormatting>
  <conditionalFormatting sqref="FG17">
    <cfRule type="containsText" dxfId="468" priority="469" operator="containsText" text="OFF">
      <formula>NOT(ISERROR(SEARCH("OFF",FG17)))</formula>
    </cfRule>
  </conditionalFormatting>
  <conditionalFormatting sqref="FF27 FF14">
    <cfRule type="containsText" dxfId="467" priority="468" operator="containsText" text="P">
      <formula>NOT(ISERROR(SEARCH("P",FF14)))</formula>
    </cfRule>
  </conditionalFormatting>
  <conditionalFormatting sqref="FF27 FF14">
    <cfRule type="containsText" dxfId="466" priority="467" operator="containsText" text="Mut">
      <formula>NOT(ISERROR(SEARCH("Mut",FF14)))</formula>
    </cfRule>
  </conditionalFormatting>
  <conditionalFormatting sqref="FF27 FF14">
    <cfRule type="containsText" dxfId="465" priority="466" operator="containsText" text="ABS PERM">
      <formula>NOT(ISERROR(SEARCH("ABS PERM",FF14)))</formula>
    </cfRule>
  </conditionalFormatting>
  <conditionalFormatting sqref="FF27 FF14">
    <cfRule type="containsText" dxfId="464" priority="465" operator="containsText" text="CP;JRTT">
      <formula>NOT(ISERROR(SEARCH("CP;JRTT",FF14)))</formula>
    </cfRule>
  </conditionalFormatting>
  <conditionalFormatting sqref="FH14:FJ14">
    <cfRule type="containsText" dxfId="463" priority="464" operator="containsText" text="P">
      <formula>NOT(ISERROR(SEARCH("P",FH14)))</formula>
    </cfRule>
  </conditionalFormatting>
  <conditionalFormatting sqref="FH14:FJ14">
    <cfRule type="containsText" dxfId="462" priority="463" operator="containsText" text="Mut">
      <formula>NOT(ISERROR(SEARCH("Mut",FH14)))</formula>
    </cfRule>
  </conditionalFormatting>
  <conditionalFormatting sqref="FH14:FJ14">
    <cfRule type="containsText" dxfId="461" priority="462" operator="containsText" text="ABS PERM">
      <formula>NOT(ISERROR(SEARCH("ABS PERM",FH14)))</formula>
    </cfRule>
  </conditionalFormatting>
  <conditionalFormatting sqref="FH27:FJ27">
    <cfRule type="containsText" dxfId="460" priority="461" operator="containsText" text="P">
      <formula>NOT(ISERROR(SEARCH("P",FH27)))</formula>
    </cfRule>
  </conditionalFormatting>
  <conditionalFormatting sqref="FH27:FJ27">
    <cfRule type="containsText" dxfId="459" priority="460" operator="containsText" text="Mut">
      <formula>NOT(ISERROR(SEARCH("Mut",FH27)))</formula>
    </cfRule>
  </conditionalFormatting>
  <conditionalFormatting sqref="FH27:FJ27">
    <cfRule type="containsText" dxfId="458" priority="459" operator="containsText" text="ABS PERM">
      <formula>NOT(ISERROR(SEARCH("ABS PERM",FH27)))</formula>
    </cfRule>
  </conditionalFormatting>
  <conditionalFormatting sqref="FH8:FJ27">
    <cfRule type="containsText" dxfId="457" priority="458" operator="containsText" text="CP;JRTT">
      <formula>NOT(ISERROR(SEARCH("CP;JRTT",FH8)))</formula>
    </cfRule>
  </conditionalFormatting>
  <conditionalFormatting sqref="FK8:FL13 FK15:FL26 FL14 FL27">
    <cfRule type="containsText" dxfId="456" priority="457" operator="containsText" text="P">
      <formula>NOT(ISERROR(SEARCH("P",FK8)))</formula>
    </cfRule>
  </conditionalFormatting>
  <conditionalFormatting sqref="FK8:FL13 FK15:FL26 FL14 FL27">
    <cfRule type="containsText" dxfId="455" priority="456" operator="containsText" text="Mut">
      <formula>NOT(ISERROR(SEARCH("Mut",FK8)))</formula>
    </cfRule>
  </conditionalFormatting>
  <conditionalFormatting sqref="FK8:FL13 FK15:FL26 FL14 FL27">
    <cfRule type="containsText" dxfId="454" priority="455" operator="containsText" text="ABS PERM">
      <formula>NOT(ISERROR(SEARCH("ABS PERM",FK8)))</formula>
    </cfRule>
  </conditionalFormatting>
  <conditionalFormatting sqref="FK8:FL13 FK15:FL26 FL14 FL27">
    <cfRule type="containsText" dxfId="453" priority="454" operator="containsText" text="AM">
      <formula>NOT(ISERROR(SEARCH("AM",FK8)))</formula>
    </cfRule>
  </conditionalFormatting>
  <conditionalFormatting sqref="FK8:FL13 FK15:FL26 FL14 FL27">
    <cfRule type="endsWith" dxfId="452" priority="453" operator="endsWith" text="ABS">
      <formula>RIGHT(FK8,LEN("ABS"))="ABS"</formula>
    </cfRule>
  </conditionalFormatting>
  <conditionalFormatting sqref="FK8:FL13 FK15:FL26 FL14 FL27">
    <cfRule type="containsText" dxfId="451" priority="452" operator="containsText" text="CP">
      <formula>NOT(ISERROR(SEARCH("CP",FK8)))</formula>
    </cfRule>
  </conditionalFormatting>
  <conditionalFormatting sqref="FK22">
    <cfRule type="containsText" dxfId="450" priority="451" operator="containsText" text="ABS PERM">
      <formula>NOT(ISERROR(SEARCH("ABS PERM",FK22)))</formula>
    </cfRule>
  </conditionalFormatting>
  <conditionalFormatting sqref="FK11 FK23">
    <cfRule type="containsText" dxfId="449" priority="450" operator="containsText" text="AM">
      <formula>NOT(ISERROR(SEARCH("AM",FK11)))</formula>
    </cfRule>
  </conditionalFormatting>
  <conditionalFormatting sqref="FK26">
    <cfRule type="containsText" dxfId="448" priority="449" operator="containsText" text="ABS PERM">
      <formula>NOT(ISERROR(SEARCH("ABS PERM",FK26)))</formula>
    </cfRule>
  </conditionalFormatting>
  <conditionalFormatting sqref="FL17">
    <cfRule type="containsText" dxfId="447" priority="448" operator="containsText" text="ABS PERM">
      <formula>NOT(ISERROR(SEARCH("ABS PERM",FL17)))</formula>
    </cfRule>
  </conditionalFormatting>
  <conditionalFormatting sqref="FL17">
    <cfRule type="containsText" dxfId="446" priority="447" operator="containsText" text="OFF">
      <formula>NOT(ISERROR(SEARCH("OFF",FL17)))</formula>
    </cfRule>
  </conditionalFormatting>
  <conditionalFormatting sqref="FK27 FK14">
    <cfRule type="containsText" dxfId="445" priority="446" operator="containsText" text="P">
      <formula>NOT(ISERROR(SEARCH("P",FK14)))</formula>
    </cfRule>
  </conditionalFormatting>
  <conditionalFormatting sqref="FK27 FK14">
    <cfRule type="containsText" dxfId="444" priority="445" operator="containsText" text="Mut">
      <formula>NOT(ISERROR(SEARCH("Mut",FK14)))</formula>
    </cfRule>
  </conditionalFormatting>
  <conditionalFormatting sqref="FK27 FK14">
    <cfRule type="containsText" dxfId="443" priority="444" operator="containsText" text="ABS PERM">
      <formula>NOT(ISERROR(SEARCH("ABS PERM",FK14)))</formula>
    </cfRule>
  </conditionalFormatting>
  <conditionalFormatting sqref="FK27 FK14">
    <cfRule type="containsText" dxfId="442" priority="443" operator="containsText" text="CP;JRTT">
      <formula>NOT(ISERROR(SEARCH("CP;JRTT",FK14)))</formula>
    </cfRule>
  </conditionalFormatting>
  <conditionalFormatting sqref="FM14:FT14">
    <cfRule type="containsText" dxfId="441" priority="442" operator="containsText" text="P">
      <formula>NOT(ISERROR(SEARCH("P",FM14)))</formula>
    </cfRule>
  </conditionalFormatting>
  <conditionalFormatting sqref="FM14:FT14">
    <cfRule type="containsText" dxfId="440" priority="441" operator="containsText" text="Mut">
      <formula>NOT(ISERROR(SEARCH("Mut",FM14)))</formula>
    </cfRule>
  </conditionalFormatting>
  <conditionalFormatting sqref="FM14:FT14">
    <cfRule type="containsText" dxfId="439" priority="440" operator="containsText" text="ABS PERM">
      <formula>NOT(ISERROR(SEARCH("ABS PERM",FM14)))</formula>
    </cfRule>
  </conditionalFormatting>
  <conditionalFormatting sqref="FM27:FT27">
    <cfRule type="containsText" dxfId="438" priority="439" operator="containsText" text="P">
      <formula>NOT(ISERROR(SEARCH("P",FM27)))</formula>
    </cfRule>
  </conditionalFormatting>
  <conditionalFormatting sqref="FM27:FT27">
    <cfRule type="containsText" dxfId="437" priority="438" operator="containsText" text="Mut">
      <formula>NOT(ISERROR(SEARCH("Mut",FM27)))</formula>
    </cfRule>
  </conditionalFormatting>
  <conditionalFormatting sqref="FM27:FT27">
    <cfRule type="containsText" dxfId="436" priority="437" operator="containsText" text="ABS PERM">
      <formula>NOT(ISERROR(SEARCH("ABS PERM",FM27)))</formula>
    </cfRule>
  </conditionalFormatting>
  <conditionalFormatting sqref="FM8:FT27">
    <cfRule type="containsText" dxfId="435" priority="436" operator="containsText" text="CP;JRTT">
      <formula>NOT(ISERROR(SEARCH("CP;JRTT",FM8)))</formula>
    </cfRule>
  </conditionalFormatting>
  <conditionalFormatting sqref="FU8:FV13 FU15:FV26 FV14 FV27">
    <cfRule type="containsText" dxfId="434" priority="435" operator="containsText" text="P">
      <formula>NOT(ISERROR(SEARCH("P",FU8)))</formula>
    </cfRule>
  </conditionalFormatting>
  <conditionalFormatting sqref="FU8:FV13 FU15:FV26 FV14 FV27">
    <cfRule type="containsText" dxfId="433" priority="434" operator="containsText" text="Mut">
      <formula>NOT(ISERROR(SEARCH("Mut",FU8)))</formula>
    </cfRule>
  </conditionalFormatting>
  <conditionalFormatting sqref="FU8:FV13 FU15:FV26 FV14 FV27">
    <cfRule type="containsText" dxfId="432" priority="433" operator="containsText" text="ABS PERM">
      <formula>NOT(ISERROR(SEARCH("ABS PERM",FU8)))</formula>
    </cfRule>
  </conditionalFormatting>
  <conditionalFormatting sqref="FU8:FV13 FU15:FV26 FV14 FV27">
    <cfRule type="containsText" dxfId="431" priority="432" operator="containsText" text="AM">
      <formula>NOT(ISERROR(SEARCH("AM",FU8)))</formula>
    </cfRule>
  </conditionalFormatting>
  <conditionalFormatting sqref="FU8:FV13 FU15:FV26 FV14 FV27">
    <cfRule type="endsWith" dxfId="430" priority="431" operator="endsWith" text="ABS">
      <formula>RIGHT(FU8,LEN("ABS"))="ABS"</formula>
    </cfRule>
  </conditionalFormatting>
  <conditionalFormatting sqref="FU8:FV13 FU15:FV26 FV14 FV27">
    <cfRule type="containsText" dxfId="429" priority="430" operator="containsText" text="CP">
      <formula>NOT(ISERROR(SEARCH("CP",FU8)))</formula>
    </cfRule>
  </conditionalFormatting>
  <conditionalFormatting sqref="FU22">
    <cfRule type="containsText" dxfId="428" priority="429" operator="containsText" text="ABS PERM">
      <formula>NOT(ISERROR(SEARCH("ABS PERM",FU22)))</formula>
    </cfRule>
  </conditionalFormatting>
  <conditionalFormatting sqref="FU11 FU23">
    <cfRule type="containsText" dxfId="427" priority="428" operator="containsText" text="AM">
      <formula>NOT(ISERROR(SEARCH("AM",FU11)))</formula>
    </cfRule>
  </conditionalFormatting>
  <conditionalFormatting sqref="FU26">
    <cfRule type="containsText" dxfId="426" priority="427" operator="containsText" text="ABS PERM">
      <formula>NOT(ISERROR(SEARCH("ABS PERM",FU26)))</formula>
    </cfRule>
  </conditionalFormatting>
  <conditionalFormatting sqref="FV17">
    <cfRule type="containsText" dxfId="425" priority="426" operator="containsText" text="ABS PERM">
      <formula>NOT(ISERROR(SEARCH("ABS PERM",FV17)))</formula>
    </cfRule>
  </conditionalFormatting>
  <conditionalFormatting sqref="FV17">
    <cfRule type="containsText" dxfId="424" priority="425" operator="containsText" text="OFF">
      <formula>NOT(ISERROR(SEARCH("OFF",FV17)))</formula>
    </cfRule>
  </conditionalFormatting>
  <conditionalFormatting sqref="FU27 FU14">
    <cfRule type="containsText" dxfId="423" priority="424" operator="containsText" text="P">
      <formula>NOT(ISERROR(SEARCH("P",FU14)))</formula>
    </cfRule>
  </conditionalFormatting>
  <conditionalFormatting sqref="FU27 FU14">
    <cfRule type="containsText" dxfId="422" priority="423" operator="containsText" text="Mut">
      <formula>NOT(ISERROR(SEARCH("Mut",FU14)))</formula>
    </cfRule>
  </conditionalFormatting>
  <conditionalFormatting sqref="FU27 FU14">
    <cfRule type="containsText" dxfId="421" priority="422" operator="containsText" text="ABS PERM">
      <formula>NOT(ISERROR(SEARCH("ABS PERM",FU14)))</formula>
    </cfRule>
  </conditionalFormatting>
  <conditionalFormatting sqref="FU27 FU14">
    <cfRule type="containsText" dxfId="420" priority="421" operator="containsText" text="CP;JRTT">
      <formula>NOT(ISERROR(SEARCH("CP;JRTT",FU14)))</formula>
    </cfRule>
  </conditionalFormatting>
  <conditionalFormatting sqref="FW14:FY14">
    <cfRule type="containsText" dxfId="419" priority="420" operator="containsText" text="P">
      <formula>NOT(ISERROR(SEARCH("P",FW14)))</formula>
    </cfRule>
  </conditionalFormatting>
  <conditionalFormatting sqref="FW14:FY14">
    <cfRule type="containsText" dxfId="418" priority="419" operator="containsText" text="Mut">
      <formula>NOT(ISERROR(SEARCH("Mut",FW14)))</formula>
    </cfRule>
  </conditionalFormatting>
  <conditionalFormatting sqref="FW14:FY14">
    <cfRule type="containsText" dxfId="417" priority="418" operator="containsText" text="ABS PERM">
      <formula>NOT(ISERROR(SEARCH("ABS PERM",FW14)))</formula>
    </cfRule>
  </conditionalFormatting>
  <conditionalFormatting sqref="FW27:FY27">
    <cfRule type="containsText" dxfId="416" priority="417" operator="containsText" text="P">
      <formula>NOT(ISERROR(SEARCH("P",FW27)))</formula>
    </cfRule>
  </conditionalFormatting>
  <conditionalFormatting sqref="FW27:FY27">
    <cfRule type="containsText" dxfId="415" priority="416" operator="containsText" text="Mut">
      <formula>NOT(ISERROR(SEARCH("Mut",FW27)))</formula>
    </cfRule>
  </conditionalFormatting>
  <conditionalFormatting sqref="FW27:FY27">
    <cfRule type="containsText" dxfId="414" priority="415" operator="containsText" text="ABS PERM">
      <formula>NOT(ISERROR(SEARCH("ABS PERM",FW27)))</formula>
    </cfRule>
  </conditionalFormatting>
  <conditionalFormatting sqref="FW8:FY27">
    <cfRule type="containsText" dxfId="413" priority="414" operator="containsText" text="CP;JRTT">
      <formula>NOT(ISERROR(SEARCH("CP;JRTT",FW8)))</formula>
    </cfRule>
  </conditionalFormatting>
  <conditionalFormatting sqref="FZ8:GA13 FZ15:GA26 GA14 GA27">
    <cfRule type="containsText" dxfId="412" priority="413" operator="containsText" text="P">
      <formula>NOT(ISERROR(SEARCH("P",FZ8)))</formula>
    </cfRule>
  </conditionalFormatting>
  <conditionalFormatting sqref="FZ8:GA13 FZ15:GA26 GA14 GA27">
    <cfRule type="containsText" dxfId="411" priority="412" operator="containsText" text="Mut">
      <formula>NOT(ISERROR(SEARCH("Mut",FZ8)))</formula>
    </cfRule>
  </conditionalFormatting>
  <conditionalFormatting sqref="FZ8:GA13 FZ15:GA26 GA14 GA27">
    <cfRule type="containsText" dxfId="410" priority="411" operator="containsText" text="ABS PERM">
      <formula>NOT(ISERROR(SEARCH("ABS PERM",FZ8)))</formula>
    </cfRule>
  </conditionalFormatting>
  <conditionalFormatting sqref="FZ8:GA13 FZ15:GA26 GA14 GA27">
    <cfRule type="containsText" dxfId="409" priority="410" operator="containsText" text="AM">
      <formula>NOT(ISERROR(SEARCH("AM",FZ8)))</formula>
    </cfRule>
  </conditionalFormatting>
  <conditionalFormatting sqref="FZ8:GA13 FZ15:GA26 GA14 GA27">
    <cfRule type="endsWith" dxfId="408" priority="409" operator="endsWith" text="ABS">
      <formula>RIGHT(FZ8,LEN("ABS"))="ABS"</formula>
    </cfRule>
  </conditionalFormatting>
  <conditionalFormatting sqref="FZ8:GA13 FZ15:GA26 GA14 GA27">
    <cfRule type="containsText" dxfId="407" priority="408" operator="containsText" text="CP">
      <formula>NOT(ISERROR(SEARCH("CP",FZ8)))</formula>
    </cfRule>
  </conditionalFormatting>
  <conditionalFormatting sqref="FZ22">
    <cfRule type="containsText" dxfId="406" priority="407" operator="containsText" text="ABS PERM">
      <formula>NOT(ISERROR(SEARCH("ABS PERM",FZ22)))</formula>
    </cfRule>
  </conditionalFormatting>
  <conditionalFormatting sqref="FZ11 FZ23">
    <cfRule type="containsText" dxfId="405" priority="406" operator="containsText" text="AM">
      <formula>NOT(ISERROR(SEARCH("AM",FZ11)))</formula>
    </cfRule>
  </conditionalFormatting>
  <conditionalFormatting sqref="FZ26">
    <cfRule type="containsText" dxfId="404" priority="405" operator="containsText" text="ABS PERM">
      <formula>NOT(ISERROR(SEARCH("ABS PERM",FZ26)))</formula>
    </cfRule>
  </conditionalFormatting>
  <conditionalFormatting sqref="GA17">
    <cfRule type="containsText" dxfId="403" priority="404" operator="containsText" text="ABS PERM">
      <formula>NOT(ISERROR(SEARCH("ABS PERM",GA17)))</formula>
    </cfRule>
  </conditionalFormatting>
  <conditionalFormatting sqref="GA17">
    <cfRule type="containsText" dxfId="402" priority="403" operator="containsText" text="OFF">
      <formula>NOT(ISERROR(SEARCH("OFF",GA17)))</formula>
    </cfRule>
  </conditionalFormatting>
  <conditionalFormatting sqref="FZ27 FZ14">
    <cfRule type="containsText" dxfId="401" priority="402" operator="containsText" text="P">
      <formula>NOT(ISERROR(SEARCH("P",FZ14)))</formula>
    </cfRule>
  </conditionalFormatting>
  <conditionalFormatting sqref="FZ27 FZ14">
    <cfRule type="containsText" dxfId="400" priority="401" operator="containsText" text="Mut">
      <formula>NOT(ISERROR(SEARCH("Mut",FZ14)))</formula>
    </cfRule>
  </conditionalFormatting>
  <conditionalFormatting sqref="FZ27 FZ14">
    <cfRule type="containsText" dxfId="399" priority="400" operator="containsText" text="ABS PERM">
      <formula>NOT(ISERROR(SEARCH("ABS PERM",FZ14)))</formula>
    </cfRule>
  </conditionalFormatting>
  <conditionalFormatting sqref="FZ27 FZ14">
    <cfRule type="containsText" dxfId="398" priority="399" operator="containsText" text="CP;JRTT">
      <formula>NOT(ISERROR(SEARCH("CP;JRTT",FZ14)))</formula>
    </cfRule>
  </conditionalFormatting>
  <conditionalFormatting sqref="DM8:DM27">
    <cfRule type="containsText" dxfId="397" priority="398" operator="containsText" text="P">
      <formula>NOT(ISERROR(SEARCH("P",DM8)))</formula>
    </cfRule>
  </conditionalFormatting>
  <conditionalFormatting sqref="DM8:DM27">
    <cfRule type="containsText" dxfId="396" priority="397" operator="containsText" text="Mut">
      <formula>NOT(ISERROR(SEARCH("Mut",DM8)))</formula>
    </cfRule>
  </conditionalFormatting>
  <conditionalFormatting sqref="DM8:DM27">
    <cfRule type="containsText" dxfId="395" priority="396" operator="containsText" text="ABS PERM">
      <formula>NOT(ISERROR(SEARCH("ABS PERM",DM8)))</formula>
    </cfRule>
  </conditionalFormatting>
  <conditionalFormatting sqref="DM8:DM27">
    <cfRule type="containsText" dxfId="394" priority="395" operator="containsText" text="AM">
      <formula>NOT(ISERROR(SEARCH("AM",DM8)))</formula>
    </cfRule>
  </conditionalFormatting>
  <conditionalFormatting sqref="DM8:DM27">
    <cfRule type="endsWith" dxfId="393" priority="394" operator="endsWith" text="ABS">
      <formula>RIGHT(DM8,LEN("ABS"))="ABS"</formula>
    </cfRule>
  </conditionalFormatting>
  <conditionalFormatting sqref="DM8:DM27">
    <cfRule type="containsText" dxfId="392" priority="393" operator="containsText" text="CP">
      <formula>NOT(ISERROR(SEARCH("CP",DM8)))</formula>
    </cfRule>
  </conditionalFormatting>
  <conditionalFormatting sqref="DM22">
    <cfRule type="containsText" dxfId="391" priority="392" operator="containsText" text="ABS PERM">
      <formula>NOT(ISERROR(SEARCH("ABS PERM",DM22)))</formula>
    </cfRule>
  </conditionalFormatting>
  <conditionalFormatting sqref="DM11 DM23">
    <cfRule type="containsText" dxfId="390" priority="391" operator="containsText" text="AM">
      <formula>NOT(ISERROR(SEARCH("AM",DM11)))</formula>
    </cfRule>
  </conditionalFormatting>
  <conditionalFormatting sqref="DM26">
    <cfRule type="containsText" dxfId="389" priority="390" operator="containsText" text="ABS PERM">
      <formula>NOT(ISERROR(SEARCH("ABS PERM",DM26)))</formula>
    </cfRule>
  </conditionalFormatting>
  <conditionalFormatting sqref="DM14 DM27">
    <cfRule type="containsText" dxfId="388" priority="389" operator="containsText" text="ABS PERM">
      <formula>NOT(ISERROR(SEARCH("ABS PERM",DM14)))</formula>
    </cfRule>
  </conditionalFormatting>
  <conditionalFormatting sqref="DT8:DT27">
    <cfRule type="containsText" dxfId="387" priority="388" operator="containsText" text="P">
      <formula>NOT(ISERROR(SEARCH("P",DT8)))</formula>
    </cfRule>
  </conditionalFormatting>
  <conditionalFormatting sqref="DT8:DT27">
    <cfRule type="containsText" dxfId="386" priority="387" operator="containsText" text="Mut">
      <formula>NOT(ISERROR(SEARCH("Mut",DT8)))</formula>
    </cfRule>
  </conditionalFormatting>
  <conditionalFormatting sqref="DT8:DT27">
    <cfRule type="containsText" dxfId="385" priority="386" operator="containsText" text="ABS PERM">
      <formula>NOT(ISERROR(SEARCH("ABS PERM",DT8)))</formula>
    </cfRule>
  </conditionalFormatting>
  <conditionalFormatting sqref="DT8:DT27">
    <cfRule type="containsText" dxfId="384" priority="385" operator="containsText" text="AM">
      <formula>NOT(ISERROR(SEARCH("AM",DT8)))</formula>
    </cfRule>
  </conditionalFormatting>
  <conditionalFormatting sqref="DT8:DT27">
    <cfRule type="endsWith" dxfId="383" priority="384" operator="endsWith" text="ABS">
      <formula>RIGHT(DT8,LEN("ABS"))="ABS"</formula>
    </cfRule>
  </conditionalFormatting>
  <conditionalFormatting sqref="DT8:DT27">
    <cfRule type="containsText" dxfId="382" priority="383" operator="containsText" text="CP">
      <formula>NOT(ISERROR(SEARCH("CP",DT8)))</formula>
    </cfRule>
  </conditionalFormatting>
  <conditionalFormatting sqref="DT22">
    <cfRule type="containsText" dxfId="381" priority="382" operator="containsText" text="ABS PERM">
      <formula>NOT(ISERROR(SEARCH("ABS PERM",DT22)))</formula>
    </cfRule>
  </conditionalFormatting>
  <conditionalFormatting sqref="DT11 DT23">
    <cfRule type="containsText" dxfId="380" priority="381" operator="containsText" text="AM">
      <formula>NOT(ISERROR(SEARCH("AM",DT11)))</formula>
    </cfRule>
  </conditionalFormatting>
  <conditionalFormatting sqref="DT26">
    <cfRule type="containsText" dxfId="379" priority="380" operator="containsText" text="ABS PERM">
      <formula>NOT(ISERROR(SEARCH("ABS PERM",DT26)))</formula>
    </cfRule>
  </conditionalFormatting>
  <conditionalFormatting sqref="DT14 DT27">
    <cfRule type="containsText" dxfId="378" priority="379" operator="containsText" text="ABS PERM">
      <formula>NOT(ISERROR(SEARCH("ABS PERM",DT14)))</formula>
    </cfRule>
  </conditionalFormatting>
  <conditionalFormatting sqref="AW8:BI27">
    <cfRule type="containsText" dxfId="377" priority="378" operator="containsText" text="CP">
      <formula>NOT(ISERROR(SEARCH("CP",AW8)))</formula>
    </cfRule>
  </conditionalFormatting>
  <conditionalFormatting sqref="AW14:BI14">
    <cfRule type="containsText" dxfId="376" priority="377" operator="containsText" text="P">
      <formula>NOT(ISERROR(SEARCH("P",AW14)))</formula>
    </cfRule>
  </conditionalFormatting>
  <conditionalFormatting sqref="AW14:BI14">
    <cfRule type="containsText" dxfId="375" priority="376" operator="containsText" text="Mut">
      <formula>NOT(ISERROR(SEARCH("Mut",AW14)))</formula>
    </cfRule>
  </conditionalFormatting>
  <conditionalFormatting sqref="AW14:BI14">
    <cfRule type="containsText" dxfId="374" priority="375" operator="containsText" text="ABS PERM">
      <formula>NOT(ISERROR(SEARCH("ABS PERM",AW14)))</formula>
    </cfRule>
  </conditionalFormatting>
  <conditionalFormatting sqref="AW27:BI27">
    <cfRule type="containsText" dxfId="373" priority="374" operator="containsText" text="P">
      <formula>NOT(ISERROR(SEARCH("P",AW27)))</formula>
    </cfRule>
  </conditionalFormatting>
  <conditionalFormatting sqref="AW27:BI27">
    <cfRule type="containsText" dxfId="372" priority="373" operator="containsText" text="Mut">
      <formula>NOT(ISERROR(SEARCH("Mut",AW27)))</formula>
    </cfRule>
  </conditionalFormatting>
  <conditionalFormatting sqref="AW27:BI27">
    <cfRule type="containsText" dxfId="371" priority="372" operator="containsText" text="ABS PERM">
      <formula>NOT(ISERROR(SEARCH("ABS PERM",AW27)))</formula>
    </cfRule>
  </conditionalFormatting>
  <conditionalFormatting sqref="BN14:BP14 BJ8:BM27">
    <cfRule type="containsText" dxfId="370" priority="371" operator="containsText" text="P">
      <formula>NOT(ISERROR(SEARCH("P",BJ8)))</formula>
    </cfRule>
  </conditionalFormatting>
  <conditionalFormatting sqref="BN14:BP14 BJ8:BM27">
    <cfRule type="containsText" dxfId="369" priority="370" operator="containsText" text="Mut">
      <formula>NOT(ISERROR(SEARCH("Mut",BJ8)))</formula>
    </cfRule>
  </conditionalFormatting>
  <conditionalFormatting sqref="BJ8:BM27">
    <cfRule type="containsText" dxfId="368" priority="369" operator="containsText" text="ABS PERM">
      <formula>NOT(ISERROR(SEARCH("ABS PERM",BJ8)))</formula>
    </cfRule>
  </conditionalFormatting>
  <conditionalFormatting sqref="BJ8:BM27">
    <cfRule type="containsText" dxfId="367" priority="368" operator="containsText" text="AM">
      <formula>NOT(ISERROR(SEARCH("AM",BJ8)))</formula>
    </cfRule>
  </conditionalFormatting>
  <conditionalFormatting sqref="BK26">
    <cfRule type="containsText" dxfId="366" priority="367" operator="containsText" text="ABS PERM">
      <formula>NOT(ISERROR(SEARCH("ABS PERM",BK26)))</formula>
    </cfRule>
  </conditionalFormatting>
  <conditionalFormatting sqref="BK14 BK27 BN14:BP14">
    <cfRule type="containsText" dxfId="365" priority="366" operator="containsText" text="ABS PERM">
      <formula>NOT(ISERROR(SEARCH("ABS PERM",BK14)))</formula>
    </cfRule>
  </conditionalFormatting>
  <conditionalFormatting sqref="BJ8:BM27">
    <cfRule type="endsWith" dxfId="364" priority="365" operator="endsWith" text="ABS">
      <formula>RIGHT(BJ8,LEN("ABS"))="ABS"</formula>
    </cfRule>
  </conditionalFormatting>
  <conditionalFormatting sqref="BN27:BP27">
    <cfRule type="containsText" dxfId="363" priority="364" operator="containsText" text="P">
      <formula>NOT(ISERROR(SEARCH("P",BN27)))</formula>
    </cfRule>
  </conditionalFormatting>
  <conditionalFormatting sqref="BN27:BP27">
    <cfRule type="containsText" dxfId="362" priority="363" operator="containsText" text="Mut">
      <formula>NOT(ISERROR(SEARCH("Mut",BN27)))</formula>
    </cfRule>
  </conditionalFormatting>
  <conditionalFormatting sqref="BN27:BP27">
    <cfRule type="containsText" dxfId="361" priority="362" operator="containsText" text="ABS PERM">
      <formula>NOT(ISERROR(SEARCH("ABS PERM",BN27)))</formula>
    </cfRule>
  </conditionalFormatting>
  <conditionalFormatting sqref="BJ22">
    <cfRule type="containsText" dxfId="360" priority="361" operator="containsText" text="ABS PERM">
      <formula>NOT(ISERROR(SEARCH("ABS PERM",BJ22)))</formula>
    </cfRule>
  </conditionalFormatting>
  <conditionalFormatting sqref="BJ11 BJ23">
    <cfRule type="containsText" dxfId="359" priority="360" operator="containsText" text="AM">
      <formula>NOT(ISERROR(SEARCH("AM",BJ11)))</formula>
    </cfRule>
  </conditionalFormatting>
  <conditionalFormatting sqref="BJ26">
    <cfRule type="containsText" dxfId="358" priority="359" operator="containsText" text="ABS PERM">
      <formula>NOT(ISERROR(SEARCH("ABS PERM",BJ26)))</formula>
    </cfRule>
  </conditionalFormatting>
  <conditionalFormatting sqref="BJ14:BK14 BJ27:BK27">
    <cfRule type="containsText" dxfId="357" priority="358" operator="containsText" text="ABS PERM">
      <formula>NOT(ISERROR(SEARCH("ABS PERM",BJ14)))</formula>
    </cfRule>
  </conditionalFormatting>
  <conditionalFormatting sqref="BK26">
    <cfRule type="containsText" dxfId="356" priority="357" operator="containsText" text="OFF">
      <formula>NOT(ISERROR(SEARCH("OFF",BK26)))</formula>
    </cfRule>
  </conditionalFormatting>
  <conditionalFormatting sqref="BL17">
    <cfRule type="containsText" dxfId="355" priority="356" operator="containsText" text="ABS PERM">
      <formula>NOT(ISERROR(SEARCH("ABS PERM",BL17)))</formula>
    </cfRule>
  </conditionalFormatting>
  <conditionalFormatting sqref="BL17">
    <cfRule type="containsText" dxfId="354" priority="355" operator="containsText" text="OFF">
      <formula>NOT(ISERROR(SEARCH("OFF",BL17)))</formula>
    </cfRule>
  </conditionalFormatting>
  <conditionalFormatting sqref="BJ8:BP27">
    <cfRule type="containsText" dxfId="353" priority="354" operator="containsText" text="CP">
      <formula>NOT(ISERROR(SEARCH("CP",BJ8)))</formula>
    </cfRule>
  </conditionalFormatting>
  <conditionalFormatting sqref="BQ8:CC27">
    <cfRule type="containsText" dxfId="352" priority="353" operator="containsText" text="CP">
      <formula>NOT(ISERROR(SEARCH("CP",BQ8)))</formula>
    </cfRule>
  </conditionalFormatting>
  <conditionalFormatting sqref="BQ14:CC14">
    <cfRule type="containsText" dxfId="351" priority="352" operator="containsText" text="P">
      <formula>NOT(ISERROR(SEARCH("P",BQ14)))</formula>
    </cfRule>
  </conditionalFormatting>
  <conditionalFormatting sqref="BQ14:CC14">
    <cfRule type="containsText" dxfId="350" priority="351" operator="containsText" text="Mut">
      <formula>NOT(ISERROR(SEARCH("Mut",BQ14)))</formula>
    </cfRule>
  </conditionalFormatting>
  <conditionalFormatting sqref="BQ14:CC14">
    <cfRule type="containsText" dxfId="349" priority="350" operator="containsText" text="ABS PERM">
      <formula>NOT(ISERROR(SEARCH("ABS PERM",BQ14)))</formula>
    </cfRule>
  </conditionalFormatting>
  <conditionalFormatting sqref="BQ27:CC27">
    <cfRule type="containsText" dxfId="348" priority="349" operator="containsText" text="P">
      <formula>NOT(ISERROR(SEARCH("P",BQ27)))</formula>
    </cfRule>
  </conditionalFormatting>
  <conditionalFormatting sqref="BQ27:CC27">
    <cfRule type="containsText" dxfId="347" priority="348" operator="containsText" text="Mut">
      <formula>NOT(ISERROR(SEARCH("Mut",BQ27)))</formula>
    </cfRule>
  </conditionalFormatting>
  <conditionalFormatting sqref="BQ27:CC27">
    <cfRule type="containsText" dxfId="346" priority="347" operator="containsText" text="ABS PERM">
      <formula>NOT(ISERROR(SEARCH("ABS PERM",BQ27)))</formula>
    </cfRule>
  </conditionalFormatting>
  <conditionalFormatting sqref="CH14:CJ14 CD8:CG27">
    <cfRule type="containsText" dxfId="345" priority="346" operator="containsText" text="P">
      <formula>NOT(ISERROR(SEARCH("P",CD8)))</formula>
    </cfRule>
  </conditionalFormatting>
  <conditionalFormatting sqref="CH14:CJ14 CD8:CG27">
    <cfRule type="containsText" dxfId="344" priority="345" operator="containsText" text="Mut">
      <formula>NOT(ISERROR(SEARCH("Mut",CD8)))</formula>
    </cfRule>
  </conditionalFormatting>
  <conditionalFormatting sqref="CD8:CG27">
    <cfRule type="containsText" dxfId="343" priority="344" operator="containsText" text="ABS PERM">
      <formula>NOT(ISERROR(SEARCH("ABS PERM",CD8)))</formula>
    </cfRule>
  </conditionalFormatting>
  <conditionalFormatting sqref="CD8:CG27">
    <cfRule type="containsText" dxfId="342" priority="343" operator="containsText" text="AM">
      <formula>NOT(ISERROR(SEARCH("AM",CD8)))</formula>
    </cfRule>
  </conditionalFormatting>
  <conditionalFormatting sqref="CE26">
    <cfRule type="containsText" dxfId="341" priority="342" operator="containsText" text="ABS PERM">
      <formula>NOT(ISERROR(SEARCH("ABS PERM",CE26)))</formula>
    </cfRule>
  </conditionalFormatting>
  <conditionalFormatting sqref="CE14 CE27 CH14:CJ14">
    <cfRule type="containsText" dxfId="340" priority="341" operator="containsText" text="ABS PERM">
      <formula>NOT(ISERROR(SEARCH("ABS PERM",CE14)))</formula>
    </cfRule>
  </conditionalFormatting>
  <conditionalFormatting sqref="CD8:CG27">
    <cfRule type="endsWith" dxfId="339" priority="340" operator="endsWith" text="ABS">
      <formula>RIGHT(CD8,LEN("ABS"))="ABS"</formula>
    </cfRule>
  </conditionalFormatting>
  <conditionalFormatting sqref="CH27:CJ27">
    <cfRule type="containsText" dxfId="338" priority="339" operator="containsText" text="P">
      <formula>NOT(ISERROR(SEARCH("P",CH27)))</formula>
    </cfRule>
  </conditionalFormatting>
  <conditionalFormatting sqref="CH27:CJ27">
    <cfRule type="containsText" dxfId="337" priority="338" operator="containsText" text="Mut">
      <formula>NOT(ISERROR(SEARCH("Mut",CH27)))</formula>
    </cfRule>
  </conditionalFormatting>
  <conditionalFormatting sqref="CH27:CJ27">
    <cfRule type="containsText" dxfId="336" priority="337" operator="containsText" text="ABS PERM">
      <formula>NOT(ISERROR(SEARCH("ABS PERM",CH27)))</formula>
    </cfRule>
  </conditionalFormatting>
  <conditionalFormatting sqref="CD22">
    <cfRule type="containsText" dxfId="335" priority="336" operator="containsText" text="ABS PERM">
      <formula>NOT(ISERROR(SEARCH("ABS PERM",CD22)))</formula>
    </cfRule>
  </conditionalFormatting>
  <conditionalFormatting sqref="CD11 CD23">
    <cfRule type="containsText" dxfId="334" priority="335" operator="containsText" text="AM">
      <formula>NOT(ISERROR(SEARCH("AM",CD11)))</formula>
    </cfRule>
  </conditionalFormatting>
  <conditionalFormatting sqref="CD26">
    <cfRule type="containsText" dxfId="333" priority="334" operator="containsText" text="ABS PERM">
      <formula>NOT(ISERROR(SEARCH("ABS PERM",CD26)))</formula>
    </cfRule>
  </conditionalFormatting>
  <conditionalFormatting sqref="CD14:CE14 CD27:CE27">
    <cfRule type="containsText" dxfId="332" priority="333" operator="containsText" text="ABS PERM">
      <formula>NOT(ISERROR(SEARCH("ABS PERM",CD14)))</formula>
    </cfRule>
  </conditionalFormatting>
  <conditionalFormatting sqref="CE26">
    <cfRule type="containsText" dxfId="331" priority="332" operator="containsText" text="OFF">
      <formula>NOT(ISERROR(SEARCH("OFF",CE26)))</formula>
    </cfRule>
  </conditionalFormatting>
  <conditionalFormatting sqref="CF17">
    <cfRule type="containsText" dxfId="330" priority="331" operator="containsText" text="ABS PERM">
      <formula>NOT(ISERROR(SEARCH("ABS PERM",CF17)))</formula>
    </cfRule>
  </conditionalFormatting>
  <conditionalFormatting sqref="CF17">
    <cfRule type="containsText" dxfId="329" priority="330" operator="containsText" text="OFF">
      <formula>NOT(ISERROR(SEARCH("OFF",CF17)))</formula>
    </cfRule>
  </conditionalFormatting>
  <conditionalFormatting sqref="CD8:CJ27">
    <cfRule type="containsText" dxfId="328" priority="329" operator="containsText" text="CP">
      <formula>NOT(ISERROR(SEARCH("CP",CD8)))</formula>
    </cfRule>
  </conditionalFormatting>
  <conditionalFormatting sqref="CL8:CW27">
    <cfRule type="containsText" dxfId="327" priority="328" operator="containsText" text="CP">
      <formula>NOT(ISERROR(SEARCH("CP",CL8)))</formula>
    </cfRule>
  </conditionalFormatting>
  <conditionalFormatting sqref="CL14:CW14">
    <cfRule type="containsText" dxfId="326" priority="327" operator="containsText" text="P">
      <formula>NOT(ISERROR(SEARCH("P",CL14)))</formula>
    </cfRule>
  </conditionalFormatting>
  <conditionalFormatting sqref="CL14:CW14">
    <cfRule type="containsText" dxfId="325" priority="326" operator="containsText" text="Mut">
      <formula>NOT(ISERROR(SEARCH("Mut",CL14)))</formula>
    </cfRule>
  </conditionalFormatting>
  <conditionalFormatting sqref="CL14:CW14">
    <cfRule type="containsText" dxfId="324" priority="325" operator="containsText" text="ABS PERM">
      <formula>NOT(ISERROR(SEARCH("ABS PERM",CL14)))</formula>
    </cfRule>
  </conditionalFormatting>
  <conditionalFormatting sqref="CL27:CW27">
    <cfRule type="containsText" dxfId="323" priority="324" operator="containsText" text="P">
      <formula>NOT(ISERROR(SEARCH("P",CL27)))</formula>
    </cfRule>
  </conditionalFormatting>
  <conditionalFormatting sqref="CL27:CW27">
    <cfRule type="containsText" dxfId="322" priority="323" operator="containsText" text="Mut">
      <formula>NOT(ISERROR(SEARCH("Mut",CL27)))</formula>
    </cfRule>
  </conditionalFormatting>
  <conditionalFormatting sqref="CL27:CW27">
    <cfRule type="containsText" dxfId="321" priority="322" operator="containsText" text="ABS PERM">
      <formula>NOT(ISERROR(SEARCH("ABS PERM",CL27)))</formula>
    </cfRule>
  </conditionalFormatting>
  <conditionalFormatting sqref="DB14:DD14 CX8:DA27">
    <cfRule type="containsText" dxfId="320" priority="321" operator="containsText" text="P">
      <formula>NOT(ISERROR(SEARCH("P",CX8)))</formula>
    </cfRule>
  </conditionalFormatting>
  <conditionalFormatting sqref="DB14:DD14 CX8:DA27">
    <cfRule type="containsText" dxfId="319" priority="320" operator="containsText" text="Mut">
      <formula>NOT(ISERROR(SEARCH("Mut",CX8)))</formula>
    </cfRule>
  </conditionalFormatting>
  <conditionalFormatting sqref="CX8:DA27">
    <cfRule type="containsText" dxfId="318" priority="319" operator="containsText" text="ABS PERM">
      <formula>NOT(ISERROR(SEARCH("ABS PERM",CX8)))</formula>
    </cfRule>
  </conditionalFormatting>
  <conditionalFormatting sqref="CX8:DA27">
    <cfRule type="containsText" dxfId="317" priority="318" operator="containsText" text="AM">
      <formula>NOT(ISERROR(SEARCH("AM",CX8)))</formula>
    </cfRule>
  </conditionalFormatting>
  <conditionalFormatting sqref="CY26">
    <cfRule type="containsText" dxfId="316" priority="317" operator="containsText" text="ABS PERM">
      <formula>NOT(ISERROR(SEARCH("ABS PERM",CY26)))</formula>
    </cfRule>
  </conditionalFormatting>
  <conditionalFormatting sqref="CY14 CY27 DB14:DD14">
    <cfRule type="containsText" dxfId="315" priority="316" operator="containsText" text="ABS PERM">
      <formula>NOT(ISERROR(SEARCH("ABS PERM",CY14)))</formula>
    </cfRule>
  </conditionalFormatting>
  <conditionalFormatting sqref="CX8:DA27">
    <cfRule type="endsWith" dxfId="314" priority="315" operator="endsWith" text="ABS">
      <formula>RIGHT(CX8,LEN("ABS"))="ABS"</formula>
    </cfRule>
  </conditionalFormatting>
  <conditionalFormatting sqref="DB27:DD27">
    <cfRule type="containsText" dxfId="313" priority="314" operator="containsText" text="P">
      <formula>NOT(ISERROR(SEARCH("P",DB27)))</formula>
    </cfRule>
  </conditionalFormatting>
  <conditionalFormatting sqref="DB27:DD27">
    <cfRule type="containsText" dxfId="312" priority="313" operator="containsText" text="Mut">
      <formula>NOT(ISERROR(SEARCH("Mut",DB27)))</formula>
    </cfRule>
  </conditionalFormatting>
  <conditionalFormatting sqref="DB27:DD27">
    <cfRule type="containsText" dxfId="311" priority="312" operator="containsText" text="ABS PERM">
      <formula>NOT(ISERROR(SEARCH("ABS PERM",DB27)))</formula>
    </cfRule>
  </conditionalFormatting>
  <conditionalFormatting sqref="CX22">
    <cfRule type="containsText" dxfId="310" priority="311" operator="containsText" text="ABS PERM">
      <formula>NOT(ISERROR(SEARCH("ABS PERM",CX22)))</formula>
    </cfRule>
  </conditionalFormatting>
  <conditionalFormatting sqref="CX11 CX23">
    <cfRule type="containsText" dxfId="309" priority="310" operator="containsText" text="AM">
      <formula>NOT(ISERROR(SEARCH("AM",CX11)))</formula>
    </cfRule>
  </conditionalFormatting>
  <conditionalFormatting sqref="CX26">
    <cfRule type="containsText" dxfId="308" priority="309" operator="containsText" text="ABS PERM">
      <formula>NOT(ISERROR(SEARCH("ABS PERM",CX26)))</formula>
    </cfRule>
  </conditionalFormatting>
  <conditionalFormatting sqref="CX14:CY14 CX27:CY27">
    <cfRule type="containsText" dxfId="307" priority="308" operator="containsText" text="ABS PERM">
      <formula>NOT(ISERROR(SEARCH("ABS PERM",CX14)))</formula>
    </cfRule>
  </conditionalFormatting>
  <conditionalFormatting sqref="CY26">
    <cfRule type="containsText" dxfId="306" priority="307" operator="containsText" text="OFF">
      <formula>NOT(ISERROR(SEARCH("OFF",CY26)))</formula>
    </cfRule>
  </conditionalFormatting>
  <conditionalFormatting sqref="CZ17">
    <cfRule type="containsText" dxfId="305" priority="306" operator="containsText" text="ABS PERM">
      <formula>NOT(ISERROR(SEARCH("ABS PERM",CZ17)))</formula>
    </cfRule>
  </conditionalFormatting>
  <conditionalFormatting sqref="CZ17">
    <cfRule type="containsText" dxfId="304" priority="305" operator="containsText" text="OFF">
      <formula>NOT(ISERROR(SEARCH("OFF",CZ17)))</formula>
    </cfRule>
  </conditionalFormatting>
  <conditionalFormatting sqref="CX8:DD27">
    <cfRule type="containsText" dxfId="303" priority="304" operator="containsText" text="CP">
      <formula>NOT(ISERROR(SEARCH("CP",CX8)))</formula>
    </cfRule>
  </conditionalFormatting>
  <conditionalFormatting sqref="CK8:CK27">
    <cfRule type="containsText" dxfId="302" priority="303" operator="containsText" text="P">
      <formula>NOT(ISERROR(SEARCH("P",CK8)))</formula>
    </cfRule>
  </conditionalFormatting>
  <conditionalFormatting sqref="CK8:CK27">
    <cfRule type="containsText" dxfId="301" priority="302" operator="containsText" text="Mut">
      <formula>NOT(ISERROR(SEARCH("Mut",CK8)))</formula>
    </cfRule>
  </conditionalFormatting>
  <conditionalFormatting sqref="CK8:CK27">
    <cfRule type="containsText" dxfId="300" priority="301" operator="containsText" text="ABS PERM">
      <formula>NOT(ISERROR(SEARCH("ABS PERM",CK8)))</formula>
    </cfRule>
  </conditionalFormatting>
  <conditionalFormatting sqref="CK8:CK27">
    <cfRule type="containsText" dxfId="299" priority="300" operator="containsText" text="AM">
      <formula>NOT(ISERROR(SEARCH("AM",CK8)))</formula>
    </cfRule>
  </conditionalFormatting>
  <conditionalFormatting sqref="CK8:CK27">
    <cfRule type="endsWith" dxfId="298" priority="299" operator="endsWith" text="ABS">
      <formula>RIGHT(CK8,LEN("ABS"))="ABS"</formula>
    </cfRule>
  </conditionalFormatting>
  <conditionalFormatting sqref="CK8:CK27">
    <cfRule type="containsText" dxfId="297" priority="298" operator="containsText" text="CP">
      <formula>NOT(ISERROR(SEARCH("CP",CK8)))</formula>
    </cfRule>
  </conditionalFormatting>
  <conditionalFormatting sqref="CK22">
    <cfRule type="containsText" dxfId="296" priority="297" operator="containsText" text="ABS PERM">
      <formula>NOT(ISERROR(SEARCH("ABS PERM",CK22)))</formula>
    </cfRule>
  </conditionalFormatting>
  <conditionalFormatting sqref="CK11 CK23">
    <cfRule type="containsText" dxfId="295" priority="296" operator="containsText" text="AM">
      <formula>NOT(ISERROR(SEARCH("AM",CK11)))</formula>
    </cfRule>
  </conditionalFormatting>
  <conditionalFormatting sqref="CK26">
    <cfRule type="containsText" dxfId="294" priority="295" operator="containsText" text="ABS PERM">
      <formula>NOT(ISERROR(SEARCH("ABS PERM",CK26)))</formula>
    </cfRule>
  </conditionalFormatting>
  <conditionalFormatting sqref="CK14 CK27">
    <cfRule type="containsText" dxfId="293" priority="294" operator="containsText" text="ABS PERM">
      <formula>NOT(ISERROR(SEARCH("ABS PERM",CK14)))</formula>
    </cfRule>
  </conditionalFormatting>
  <conditionalFormatting sqref="U40 D38:D41 D43:D52 D54:D57">
    <cfRule type="containsText" dxfId="292" priority="287" operator="containsText" text="ABS">
      <formula>NOT(ISERROR(SEARCH("ABS",D38)))</formula>
    </cfRule>
  </conditionalFormatting>
  <conditionalFormatting sqref="D38:D41 D43:D52 D54:D57">
    <cfRule type="containsText" dxfId="291" priority="286" operator="containsText" text="ABS PERM">
      <formula>NOT(ISERROR(SEARCH("ABS PERM",D38)))</formula>
    </cfRule>
  </conditionalFormatting>
  <conditionalFormatting sqref="D38:D41 D43:D52 D54:D57">
    <cfRule type="containsText" dxfId="290" priority="285" operator="containsText" text="AM">
      <formula>NOT(ISERROR(SEARCH("AM",D38)))</formula>
    </cfRule>
  </conditionalFormatting>
  <conditionalFormatting sqref="D38:D41 D43:D52 D54:D57">
    <cfRule type="containsText" dxfId="289" priority="284" operator="containsText" text="CP">
      <formula>NOT(ISERROR(SEARCH("CP",D38)))</formula>
    </cfRule>
    <cfRule type="containsText" dxfId="288" priority="293" operator="containsText" text="P">
      <formula>NOT(ISERROR(SEARCH("P",D38)))</formula>
    </cfRule>
  </conditionalFormatting>
  <conditionalFormatting sqref="D38:D41 D43:D52 D54:D57">
    <cfRule type="containsText" dxfId="287" priority="292" operator="containsText" text="Mut">
      <formula>NOT(ISERROR(SEARCH("Mut",D38)))</formula>
    </cfRule>
  </conditionalFormatting>
  <conditionalFormatting sqref="D52">
    <cfRule type="containsText" dxfId="286" priority="291" operator="containsText" text="ABS PERM">
      <formula>NOT(ISERROR(SEARCH("ABS PERM",D52)))</formula>
    </cfRule>
  </conditionalFormatting>
  <conditionalFormatting sqref="D41">
    <cfRule type="containsText" dxfId="285" priority="290" operator="containsText" text="AM">
      <formula>NOT(ISERROR(SEARCH("AM",D41)))</formula>
    </cfRule>
  </conditionalFormatting>
  <conditionalFormatting sqref="D56">
    <cfRule type="containsText" dxfId="284" priority="289" operator="containsText" text="ABS PERM">
      <formula>NOT(ISERROR(SEARCH("ABS PERM",D56)))</formula>
    </cfRule>
  </conditionalFormatting>
  <conditionalFormatting sqref="D44 D57">
    <cfRule type="containsText" dxfId="283" priority="288" operator="containsText" text="ABS PERM">
      <formula>NOT(ISERROR(SEARCH("ABS PERM",D44)))</formula>
    </cfRule>
  </conditionalFormatting>
  <conditionalFormatting sqref="D79:D98">
    <cfRule type="cellIs" dxfId="282" priority="266" operator="lessThanOrEqual">
      <formula>0.8</formula>
    </cfRule>
    <cfRule type="cellIs" dxfId="281" priority="267" operator="greaterThan">
      <formula>0.8</formula>
    </cfRule>
    <cfRule type="containsText" dxfId="280" priority="277" operator="containsText" text="ABS">
      <formula>NOT(ISERROR(SEARCH("ABS",D79)))</formula>
    </cfRule>
  </conditionalFormatting>
  <conditionalFormatting sqref="D79:D98">
    <cfRule type="containsText" dxfId="279" priority="276" operator="containsText" text="ABS PERM">
      <formula>NOT(ISERROR(SEARCH("ABS PERM",D79)))</formula>
    </cfRule>
  </conditionalFormatting>
  <conditionalFormatting sqref="D79:D98">
    <cfRule type="containsText" dxfId="278" priority="275" operator="containsText" text="AM">
      <formula>NOT(ISERROR(SEARCH("AM",D79)))</formula>
    </cfRule>
  </conditionalFormatting>
  <conditionalFormatting sqref="D79:D98">
    <cfRule type="containsText" dxfId="277" priority="274" operator="containsText" text="CP">
      <formula>NOT(ISERROR(SEARCH("CP",D79)))</formula>
    </cfRule>
    <cfRule type="containsText" dxfId="276" priority="283" operator="containsText" text="P">
      <formula>NOT(ISERROR(SEARCH("P",D79)))</formula>
    </cfRule>
  </conditionalFormatting>
  <conditionalFormatting sqref="D79:D98">
    <cfRule type="containsText" dxfId="275" priority="282" operator="containsText" text="Mut">
      <formula>NOT(ISERROR(SEARCH("Mut",D79)))</formula>
    </cfRule>
  </conditionalFormatting>
  <conditionalFormatting sqref="D93">
    <cfRule type="containsText" dxfId="274" priority="281" operator="containsText" text="ABS PERM">
      <formula>NOT(ISERROR(SEARCH("ABS PERM",D93)))</formula>
    </cfRule>
  </conditionalFormatting>
  <conditionalFormatting sqref="D82 D94">
    <cfRule type="containsText" dxfId="273" priority="280" operator="containsText" text="AM">
      <formula>NOT(ISERROR(SEARCH("AM",D82)))</formula>
    </cfRule>
  </conditionalFormatting>
  <conditionalFormatting sqref="D97">
    <cfRule type="containsText" dxfId="272" priority="279" operator="containsText" text="ABS PERM">
      <formula>NOT(ISERROR(SEARCH("ABS PERM",D97)))</formula>
    </cfRule>
  </conditionalFormatting>
  <conditionalFormatting sqref="D85 D98">
    <cfRule type="containsText" dxfId="271" priority="278" operator="containsText" text="ABS PERM">
      <formula>NOT(ISERROR(SEARCH("ABS PERM",D85)))</formula>
    </cfRule>
  </conditionalFormatting>
  <conditionalFormatting sqref="F8:F27">
    <cfRule type="containsText" dxfId="270" priority="273" operator="containsText" text="P">
      <formula>NOT(ISERROR(SEARCH("P",F8)))</formula>
    </cfRule>
  </conditionalFormatting>
  <conditionalFormatting sqref="F8:F27">
    <cfRule type="containsText" dxfId="269" priority="272" operator="containsText" text="Mut">
      <formula>NOT(ISERROR(SEARCH("Mut",F8)))</formula>
    </cfRule>
  </conditionalFormatting>
  <conditionalFormatting sqref="F8:F27">
    <cfRule type="containsText" dxfId="268" priority="271" operator="containsText" text="ABS PERM">
      <formula>NOT(ISERROR(SEARCH("ABS PERM",F8)))</formula>
    </cfRule>
  </conditionalFormatting>
  <conditionalFormatting sqref="F8:F27">
    <cfRule type="containsText" dxfId="267" priority="270" operator="containsText" text="AM">
      <formula>NOT(ISERROR(SEARCH("AM",F8)))</formula>
    </cfRule>
  </conditionalFormatting>
  <conditionalFormatting sqref="F8:F27">
    <cfRule type="endsWith" dxfId="266" priority="269" operator="endsWith" text="ABS">
      <formula>RIGHT(F8,LEN("ABS"))="ABS"</formula>
    </cfRule>
  </conditionalFormatting>
  <conditionalFormatting sqref="F8:F27">
    <cfRule type="containsText" dxfId="265" priority="268" operator="containsText" text="CP">
      <formula>NOT(ISERROR(SEARCH("CP",F8)))</formula>
    </cfRule>
  </conditionalFormatting>
  <conditionalFormatting sqref="D120:D139">
    <cfRule type="cellIs" dxfId="264" priority="254" operator="lessThanOrEqual">
      <formula>0.8</formula>
    </cfRule>
    <cfRule type="cellIs" dxfId="263" priority="255" operator="greaterThan">
      <formula>0.8</formula>
    </cfRule>
    <cfRule type="containsText" dxfId="262" priority="259" operator="containsText" text="ABS">
      <formula>NOT(ISERROR(SEARCH("ABS",D120)))</formula>
    </cfRule>
  </conditionalFormatting>
  <conditionalFormatting sqref="D120:D139">
    <cfRule type="containsText" dxfId="261" priority="258" operator="containsText" text="ABS PERM">
      <formula>NOT(ISERROR(SEARCH("ABS PERM",D120)))</formula>
    </cfRule>
  </conditionalFormatting>
  <conditionalFormatting sqref="D120:D139">
    <cfRule type="containsText" dxfId="260" priority="257" operator="containsText" text="AM">
      <formula>NOT(ISERROR(SEARCH("AM",D120)))</formula>
    </cfRule>
  </conditionalFormatting>
  <conditionalFormatting sqref="D120:D139">
    <cfRule type="containsText" dxfId="259" priority="256" operator="containsText" text="CP">
      <formula>NOT(ISERROR(SEARCH("CP",D120)))</formula>
    </cfRule>
    <cfRule type="containsText" dxfId="258" priority="265" operator="containsText" text="P">
      <formula>NOT(ISERROR(SEARCH("P",D120)))</formula>
    </cfRule>
  </conditionalFormatting>
  <conditionalFormatting sqref="D120:D139">
    <cfRule type="containsText" dxfId="257" priority="264" operator="containsText" text="Mut">
      <formula>NOT(ISERROR(SEARCH("Mut",D120)))</formula>
    </cfRule>
  </conditionalFormatting>
  <conditionalFormatting sqref="D134">
    <cfRule type="containsText" dxfId="256" priority="263" operator="containsText" text="ABS PERM">
      <formula>NOT(ISERROR(SEARCH("ABS PERM",D134)))</formula>
    </cfRule>
  </conditionalFormatting>
  <conditionalFormatting sqref="D123 D135">
    <cfRule type="containsText" dxfId="255" priority="262" operator="containsText" text="AM">
      <formula>NOT(ISERROR(SEARCH("AM",D123)))</formula>
    </cfRule>
  </conditionalFormatting>
  <conditionalFormatting sqref="D138">
    <cfRule type="containsText" dxfId="254" priority="261" operator="containsText" text="ABS PERM">
      <formula>NOT(ISERROR(SEARCH("ABS PERM",D138)))</formula>
    </cfRule>
  </conditionalFormatting>
  <conditionalFormatting sqref="D126 D139">
    <cfRule type="containsText" dxfId="253" priority="260" operator="containsText" text="ABS PERM">
      <formula>NOT(ISERROR(SEARCH("ABS PERM",D126)))</formula>
    </cfRule>
  </conditionalFormatting>
  <conditionalFormatting sqref="GB14:GD14">
    <cfRule type="containsText" dxfId="252" priority="253" operator="containsText" text="P">
      <formula>NOT(ISERROR(SEARCH("P",GB14)))</formula>
    </cfRule>
  </conditionalFormatting>
  <conditionalFormatting sqref="GB14:GD14">
    <cfRule type="containsText" dxfId="251" priority="252" operator="containsText" text="Mut">
      <formula>NOT(ISERROR(SEARCH("Mut",GB14)))</formula>
    </cfRule>
  </conditionalFormatting>
  <conditionalFormatting sqref="GB14:GD14">
    <cfRule type="containsText" dxfId="250" priority="251" operator="containsText" text="ABS PERM">
      <formula>NOT(ISERROR(SEARCH("ABS PERM",GB14)))</formula>
    </cfRule>
  </conditionalFormatting>
  <conditionalFormatting sqref="GB27:GD27">
    <cfRule type="containsText" dxfId="249" priority="250" operator="containsText" text="P">
      <formula>NOT(ISERROR(SEARCH("P",GB27)))</formula>
    </cfRule>
  </conditionalFormatting>
  <conditionalFormatting sqref="GB27:GD27">
    <cfRule type="containsText" dxfId="248" priority="249" operator="containsText" text="Mut">
      <formula>NOT(ISERROR(SEARCH("Mut",GB27)))</formula>
    </cfRule>
  </conditionalFormatting>
  <conditionalFormatting sqref="GB27:GD27">
    <cfRule type="containsText" dxfId="247" priority="248" operator="containsText" text="ABS PERM">
      <formula>NOT(ISERROR(SEARCH("ABS PERM",GB27)))</formula>
    </cfRule>
  </conditionalFormatting>
  <conditionalFormatting sqref="GB8:GD27">
    <cfRule type="containsText" dxfId="246" priority="247" operator="containsText" text="CP;JRTT">
      <formula>NOT(ISERROR(SEARCH("CP;JRTT",GB8)))</formula>
    </cfRule>
  </conditionalFormatting>
  <conditionalFormatting sqref="GE8:GF13 GE15:GF26 GF14 GF27">
    <cfRule type="containsText" dxfId="245" priority="246" operator="containsText" text="P">
      <formula>NOT(ISERROR(SEARCH("P",GE8)))</formula>
    </cfRule>
  </conditionalFormatting>
  <conditionalFormatting sqref="GE8:GF13 GE15:GF26 GF14 GF27">
    <cfRule type="containsText" dxfId="244" priority="245" operator="containsText" text="Mut">
      <formula>NOT(ISERROR(SEARCH("Mut",GE8)))</formula>
    </cfRule>
  </conditionalFormatting>
  <conditionalFormatting sqref="GE8:GF13 GE15:GF26 GF14 GF27">
    <cfRule type="containsText" dxfId="243" priority="244" operator="containsText" text="ABS PERM">
      <formula>NOT(ISERROR(SEARCH("ABS PERM",GE8)))</formula>
    </cfRule>
  </conditionalFormatting>
  <conditionalFormatting sqref="GE8:GF13 GE15:GF26 GF14 GF27">
    <cfRule type="containsText" dxfId="242" priority="243" operator="containsText" text="AM">
      <formula>NOT(ISERROR(SEARCH("AM",GE8)))</formula>
    </cfRule>
  </conditionalFormatting>
  <conditionalFormatting sqref="GE8:GF13 GE15:GF26 GF14 GF27">
    <cfRule type="endsWith" dxfId="241" priority="242" operator="endsWith" text="ABS">
      <formula>RIGHT(GE8,LEN("ABS"))="ABS"</formula>
    </cfRule>
  </conditionalFormatting>
  <conditionalFormatting sqref="GE8:GF13 GE15:GF26 GF14 GF27">
    <cfRule type="containsText" dxfId="240" priority="241" operator="containsText" text="CP">
      <formula>NOT(ISERROR(SEARCH("CP",GE8)))</formula>
    </cfRule>
  </conditionalFormatting>
  <conditionalFormatting sqref="GE22">
    <cfRule type="containsText" dxfId="239" priority="240" operator="containsText" text="ABS PERM">
      <formula>NOT(ISERROR(SEARCH("ABS PERM",GE22)))</formula>
    </cfRule>
  </conditionalFormatting>
  <conditionalFormatting sqref="GE11 GE23">
    <cfRule type="containsText" dxfId="238" priority="239" operator="containsText" text="AM">
      <formula>NOT(ISERROR(SEARCH("AM",GE11)))</formula>
    </cfRule>
  </conditionalFormatting>
  <conditionalFormatting sqref="GE26">
    <cfRule type="containsText" dxfId="237" priority="238" operator="containsText" text="ABS PERM">
      <formula>NOT(ISERROR(SEARCH("ABS PERM",GE26)))</formula>
    </cfRule>
  </conditionalFormatting>
  <conditionalFormatting sqref="GF17">
    <cfRule type="containsText" dxfId="236" priority="237" operator="containsText" text="ABS PERM">
      <formula>NOT(ISERROR(SEARCH("ABS PERM",GF17)))</formula>
    </cfRule>
  </conditionalFormatting>
  <conditionalFormatting sqref="GF17">
    <cfRule type="containsText" dxfId="235" priority="236" operator="containsText" text="OFF">
      <formula>NOT(ISERROR(SEARCH("OFF",GF17)))</formula>
    </cfRule>
  </conditionalFormatting>
  <conditionalFormatting sqref="GE27 GE14">
    <cfRule type="containsText" dxfId="234" priority="235" operator="containsText" text="P">
      <formula>NOT(ISERROR(SEARCH("P",GE14)))</formula>
    </cfRule>
  </conditionalFormatting>
  <conditionalFormatting sqref="GE27 GE14">
    <cfRule type="containsText" dxfId="233" priority="234" operator="containsText" text="Mut">
      <formula>NOT(ISERROR(SEARCH("Mut",GE14)))</formula>
    </cfRule>
  </conditionalFormatting>
  <conditionalFormatting sqref="GE27 GE14">
    <cfRule type="containsText" dxfId="232" priority="233" operator="containsText" text="ABS PERM">
      <formula>NOT(ISERROR(SEARCH("ABS PERM",GE14)))</formula>
    </cfRule>
  </conditionalFormatting>
  <conditionalFormatting sqref="GE27 GE14">
    <cfRule type="containsText" dxfId="231" priority="232" operator="containsText" text="CP;JRTT">
      <formula>NOT(ISERROR(SEARCH("CP;JRTT",GE14)))</formula>
    </cfRule>
  </conditionalFormatting>
  <conditionalFormatting sqref="GG14:GI14">
    <cfRule type="containsText" dxfId="230" priority="231" operator="containsText" text="P">
      <formula>NOT(ISERROR(SEARCH("P",GG14)))</formula>
    </cfRule>
  </conditionalFormatting>
  <conditionalFormatting sqref="GG14:GI14">
    <cfRule type="containsText" dxfId="229" priority="230" operator="containsText" text="Mut">
      <formula>NOT(ISERROR(SEARCH("Mut",GG14)))</formula>
    </cfRule>
  </conditionalFormatting>
  <conditionalFormatting sqref="GG14:GI14">
    <cfRule type="containsText" dxfId="228" priority="229" operator="containsText" text="ABS PERM">
      <formula>NOT(ISERROR(SEARCH("ABS PERM",GG14)))</formula>
    </cfRule>
  </conditionalFormatting>
  <conditionalFormatting sqref="GG27:GI27">
    <cfRule type="containsText" dxfId="227" priority="228" operator="containsText" text="P">
      <formula>NOT(ISERROR(SEARCH("P",GG27)))</formula>
    </cfRule>
  </conditionalFormatting>
  <conditionalFormatting sqref="GG27:GI27">
    <cfRule type="containsText" dxfId="226" priority="227" operator="containsText" text="Mut">
      <formula>NOT(ISERROR(SEARCH("Mut",GG27)))</formula>
    </cfRule>
  </conditionalFormatting>
  <conditionalFormatting sqref="GG27:GI27">
    <cfRule type="containsText" dxfId="225" priority="226" operator="containsText" text="ABS PERM">
      <formula>NOT(ISERROR(SEARCH("ABS PERM",GG27)))</formula>
    </cfRule>
  </conditionalFormatting>
  <conditionalFormatting sqref="GG8:GI27">
    <cfRule type="containsText" dxfId="224" priority="225" operator="containsText" text="CP;JRTT">
      <formula>NOT(ISERROR(SEARCH("CP;JRTT",GG8)))</formula>
    </cfRule>
  </conditionalFormatting>
  <conditionalFormatting sqref="GJ8:GK13 GJ15:GK26 GK14 GK27">
    <cfRule type="containsText" dxfId="223" priority="224" operator="containsText" text="P">
      <formula>NOT(ISERROR(SEARCH("P",GJ8)))</formula>
    </cfRule>
  </conditionalFormatting>
  <conditionalFormatting sqref="GJ8:GK13 GJ15:GK26 GK14 GK27">
    <cfRule type="containsText" dxfId="222" priority="223" operator="containsText" text="Mut">
      <formula>NOT(ISERROR(SEARCH("Mut",GJ8)))</formula>
    </cfRule>
  </conditionalFormatting>
  <conditionalFormatting sqref="GJ8:GK13 GJ15:GK26 GK14 GK27">
    <cfRule type="containsText" dxfId="221" priority="222" operator="containsText" text="ABS PERM">
      <formula>NOT(ISERROR(SEARCH("ABS PERM",GJ8)))</formula>
    </cfRule>
  </conditionalFormatting>
  <conditionalFormatting sqref="GJ8:GK13 GJ15:GK26 GK14 GK27">
    <cfRule type="containsText" dxfId="220" priority="221" operator="containsText" text="AM">
      <formula>NOT(ISERROR(SEARCH("AM",GJ8)))</formula>
    </cfRule>
  </conditionalFormatting>
  <conditionalFormatting sqref="GJ8:GK13 GJ15:GK26 GK14 GK27">
    <cfRule type="endsWith" dxfId="219" priority="220" operator="endsWith" text="ABS">
      <formula>RIGHT(GJ8,LEN("ABS"))="ABS"</formula>
    </cfRule>
  </conditionalFormatting>
  <conditionalFormatting sqref="GJ8:GK13 GJ15:GK26 GK14 GK27">
    <cfRule type="containsText" dxfId="218" priority="219" operator="containsText" text="CP">
      <formula>NOT(ISERROR(SEARCH("CP",GJ8)))</formula>
    </cfRule>
  </conditionalFormatting>
  <conditionalFormatting sqref="GJ22">
    <cfRule type="containsText" dxfId="217" priority="218" operator="containsText" text="ABS PERM">
      <formula>NOT(ISERROR(SEARCH("ABS PERM",GJ22)))</formula>
    </cfRule>
  </conditionalFormatting>
  <conditionalFormatting sqref="GJ11 GJ23">
    <cfRule type="containsText" dxfId="216" priority="217" operator="containsText" text="AM">
      <formula>NOT(ISERROR(SEARCH("AM",GJ11)))</formula>
    </cfRule>
  </conditionalFormatting>
  <conditionalFormatting sqref="GJ26">
    <cfRule type="containsText" dxfId="215" priority="216" operator="containsText" text="ABS PERM">
      <formula>NOT(ISERROR(SEARCH("ABS PERM",GJ26)))</formula>
    </cfRule>
  </conditionalFormatting>
  <conditionalFormatting sqref="GK17">
    <cfRule type="containsText" dxfId="214" priority="215" operator="containsText" text="ABS PERM">
      <formula>NOT(ISERROR(SEARCH("ABS PERM",GK17)))</formula>
    </cfRule>
  </conditionalFormatting>
  <conditionalFormatting sqref="GK17">
    <cfRule type="containsText" dxfId="213" priority="214" operator="containsText" text="OFF">
      <formula>NOT(ISERROR(SEARCH("OFF",GK17)))</formula>
    </cfRule>
  </conditionalFormatting>
  <conditionalFormatting sqref="GJ27 GJ14">
    <cfRule type="containsText" dxfId="212" priority="213" operator="containsText" text="P">
      <formula>NOT(ISERROR(SEARCH("P",GJ14)))</formula>
    </cfRule>
  </conditionalFormatting>
  <conditionalFormatting sqref="GJ27 GJ14">
    <cfRule type="containsText" dxfId="211" priority="212" operator="containsText" text="Mut">
      <formula>NOT(ISERROR(SEARCH("Mut",GJ14)))</formula>
    </cfRule>
  </conditionalFormatting>
  <conditionalFormatting sqref="GJ27 GJ14">
    <cfRule type="containsText" dxfId="210" priority="211" operator="containsText" text="ABS PERM">
      <formula>NOT(ISERROR(SEARCH("ABS PERM",GJ14)))</formula>
    </cfRule>
  </conditionalFormatting>
  <conditionalFormatting sqref="GJ27 GJ14">
    <cfRule type="containsText" dxfId="209" priority="210" operator="containsText" text="CP;JRTT">
      <formula>NOT(ISERROR(SEARCH("CP;JRTT",GJ14)))</formula>
    </cfRule>
  </conditionalFormatting>
  <conditionalFormatting sqref="GL14">
    <cfRule type="containsText" dxfId="208" priority="209" operator="containsText" text="P">
      <formula>NOT(ISERROR(SEARCH("P",GL14)))</formula>
    </cfRule>
  </conditionalFormatting>
  <conditionalFormatting sqref="GL14">
    <cfRule type="containsText" dxfId="207" priority="208" operator="containsText" text="Mut">
      <formula>NOT(ISERROR(SEARCH("Mut",GL14)))</formula>
    </cfRule>
  </conditionalFormatting>
  <conditionalFormatting sqref="GL14">
    <cfRule type="containsText" dxfId="206" priority="207" operator="containsText" text="ABS PERM">
      <formula>NOT(ISERROR(SEARCH("ABS PERM",GL14)))</formula>
    </cfRule>
  </conditionalFormatting>
  <conditionalFormatting sqref="GL27">
    <cfRule type="containsText" dxfId="205" priority="206" operator="containsText" text="P">
      <formula>NOT(ISERROR(SEARCH("P",GL27)))</formula>
    </cfRule>
  </conditionalFormatting>
  <conditionalFormatting sqref="GL27">
    <cfRule type="containsText" dxfId="204" priority="205" operator="containsText" text="Mut">
      <formula>NOT(ISERROR(SEARCH("Mut",GL27)))</formula>
    </cfRule>
  </conditionalFormatting>
  <conditionalFormatting sqref="GL27">
    <cfRule type="containsText" dxfId="203" priority="204" operator="containsText" text="ABS PERM">
      <formula>NOT(ISERROR(SEARCH("ABS PERM",GL27)))</formula>
    </cfRule>
  </conditionalFormatting>
  <conditionalFormatting sqref="GL8:GL27">
    <cfRule type="containsText" dxfId="202" priority="203" operator="containsText" text="CP;JRTT">
      <formula>NOT(ISERROR(SEARCH("CP;JRTT",GL8)))</formula>
    </cfRule>
  </conditionalFormatting>
  <conditionalFormatting sqref="GM8:GM13 GM15:GM26">
    <cfRule type="containsText" dxfId="201" priority="202" operator="containsText" text="P">
      <formula>NOT(ISERROR(SEARCH("P",GM8)))</formula>
    </cfRule>
  </conditionalFormatting>
  <conditionalFormatting sqref="GM8:GM13 GM15:GM26">
    <cfRule type="containsText" dxfId="200" priority="201" operator="containsText" text="Mut">
      <formula>NOT(ISERROR(SEARCH("Mut",GM8)))</formula>
    </cfRule>
  </conditionalFormatting>
  <conditionalFormatting sqref="GM8:GM13 GM15:GM26">
    <cfRule type="containsText" dxfId="199" priority="200" operator="containsText" text="ABS PERM">
      <formula>NOT(ISERROR(SEARCH("ABS PERM",GM8)))</formula>
    </cfRule>
  </conditionalFormatting>
  <conditionalFormatting sqref="GM8:GM13 GM15:GM26">
    <cfRule type="containsText" dxfId="198" priority="199" operator="containsText" text="AM">
      <formula>NOT(ISERROR(SEARCH("AM",GM8)))</formula>
    </cfRule>
  </conditionalFormatting>
  <conditionalFormatting sqref="GM8:GM13 GM15:GM26">
    <cfRule type="endsWith" dxfId="197" priority="198" operator="endsWith" text="ABS">
      <formula>RIGHT(GM8,LEN("ABS"))="ABS"</formula>
    </cfRule>
  </conditionalFormatting>
  <conditionalFormatting sqref="GM8:GM13 GM15:GM26">
    <cfRule type="containsText" dxfId="196" priority="197" operator="containsText" text="CP">
      <formula>NOT(ISERROR(SEARCH("CP",GM8)))</formula>
    </cfRule>
  </conditionalFormatting>
  <conditionalFormatting sqref="GM22">
    <cfRule type="containsText" dxfId="195" priority="196" operator="containsText" text="ABS PERM">
      <formula>NOT(ISERROR(SEARCH("ABS PERM",GM22)))</formula>
    </cfRule>
  </conditionalFormatting>
  <conditionalFormatting sqref="GM11 GM23">
    <cfRule type="containsText" dxfId="194" priority="195" operator="containsText" text="AM">
      <formula>NOT(ISERROR(SEARCH("AM",GM11)))</formula>
    </cfRule>
  </conditionalFormatting>
  <conditionalFormatting sqref="GM26">
    <cfRule type="containsText" dxfId="193" priority="194" operator="containsText" text="ABS PERM">
      <formula>NOT(ISERROR(SEARCH("ABS PERM",GM26)))</formula>
    </cfRule>
  </conditionalFormatting>
  <conditionalFormatting sqref="GM27 GM14">
    <cfRule type="containsText" dxfId="192" priority="193" operator="containsText" text="P">
      <formula>NOT(ISERROR(SEARCH("P",GM14)))</formula>
    </cfRule>
  </conditionalFormatting>
  <conditionalFormatting sqref="GM27 GM14">
    <cfRule type="containsText" dxfId="191" priority="192" operator="containsText" text="Mut">
      <formula>NOT(ISERROR(SEARCH("Mut",GM14)))</formula>
    </cfRule>
  </conditionalFormatting>
  <conditionalFormatting sqref="GM27 GM14">
    <cfRule type="containsText" dxfId="190" priority="191" operator="containsText" text="ABS PERM">
      <formula>NOT(ISERROR(SEARCH("ABS PERM",GM14)))</formula>
    </cfRule>
  </conditionalFormatting>
  <conditionalFormatting sqref="GM27 GM14">
    <cfRule type="containsText" dxfId="189" priority="190" operator="containsText" text="CP;JRTT">
      <formula>NOT(ISERROR(SEARCH("CP;JRTT",GM14)))</formula>
    </cfRule>
  </conditionalFormatting>
  <conditionalFormatting sqref="U41">
    <cfRule type="containsText" dxfId="188" priority="176" operator="containsText" text="ABS">
      <formula>NOT(ISERROR(SEARCH("ABS",U41)))</formula>
    </cfRule>
  </conditionalFormatting>
  <conditionalFormatting sqref="U41">
    <cfRule type="containsText" dxfId="187" priority="175" operator="containsText" text="ABS PERM">
      <formula>NOT(ISERROR(SEARCH("ABS PERM",U41)))</formula>
    </cfRule>
  </conditionalFormatting>
  <conditionalFormatting sqref="U41">
    <cfRule type="containsText" dxfId="186" priority="174" operator="containsText" text="AM">
      <formula>NOT(ISERROR(SEARCH("AM",U41)))</formula>
    </cfRule>
  </conditionalFormatting>
  <conditionalFormatting sqref="U39">
    <cfRule type="containsText" dxfId="185" priority="189" operator="containsText" text="P">
      <formula>NOT(ISERROR(SEARCH("P",U39)))</formula>
    </cfRule>
  </conditionalFormatting>
  <conditionalFormatting sqref="U39">
    <cfRule type="containsText" dxfId="184" priority="188" operator="containsText" text="Mut">
      <formula>NOT(ISERROR(SEARCH("Mut",U39)))</formula>
    </cfRule>
  </conditionalFormatting>
  <conditionalFormatting sqref="U39">
    <cfRule type="containsText" dxfId="183" priority="187" operator="containsText" text="ABS">
      <formula>NOT(ISERROR(SEARCH("ABS",U39)))</formula>
    </cfRule>
  </conditionalFormatting>
  <conditionalFormatting sqref="U39">
    <cfRule type="containsText" dxfId="182" priority="186" operator="containsText" text="ABS PERM">
      <formula>NOT(ISERROR(SEARCH("ABS PERM",U39)))</formula>
    </cfRule>
  </conditionalFormatting>
  <conditionalFormatting sqref="U39">
    <cfRule type="containsText" dxfId="181" priority="185" operator="containsText" text="AM">
      <formula>NOT(ISERROR(SEARCH("AM",U39)))</formula>
    </cfRule>
  </conditionalFormatting>
  <conditionalFormatting sqref="U42">
    <cfRule type="containsText" dxfId="180" priority="184" operator="containsText" text="P">
      <formula>NOT(ISERROR(SEARCH("P",U42)))</formula>
    </cfRule>
  </conditionalFormatting>
  <conditionalFormatting sqref="U42">
    <cfRule type="containsText" dxfId="179" priority="183" operator="containsText" text="Mut">
      <formula>NOT(ISERROR(SEARCH("Mut",U42)))</formula>
    </cfRule>
  </conditionalFormatting>
  <conditionalFormatting sqref="U42">
    <cfRule type="containsText" dxfId="178" priority="182" operator="containsText" text="AM">
      <formula>NOT(ISERROR(SEARCH("AM",U42)))</formula>
    </cfRule>
  </conditionalFormatting>
  <conditionalFormatting sqref="U42">
    <cfRule type="containsText" dxfId="177" priority="181" operator="containsText" text="ABS">
      <formula>NOT(ISERROR(SEARCH("ABS",U42)))</formula>
    </cfRule>
  </conditionalFormatting>
  <conditionalFormatting sqref="U42">
    <cfRule type="containsText" dxfId="176" priority="180" operator="containsText" text="ABS PERM">
      <formula>NOT(ISERROR(SEARCH("ABS PERM",U42)))</formula>
    </cfRule>
  </conditionalFormatting>
  <conditionalFormatting sqref="U42">
    <cfRule type="containsText" dxfId="175" priority="179" operator="containsText" text="AM">
      <formula>NOT(ISERROR(SEARCH("AM",U42)))</formula>
    </cfRule>
  </conditionalFormatting>
  <conditionalFormatting sqref="U41">
    <cfRule type="containsText" dxfId="174" priority="178" operator="containsText" text="P">
      <formula>NOT(ISERROR(SEARCH("P",U41)))</formula>
    </cfRule>
  </conditionalFormatting>
  <conditionalFormatting sqref="U41">
    <cfRule type="containsText" dxfId="173" priority="177" operator="containsText" text="Mut">
      <formula>NOT(ISERROR(SEARCH("Mut",U41)))</formula>
    </cfRule>
  </conditionalFormatting>
  <conditionalFormatting sqref="U43">
    <cfRule type="containsText" dxfId="172" priority="173" operator="containsText" text="P">
      <formula>NOT(ISERROR(SEARCH("P",U43)))</formula>
    </cfRule>
  </conditionalFormatting>
  <conditionalFormatting sqref="U43">
    <cfRule type="containsText" dxfId="171" priority="172" operator="containsText" text="Mut">
      <formula>NOT(ISERROR(SEARCH("Mut",U43)))</formula>
    </cfRule>
  </conditionalFormatting>
  <conditionalFormatting sqref="U43">
    <cfRule type="containsText" dxfId="170" priority="171" operator="containsText" text="ABS">
      <formula>NOT(ISERROR(SEARCH("ABS",U43)))</formula>
    </cfRule>
  </conditionalFormatting>
  <conditionalFormatting sqref="U43">
    <cfRule type="containsText" dxfId="169" priority="170" operator="containsText" text="ABS PERM">
      <formula>NOT(ISERROR(SEARCH("ABS PERM",U43)))</formula>
    </cfRule>
  </conditionalFormatting>
  <conditionalFormatting sqref="U43">
    <cfRule type="containsText" dxfId="168" priority="169" operator="containsText" text="AM">
      <formula>NOT(ISERROR(SEARCH("AM",U43)))</formula>
    </cfRule>
  </conditionalFormatting>
  <conditionalFormatting sqref="U45">
    <cfRule type="containsText" dxfId="167" priority="168" operator="containsText" text="P">
      <formula>NOT(ISERROR(SEARCH("P",U45)))</formula>
    </cfRule>
  </conditionalFormatting>
  <conditionalFormatting sqref="U45">
    <cfRule type="containsText" dxfId="166" priority="167" operator="containsText" text="Mut">
      <formula>NOT(ISERROR(SEARCH("Mut",U45)))</formula>
    </cfRule>
  </conditionalFormatting>
  <conditionalFormatting sqref="U45">
    <cfRule type="containsText" dxfId="165" priority="166" operator="containsText" text="ABS PERM">
      <formula>NOT(ISERROR(SEARCH("ABS PERM",U45)))</formula>
    </cfRule>
  </conditionalFormatting>
  <conditionalFormatting sqref="U45">
    <cfRule type="containsText" dxfId="164" priority="165" operator="containsText" text="ABS">
      <formula>NOT(ISERROR(SEARCH("ABS",U45)))</formula>
    </cfRule>
  </conditionalFormatting>
  <conditionalFormatting sqref="U45">
    <cfRule type="containsText" dxfId="163" priority="164" operator="containsText" text="ABS PERM">
      <formula>NOT(ISERROR(SEARCH("ABS PERM",U45)))</formula>
    </cfRule>
  </conditionalFormatting>
  <conditionalFormatting sqref="U45">
    <cfRule type="containsText" dxfId="162" priority="163" operator="containsText" text="AM">
      <formula>NOT(ISERROR(SEARCH("AM",U45)))</formula>
    </cfRule>
  </conditionalFormatting>
  <conditionalFormatting sqref="H20">
    <cfRule type="containsText" dxfId="161" priority="162" operator="containsText" text="F">
      <formula>NOT(ISERROR(SEARCH("F",H20)))</formula>
    </cfRule>
  </conditionalFormatting>
  <conditionalFormatting sqref="U40">
    <cfRule type="endsWith" dxfId="160" priority="161" operator="endsWith" text="ABS">
      <formula>RIGHT(U40,LEN("ABS"))="ABS"</formula>
    </cfRule>
  </conditionalFormatting>
  <conditionalFormatting sqref="U40">
    <cfRule type="containsText" dxfId="159" priority="160" operator="containsText" text="CP">
      <formula>NOT(ISERROR(SEARCH("CP",U40)))</formula>
    </cfRule>
  </conditionalFormatting>
  <conditionalFormatting sqref="U40">
    <cfRule type="containsText" dxfId="158" priority="159" operator="containsText" text="F">
      <formula>NOT(ISERROR(SEARCH("F",U40)))</formula>
    </cfRule>
  </conditionalFormatting>
  <conditionalFormatting sqref="D50">
    <cfRule type="containsText" dxfId="157" priority="158" operator="containsText" text="F">
      <formula>NOT(ISERROR(SEARCH("F",D50)))</formula>
    </cfRule>
  </conditionalFormatting>
  <conditionalFormatting sqref="G37">
    <cfRule type="containsText" dxfId="156" priority="157" operator="containsText" text="P">
      <formula>NOT(ISERROR(SEARCH("P",G37)))</formula>
    </cfRule>
  </conditionalFormatting>
  <conditionalFormatting sqref="G37">
    <cfRule type="containsText" dxfId="155" priority="156" operator="containsText" text="Mut">
      <formula>NOT(ISERROR(SEARCH("Mut",G37)))</formula>
    </cfRule>
  </conditionalFormatting>
  <conditionalFormatting sqref="G37">
    <cfRule type="containsText" dxfId="154" priority="155" operator="containsText" text="ABS PERM">
      <formula>NOT(ISERROR(SEARCH("ABS PERM",G37)))</formula>
    </cfRule>
  </conditionalFormatting>
  <conditionalFormatting sqref="G37">
    <cfRule type="containsText" dxfId="153" priority="154" operator="containsText" text="AM">
      <formula>NOT(ISERROR(SEARCH("AM",G37)))</formula>
    </cfRule>
  </conditionalFormatting>
  <conditionalFormatting sqref="G37">
    <cfRule type="containsText" dxfId="152" priority="153" operator="containsText" text="ABS">
      <formula>NOT(ISERROR(SEARCH("ABS",G37)))</formula>
    </cfRule>
  </conditionalFormatting>
  <conditionalFormatting sqref="G37">
    <cfRule type="endsWith" dxfId="151" priority="152" operator="endsWith" text="ABS">
      <formula>RIGHT(G37,LEN("ABS"))="ABS"</formula>
    </cfRule>
  </conditionalFormatting>
  <conditionalFormatting sqref="G37">
    <cfRule type="containsText" dxfId="150" priority="151" operator="containsText" text="CP">
      <formula>NOT(ISERROR(SEARCH("CP",G37)))</formula>
    </cfRule>
  </conditionalFormatting>
  <conditionalFormatting sqref="G37">
    <cfRule type="containsText" dxfId="149" priority="150" operator="containsText" text="F">
      <formula>NOT(ISERROR(SEARCH("F",G37)))</formula>
    </cfRule>
  </conditionalFormatting>
  <conditionalFormatting sqref="G79">
    <cfRule type="containsText" dxfId="148" priority="149" operator="containsText" text="P">
      <formula>NOT(ISERROR(SEARCH("P",G79)))</formula>
    </cfRule>
  </conditionalFormatting>
  <conditionalFormatting sqref="G79">
    <cfRule type="containsText" dxfId="147" priority="148" operator="containsText" text="Mut">
      <formula>NOT(ISERROR(SEARCH("Mut",G79)))</formula>
    </cfRule>
  </conditionalFormatting>
  <conditionalFormatting sqref="G79">
    <cfRule type="containsText" dxfId="146" priority="147" operator="containsText" text="ABS PERM">
      <formula>NOT(ISERROR(SEARCH("ABS PERM",G79)))</formula>
    </cfRule>
  </conditionalFormatting>
  <conditionalFormatting sqref="G79">
    <cfRule type="containsText" dxfId="145" priority="146" operator="containsText" text="AM">
      <formula>NOT(ISERROR(SEARCH("AM",G79)))</formula>
    </cfRule>
  </conditionalFormatting>
  <conditionalFormatting sqref="G79">
    <cfRule type="containsText" dxfId="144" priority="145" operator="containsText" text="ABS">
      <formula>NOT(ISERROR(SEARCH("ABS",G79)))</formula>
    </cfRule>
  </conditionalFormatting>
  <conditionalFormatting sqref="G79">
    <cfRule type="endsWith" dxfId="143" priority="144" operator="endsWith" text="ABS">
      <formula>RIGHT(G79,LEN("ABS"))="ABS"</formula>
    </cfRule>
  </conditionalFormatting>
  <conditionalFormatting sqref="G79">
    <cfRule type="containsText" dxfId="142" priority="143" operator="containsText" text="CP">
      <formula>NOT(ISERROR(SEARCH("CP",G79)))</formula>
    </cfRule>
  </conditionalFormatting>
  <conditionalFormatting sqref="G79">
    <cfRule type="containsText" dxfId="141" priority="142" operator="containsText" text="F">
      <formula>NOT(ISERROR(SEARCH("F",G79)))</formula>
    </cfRule>
  </conditionalFormatting>
  <conditionalFormatting sqref="G121">
    <cfRule type="containsText" dxfId="140" priority="141" operator="containsText" text="P">
      <formula>NOT(ISERROR(SEARCH("P",G121)))</formula>
    </cfRule>
  </conditionalFormatting>
  <conditionalFormatting sqref="G121">
    <cfRule type="containsText" dxfId="139" priority="140" operator="containsText" text="Mut">
      <formula>NOT(ISERROR(SEARCH("Mut",G121)))</formula>
    </cfRule>
  </conditionalFormatting>
  <conditionalFormatting sqref="G121">
    <cfRule type="containsText" dxfId="138" priority="139" operator="containsText" text="ABS PERM">
      <formula>NOT(ISERROR(SEARCH("ABS PERM",G121)))</formula>
    </cfRule>
  </conditionalFormatting>
  <conditionalFormatting sqref="G121">
    <cfRule type="containsText" dxfId="137" priority="138" operator="containsText" text="AM">
      <formula>NOT(ISERROR(SEARCH("AM",G121)))</formula>
    </cfRule>
  </conditionalFormatting>
  <conditionalFormatting sqref="G121">
    <cfRule type="containsText" dxfId="136" priority="137" operator="containsText" text="ABS">
      <formula>NOT(ISERROR(SEARCH("ABS",G121)))</formula>
    </cfRule>
  </conditionalFormatting>
  <conditionalFormatting sqref="G121">
    <cfRule type="endsWith" dxfId="135" priority="136" operator="endsWith" text="ABS">
      <formula>RIGHT(G121,LEN("ABS"))="ABS"</formula>
    </cfRule>
  </conditionalFormatting>
  <conditionalFormatting sqref="G121">
    <cfRule type="containsText" dxfId="134" priority="135" operator="containsText" text="CP">
      <formula>NOT(ISERROR(SEARCH("CP",G121)))</formula>
    </cfRule>
  </conditionalFormatting>
  <conditionalFormatting sqref="G121">
    <cfRule type="containsText" dxfId="133" priority="134" operator="containsText" text="F">
      <formula>NOT(ISERROR(SEARCH("F",G121)))</formula>
    </cfRule>
  </conditionalFormatting>
  <conditionalFormatting sqref="U40">
    <cfRule type="endsWith" dxfId="132" priority="133" operator="endsWith" text="ABS">
      <formula>RIGHT(U40,LEN("ABS"))="ABS"</formula>
    </cfRule>
  </conditionalFormatting>
  <conditionalFormatting sqref="U40">
    <cfRule type="containsText" dxfId="131" priority="132" operator="containsText" text="CP">
      <formula>NOT(ISERROR(SEARCH("CP",U40)))</formula>
    </cfRule>
  </conditionalFormatting>
  <conditionalFormatting sqref="U40">
    <cfRule type="containsText" dxfId="130" priority="131" operator="containsText" text="F">
      <formula>NOT(ISERROR(SEARCH("F",U40)))</formula>
    </cfRule>
  </conditionalFormatting>
  <conditionalFormatting sqref="O8:R8">
    <cfRule type="containsText" dxfId="129" priority="130" operator="containsText" text="P">
      <formula>NOT(ISERROR(SEARCH("P",O8)))</formula>
    </cfRule>
  </conditionalFormatting>
  <conditionalFormatting sqref="O8:R8">
    <cfRule type="containsText" dxfId="128" priority="129" operator="containsText" text="Mut">
      <formula>NOT(ISERROR(SEARCH("Mut",O8)))</formula>
    </cfRule>
  </conditionalFormatting>
  <conditionalFormatting sqref="O8:R8">
    <cfRule type="containsText" dxfId="127" priority="128" operator="containsText" text="ABS PERM">
      <formula>NOT(ISERROR(SEARCH("ABS PERM",O8)))</formula>
    </cfRule>
  </conditionalFormatting>
  <conditionalFormatting sqref="O8:R8">
    <cfRule type="containsText" dxfId="126" priority="127" operator="containsText" text="AM">
      <formula>NOT(ISERROR(SEARCH("AM",O8)))</formula>
    </cfRule>
  </conditionalFormatting>
  <conditionalFormatting sqref="O8:R8">
    <cfRule type="endsWith" dxfId="125" priority="126" operator="endsWith" text="ABS">
      <formula>RIGHT(O8,LEN("ABS"))="ABS"</formula>
    </cfRule>
  </conditionalFormatting>
  <conditionalFormatting sqref="P8:R8">
    <cfRule type="containsText" dxfId="124" priority="97" operator="containsText" text="CP">
      <formula>NOT(ISERROR(SEARCH("CP",P8)))</formula>
    </cfRule>
    <cfRule type="containsText" dxfId="123" priority="125" operator="containsText" text="P">
      <formula>NOT(ISERROR(SEARCH("P",P8)))</formula>
    </cfRule>
  </conditionalFormatting>
  <conditionalFormatting sqref="P8:R8">
    <cfRule type="containsText" dxfId="122" priority="124" operator="containsText" text="Mut">
      <formula>NOT(ISERROR(SEARCH("Mut",P8)))</formula>
    </cfRule>
  </conditionalFormatting>
  <conditionalFormatting sqref="P8:R8">
    <cfRule type="containsText" dxfId="121" priority="123" operator="containsText" text="ABS PERM">
      <formula>NOT(ISERROR(SEARCH("ABS PERM",P8)))</formula>
    </cfRule>
  </conditionalFormatting>
  <conditionalFormatting sqref="P8:R8">
    <cfRule type="containsText" dxfId="120" priority="122" operator="containsText" text="AM">
      <formula>NOT(ISERROR(SEARCH("AM",P8)))</formula>
    </cfRule>
  </conditionalFormatting>
  <conditionalFormatting sqref="P8:R8">
    <cfRule type="endsWith" dxfId="119" priority="121" operator="endsWith" text="ABS">
      <formula>RIGHT(P8,LEN("ABS"))="ABS"</formula>
    </cfRule>
  </conditionalFormatting>
  <conditionalFormatting sqref="P8:R8">
    <cfRule type="containsText" dxfId="118" priority="120" operator="containsText" text="ABS PERM">
      <formula>NOT(ISERROR(SEARCH("ABS PERM",P8)))</formula>
    </cfRule>
  </conditionalFormatting>
  <conditionalFormatting sqref="P8:R8">
    <cfRule type="containsText" dxfId="117" priority="119" operator="containsText" text="OFF">
      <formula>NOT(ISERROR(SEARCH("OFF",P8)))</formula>
    </cfRule>
  </conditionalFormatting>
  <conditionalFormatting sqref="P8:R8">
    <cfRule type="containsText" dxfId="116" priority="118" operator="containsText" text="P">
      <formula>NOT(ISERROR(SEARCH("P",P8)))</formula>
    </cfRule>
  </conditionalFormatting>
  <conditionalFormatting sqref="P8:R8">
    <cfRule type="containsText" dxfId="115" priority="117" operator="containsText" text="Mut">
      <formula>NOT(ISERROR(SEARCH("Mut",P8)))</formula>
    </cfRule>
  </conditionalFormatting>
  <conditionalFormatting sqref="P8:R8">
    <cfRule type="containsText" dxfId="114" priority="116" operator="containsText" text="ABS PERM">
      <formula>NOT(ISERROR(SEARCH("ABS PERM",P8)))</formula>
    </cfRule>
  </conditionalFormatting>
  <conditionalFormatting sqref="P8:R8">
    <cfRule type="containsText" dxfId="113" priority="115" operator="containsText" text="AM">
      <formula>NOT(ISERROR(SEARCH("AM",P8)))</formula>
    </cfRule>
  </conditionalFormatting>
  <conditionalFormatting sqref="P8:R8">
    <cfRule type="endsWith" dxfId="112" priority="114" operator="endsWith" text="ABS">
      <formula>RIGHT(P8,LEN("ABS"))="ABS"</formula>
    </cfRule>
  </conditionalFormatting>
  <conditionalFormatting sqref="P8:R8">
    <cfRule type="containsText" dxfId="111" priority="113" operator="containsText" text="ABS PERM">
      <formula>NOT(ISERROR(SEARCH("ABS PERM",P8)))</formula>
    </cfRule>
  </conditionalFormatting>
  <conditionalFormatting sqref="P8:R8">
    <cfRule type="containsText" dxfId="110" priority="112" operator="containsText" text="OFF">
      <formula>NOT(ISERROR(SEARCH("OFF",P8)))</formula>
    </cfRule>
  </conditionalFormatting>
  <conditionalFormatting sqref="P8:R8">
    <cfRule type="containsText" dxfId="109" priority="111" operator="containsText" text="P">
      <formula>NOT(ISERROR(SEARCH("P",P8)))</formula>
    </cfRule>
  </conditionalFormatting>
  <conditionalFormatting sqref="P8:R8">
    <cfRule type="containsText" dxfId="108" priority="110" operator="containsText" text="Mut">
      <formula>NOT(ISERROR(SEARCH("Mut",P8)))</formula>
    </cfRule>
  </conditionalFormatting>
  <conditionalFormatting sqref="P8:R8">
    <cfRule type="containsText" dxfId="107" priority="109" operator="containsText" text="ABS PERM">
      <formula>NOT(ISERROR(SEARCH("ABS PERM",P8)))</formula>
    </cfRule>
  </conditionalFormatting>
  <conditionalFormatting sqref="P8:R8">
    <cfRule type="containsText" dxfId="106" priority="108" operator="containsText" text="AM">
      <formula>NOT(ISERROR(SEARCH("AM",P8)))</formula>
    </cfRule>
  </conditionalFormatting>
  <conditionalFormatting sqref="P8:R8">
    <cfRule type="endsWith" dxfId="105" priority="107" operator="endsWith" text="ABS">
      <formula>RIGHT(P8,LEN("ABS"))="ABS"</formula>
    </cfRule>
  </conditionalFormatting>
  <conditionalFormatting sqref="P8:R8">
    <cfRule type="containsText" dxfId="104" priority="106" operator="containsText" text="ABS PERM">
      <formula>NOT(ISERROR(SEARCH("ABS PERM",P8)))</formula>
    </cfRule>
  </conditionalFormatting>
  <conditionalFormatting sqref="P8:R8">
    <cfRule type="containsText" dxfId="103" priority="105" operator="containsText" text="OFF">
      <formula>NOT(ISERROR(SEARCH("OFF",P8)))</formula>
    </cfRule>
  </conditionalFormatting>
  <conditionalFormatting sqref="P8:R8">
    <cfRule type="containsText" dxfId="102" priority="104" operator="containsText" text="P">
      <formula>NOT(ISERROR(SEARCH("P",P8)))</formula>
    </cfRule>
  </conditionalFormatting>
  <conditionalFormatting sqref="P8:R8">
    <cfRule type="containsText" dxfId="101" priority="103" operator="containsText" text="Mut">
      <formula>NOT(ISERROR(SEARCH("Mut",P8)))</formula>
    </cfRule>
  </conditionalFormatting>
  <conditionalFormatting sqref="P8:R8">
    <cfRule type="containsText" dxfId="100" priority="102" operator="containsText" text="ABS PERM">
      <formula>NOT(ISERROR(SEARCH("ABS PERM",P8)))</formula>
    </cfRule>
  </conditionalFormatting>
  <conditionalFormatting sqref="P8:R8">
    <cfRule type="containsText" dxfId="99" priority="101" operator="containsText" text="AM">
      <formula>NOT(ISERROR(SEARCH("AM",P8)))</formula>
    </cfRule>
  </conditionalFormatting>
  <conditionalFormatting sqref="P8:R8">
    <cfRule type="endsWith" dxfId="98" priority="100" operator="endsWith" text="ABS">
      <formula>RIGHT(P8,LEN("ABS"))="ABS"</formula>
    </cfRule>
  </conditionalFormatting>
  <conditionalFormatting sqref="P8:R8">
    <cfRule type="containsText" dxfId="97" priority="99" operator="containsText" text="ABS PERM">
      <formula>NOT(ISERROR(SEARCH("ABS PERM",P8)))</formula>
    </cfRule>
  </conditionalFormatting>
  <conditionalFormatting sqref="P8:R8">
    <cfRule type="containsText" dxfId="96" priority="98" operator="containsText" text="OFF">
      <formula>NOT(ISERROR(SEARCH("OFF",P8)))</formula>
    </cfRule>
  </conditionalFormatting>
  <conditionalFormatting sqref="I12">
    <cfRule type="containsText" dxfId="95" priority="96" operator="containsText" text="F">
      <formula>NOT(ISERROR(SEARCH("F",I12)))</formula>
    </cfRule>
  </conditionalFormatting>
  <conditionalFormatting sqref="I23">
    <cfRule type="containsText" dxfId="94" priority="95" operator="containsText" text="F">
      <formula>NOT(ISERROR(SEARCH("F",I23)))</formula>
    </cfRule>
  </conditionalFormatting>
  <conditionalFormatting sqref="I26">
    <cfRule type="containsText" dxfId="93" priority="94" operator="containsText" text="ABS PERM">
      <formula>NOT(ISERROR(SEARCH("ABS PERM",I26)))</formula>
    </cfRule>
  </conditionalFormatting>
  <conditionalFormatting sqref="I26">
    <cfRule type="containsText" dxfId="92" priority="93" operator="containsText" text="OFF">
      <formula>NOT(ISERROR(SEARCH("OFF",I26)))</formula>
    </cfRule>
  </conditionalFormatting>
  <conditionalFormatting sqref="O8:R8">
    <cfRule type="containsText" dxfId="91" priority="92" operator="containsText" text="P">
      <formula>NOT(ISERROR(SEARCH("P",O8)))</formula>
    </cfRule>
  </conditionalFormatting>
  <conditionalFormatting sqref="O8:R8">
    <cfRule type="containsText" dxfId="90" priority="91" operator="containsText" text="Mut">
      <formula>NOT(ISERROR(SEARCH("Mut",O8)))</formula>
    </cfRule>
  </conditionalFormatting>
  <conditionalFormatting sqref="O8:R8">
    <cfRule type="containsText" dxfId="89" priority="90" operator="containsText" text="ABS PERM">
      <formula>NOT(ISERROR(SEARCH("ABS PERM",O8)))</formula>
    </cfRule>
  </conditionalFormatting>
  <conditionalFormatting sqref="O8:R8">
    <cfRule type="containsText" dxfId="88" priority="89" operator="containsText" text="AM">
      <formula>NOT(ISERROR(SEARCH("AM",O8)))</formula>
    </cfRule>
  </conditionalFormatting>
  <conditionalFormatting sqref="O8:R8">
    <cfRule type="endsWith" dxfId="87" priority="88" operator="endsWith" text="ABS">
      <formula>RIGHT(O8,LEN("ABS"))="ABS"</formula>
    </cfRule>
  </conditionalFormatting>
  <conditionalFormatting sqref="J12:K12">
    <cfRule type="containsText" dxfId="86" priority="87" operator="containsText" text="P">
      <formula>NOT(ISERROR(SEARCH("P",J12)))</formula>
    </cfRule>
  </conditionalFormatting>
  <conditionalFormatting sqref="J12:K12">
    <cfRule type="containsText" dxfId="85" priority="86" operator="containsText" text="Mut">
      <formula>NOT(ISERROR(SEARCH("Mut",J12)))</formula>
    </cfRule>
  </conditionalFormatting>
  <conditionalFormatting sqref="J12:K12">
    <cfRule type="containsText" dxfId="84" priority="85" operator="containsText" text="ABS PERM">
      <formula>NOT(ISERROR(SEARCH("ABS PERM",J12)))</formula>
    </cfRule>
  </conditionalFormatting>
  <conditionalFormatting sqref="J12:K12">
    <cfRule type="containsText" dxfId="83" priority="84" operator="containsText" text="AM">
      <formula>NOT(ISERROR(SEARCH("AM",J12)))</formula>
    </cfRule>
  </conditionalFormatting>
  <conditionalFormatting sqref="J12:K12">
    <cfRule type="endsWith" dxfId="82" priority="83" operator="endsWith" text="ABS">
      <formula>RIGHT(J12,LEN("ABS"))="ABS"</formula>
    </cfRule>
  </conditionalFormatting>
  <conditionalFormatting sqref="J13:K13">
    <cfRule type="containsText" dxfId="81" priority="82" operator="containsText" text="P">
      <formula>NOT(ISERROR(SEARCH("P",J13)))</formula>
    </cfRule>
  </conditionalFormatting>
  <conditionalFormatting sqref="J13:K13">
    <cfRule type="containsText" dxfId="80" priority="81" operator="containsText" text="Mut">
      <formula>NOT(ISERROR(SEARCH("Mut",J13)))</formula>
    </cfRule>
  </conditionalFormatting>
  <conditionalFormatting sqref="J13:K13">
    <cfRule type="containsText" dxfId="79" priority="80" operator="containsText" text="ABS PERM">
      <formula>NOT(ISERROR(SEARCH("ABS PERM",J13)))</formula>
    </cfRule>
  </conditionalFormatting>
  <conditionalFormatting sqref="J13:K13">
    <cfRule type="containsText" dxfId="78" priority="79" operator="containsText" text="AM">
      <formula>NOT(ISERROR(SEARCH("AM",J13)))</formula>
    </cfRule>
  </conditionalFormatting>
  <conditionalFormatting sqref="J13:K13">
    <cfRule type="endsWith" dxfId="77" priority="78" operator="endsWith" text="ABS">
      <formula>RIGHT(J13,LEN("ABS"))="ABS"</formula>
    </cfRule>
  </conditionalFormatting>
  <conditionalFormatting sqref="J15:K15">
    <cfRule type="containsText" dxfId="76" priority="77" operator="containsText" text="P">
      <formula>NOT(ISERROR(SEARCH("P",J15)))</formula>
    </cfRule>
  </conditionalFormatting>
  <conditionalFormatting sqref="J15:K15">
    <cfRule type="containsText" dxfId="75" priority="76" operator="containsText" text="Mut">
      <formula>NOT(ISERROR(SEARCH("Mut",J15)))</formula>
    </cfRule>
  </conditionalFormatting>
  <conditionalFormatting sqref="J15:K15">
    <cfRule type="containsText" dxfId="74" priority="75" operator="containsText" text="ABS PERM">
      <formula>NOT(ISERROR(SEARCH("ABS PERM",J15)))</formula>
    </cfRule>
  </conditionalFormatting>
  <conditionalFormatting sqref="J15:K15">
    <cfRule type="containsText" dxfId="73" priority="74" operator="containsText" text="AM">
      <formula>NOT(ISERROR(SEARCH("AM",J15)))</formula>
    </cfRule>
  </conditionalFormatting>
  <conditionalFormatting sqref="J15:K15">
    <cfRule type="endsWith" dxfId="72" priority="73" operator="endsWith" text="ABS">
      <formula>RIGHT(J15,LEN("ABS"))="ABS"</formula>
    </cfRule>
  </conditionalFormatting>
  <conditionalFormatting sqref="J17">
    <cfRule type="containsText" dxfId="71" priority="72" operator="containsText" text="P">
      <formula>NOT(ISERROR(SEARCH("P",J17)))</formula>
    </cfRule>
  </conditionalFormatting>
  <conditionalFormatting sqref="J17">
    <cfRule type="containsText" dxfId="70" priority="71" operator="containsText" text="Mut">
      <formula>NOT(ISERROR(SEARCH("Mut",J17)))</formula>
    </cfRule>
  </conditionalFormatting>
  <conditionalFormatting sqref="J17">
    <cfRule type="containsText" dxfId="69" priority="70" operator="containsText" text="ABS PERM">
      <formula>NOT(ISERROR(SEARCH("ABS PERM",J17)))</formula>
    </cfRule>
  </conditionalFormatting>
  <conditionalFormatting sqref="J17">
    <cfRule type="containsText" dxfId="68" priority="69" operator="containsText" text="AM">
      <formula>NOT(ISERROR(SEARCH("AM",J17)))</formula>
    </cfRule>
  </conditionalFormatting>
  <conditionalFormatting sqref="J17">
    <cfRule type="endsWith" dxfId="67" priority="68" operator="endsWith" text="ABS">
      <formula>RIGHT(J17,LEN("ABS"))="ABS"</formula>
    </cfRule>
  </conditionalFormatting>
  <conditionalFormatting sqref="J19:K19">
    <cfRule type="containsText" dxfId="66" priority="67" operator="containsText" text="P">
      <formula>NOT(ISERROR(SEARCH("P",J19)))</formula>
    </cfRule>
  </conditionalFormatting>
  <conditionalFormatting sqref="J19:K19">
    <cfRule type="containsText" dxfId="65" priority="66" operator="containsText" text="Mut">
      <formula>NOT(ISERROR(SEARCH("Mut",J19)))</formula>
    </cfRule>
  </conditionalFormatting>
  <conditionalFormatting sqref="J19:K19">
    <cfRule type="containsText" dxfId="64" priority="65" operator="containsText" text="ABS PERM">
      <formula>NOT(ISERROR(SEARCH("ABS PERM",J19)))</formula>
    </cfRule>
  </conditionalFormatting>
  <conditionalFormatting sqref="J19:K19">
    <cfRule type="containsText" dxfId="63" priority="64" operator="containsText" text="AM">
      <formula>NOT(ISERROR(SEARCH("AM",J19)))</formula>
    </cfRule>
  </conditionalFormatting>
  <conditionalFormatting sqref="J19:K19">
    <cfRule type="endsWith" dxfId="62" priority="63" operator="endsWith" text="ABS">
      <formula>RIGHT(J19,LEN("ABS"))="ABS"</formula>
    </cfRule>
  </conditionalFormatting>
  <conditionalFormatting sqref="J20:K20">
    <cfRule type="containsText" dxfId="61" priority="62" operator="containsText" text="P">
      <formula>NOT(ISERROR(SEARCH("P",J20)))</formula>
    </cfRule>
  </conditionalFormatting>
  <conditionalFormatting sqref="J20:K20">
    <cfRule type="containsText" dxfId="60" priority="61" operator="containsText" text="Mut">
      <formula>NOT(ISERROR(SEARCH("Mut",J20)))</formula>
    </cfRule>
  </conditionalFormatting>
  <conditionalFormatting sqref="J20:K20">
    <cfRule type="containsText" dxfId="59" priority="60" operator="containsText" text="ABS PERM">
      <formula>NOT(ISERROR(SEARCH("ABS PERM",J20)))</formula>
    </cfRule>
  </conditionalFormatting>
  <conditionalFormatting sqref="J20:K20">
    <cfRule type="containsText" dxfId="58" priority="59" operator="containsText" text="AM">
      <formula>NOT(ISERROR(SEARCH("AM",J20)))</formula>
    </cfRule>
  </conditionalFormatting>
  <conditionalFormatting sqref="J20:K20">
    <cfRule type="endsWith" dxfId="57" priority="58" operator="endsWith" text="ABS">
      <formula>RIGHT(J20,LEN("ABS"))="ABS"</formula>
    </cfRule>
  </conditionalFormatting>
  <conditionalFormatting sqref="J21:K21">
    <cfRule type="containsText" dxfId="56" priority="57" operator="containsText" text="P">
      <formula>NOT(ISERROR(SEARCH("P",J21)))</formula>
    </cfRule>
  </conditionalFormatting>
  <conditionalFormatting sqref="J21:K21">
    <cfRule type="containsText" dxfId="55" priority="56" operator="containsText" text="Mut">
      <formula>NOT(ISERROR(SEARCH("Mut",J21)))</formula>
    </cfRule>
  </conditionalFormatting>
  <conditionalFormatting sqref="J21:K21">
    <cfRule type="containsText" dxfId="54" priority="55" operator="containsText" text="ABS PERM">
      <formula>NOT(ISERROR(SEARCH("ABS PERM",J21)))</formula>
    </cfRule>
  </conditionalFormatting>
  <conditionalFormatting sqref="J21:K21">
    <cfRule type="containsText" dxfId="53" priority="54" operator="containsText" text="AM">
      <formula>NOT(ISERROR(SEARCH("AM",J21)))</formula>
    </cfRule>
  </conditionalFormatting>
  <conditionalFormatting sqref="J21:K21">
    <cfRule type="endsWith" dxfId="52" priority="53" operator="endsWith" text="ABS">
      <formula>RIGHT(J21,LEN("ABS"))="ABS"</formula>
    </cfRule>
  </conditionalFormatting>
  <conditionalFormatting sqref="J22:K22">
    <cfRule type="containsText" dxfId="51" priority="52" operator="containsText" text="P">
      <formula>NOT(ISERROR(SEARCH("P",J22)))</formula>
    </cfRule>
  </conditionalFormatting>
  <conditionalFormatting sqref="J22:K22">
    <cfRule type="containsText" dxfId="50" priority="51" operator="containsText" text="Mut">
      <formula>NOT(ISERROR(SEARCH("Mut",J22)))</formula>
    </cfRule>
  </conditionalFormatting>
  <conditionalFormatting sqref="J22:K22">
    <cfRule type="containsText" dxfId="49" priority="50" operator="containsText" text="ABS PERM">
      <formula>NOT(ISERROR(SEARCH("ABS PERM",J22)))</formula>
    </cfRule>
  </conditionalFormatting>
  <conditionalFormatting sqref="J22:K22">
    <cfRule type="containsText" dxfId="48" priority="49" operator="containsText" text="AM">
      <formula>NOT(ISERROR(SEARCH("AM",J22)))</formula>
    </cfRule>
  </conditionalFormatting>
  <conditionalFormatting sqref="J22:K22">
    <cfRule type="endsWith" dxfId="47" priority="48" operator="endsWith" text="ABS">
      <formula>RIGHT(J22,LEN("ABS"))="ABS"</formula>
    </cfRule>
  </conditionalFormatting>
  <conditionalFormatting sqref="J23:K23">
    <cfRule type="containsText" dxfId="46" priority="47" operator="containsText" text="P">
      <formula>NOT(ISERROR(SEARCH("P",J23)))</formula>
    </cfRule>
  </conditionalFormatting>
  <conditionalFormatting sqref="J23:K23">
    <cfRule type="containsText" dxfId="45" priority="46" operator="containsText" text="Mut">
      <formula>NOT(ISERROR(SEARCH("Mut",J23)))</formula>
    </cfRule>
  </conditionalFormatting>
  <conditionalFormatting sqref="J23:K23">
    <cfRule type="containsText" dxfId="44" priority="45" operator="containsText" text="ABS PERM">
      <formula>NOT(ISERROR(SEARCH("ABS PERM",J23)))</formula>
    </cfRule>
  </conditionalFormatting>
  <conditionalFormatting sqref="J23:K23">
    <cfRule type="containsText" dxfId="43" priority="44" operator="containsText" text="AM">
      <formula>NOT(ISERROR(SEARCH("AM",J23)))</formula>
    </cfRule>
  </conditionalFormatting>
  <conditionalFormatting sqref="J23:K23">
    <cfRule type="endsWith" dxfId="42" priority="43" operator="endsWith" text="ABS">
      <formula>RIGHT(J23,LEN("ABS"))="ABS"</formula>
    </cfRule>
  </conditionalFormatting>
  <conditionalFormatting sqref="J24:K24">
    <cfRule type="containsText" dxfId="41" priority="42" operator="containsText" text="P">
      <formula>NOT(ISERROR(SEARCH("P",J24)))</formula>
    </cfRule>
  </conditionalFormatting>
  <conditionalFormatting sqref="J24:K24">
    <cfRule type="containsText" dxfId="40" priority="41" operator="containsText" text="Mut">
      <formula>NOT(ISERROR(SEARCH("Mut",J24)))</formula>
    </cfRule>
  </conditionalFormatting>
  <conditionalFormatting sqref="J24:K24">
    <cfRule type="containsText" dxfId="39" priority="40" operator="containsText" text="ABS PERM">
      <formula>NOT(ISERROR(SEARCH("ABS PERM",J24)))</formula>
    </cfRule>
  </conditionalFormatting>
  <conditionalFormatting sqref="J24:K24">
    <cfRule type="containsText" dxfId="38" priority="39" operator="containsText" text="AM">
      <formula>NOT(ISERROR(SEARCH("AM",J24)))</formula>
    </cfRule>
  </conditionalFormatting>
  <conditionalFormatting sqref="J24:K24">
    <cfRule type="endsWith" dxfId="37" priority="38" operator="endsWith" text="ABS">
      <formula>RIGHT(J24,LEN("ABS"))="ABS"</formula>
    </cfRule>
  </conditionalFormatting>
  <conditionalFormatting sqref="J25:K25">
    <cfRule type="containsText" dxfId="36" priority="37" operator="containsText" text="P">
      <formula>NOT(ISERROR(SEARCH("P",J25)))</formula>
    </cfRule>
  </conditionalFormatting>
  <conditionalFormatting sqref="J25:K25">
    <cfRule type="containsText" dxfId="35" priority="36" operator="containsText" text="Mut">
      <formula>NOT(ISERROR(SEARCH("Mut",J25)))</formula>
    </cfRule>
  </conditionalFormatting>
  <conditionalFormatting sqref="J25:K25">
    <cfRule type="containsText" dxfId="34" priority="35" operator="containsText" text="ABS PERM">
      <formula>NOT(ISERROR(SEARCH("ABS PERM",J25)))</formula>
    </cfRule>
  </conditionalFormatting>
  <conditionalFormatting sqref="J25:K25">
    <cfRule type="containsText" dxfId="33" priority="34" operator="containsText" text="AM">
      <formula>NOT(ISERROR(SEARCH("AM",J25)))</formula>
    </cfRule>
  </conditionalFormatting>
  <conditionalFormatting sqref="J25:K25">
    <cfRule type="endsWith" dxfId="32" priority="33" operator="endsWith" text="ABS">
      <formula>RIGHT(J25,LEN("ABS"))="ABS"</formula>
    </cfRule>
  </conditionalFormatting>
  <conditionalFormatting sqref="J10">
    <cfRule type="containsText" dxfId="31" priority="32" operator="containsText" text="P">
      <formula>NOT(ISERROR(SEARCH("P",J10)))</formula>
    </cfRule>
  </conditionalFormatting>
  <conditionalFormatting sqref="J10">
    <cfRule type="containsText" dxfId="30" priority="31" operator="containsText" text="Mut">
      <formula>NOT(ISERROR(SEARCH("Mut",J10)))</formula>
    </cfRule>
  </conditionalFormatting>
  <conditionalFormatting sqref="J10">
    <cfRule type="containsText" dxfId="29" priority="30" operator="containsText" text="ABS PERM">
      <formula>NOT(ISERROR(SEARCH("ABS PERM",J10)))</formula>
    </cfRule>
  </conditionalFormatting>
  <conditionalFormatting sqref="J10">
    <cfRule type="containsText" dxfId="28" priority="29" operator="containsText" text="AM">
      <formula>NOT(ISERROR(SEARCH("AM",J10)))</formula>
    </cfRule>
  </conditionalFormatting>
  <conditionalFormatting sqref="J10">
    <cfRule type="endsWith" dxfId="27" priority="28" operator="endsWith" text="ABS">
      <formula>RIGHT(J10,LEN("ABS"))="ABS"</formula>
    </cfRule>
  </conditionalFormatting>
  <conditionalFormatting sqref="O11">
    <cfRule type="containsText" dxfId="26" priority="27" operator="containsText" text="P">
      <formula>NOT(ISERROR(SEARCH("P",O11)))</formula>
    </cfRule>
  </conditionalFormatting>
  <conditionalFormatting sqref="O11">
    <cfRule type="containsText" dxfId="25" priority="26" operator="containsText" text="Mut">
      <formula>NOT(ISERROR(SEARCH("Mut",O11)))</formula>
    </cfRule>
  </conditionalFormatting>
  <conditionalFormatting sqref="O11">
    <cfRule type="containsText" dxfId="24" priority="25" operator="containsText" text="ABS PERM">
      <formula>NOT(ISERROR(SEARCH("ABS PERM",O11)))</formula>
    </cfRule>
  </conditionalFormatting>
  <conditionalFormatting sqref="O11">
    <cfRule type="containsText" dxfId="23" priority="24" operator="containsText" text="AM">
      <formula>NOT(ISERROR(SEARCH("AM",O11)))</formula>
    </cfRule>
  </conditionalFormatting>
  <conditionalFormatting sqref="O11">
    <cfRule type="endsWith" dxfId="22" priority="23" operator="endsWith" text="ABS">
      <formula>RIGHT(O11,LEN("ABS"))="ABS"</formula>
    </cfRule>
  </conditionalFormatting>
  <conditionalFormatting sqref="D42">
    <cfRule type="containsText" dxfId="21" priority="20" operator="containsText" text="ABS">
      <formula>NOT(ISERROR(SEARCH("ABS",D42)))</formula>
    </cfRule>
  </conditionalFormatting>
  <conditionalFormatting sqref="D42">
    <cfRule type="containsText" dxfId="20" priority="19" operator="containsText" text="ABS PERM">
      <formula>NOT(ISERROR(SEARCH("ABS PERM",D42)))</formula>
    </cfRule>
  </conditionalFormatting>
  <conditionalFormatting sqref="D42">
    <cfRule type="containsText" dxfId="19" priority="18" operator="containsText" text="AM">
      <formula>NOT(ISERROR(SEARCH("AM",D42)))</formula>
    </cfRule>
  </conditionalFormatting>
  <conditionalFormatting sqref="D42">
    <cfRule type="containsText" dxfId="18" priority="17" operator="containsText" text="CP">
      <formula>NOT(ISERROR(SEARCH("CP",D42)))</formula>
    </cfRule>
    <cfRule type="containsText" dxfId="17" priority="22" operator="containsText" text="P">
      <formula>NOT(ISERROR(SEARCH("P",D42)))</formula>
    </cfRule>
  </conditionalFormatting>
  <conditionalFormatting sqref="D42">
    <cfRule type="containsText" dxfId="16" priority="21" operator="containsText" text="Mut">
      <formula>NOT(ISERROR(SEARCH("Mut",D42)))</formula>
    </cfRule>
  </conditionalFormatting>
  <conditionalFormatting sqref="D53">
    <cfRule type="containsText" dxfId="15" priority="14" operator="containsText" text="ABS">
      <formula>NOT(ISERROR(SEARCH("ABS",D53)))</formula>
    </cfRule>
  </conditionalFormatting>
  <conditionalFormatting sqref="D53">
    <cfRule type="containsText" dxfId="14" priority="13" operator="containsText" text="ABS PERM">
      <formula>NOT(ISERROR(SEARCH("ABS PERM",D53)))</formula>
    </cfRule>
  </conditionalFormatting>
  <conditionalFormatting sqref="D53">
    <cfRule type="containsText" dxfId="13" priority="12" operator="containsText" text="AM">
      <formula>NOT(ISERROR(SEARCH("AM",D53)))</formula>
    </cfRule>
  </conditionalFormatting>
  <conditionalFormatting sqref="D53">
    <cfRule type="containsText" dxfId="12" priority="11" operator="containsText" text="CP">
      <formula>NOT(ISERROR(SEARCH("CP",D53)))</formula>
    </cfRule>
    <cfRule type="containsText" dxfId="11" priority="16" operator="containsText" text="P">
      <formula>NOT(ISERROR(SEARCH("P",D53)))</formula>
    </cfRule>
  </conditionalFormatting>
  <conditionalFormatting sqref="D53">
    <cfRule type="containsText" dxfId="10" priority="15" operator="containsText" text="Mut">
      <formula>NOT(ISERROR(SEARCH("Mut",D53)))</formula>
    </cfRule>
  </conditionalFormatting>
  <conditionalFormatting sqref="K10">
    <cfRule type="containsText" dxfId="9" priority="10" operator="containsText" text="P">
      <formula>NOT(ISERROR(SEARCH("P",K10)))</formula>
    </cfRule>
  </conditionalFormatting>
  <conditionalFormatting sqref="K10">
    <cfRule type="containsText" dxfId="8" priority="9" operator="containsText" text="Mut">
      <formula>NOT(ISERROR(SEARCH("Mut",K10)))</formula>
    </cfRule>
  </conditionalFormatting>
  <conditionalFormatting sqref="K10">
    <cfRule type="containsText" dxfId="7" priority="8" operator="containsText" text="ABS PERM">
      <formula>NOT(ISERROR(SEARCH("ABS PERM",K10)))</formula>
    </cfRule>
  </conditionalFormatting>
  <conditionalFormatting sqref="K10">
    <cfRule type="containsText" dxfId="6" priority="7" operator="containsText" text="AM">
      <formula>NOT(ISERROR(SEARCH("AM",K10)))</formula>
    </cfRule>
  </conditionalFormatting>
  <conditionalFormatting sqref="K10">
    <cfRule type="endsWith" dxfId="5" priority="6" operator="endsWith" text="ABS">
      <formula>RIGHT(K10,LEN("ABS"))="ABS"</formula>
    </cfRule>
  </conditionalFormatting>
  <conditionalFormatting sqref="K17">
    <cfRule type="containsText" dxfId="4" priority="5" operator="containsText" text="P">
      <formula>NOT(ISERROR(SEARCH("P",K17)))</formula>
    </cfRule>
  </conditionalFormatting>
  <conditionalFormatting sqref="K17">
    <cfRule type="containsText" dxfId="3" priority="4" operator="containsText" text="Mut">
      <formula>NOT(ISERROR(SEARCH("Mut",K17)))</formula>
    </cfRule>
  </conditionalFormatting>
  <conditionalFormatting sqref="K17">
    <cfRule type="containsText" dxfId="2" priority="3" operator="containsText" text="ABS PERM">
      <formula>NOT(ISERROR(SEARCH("ABS PERM",K17)))</formula>
    </cfRule>
  </conditionalFormatting>
  <conditionalFormatting sqref="K17">
    <cfRule type="containsText" dxfId="1" priority="2" operator="containsText" text="AM">
      <formula>NOT(ISERROR(SEARCH("AM",K17)))</formula>
    </cfRule>
  </conditionalFormatting>
  <conditionalFormatting sqref="K17">
    <cfRule type="endsWith" dxfId="0" priority="1" operator="endsWith" text="ABS">
      <formula>RIGHT(K17,LEN("ABS"))="ABS"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0000000}">
          <x14:formula1>
            <xm:f>'J:\@Pilotage\Absence\[ABS PF V3 test.xlsx]Table de correspondance'!#REF!</xm:f>
          </x14:formula1>
          <xm:sqref>D78:E78</xm:sqref>
        </x14:dataValidation>
        <x14:dataValidation type="list" showInputMessage="1" showErrorMessage="1" xr:uid="{00000000-0002-0000-0000-000001000000}">
          <x14:formula1>
            <xm:f>'J:\@Pilotage\Absence\[ABS PF V3 test.xlsx]Table de correspondance'!#REF!</xm:f>
          </x14:formula1>
          <xm:sqref>D37:E37</xm:sqref>
        </x14:dataValidation>
        <x14:dataValidation type="list" allowBlank="1" showInputMessage="1" showErrorMessage="1" xr:uid="{00000000-0002-0000-0000-000002000000}">
          <x14:formula1>
            <xm:f>'J:\@Pilotage\Absence\[ABS PF V3 test.xlsx]Table de correspondance'!#REF!</xm:f>
          </x14:formula1>
          <xm:sqref>D119:E119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Company>asf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 CASTEELE Giovanni</dc:creator>
  <cp:lastModifiedBy>Vouardoux Yves, PFC-PAN-PAC</cp:lastModifiedBy>
  <dcterms:created xsi:type="dcterms:W3CDTF">2020-12-09T10:03:32Z</dcterms:created>
  <dcterms:modified xsi:type="dcterms:W3CDTF">2020-12-23T12:59:25Z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2020-12-23T11:51:31.7670471Z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e07a9b1e-d31c-48f5-a0ee-4cd42422aa33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