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8E906C5-1BE4-49F1-A291-C2BD43068677}" xr6:coauthVersionLast="45" xr6:coauthVersionMax="45" xr10:uidLastSave="{00000000-0000-0000-0000-000000000000}"/>
  <bookViews>
    <workbookView xWindow="-120" yWindow="-120" windowWidth="29040" windowHeight="15840" activeTab="1" xr2:uid="{9153926A-E93E-43F2-B429-0414F4E6BDCD}"/>
  </bookViews>
  <sheets>
    <sheet name="Ingrédients" sheetId="1" r:id="rId1"/>
    <sheet name="Recettes" sheetId="2" r:id="rId2"/>
    <sheet name="Marges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4" l="1"/>
  <c r="I3" i="4" s="1"/>
  <c r="G4" i="4"/>
  <c r="I4" i="4" s="1"/>
  <c r="G5" i="4"/>
  <c r="I5" i="4" s="1"/>
  <c r="G2" i="4"/>
  <c r="I2" i="4" s="1"/>
  <c r="E10" i="2" l="1"/>
  <c r="E11" i="2"/>
  <c r="E12" i="2"/>
  <c r="E13" i="2"/>
  <c r="E14" i="2"/>
  <c r="E15" i="2"/>
  <c r="E3" i="2"/>
  <c r="E4" i="2"/>
  <c r="E5" i="2"/>
  <c r="E6" i="2"/>
  <c r="E7" i="2"/>
  <c r="E8" i="2"/>
  <c r="E9" i="2"/>
  <c r="E2" i="2"/>
  <c r="H10" i="1"/>
  <c r="H2" i="1"/>
  <c r="H3" i="1"/>
  <c r="H4" i="1"/>
  <c r="H5" i="1"/>
  <c r="H6" i="1"/>
  <c r="H7" i="1"/>
  <c r="H8" i="1"/>
  <c r="H9" i="1"/>
  <c r="H11" i="1"/>
  <c r="H12" i="1"/>
  <c r="H13" i="1"/>
  <c r="H14" i="1"/>
  <c r="H15" i="1"/>
  <c r="H16" i="1"/>
  <c r="H17" i="1"/>
  <c r="H18" i="1"/>
  <c r="H19" i="1"/>
</calcChain>
</file>

<file path=xl/sharedStrings.xml><?xml version="1.0" encoding="utf-8"?>
<sst xmlns="http://schemas.openxmlformats.org/spreadsheetml/2006/main" count="130" uniqueCount="67">
  <si>
    <t>Prix</t>
  </si>
  <si>
    <t>Concombre</t>
  </si>
  <si>
    <t>Tomate</t>
  </si>
  <si>
    <t>Avocat</t>
  </si>
  <si>
    <t>Aubergine</t>
  </si>
  <si>
    <t>Ketchup</t>
  </si>
  <si>
    <t>Mayonnaise</t>
  </si>
  <si>
    <t>Huile</t>
  </si>
  <si>
    <t>Sel</t>
  </si>
  <si>
    <t>Riz</t>
  </si>
  <si>
    <t>Carotte</t>
  </si>
  <si>
    <t>Primeur</t>
  </si>
  <si>
    <t>F&amp;L</t>
  </si>
  <si>
    <t>Epicerie</t>
  </si>
  <si>
    <t>Condiments</t>
  </si>
  <si>
    <t>Crespo</t>
  </si>
  <si>
    <t>Ducros</t>
  </si>
  <si>
    <t>Lesieur</t>
  </si>
  <si>
    <t>Amora</t>
  </si>
  <si>
    <t>Heinz</t>
  </si>
  <si>
    <t>Metro</t>
  </si>
  <si>
    <t>Tilda</t>
  </si>
  <si>
    <t>Auchan</t>
  </si>
  <si>
    <t>Citron</t>
  </si>
  <si>
    <t>Kilos / Litres</t>
  </si>
  <si>
    <t>Pieces</t>
  </si>
  <si>
    <t>Riz au poulet</t>
  </si>
  <si>
    <t>Tomates - sauce à l'ail</t>
  </si>
  <si>
    <t>Concombre marinés</t>
  </si>
  <si>
    <t>Quantité</t>
  </si>
  <si>
    <t>Unité</t>
  </si>
  <si>
    <t>Poids</t>
  </si>
  <si>
    <t>Qté Produite</t>
  </si>
  <si>
    <t>Ingrédients</t>
  </si>
  <si>
    <t>Boulettes de poisson</t>
  </si>
  <si>
    <t>Ferme'Village</t>
  </si>
  <si>
    <t>Frais</t>
  </si>
  <si>
    <t>Farine T45</t>
  </si>
  <si>
    <t>Francine</t>
  </si>
  <si>
    <t>Etiquette</t>
  </si>
  <si>
    <t>Code Recette</t>
  </si>
  <si>
    <t>Nom</t>
  </si>
  <si>
    <t>Pièces</t>
  </si>
  <si>
    <t>Blancs de poulet</t>
  </si>
  <si>
    <t>Filets de merlan</t>
  </si>
  <si>
    <t>Poivron rouge</t>
  </si>
  <si>
    <t>Poivron vert</t>
  </si>
  <si>
    <t>Poivre noir</t>
  </si>
  <si>
    <t>Olives vertes</t>
  </si>
  <si>
    <t>Réserve 2</t>
  </si>
  <si>
    <t>Réserve 1</t>
  </si>
  <si>
    <t>Emballage</t>
  </si>
  <si>
    <t>Marques</t>
  </si>
  <si>
    <t>Fournisseurs</t>
  </si>
  <si>
    <t>Départements</t>
  </si>
  <si>
    <t>Quantités</t>
  </si>
  <si>
    <t>Unités</t>
  </si>
  <si>
    <t>Prix unitaires</t>
  </si>
  <si>
    <t>Prix du Batch</t>
  </si>
  <si>
    <t>Prix de Vente</t>
  </si>
  <si>
    <t>Marge</t>
  </si>
  <si>
    <t>Prix de Revient</t>
  </si>
  <si>
    <t>Recette</t>
  </si>
  <si>
    <t>Quantité
Produite</t>
  </si>
  <si>
    <t>Poids unitaire
(g)</t>
  </si>
  <si>
    <t>Batch
(Kg)</t>
  </si>
  <si>
    <t>Code
Recette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</si>
</sst>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[$€-1]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4" borderId="5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horizontal="left" vertical="center"/>
    </xf>
    <xf numFmtId="0" fontId="2" fillId="0" borderId="8" xfId="0" applyFont="1" applyFill="1" applyBorder="1" applyAlignment="1">
      <alignment horizontal="left" vertical="center"/>
    </xf>
    <xf numFmtId="0" fontId="2" fillId="0" borderId="9" xfId="0" applyFont="1" applyFill="1" applyBorder="1" applyAlignment="1">
      <alignment horizontal="left" vertical="center"/>
    </xf>
    <xf numFmtId="0" fontId="2" fillId="0" borderId="10" xfId="0" applyFont="1" applyFill="1" applyBorder="1" applyAlignment="1">
      <alignment horizontal="left" vertical="center"/>
    </xf>
    <xf numFmtId="0" fontId="2" fillId="4" borderId="10" xfId="0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left" vertical="center"/>
    </xf>
    <xf numFmtId="0" fontId="2" fillId="0" borderId="11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horizontal="left"/>
    </xf>
    <xf numFmtId="0" fontId="2" fillId="0" borderId="8" xfId="0" applyFont="1" applyFill="1" applyBorder="1" applyAlignment="1">
      <alignment horizontal="left"/>
    </xf>
    <xf numFmtId="0" fontId="2" fillId="0" borderId="9" xfId="0" applyFont="1" applyFill="1" applyBorder="1" applyAlignment="1">
      <alignment horizontal="left"/>
    </xf>
    <xf numFmtId="0" fontId="2" fillId="0" borderId="10" xfId="0" applyFont="1" applyFill="1" applyBorder="1" applyAlignment="1">
      <alignment horizontal="left"/>
    </xf>
    <xf numFmtId="0" fontId="2" fillId="0" borderId="11" xfId="0" applyFont="1" applyFill="1" applyBorder="1" applyAlignment="1">
      <alignment horizontal="left"/>
    </xf>
    <xf numFmtId="0" fontId="2" fillId="0" borderId="12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165" fontId="0" fillId="0" borderId="0" xfId="0" applyNumberFormat="1"/>
    <xf numFmtId="0" fontId="2" fillId="0" borderId="1" xfId="0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3" fillId="0" borderId="5" xfId="0" applyFont="1" applyFill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9"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8456E1-6149-4ADC-8BC7-2D9040C3665C}" name="Ingrédients" displayName="Ingrédients" ref="A1:H19" totalsRowShown="0" headerRowDxfId="8">
  <autoFilter ref="A1:H19" xr:uid="{71889785-622A-4DEF-9CD7-3BB64313C2E6}"/>
  <tableColumns count="8">
    <tableColumn id="1" xr3:uid="{C9C5F0AA-CCDE-4A51-B43B-BF0E95FD6559}" name="Ingrédients" dataDxfId="7"/>
    <tableColumn id="2" xr3:uid="{AFB20709-350F-445D-9C46-64A72B914269}" name="Marques" dataDxfId="6"/>
    <tableColumn id="3" xr3:uid="{C18D7B4A-C525-4AB6-9340-24894D917D3E}" name="Fournisseurs" dataDxfId="5"/>
    <tableColumn id="4" xr3:uid="{25A58BFE-8A83-4C1D-AC78-1EA5CB991FD6}" name="Départements" dataDxfId="4"/>
    <tableColumn id="5" xr3:uid="{24331C04-9710-4ACC-83E3-680563136209}" name="Prix" dataDxfId="3"/>
    <tableColumn id="6" xr3:uid="{89ACEBC1-79A4-4499-A7CF-9FC935724905}" name="Quantités" dataDxfId="2"/>
    <tableColumn id="7" xr3:uid="{300C686E-C17C-494F-8C0F-CB8DE21AFE9E}" name="Unités" dataDxfId="1"/>
    <tableColumn id="8" xr3:uid="{104CB5C2-BABF-4763-B938-B018112D7975}" name="Prix unitaires" dataDxfId="0">
      <calculatedColumnFormula>Ingrédients[[#This Row],[Prix]]/Ingrédients[[#This Row],[Quantités]]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DA27B-7C65-413F-9BA4-69B467830906}">
  <sheetPr codeName="Feuil1"/>
  <dimension ref="A1:H19"/>
  <sheetViews>
    <sheetView workbookViewId="0">
      <selection activeCell="C26" sqref="C26"/>
    </sheetView>
  </sheetViews>
  <sheetFormatPr baseColWidth="10" defaultColWidth="9.140625" defaultRowHeight="15" x14ac:dyDescent="0.25"/>
  <cols>
    <col min="1" max="1" width="16.7109375" style="1" customWidth="1"/>
    <col min="2" max="2" width="17.28515625" style="2" customWidth="1"/>
    <col min="3" max="3" width="23" style="2" customWidth="1"/>
    <col min="4" max="4" width="18.42578125" style="2" customWidth="1"/>
    <col min="5" max="5" width="19.5703125" style="2" customWidth="1"/>
    <col min="6" max="6" width="16" style="2" customWidth="1"/>
    <col min="7" max="7" width="17.42578125" style="2" customWidth="1"/>
    <col min="8" max="8" width="16.42578125" style="2" customWidth="1"/>
  </cols>
  <sheetData>
    <row r="1" spans="1:8" ht="29.1" customHeight="1" x14ac:dyDescent="0.25">
      <c r="A1" s="2" t="s">
        <v>33</v>
      </c>
      <c r="B1" s="2" t="s">
        <v>52</v>
      </c>
      <c r="C1" s="2" t="s">
        <v>53</v>
      </c>
      <c r="D1" s="2" t="s">
        <v>54</v>
      </c>
      <c r="E1" s="2" t="s">
        <v>0</v>
      </c>
      <c r="F1" s="2" t="s">
        <v>55</v>
      </c>
      <c r="G1" s="2" t="s">
        <v>56</v>
      </c>
      <c r="H1" s="2" t="s">
        <v>57</v>
      </c>
    </row>
    <row r="2" spans="1:8" ht="18" customHeight="1" x14ac:dyDescent="0.25">
      <c r="A2" s="1" t="s">
        <v>1</v>
      </c>
      <c r="C2" s="2" t="s">
        <v>11</v>
      </c>
      <c r="D2" s="2" t="s">
        <v>12</v>
      </c>
      <c r="E2" s="3">
        <v>8.5</v>
      </c>
      <c r="F2" s="2">
        <v>15</v>
      </c>
      <c r="G2" s="2" t="s">
        <v>42</v>
      </c>
      <c r="H2" s="3">
        <f>Ingrédients[[#This Row],[Prix]]/Ingrédients[[#This Row],[Quantités]]</f>
        <v>0.56666666666666665</v>
      </c>
    </row>
    <row r="3" spans="1:8" ht="18" customHeight="1" x14ac:dyDescent="0.25">
      <c r="A3" s="1" t="s">
        <v>2</v>
      </c>
      <c r="C3" s="2" t="s">
        <v>11</v>
      </c>
      <c r="D3" s="2" t="s">
        <v>12</v>
      </c>
      <c r="E3" s="3">
        <v>11</v>
      </c>
      <c r="F3" s="2">
        <v>3</v>
      </c>
      <c r="G3" s="2" t="s">
        <v>24</v>
      </c>
      <c r="H3" s="3">
        <f>Ingrédients[[#This Row],[Prix]]/Ingrédients[[#This Row],[Quantités]]</f>
        <v>3.6666666666666665</v>
      </c>
    </row>
    <row r="4" spans="1:8" ht="18" customHeight="1" x14ac:dyDescent="0.25">
      <c r="A4" s="1" t="s">
        <v>3</v>
      </c>
      <c r="C4" s="2" t="s">
        <v>11</v>
      </c>
      <c r="D4" s="2" t="s">
        <v>12</v>
      </c>
      <c r="E4" s="3">
        <v>19</v>
      </c>
      <c r="F4" s="2">
        <v>15</v>
      </c>
      <c r="G4" s="2" t="s">
        <v>25</v>
      </c>
      <c r="H4" s="3">
        <f>Ingrédients[[#This Row],[Prix]]/Ingrédients[[#This Row],[Quantités]]</f>
        <v>1.2666666666666666</v>
      </c>
    </row>
    <row r="5" spans="1:8" ht="18" customHeight="1" x14ac:dyDescent="0.25">
      <c r="A5" s="1" t="s">
        <v>4</v>
      </c>
      <c r="C5" s="2" t="s">
        <v>11</v>
      </c>
      <c r="D5" s="2" t="s">
        <v>12</v>
      </c>
      <c r="E5" s="3">
        <v>8</v>
      </c>
      <c r="F5" s="2">
        <v>5</v>
      </c>
      <c r="G5" s="2" t="s">
        <v>24</v>
      </c>
      <c r="H5" s="3">
        <f>Ingrédients[[#This Row],[Prix]]/Ingrédients[[#This Row],[Quantités]]</f>
        <v>1.6</v>
      </c>
    </row>
    <row r="6" spans="1:8" ht="18" customHeight="1" x14ac:dyDescent="0.25">
      <c r="A6" s="1" t="s">
        <v>5</v>
      </c>
      <c r="B6" s="2" t="s">
        <v>19</v>
      </c>
      <c r="C6" s="2" t="s">
        <v>20</v>
      </c>
      <c r="D6" s="2" t="s">
        <v>13</v>
      </c>
      <c r="E6" s="3">
        <v>15</v>
      </c>
      <c r="F6" s="2">
        <v>4.5</v>
      </c>
      <c r="G6" s="2" t="s">
        <v>24</v>
      </c>
      <c r="H6" s="3">
        <f>Ingrédients[[#This Row],[Prix]]/Ingrédients[[#This Row],[Quantités]]</f>
        <v>3.3333333333333335</v>
      </c>
    </row>
    <row r="7" spans="1:8" ht="18" customHeight="1" x14ac:dyDescent="0.25">
      <c r="A7" s="1" t="s">
        <v>6</v>
      </c>
      <c r="B7" s="2" t="s">
        <v>18</v>
      </c>
      <c r="C7" s="2" t="s">
        <v>20</v>
      </c>
      <c r="D7" s="2" t="s">
        <v>13</v>
      </c>
      <c r="E7" s="3">
        <v>20</v>
      </c>
      <c r="F7" s="2">
        <v>25</v>
      </c>
      <c r="G7" s="2" t="s">
        <v>24</v>
      </c>
      <c r="H7" s="3">
        <f>Ingrédients[[#This Row],[Prix]]/Ingrédients[[#This Row],[Quantités]]</f>
        <v>0.8</v>
      </c>
    </row>
    <row r="8" spans="1:8" s="1" customFormat="1" ht="18" customHeight="1" x14ac:dyDescent="0.25">
      <c r="A8" s="1" t="s">
        <v>23</v>
      </c>
      <c r="B8" s="2"/>
      <c r="C8" s="2" t="s">
        <v>11</v>
      </c>
      <c r="D8" s="2" t="s">
        <v>12</v>
      </c>
      <c r="E8" s="3">
        <v>11</v>
      </c>
      <c r="F8" s="2">
        <v>40</v>
      </c>
      <c r="G8" s="2" t="s">
        <v>42</v>
      </c>
      <c r="H8" s="3">
        <f>Ingrédients[[#This Row],[Prix]]/Ingrédients[[#This Row],[Quantités]]</f>
        <v>0.27500000000000002</v>
      </c>
    </row>
    <row r="9" spans="1:8" ht="18" customHeight="1" x14ac:dyDescent="0.25">
      <c r="A9" s="1" t="s">
        <v>7</v>
      </c>
      <c r="B9" s="2" t="s">
        <v>17</v>
      </c>
      <c r="C9" s="2" t="s">
        <v>20</v>
      </c>
      <c r="D9" s="2" t="s">
        <v>13</v>
      </c>
      <c r="E9" s="3">
        <v>14.25</v>
      </c>
      <c r="F9" s="2">
        <v>12</v>
      </c>
      <c r="G9" s="2" t="s">
        <v>24</v>
      </c>
      <c r="H9" s="3">
        <f>Ingrédients[[#This Row],[Prix]]/Ingrédients[[#This Row],[Quantités]]</f>
        <v>1.1875</v>
      </c>
    </row>
    <row r="10" spans="1:8" ht="18" customHeight="1" x14ac:dyDescent="0.25">
      <c r="A10" s="1" t="s">
        <v>8</v>
      </c>
      <c r="B10" s="2" t="s">
        <v>16</v>
      </c>
      <c r="C10" s="2" t="s">
        <v>20</v>
      </c>
      <c r="D10" s="2" t="s">
        <v>13</v>
      </c>
      <c r="E10" s="3">
        <v>8.8699999999999992</v>
      </c>
      <c r="F10" s="2">
        <v>25</v>
      </c>
      <c r="G10" s="2" t="s">
        <v>24</v>
      </c>
      <c r="H10" s="3">
        <f>Ingrédients[[#This Row],[Prix]]/Ingrédients[[#This Row],[Quantités]]</f>
        <v>0.35479999999999995</v>
      </c>
    </row>
    <row r="11" spans="1:8" ht="18" customHeight="1" x14ac:dyDescent="0.25">
      <c r="A11" s="1" t="s">
        <v>9</v>
      </c>
      <c r="B11" s="2" t="s">
        <v>21</v>
      </c>
      <c r="C11" s="2" t="s">
        <v>22</v>
      </c>
      <c r="D11" s="2" t="s">
        <v>14</v>
      </c>
      <c r="E11" s="3">
        <v>19.43</v>
      </c>
      <c r="F11" s="2">
        <v>15</v>
      </c>
      <c r="G11" s="2" t="s">
        <v>24</v>
      </c>
      <c r="H11" s="3">
        <f>Ingrédients[[#This Row],[Prix]]/Ingrédients[[#This Row],[Quantités]]</f>
        <v>1.2953333333333332</v>
      </c>
    </row>
    <row r="12" spans="1:8" ht="18" customHeight="1" x14ac:dyDescent="0.25">
      <c r="A12" s="1" t="s">
        <v>37</v>
      </c>
      <c r="B12" s="2" t="s">
        <v>38</v>
      </c>
      <c r="C12" s="2" t="s">
        <v>20</v>
      </c>
      <c r="D12" s="2" t="s">
        <v>13</v>
      </c>
      <c r="E12" s="3">
        <v>12.5</v>
      </c>
      <c r="F12" s="2">
        <v>15</v>
      </c>
      <c r="G12" s="2" t="s">
        <v>24</v>
      </c>
      <c r="H12" s="3">
        <f>Ingrédients[[#This Row],[Prix]]/Ingrédients[[#This Row],[Quantités]]</f>
        <v>0.83333333333333337</v>
      </c>
    </row>
    <row r="13" spans="1:8" ht="18" customHeight="1" x14ac:dyDescent="0.25">
      <c r="A13" s="1" t="s">
        <v>45</v>
      </c>
      <c r="C13" s="2" t="s">
        <v>11</v>
      </c>
      <c r="D13" s="2" t="s">
        <v>12</v>
      </c>
      <c r="E13" s="3">
        <v>13.53</v>
      </c>
      <c r="F13" s="2">
        <v>5</v>
      </c>
      <c r="G13" s="2" t="s">
        <v>24</v>
      </c>
      <c r="H13" s="3">
        <f>Ingrédients[[#This Row],[Prix]]/Ingrédients[[#This Row],[Quantités]]</f>
        <v>2.706</v>
      </c>
    </row>
    <row r="14" spans="1:8" ht="18" customHeight="1" x14ac:dyDescent="0.25">
      <c r="A14" s="1" t="s">
        <v>46</v>
      </c>
      <c r="C14" s="2" t="s">
        <v>11</v>
      </c>
      <c r="D14" s="2" t="s">
        <v>12</v>
      </c>
      <c r="E14" s="3">
        <v>13.53</v>
      </c>
      <c r="F14" s="2">
        <v>5</v>
      </c>
      <c r="G14" s="2" t="s">
        <v>24</v>
      </c>
      <c r="H14" s="3">
        <f>Ingrédients[[#This Row],[Prix]]/Ingrédients[[#This Row],[Quantités]]</f>
        <v>2.706</v>
      </c>
    </row>
    <row r="15" spans="1:8" ht="18" customHeight="1" x14ac:dyDescent="0.25">
      <c r="A15" s="1" t="s">
        <v>10</v>
      </c>
      <c r="C15" s="2" t="s">
        <v>11</v>
      </c>
      <c r="D15" s="2" t="s">
        <v>12</v>
      </c>
      <c r="E15" s="3">
        <v>8</v>
      </c>
      <c r="F15" s="2">
        <v>10</v>
      </c>
      <c r="G15" s="2" t="s">
        <v>24</v>
      </c>
      <c r="H15" s="3">
        <f>Ingrédients[[#This Row],[Prix]]/Ingrédients[[#This Row],[Quantités]]</f>
        <v>0.8</v>
      </c>
    </row>
    <row r="16" spans="1:8" ht="18" customHeight="1" x14ac:dyDescent="0.25">
      <c r="A16" s="1" t="s">
        <v>47</v>
      </c>
      <c r="B16" s="2" t="s">
        <v>16</v>
      </c>
      <c r="C16" s="2" t="s">
        <v>20</v>
      </c>
      <c r="D16" s="2" t="s">
        <v>13</v>
      </c>
      <c r="E16" s="3">
        <v>12.97</v>
      </c>
      <c r="F16" s="2">
        <v>5</v>
      </c>
      <c r="G16" s="2" t="s">
        <v>24</v>
      </c>
      <c r="H16" s="3">
        <f>Ingrédients[[#This Row],[Prix]]/Ingrédients[[#This Row],[Quantités]]</f>
        <v>2.5940000000000003</v>
      </c>
    </row>
    <row r="17" spans="1:8" ht="18" customHeight="1" x14ac:dyDescent="0.25">
      <c r="A17" s="1" t="s">
        <v>48</v>
      </c>
      <c r="B17" s="2" t="s">
        <v>15</v>
      </c>
      <c r="C17" s="2" t="s">
        <v>20</v>
      </c>
      <c r="D17" s="2" t="s">
        <v>14</v>
      </c>
      <c r="E17" s="3">
        <v>5.61</v>
      </c>
      <c r="F17" s="2">
        <v>1.2</v>
      </c>
      <c r="G17" s="2" t="s">
        <v>24</v>
      </c>
      <c r="H17" s="3">
        <f>Ingrédients[[#This Row],[Prix]]/Ingrédients[[#This Row],[Quantités]]</f>
        <v>4.6750000000000007</v>
      </c>
    </row>
    <row r="18" spans="1:8" ht="18" customHeight="1" x14ac:dyDescent="0.25">
      <c r="A18" s="1" t="s">
        <v>44</v>
      </c>
      <c r="D18" s="2" t="s">
        <v>36</v>
      </c>
      <c r="E18" s="3">
        <v>8.99</v>
      </c>
      <c r="F18" s="2">
        <v>1</v>
      </c>
      <c r="G18" s="2" t="s">
        <v>24</v>
      </c>
      <c r="H18" s="3">
        <f>Ingrédients[[#This Row],[Prix]]/Ingrédients[[#This Row],[Quantités]]</f>
        <v>8.99</v>
      </c>
    </row>
    <row r="19" spans="1:8" ht="18" customHeight="1" x14ac:dyDescent="0.25">
      <c r="A19" s="1" t="s">
        <v>43</v>
      </c>
      <c r="C19" s="2" t="s">
        <v>35</v>
      </c>
      <c r="D19" s="2" t="s">
        <v>36</v>
      </c>
      <c r="E19" s="3">
        <v>9.99</v>
      </c>
      <c r="F19" s="2">
        <v>1</v>
      </c>
      <c r="G19" s="2" t="s">
        <v>24</v>
      </c>
      <c r="H19" s="3">
        <f>Ingrédients[[#This Row],[Prix]]/Ingrédients[[#This Row],[Quantités]]</f>
        <v>9.99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E1A29-08CE-49F3-B79D-4EBC8EFC8E04}">
  <sheetPr codeName="Feuil2"/>
  <dimension ref="A1:N26"/>
  <sheetViews>
    <sheetView tabSelected="1" zoomScaleNormal="100" workbookViewId="0">
      <selection activeCell="I22" sqref="I22"/>
    </sheetView>
  </sheetViews>
  <sheetFormatPr baseColWidth="10" defaultColWidth="9.140625" defaultRowHeight="15.75" x14ac:dyDescent="0.25"/>
  <cols>
    <col min="1" max="1" width="14" style="6" customWidth="1"/>
    <col min="2" max="2" width="21.42578125" style="6" customWidth="1"/>
    <col min="3" max="3" width="16.5703125" style="6" bestFit="1" customWidth="1"/>
    <col min="4" max="10" width="13.28515625" style="6" customWidth="1"/>
    <col min="11" max="12" width="11.28515625" style="6" customWidth="1"/>
    <col min="13" max="16384" width="9.140625" style="6"/>
  </cols>
  <sheetData>
    <row r="1" spans="1:14" ht="32.25" customHeight="1" x14ac:dyDescent="0.25">
      <c r="A1" s="7" t="s">
        <v>40</v>
      </c>
      <c r="B1" s="7" t="s">
        <v>41</v>
      </c>
      <c r="C1" s="7" t="s">
        <v>33</v>
      </c>
      <c r="D1" s="7" t="s">
        <v>29</v>
      </c>
      <c r="E1" s="7" t="s">
        <v>30</v>
      </c>
      <c r="F1" s="7" t="s">
        <v>50</v>
      </c>
      <c r="G1" s="7" t="s">
        <v>49</v>
      </c>
      <c r="H1" s="7" t="s">
        <v>51</v>
      </c>
      <c r="I1" s="7" t="s">
        <v>39</v>
      </c>
      <c r="J1" s="7" t="s">
        <v>32</v>
      </c>
      <c r="K1" s="7" t="s">
        <v>31</v>
      </c>
      <c r="L1" s="7" t="s">
        <v>30</v>
      </c>
      <c r="M1" s="8"/>
      <c r="N1" s="5"/>
    </row>
    <row r="2" spans="1:14" x14ac:dyDescent="0.25">
      <c r="A2" s="12">
        <v>4567</v>
      </c>
      <c r="B2" s="13" t="s">
        <v>26</v>
      </c>
      <c r="C2" s="14" t="s">
        <v>9</v>
      </c>
      <c r="D2" s="13">
        <v>3</v>
      </c>
      <c r="E2" s="15" t="str">
        <f>IFERROR(VLOOKUP(C2,Ingrédients[[Ingrédients]:[Unités]],7,FALSE),"")</f>
        <v>Kilos / Litres</v>
      </c>
      <c r="F2" s="13"/>
      <c r="G2" s="13"/>
      <c r="H2" s="13"/>
      <c r="I2" s="13"/>
      <c r="J2" s="43">
        <v>5</v>
      </c>
      <c r="K2" s="43">
        <v>250</v>
      </c>
      <c r="L2" s="16"/>
      <c r="M2" s="8"/>
      <c r="N2" s="5"/>
    </row>
    <row r="3" spans="1:14" x14ac:dyDescent="0.25">
      <c r="A3" s="17"/>
      <c r="B3" s="9"/>
      <c r="C3" s="10" t="s">
        <v>43</v>
      </c>
      <c r="D3" s="9">
        <v>1.3</v>
      </c>
      <c r="E3" s="11" t="str">
        <f>IFERROR(VLOOKUP(C3,Ingrédients[[Ingrédients]:[Unités]],7,FALSE),"")</f>
        <v>Kilos / Litres</v>
      </c>
      <c r="F3" s="9"/>
      <c r="G3" s="9"/>
      <c r="H3" s="9"/>
      <c r="I3" s="9"/>
      <c r="J3" s="9"/>
      <c r="K3" s="9"/>
      <c r="L3" s="18"/>
      <c r="M3" s="8"/>
      <c r="N3" s="5"/>
    </row>
    <row r="4" spans="1:14" x14ac:dyDescent="0.25">
      <c r="A4" s="17"/>
      <c r="B4" s="9"/>
      <c r="C4" s="10" t="s">
        <v>8</v>
      </c>
      <c r="D4" s="9">
        <v>0.02</v>
      </c>
      <c r="E4" s="11" t="str">
        <f>IFERROR(VLOOKUP(C4,Ingrédients[[Ingrédients]:[Unités]],7,FALSE),"")</f>
        <v>Kilos / Litres</v>
      </c>
      <c r="F4" s="9"/>
      <c r="G4" s="9"/>
      <c r="H4" s="9"/>
      <c r="I4" s="9"/>
      <c r="J4" s="9"/>
      <c r="K4" s="9"/>
      <c r="L4" s="18"/>
      <c r="M4" s="8"/>
      <c r="N4" s="5"/>
    </row>
    <row r="5" spans="1:14" x14ac:dyDescent="0.25">
      <c r="A5" s="19"/>
      <c r="B5" s="20"/>
      <c r="C5" s="21" t="s">
        <v>7</v>
      </c>
      <c r="D5" s="20">
        <v>0.04</v>
      </c>
      <c r="E5" s="22" t="str">
        <f>IFERROR(VLOOKUP(C5,Ingrédients[[Ingrédients]:[Unités]],7,FALSE),"")</f>
        <v>Kilos / Litres</v>
      </c>
      <c r="F5" s="20"/>
      <c r="G5" s="20"/>
      <c r="H5" s="20"/>
      <c r="I5" s="20"/>
      <c r="J5" s="20"/>
      <c r="K5" s="20"/>
      <c r="L5" s="23"/>
      <c r="M5" s="8"/>
      <c r="N5" s="5"/>
    </row>
    <row r="6" spans="1:14" x14ac:dyDescent="0.25">
      <c r="A6" s="12">
        <v>4578</v>
      </c>
      <c r="B6" s="13" t="s">
        <v>34</v>
      </c>
      <c r="C6" s="14" t="s">
        <v>44</v>
      </c>
      <c r="D6" s="13">
        <v>1</v>
      </c>
      <c r="E6" s="24" t="str">
        <f>IFERROR(VLOOKUP(C6,Ingrédients[[Ingrédients]:[Unités]],7,FALSE),"")</f>
        <v>Kilos / Litres</v>
      </c>
      <c r="F6" s="13"/>
      <c r="G6" s="13"/>
      <c r="H6" s="13"/>
      <c r="I6" s="13"/>
      <c r="J6" s="13"/>
      <c r="K6" s="13"/>
      <c r="L6" s="16"/>
      <c r="M6" s="8"/>
      <c r="N6" s="5"/>
    </row>
    <row r="7" spans="1:14" x14ac:dyDescent="0.25">
      <c r="A7" s="25"/>
      <c r="B7" s="8"/>
      <c r="C7" s="10" t="s">
        <v>3</v>
      </c>
      <c r="D7" s="8">
        <v>2</v>
      </c>
      <c r="E7" s="11" t="str">
        <f>IFERROR(VLOOKUP(C7,Ingrédients[[Ingrédients]:[Unités]],7,FALSE),"")</f>
        <v>Pieces</v>
      </c>
      <c r="F7" s="8"/>
      <c r="G7" s="8"/>
      <c r="H7" s="8"/>
      <c r="I7" s="8"/>
      <c r="J7" s="8"/>
      <c r="K7" s="8"/>
      <c r="L7" s="26"/>
      <c r="M7" s="8"/>
      <c r="N7" s="5"/>
    </row>
    <row r="8" spans="1:14" x14ac:dyDescent="0.25">
      <c r="A8" s="25"/>
      <c r="B8" s="8"/>
      <c r="C8" s="10" t="s">
        <v>2</v>
      </c>
      <c r="D8" s="8">
        <v>0.5</v>
      </c>
      <c r="E8" s="11" t="str">
        <f>IFERROR(VLOOKUP(C8,Ingrédients[[Ingrédients]:[Unités]],7,FALSE),"")</f>
        <v>Kilos / Litres</v>
      </c>
      <c r="F8" s="8"/>
      <c r="G8" s="8"/>
      <c r="H8" s="8"/>
      <c r="I8" s="8"/>
      <c r="J8" s="8"/>
      <c r="K8" s="8"/>
      <c r="L8" s="26"/>
      <c r="M8" s="8"/>
      <c r="N8" s="5"/>
    </row>
    <row r="9" spans="1:14" x14ac:dyDescent="0.25">
      <c r="A9" s="25"/>
      <c r="B9" s="8"/>
      <c r="C9" s="10" t="s">
        <v>5</v>
      </c>
      <c r="D9" s="8">
        <v>0.1</v>
      </c>
      <c r="E9" s="11" t="str">
        <f>IFERROR(VLOOKUP(C9,Ingrédients[[Ingrédients]:[Unités]],7,FALSE),"")</f>
        <v>Kilos / Litres</v>
      </c>
      <c r="F9" s="8"/>
      <c r="G9" s="8"/>
      <c r="H9" s="8"/>
      <c r="I9" s="8"/>
      <c r="J9" s="8"/>
      <c r="K9" s="8"/>
      <c r="L9" s="26"/>
      <c r="M9" s="8"/>
      <c r="N9" s="5"/>
    </row>
    <row r="10" spans="1:14" x14ac:dyDescent="0.25">
      <c r="A10" s="25"/>
      <c r="B10" s="8"/>
      <c r="C10" s="10" t="s">
        <v>47</v>
      </c>
      <c r="D10" s="8">
        <v>0.02</v>
      </c>
      <c r="E10" s="11" t="str">
        <f>IFERROR(VLOOKUP(C10,Ingrédients[[Ingrédients]:[Unités]],7,FALSE),"")</f>
        <v>Kilos / Litres</v>
      </c>
      <c r="F10" s="8"/>
      <c r="G10" s="8"/>
      <c r="H10" s="8"/>
      <c r="I10" s="8"/>
      <c r="J10" s="8"/>
      <c r="K10" s="8"/>
      <c r="L10" s="26"/>
      <c r="M10" s="8"/>
      <c r="N10" s="5"/>
    </row>
    <row r="11" spans="1:14" x14ac:dyDescent="0.25">
      <c r="A11" s="27"/>
      <c r="B11" s="28"/>
      <c r="C11" s="21" t="s">
        <v>48</v>
      </c>
      <c r="D11" s="28">
        <v>0.15</v>
      </c>
      <c r="E11" s="22" t="str">
        <f>IFERROR(VLOOKUP(C11,Ingrédients[[Ingrédients]:[Unités]],7,FALSE),"")</f>
        <v>Kilos / Litres</v>
      </c>
      <c r="F11" s="28"/>
      <c r="G11" s="28"/>
      <c r="H11" s="28"/>
      <c r="I11" s="28"/>
      <c r="J11" s="28"/>
      <c r="K11" s="28"/>
      <c r="L11" s="29"/>
      <c r="M11" s="8"/>
      <c r="N11" s="5"/>
    </row>
    <row r="12" spans="1:14" x14ac:dyDescent="0.25">
      <c r="A12" s="12">
        <v>1236</v>
      </c>
      <c r="B12" s="13" t="s">
        <v>28</v>
      </c>
      <c r="C12" s="14" t="s">
        <v>1</v>
      </c>
      <c r="D12" s="13">
        <v>150</v>
      </c>
      <c r="E12" s="24" t="str">
        <f>IFERROR(VLOOKUP(C12,Ingrédients[[Ingrédients]:[Unités]],7,FALSE),"")</f>
        <v>Pièces</v>
      </c>
      <c r="F12" s="13"/>
      <c r="G12" s="13"/>
      <c r="H12" s="13"/>
      <c r="I12" s="13"/>
      <c r="J12" s="13"/>
      <c r="K12" s="13"/>
      <c r="L12" s="16"/>
      <c r="M12" s="8"/>
      <c r="N12" s="5"/>
    </row>
    <row r="13" spans="1:14" x14ac:dyDescent="0.25">
      <c r="A13" s="17"/>
      <c r="B13" s="9"/>
      <c r="C13" s="10" t="s">
        <v>7</v>
      </c>
      <c r="D13" s="9">
        <v>2.2999999999999998</v>
      </c>
      <c r="E13" s="11" t="str">
        <f>IFERROR(VLOOKUP(C13,Ingrédients[[Ingrédients]:[Unités]],7,FALSE),"")</f>
        <v>Kilos / Litres</v>
      </c>
      <c r="F13" s="9"/>
      <c r="G13" s="9"/>
      <c r="H13" s="9"/>
      <c r="I13" s="9"/>
      <c r="J13" s="9"/>
      <c r="K13" s="9"/>
      <c r="L13" s="18"/>
      <c r="M13" s="8"/>
      <c r="N13" s="5"/>
    </row>
    <row r="14" spans="1:14" x14ac:dyDescent="0.25">
      <c r="A14" s="19"/>
      <c r="B14" s="20"/>
      <c r="C14" s="21" t="s">
        <v>10</v>
      </c>
      <c r="D14" s="20">
        <v>0.5</v>
      </c>
      <c r="E14" s="22" t="str">
        <f>IFERROR(VLOOKUP(C14,Ingrédients[[Ingrédients]:[Unités]],7,FALSE),"")</f>
        <v>Kilos / Litres</v>
      </c>
      <c r="F14" s="20"/>
      <c r="G14" s="20"/>
      <c r="H14" s="20"/>
      <c r="I14" s="20"/>
      <c r="J14" s="20"/>
      <c r="K14" s="20"/>
      <c r="L14" s="23"/>
      <c r="M14" s="8"/>
      <c r="N14" s="5"/>
    </row>
    <row r="15" spans="1:14" x14ac:dyDescent="0.25">
      <c r="A15" s="30">
        <v>1000</v>
      </c>
      <c r="B15" s="31" t="s">
        <v>27</v>
      </c>
      <c r="C15" s="32" t="s">
        <v>2</v>
      </c>
      <c r="D15" s="31">
        <v>100</v>
      </c>
      <c r="E15" s="33" t="str">
        <f>IFERROR(VLOOKUP(C15,Ingrédients[[Ingrédients]:[Unités]],7,FALSE),"")</f>
        <v>Kilos / Litres</v>
      </c>
      <c r="F15" s="31"/>
      <c r="G15" s="31"/>
      <c r="H15" s="31"/>
      <c r="I15" s="31"/>
      <c r="J15" s="31"/>
      <c r="K15" s="31"/>
      <c r="L15" s="34"/>
      <c r="M15" s="8"/>
      <c r="N15" s="5"/>
    </row>
    <row r="16" spans="1:14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5"/>
    </row>
    <row r="17" spans="1:14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5"/>
    </row>
    <row r="18" spans="1:14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5"/>
    </row>
    <row r="19" spans="1:14" x14ac:dyDescent="0.25">
      <c r="A19" s="8"/>
      <c r="B19" s="8"/>
      <c r="C19" s="8"/>
      <c r="D19" s="8"/>
      <c r="E19" s="8"/>
      <c r="F19" s="8"/>
      <c r="I19" s="8"/>
      <c r="J19" s="8"/>
      <c r="K19" s="8"/>
      <c r="L19" s="8"/>
      <c r="M19" s="8"/>
      <c r="N19" s="5"/>
    </row>
    <row r="20" spans="1:14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9E5BC5C-ADB6-4810-83DA-057A540BFAAE}">
          <x14:formula1>
            <xm:f>Ingrédients!$A$2:$A$19</xm:f>
          </x14:formula1>
          <xm:sqref>C2:C20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4BE65-7336-4952-B052-3C8E5E03E250}">
  <sheetPr codeName="Feuil4"/>
  <dimension ref="A1:I10"/>
  <sheetViews>
    <sheetView workbookViewId="0">
      <selection activeCell="G22" sqref="G22"/>
    </sheetView>
  </sheetViews>
  <sheetFormatPr baseColWidth="10" defaultRowHeight="15" x14ac:dyDescent="0.25"/>
  <cols>
    <col min="1" max="1" width="10.28515625" customWidth="1"/>
    <col min="2" max="2" width="27.7109375" customWidth="1"/>
    <col min="3" max="4" width="17.7109375" customWidth="1"/>
    <col min="5" max="5" width="12.28515625" customWidth="1"/>
    <col min="6" max="6" width="20" customWidth="1"/>
    <col min="7" max="8" width="17.7109375" customWidth="1"/>
  </cols>
  <sheetData>
    <row r="1" spans="1:9" ht="39.75" customHeight="1" x14ac:dyDescent="0.25">
      <c r="A1" s="40" t="s">
        <v>66</v>
      </c>
      <c r="B1" s="39" t="s">
        <v>62</v>
      </c>
      <c r="C1" s="40" t="s">
        <v>65</v>
      </c>
      <c r="D1" s="39" t="s">
        <v>58</v>
      </c>
      <c r="E1" s="40" t="s">
        <v>63</v>
      </c>
      <c r="F1" s="40" t="s">
        <v>64</v>
      </c>
      <c r="G1" s="39" t="s">
        <v>61</v>
      </c>
      <c r="H1" s="39" t="s">
        <v>59</v>
      </c>
      <c r="I1" s="39" t="s">
        <v>60</v>
      </c>
    </row>
    <row r="2" spans="1:9" ht="24" customHeight="1" x14ac:dyDescent="0.25">
      <c r="A2" s="36">
        <v>4567</v>
      </c>
      <c r="B2" s="36" t="s">
        <v>26</v>
      </c>
      <c r="C2" s="41">
        <v>4.3600000000000003</v>
      </c>
      <c r="D2" s="42">
        <v>16.940000000000001</v>
      </c>
      <c r="E2" s="41">
        <v>5</v>
      </c>
      <c r="F2" s="41">
        <v>250</v>
      </c>
      <c r="G2" s="37">
        <f>(F2*D2)/CONVERT(C2,"kg","g")</f>
        <v>0.97133027522935778</v>
      </c>
      <c r="H2" s="37">
        <v>4.99</v>
      </c>
      <c r="I2" s="38">
        <f>(H2-G2)/H2</f>
        <v>0.80534463422257363</v>
      </c>
    </row>
    <row r="3" spans="1:9" ht="24" customHeight="1" x14ac:dyDescent="0.25">
      <c r="A3" s="36">
        <v>4578</v>
      </c>
      <c r="B3" s="36" t="s">
        <v>34</v>
      </c>
      <c r="C3" s="4"/>
      <c r="D3" s="37"/>
      <c r="E3" s="4"/>
      <c r="F3" s="4"/>
      <c r="G3" s="37" t="e">
        <f t="shared" ref="G3:G5" si="0">(F3*D3)/CONVERT(C3,"kg","g")</f>
        <v>#DIV/0!</v>
      </c>
      <c r="H3" s="37">
        <v>3.49</v>
      </c>
      <c r="I3" s="38" t="e">
        <f t="shared" ref="I3:I5" si="1">(H3-G3)/H3</f>
        <v>#DIV/0!</v>
      </c>
    </row>
    <row r="4" spans="1:9" ht="24" customHeight="1" x14ac:dyDescent="0.25">
      <c r="A4" s="36">
        <v>1236</v>
      </c>
      <c r="B4" s="36" t="s">
        <v>28</v>
      </c>
      <c r="C4" s="4"/>
      <c r="D4" s="37"/>
      <c r="E4" s="4"/>
      <c r="F4" s="4"/>
      <c r="G4" s="37" t="e">
        <f t="shared" si="0"/>
        <v>#DIV/0!</v>
      </c>
      <c r="H4" s="37">
        <v>2.99</v>
      </c>
      <c r="I4" s="38" t="e">
        <f t="shared" si="1"/>
        <v>#DIV/0!</v>
      </c>
    </row>
    <row r="5" spans="1:9" ht="24" customHeight="1" x14ac:dyDescent="0.25">
      <c r="A5" s="36">
        <v>1000</v>
      </c>
      <c r="B5" s="36" t="s">
        <v>27</v>
      </c>
      <c r="C5" s="4"/>
      <c r="D5" s="37"/>
      <c r="E5" s="4"/>
      <c r="F5" s="4"/>
      <c r="G5" s="37" t="e">
        <f t="shared" si="0"/>
        <v>#DIV/0!</v>
      </c>
      <c r="H5" s="37">
        <v>2.99</v>
      </c>
      <c r="I5" s="38" t="e">
        <f t="shared" si="1"/>
        <v>#DIV/0!</v>
      </c>
    </row>
    <row r="9" spans="1:9" x14ac:dyDescent="0.25">
      <c r="F9" s="35"/>
    </row>
    <row r="10" spans="1:9" x14ac:dyDescent="0.25">
      <c r="G10" s="3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Ingrédients</vt:lpstr>
      <vt:lpstr>Recettes</vt:lpstr>
      <vt:lpstr>Marges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Yves</cp:lastModifiedBy>
  <dcterms:created xsi:type="dcterms:W3CDTF">2020-11-08T16:52:49Z</dcterms:created>
  <dcterms:modified xsi:type="dcterms:W3CDTF">2020-11-10T18:22:09Z</dcterms:modified>
</cp:coreProperties>
</file>