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05" windowWidth="23475" windowHeight="89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2" i="1" l="1"/>
  <c r="J46" i="1"/>
  <c r="J47" i="1" s="1"/>
  <c r="G46" i="1"/>
  <c r="G47" i="1" s="1"/>
  <c r="D45" i="1"/>
  <c r="G45" i="1" s="1"/>
  <c r="J45" i="1" s="1"/>
  <c r="J37" i="1"/>
  <c r="G37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G19" i="1" l="1"/>
  <c r="G20" i="1" l="1"/>
  <c r="G25" i="1"/>
  <c r="G18" i="1"/>
  <c r="G26" i="1" l="1"/>
  <c r="J25" i="1"/>
  <c r="G22" i="1"/>
  <c r="J20" i="1"/>
  <c r="J19" i="1"/>
  <c r="G23" i="1"/>
  <c r="G21" i="1"/>
  <c r="G24" i="1"/>
  <c r="J26" i="1" l="1"/>
  <c r="J22" i="1"/>
  <c r="J24" i="1"/>
  <c r="J23" i="1"/>
  <c r="J21" i="1"/>
  <c r="K32" i="1" l="1"/>
  <c r="G32" i="1"/>
  <c r="H32" i="1"/>
  <c r="K31" i="1" l="1"/>
  <c r="J30" i="1" s="1"/>
  <c r="J32" i="1"/>
  <c r="H31" i="1"/>
  <c r="G31" i="1"/>
  <c r="G30" i="1"/>
  <c r="J31" i="1" l="1"/>
  <c r="H30" i="1"/>
  <c r="G29" i="1" s="1"/>
  <c r="H29" i="1" s="1"/>
  <c r="K30" i="1"/>
  <c r="J29" i="1" s="1"/>
  <c r="K29" i="1" s="1"/>
  <c r="G28" i="1" l="1"/>
  <c r="H28" i="1" s="1"/>
  <c r="J28" i="1"/>
  <c r="K28" i="1" s="1"/>
  <c r="J27" i="1" l="1"/>
  <c r="K27" i="1" s="1"/>
  <c r="G27" i="1"/>
  <c r="H27" i="1" s="1"/>
  <c r="G36" i="1" l="1"/>
  <c r="H36" i="1" s="1"/>
  <c r="J36" i="1"/>
  <c r="K36" i="1" s="1"/>
  <c r="J35" i="1" l="1"/>
  <c r="K35" i="1" s="1"/>
  <c r="G35" i="1"/>
  <c r="J34" i="1" l="1"/>
  <c r="K34" i="1" s="1"/>
  <c r="J33" i="1" s="1"/>
  <c r="J39" i="1" s="1"/>
  <c r="J43" i="1" s="1"/>
  <c r="H35" i="1"/>
  <c r="G34" i="1" l="1"/>
  <c r="H34" i="1" s="1"/>
  <c r="G33" i="1" s="1"/>
  <c r="G39" i="1" s="1"/>
  <c r="G43" i="1" s="1"/>
</calcChain>
</file>

<file path=xl/sharedStrings.xml><?xml version="1.0" encoding="utf-8"?>
<sst xmlns="http://schemas.openxmlformats.org/spreadsheetml/2006/main" count="47" uniqueCount="38">
  <si>
    <t>Client :</t>
  </si>
  <si>
    <t>Chantier :</t>
  </si>
  <si>
    <t>Nb regards :</t>
  </si>
  <si>
    <t xml:space="preserve">Entrée </t>
  </si>
  <si>
    <t>Sortie</t>
  </si>
  <si>
    <t>TOTAL</t>
  </si>
  <si>
    <t>Désignation</t>
  </si>
  <si>
    <t>Hauteur</t>
  </si>
  <si>
    <t>Fond (160-200-250)</t>
  </si>
  <si>
    <t>Fond (300-400)</t>
  </si>
  <si>
    <t>Fond (500-600)</t>
  </si>
  <si>
    <t>Fond D1300 (800)</t>
  </si>
  <si>
    <t>Fond D1500 (1000)</t>
  </si>
  <si>
    <t>DR 1300 + chem</t>
  </si>
  <si>
    <t>DR 1300 x 600</t>
  </si>
  <si>
    <t>DR 1500 + chem.</t>
  </si>
  <si>
    <t>DR 1500 x 600</t>
  </si>
  <si>
    <t>AR</t>
  </si>
  <si>
    <t>Cône</t>
  </si>
  <si>
    <t>DR</t>
  </si>
  <si>
    <t>RSC</t>
  </si>
  <si>
    <t>Fonte</t>
  </si>
  <si>
    <t>Total éléments [mm]</t>
  </si>
  <si>
    <t>Marge [mm]</t>
  </si>
  <si>
    <t>Tampon + béton [mm]</t>
  </si>
  <si>
    <t>Hauteur regard [mm]</t>
  </si>
  <si>
    <t>Différence [mm]</t>
  </si>
  <si>
    <t>EU2</t>
  </si>
  <si>
    <t>EU4</t>
  </si>
  <si>
    <t>PP annelé</t>
  </si>
  <si>
    <t>Béton armé</t>
  </si>
  <si>
    <t>A angle</t>
  </si>
  <si>
    <t>L'opération sera répétée N fois, soit N la valeur indiquée en cellule D12.</t>
  </si>
  <si>
    <t>J'ai créé une macro permettant de sélectionner les colonnes I:K et les copier dans la colonne vide suivante (ici L).</t>
  </si>
  <si>
    <t>En revanche, les plages de données des graphiques restent fixes, j'aimerai donc que chaque graphique ai sa propre plage.</t>
  </si>
  <si>
    <t>Pour le premier graphique, la plage de données est G46:G47, pour le deuxième, J46:J47, et celle du troisième devrait être</t>
  </si>
  <si>
    <t>M46:M47 et ainsi de suite.</t>
  </si>
  <si>
    <t>Le code pour la copie fonctionne très bien, c'est celui des modifications des plages de données qui me pose problème…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</si>
</sst>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°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0"/>
      <color rgb="FF000000"/>
      <name val="Calibri"/>
      <family val="2"/>
    </font>
    <font>
      <b/>
      <sz val="11"/>
      <color rgb="FF000000"/>
      <name val="Calibri"/>
      <family val="2"/>
    </font>
    <font>
      <sz val="9"/>
      <color rgb="FF000000"/>
      <name val="Calibri"/>
      <family val="2"/>
    </font>
    <font>
      <b/>
      <sz val="8"/>
      <color rgb="FF000000"/>
      <name val="Calibri"/>
      <family val="2"/>
    </font>
    <font>
      <b/>
      <u/>
      <sz val="10"/>
      <color rgb="FF000000"/>
      <name val="Calibri"/>
      <family val="2"/>
    </font>
    <font>
      <sz val="10"/>
      <color rgb="FF000000"/>
      <name val="Calibri"/>
      <family val="2"/>
    </font>
    <font>
      <b/>
      <sz val="9"/>
      <color rgb="FF000000"/>
      <name val="Calibri"/>
      <family val="2"/>
    </font>
    <font>
      <sz val="8"/>
      <color rgb="FF000000"/>
      <name val="Calibri"/>
      <family val="2"/>
    </font>
    <font>
      <sz val="10"/>
      <color rgb="FFFFFFFF"/>
      <name val="Calibri"/>
      <family val="2"/>
    </font>
    <font>
      <sz val="10"/>
      <name val="Calibri"/>
      <family val="2"/>
    </font>
    <font>
      <sz val="11"/>
      <color rgb="FFFFFFFF"/>
      <name val="Calibri"/>
      <family val="2"/>
    </font>
    <font>
      <b/>
      <sz val="11"/>
      <color theme="8" tint="-0.499984740745262"/>
      <name val="Calibri"/>
      <family val="2"/>
    </font>
    <font>
      <sz val="12"/>
      <color theme="9" tint="-0.249977111117893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sz val="10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B8CCE4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rgb="FF000000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/>
      <right/>
      <top style="double">
        <color rgb="FFFF0000"/>
      </top>
      <bottom/>
      <diagonal/>
    </border>
    <border>
      <left/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/>
      <top/>
      <bottom/>
      <diagonal/>
    </border>
    <border>
      <left/>
      <right style="double">
        <color rgb="FFFF0000"/>
      </right>
      <top/>
      <bottom/>
      <diagonal/>
    </border>
    <border>
      <left/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/>
      <top style="medium">
        <color indexed="64"/>
      </top>
      <bottom style="medium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/>
      <top/>
      <bottom style="double">
        <color rgb="FFFF0000"/>
      </bottom>
      <diagonal/>
    </border>
    <border>
      <left/>
      <right/>
      <top/>
      <bottom style="double">
        <color rgb="FFFF0000"/>
      </bottom>
      <diagonal/>
    </border>
    <border>
      <left/>
      <right style="double">
        <color rgb="FFFF0000"/>
      </right>
      <top/>
      <bottom style="double">
        <color rgb="FFFF0000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 applyFill="1" applyBorder="1"/>
    <xf numFmtId="0" fontId="2" fillId="0" borderId="0" xfId="0" applyFont="1" applyFill="1" applyBorder="1" applyAlignment="1">
      <alignment horizontal="right" indent="1"/>
    </xf>
    <xf numFmtId="0" fontId="1" fillId="0" borderId="0" xfId="0" applyFont="1" applyFill="1" applyBorder="1" applyAlignment="1"/>
    <xf numFmtId="0" fontId="3" fillId="0" borderId="0" xfId="0" applyFont="1" applyFill="1" applyBorder="1"/>
    <xf numFmtId="0" fontId="4" fillId="0" borderId="0" xfId="0" applyFont="1" applyFill="1" applyBorder="1"/>
    <xf numFmtId="0" fontId="1" fillId="3" borderId="1" xfId="0" applyFont="1" applyFill="1" applyBorder="1" applyAlignment="1">
      <alignment horizontal="center"/>
    </xf>
    <xf numFmtId="0" fontId="2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3" fillId="5" borderId="1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1" fillId="6" borderId="0" xfId="0" applyFont="1" applyFill="1" applyBorder="1"/>
    <xf numFmtId="0" fontId="4" fillId="6" borderId="4" xfId="0" applyFont="1" applyFill="1" applyBorder="1" applyAlignment="1">
      <alignment horizontal="right"/>
    </xf>
    <xf numFmtId="0" fontId="2" fillId="7" borderId="4" xfId="0" applyFont="1" applyFill="1" applyBorder="1" applyAlignment="1">
      <alignment horizontal="center"/>
    </xf>
    <xf numFmtId="0" fontId="1" fillId="7" borderId="0" xfId="0" applyFont="1" applyFill="1" applyBorder="1"/>
    <xf numFmtId="0" fontId="4" fillId="7" borderId="4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textRotation="90"/>
    </xf>
    <xf numFmtId="0" fontId="7" fillId="0" borderId="4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12" fillId="0" borderId="0" xfId="0" applyFont="1" applyFill="1" applyBorder="1"/>
    <xf numFmtId="0" fontId="10" fillId="0" borderId="0" xfId="0" applyFont="1" applyFill="1" applyBorder="1"/>
    <xf numFmtId="0" fontId="1" fillId="2" borderId="0" xfId="0" applyFont="1" applyFill="1" applyBorder="1"/>
    <xf numFmtId="0" fontId="2" fillId="2" borderId="0" xfId="0" applyFont="1" applyFill="1" applyBorder="1" applyAlignment="1">
      <alignment horizontal="right" indent="1"/>
    </xf>
    <xf numFmtId="0" fontId="1" fillId="8" borderId="1" xfId="0" applyFont="1" applyFill="1" applyBorder="1" applyAlignment="1">
      <alignment horizontal="center"/>
    </xf>
    <xf numFmtId="0" fontId="4" fillId="8" borderId="4" xfId="0" applyFont="1" applyFill="1" applyBorder="1" applyAlignment="1">
      <alignment horizontal="right"/>
    </xf>
    <xf numFmtId="0" fontId="7" fillId="2" borderId="0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7" fillId="2" borderId="0" xfId="0" applyFont="1" applyFill="1" applyBorder="1"/>
    <xf numFmtId="0" fontId="10" fillId="2" borderId="0" xfId="0" applyFont="1" applyFill="1" applyBorder="1"/>
    <xf numFmtId="164" fontId="1" fillId="4" borderId="6" xfId="0" applyNumberFormat="1" applyFont="1" applyFill="1" applyBorder="1" applyAlignment="1">
      <alignment horizontal="center"/>
    </xf>
    <xf numFmtId="0" fontId="4" fillId="6" borderId="7" xfId="0" applyFont="1" applyFill="1" applyBorder="1" applyAlignment="1">
      <alignment horizontal="left"/>
    </xf>
    <xf numFmtId="0" fontId="4" fillId="7" borderId="7" xfId="0" applyFont="1" applyFill="1" applyBorder="1" applyAlignment="1">
      <alignment horizontal="left"/>
    </xf>
    <xf numFmtId="0" fontId="1" fillId="2" borderId="8" xfId="0" applyFont="1" applyFill="1" applyBorder="1"/>
    <xf numFmtId="0" fontId="1" fillId="2" borderId="9" xfId="0" applyFont="1" applyFill="1" applyBorder="1"/>
    <xf numFmtId="0" fontId="1" fillId="2" borderId="10" xfId="0" applyFont="1" applyFill="1" applyBorder="1"/>
    <xf numFmtId="0" fontId="1" fillId="2" borderId="11" xfId="0" applyFont="1" applyFill="1" applyBorder="1"/>
    <xf numFmtId="0" fontId="1" fillId="2" borderId="12" xfId="0" applyFont="1" applyFill="1" applyBorder="1" applyAlignment="1"/>
    <xf numFmtId="0" fontId="1" fillId="2" borderId="12" xfId="0" applyFont="1" applyFill="1" applyBorder="1"/>
    <xf numFmtId="0" fontId="1" fillId="8" borderId="11" xfId="0" applyFont="1" applyFill="1" applyBorder="1"/>
    <xf numFmtId="0" fontId="4" fillId="8" borderId="14" xfId="0" applyFont="1" applyFill="1" applyBorder="1" applyAlignment="1">
      <alignment horizontal="left"/>
    </xf>
    <xf numFmtId="0" fontId="7" fillId="2" borderId="12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7" fillId="2" borderId="11" xfId="0" applyFont="1" applyFill="1" applyBorder="1"/>
    <xf numFmtId="0" fontId="7" fillId="2" borderId="12" xfId="0" applyFont="1" applyFill="1" applyBorder="1"/>
    <xf numFmtId="0" fontId="10" fillId="2" borderId="11" xfId="0" applyFont="1" applyFill="1" applyBorder="1"/>
    <xf numFmtId="0" fontId="10" fillId="2" borderId="12" xfId="0" applyFont="1" applyFill="1" applyBorder="1"/>
    <xf numFmtId="1" fontId="13" fillId="9" borderId="0" xfId="0" applyNumberFormat="1" applyFont="1" applyFill="1" applyBorder="1" applyAlignment="1">
      <alignment horizontal="center"/>
    </xf>
    <xf numFmtId="0" fontId="14" fillId="0" borderId="0" xfId="0" applyFont="1"/>
    <xf numFmtId="0" fontId="15" fillId="0" borderId="0" xfId="0" applyFont="1"/>
    <xf numFmtId="164" fontId="16" fillId="0" borderId="0" xfId="0" applyNumberFormat="1" applyFont="1" applyFill="1" applyBorder="1"/>
    <xf numFmtId="164" fontId="0" fillId="0" borderId="0" xfId="0" applyNumberFormat="1" applyFont="1"/>
    <xf numFmtId="0" fontId="0" fillId="0" borderId="12" xfId="0" applyBorder="1"/>
    <xf numFmtId="0" fontId="0" fillId="2" borderId="17" xfId="0" applyFill="1" applyBorder="1"/>
    <xf numFmtId="164" fontId="0" fillId="10" borderId="18" xfId="0" applyNumberFormat="1" applyFont="1" applyFill="1" applyBorder="1"/>
    <xf numFmtId="0" fontId="0" fillId="2" borderId="19" xfId="0" applyFill="1" applyBorder="1"/>
    <xf numFmtId="164" fontId="16" fillId="10" borderId="0" xfId="0" applyNumberFormat="1" applyFont="1" applyFill="1" applyBorder="1"/>
    <xf numFmtId="164" fontId="10" fillId="2" borderId="12" xfId="0" applyNumberFormat="1" applyFont="1" applyFill="1" applyBorder="1"/>
    <xf numFmtId="164" fontId="10" fillId="0" borderId="12" xfId="0" applyNumberFormat="1" applyFont="1" applyFill="1" applyBorder="1"/>
    <xf numFmtId="164" fontId="1" fillId="11" borderId="13" xfId="0" applyNumberFormat="1" applyFont="1" applyFill="1" applyBorder="1" applyAlignment="1">
      <alignment horizontal="center"/>
    </xf>
    <xf numFmtId="0" fontId="8" fillId="8" borderId="15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textRotation="90"/>
    </xf>
    <xf numFmtId="0" fontId="8" fillId="5" borderId="2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4F81BD"/>
            </a:solidFill>
            <a:ln w="22225">
              <a:solidFill>
                <a:sysClr val="windowText" lastClr="000000"/>
              </a:solidFill>
            </a:ln>
          </c:spPr>
          <c:dLbls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Feuil1!$G$46:$G$47</c:f>
              <c:numCache>
                <c:formatCode>#\°</c:formatCode>
                <c:ptCount val="2"/>
                <c:pt idx="0">
                  <c:v>135</c:v>
                </c:pt>
                <c:pt idx="1">
                  <c:v>225</c:v>
                </c:pt>
              </c:numCache>
            </c:numRef>
          </c:val>
        </c:ser>
        <c:dLbls>
          <c:showLegendKey val="0"/>
          <c:showVal val="1"/>
          <c:showCatName val="1"/>
          <c:showSerName val="0"/>
          <c:showPercent val="0"/>
          <c:showBubbleSize val="0"/>
          <c:showLeaderLines val="0"/>
        </c:dLbls>
        <c:firstSliceAng val="18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4F81BD"/>
            </a:solidFill>
            <a:ln w="22225">
              <a:solidFill>
                <a:sysClr val="windowText" lastClr="000000"/>
              </a:solidFill>
            </a:ln>
          </c:spPr>
          <c:dLbls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Feuil1!$J$46:$J$47</c:f>
              <c:numCache>
                <c:formatCode>#\°</c:formatCode>
                <c:ptCount val="2"/>
                <c:pt idx="0">
                  <c:v>150</c:v>
                </c:pt>
                <c:pt idx="1">
                  <c:v>210</c:v>
                </c:pt>
              </c:numCache>
            </c:numRef>
          </c:val>
        </c:ser>
        <c:dLbls>
          <c:showLegendKey val="0"/>
          <c:showVal val="1"/>
          <c:showCatName val="1"/>
          <c:showSerName val="0"/>
          <c:showPercent val="0"/>
          <c:showBubbleSize val="0"/>
          <c:showLeaderLines val="0"/>
        </c:dLbls>
        <c:firstSliceAng val="18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75491</xdr:colOff>
      <xdr:row>3</xdr:row>
      <xdr:rowOff>83059</xdr:rowOff>
    </xdr:from>
    <xdr:to>
      <xdr:col>8</xdr:col>
      <xdr:colOff>0</xdr:colOff>
      <xdr:row>11</xdr:row>
      <xdr:rowOff>87389</xdr:rowOff>
    </xdr:to>
    <xdr:graphicFrame macro="">
      <xdr:nvGraphicFramePr>
        <xdr:cNvPr id="33" name="Graphique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6163</xdr:colOff>
      <xdr:row>10</xdr:row>
      <xdr:rowOff>62194</xdr:rowOff>
    </xdr:from>
    <xdr:to>
      <xdr:col>7</xdr:col>
      <xdr:colOff>8965</xdr:colOff>
      <xdr:row>11</xdr:row>
      <xdr:rowOff>137832</xdr:rowOff>
    </xdr:to>
    <xdr:cxnSp macro="">
      <xdr:nvCxnSpPr>
        <xdr:cNvPr id="34" name="Connecteur droit avec flèche 33"/>
        <xdr:cNvCxnSpPr/>
      </xdr:nvCxnSpPr>
      <xdr:spPr>
        <a:xfrm flipH="1" flipV="1">
          <a:off x="2730313" y="1519519"/>
          <a:ext cx="2802" cy="275663"/>
        </a:xfrm>
        <a:prstGeom prst="straightConnector1">
          <a:avLst/>
        </a:prstGeom>
        <a:noFill/>
        <a:ln w="22225" cap="flat" cmpd="sng" algn="ctr">
          <a:solidFill>
            <a:sysClr val="windowText" lastClr="000000"/>
          </a:solidFill>
          <a:prstDash val="solid"/>
          <a:tailEnd type="arrow"/>
        </a:ln>
        <a:effectLst/>
      </xdr:spPr>
    </xdr:cxnSp>
    <xdr:clientData/>
  </xdr:twoCellAnchor>
  <xdr:twoCellAnchor>
    <xdr:from>
      <xdr:col>8</xdr:col>
      <xdr:colOff>75491</xdr:colOff>
      <xdr:row>3</xdr:row>
      <xdr:rowOff>83059</xdr:rowOff>
    </xdr:from>
    <xdr:to>
      <xdr:col>11</xdr:col>
      <xdr:colOff>0</xdr:colOff>
      <xdr:row>11</xdr:row>
      <xdr:rowOff>87389</xdr:rowOff>
    </xdr:to>
    <xdr:graphicFrame macro="">
      <xdr:nvGraphicFramePr>
        <xdr:cNvPr id="35" name="Graphique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6163</xdr:colOff>
      <xdr:row>10</xdr:row>
      <xdr:rowOff>62194</xdr:rowOff>
    </xdr:from>
    <xdr:to>
      <xdr:col>10</xdr:col>
      <xdr:colOff>8965</xdr:colOff>
      <xdr:row>11</xdr:row>
      <xdr:rowOff>137832</xdr:rowOff>
    </xdr:to>
    <xdr:cxnSp macro="">
      <xdr:nvCxnSpPr>
        <xdr:cNvPr id="36" name="Connecteur droit avec flèche 35"/>
        <xdr:cNvCxnSpPr/>
      </xdr:nvCxnSpPr>
      <xdr:spPr>
        <a:xfrm flipH="1" flipV="1">
          <a:off x="4073338" y="1519519"/>
          <a:ext cx="2802" cy="275663"/>
        </a:xfrm>
        <a:prstGeom prst="straightConnector1">
          <a:avLst/>
        </a:prstGeom>
        <a:noFill/>
        <a:ln w="22225" cap="flat" cmpd="sng" algn="ctr">
          <a:solidFill>
            <a:sysClr val="windowText" lastClr="000000"/>
          </a:solidFill>
          <a:prstDash val="solid"/>
          <a:tailEnd type="arrow"/>
        </a:ln>
        <a:effectLst/>
      </xdr:spPr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638175</xdr:colOff>
          <xdr:row>57</xdr:row>
          <xdr:rowOff>142875</xdr:rowOff>
        </xdr:from>
        <xdr:to>
          <xdr:col>6</xdr:col>
          <xdr:colOff>171450</xdr:colOff>
          <xdr:row>59</xdr:row>
          <xdr:rowOff>161925</xdr:rowOff>
        </xdr:to>
        <xdr:sp macro="" textlink="">
          <xdr:nvSpPr>
            <xdr:cNvPr id="1025" name="Copi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57"/>
  <sheetViews>
    <sheetView tabSelected="1" zoomScale="90" zoomScaleNormal="90" workbookViewId="0">
      <selection activeCell="R16" sqref="R16"/>
    </sheetView>
  </sheetViews>
  <sheetFormatPr baseColWidth="10" defaultRowHeight="15" x14ac:dyDescent="0.25"/>
  <cols>
    <col min="1" max="1" width="1.28515625" customWidth="1"/>
    <col min="2" max="2" width="2.7109375" customWidth="1"/>
    <col min="3" max="3" width="18" bestFit="1" customWidth="1"/>
    <col min="4" max="4" width="7.42578125" bestFit="1" customWidth="1"/>
    <col min="5" max="5" width="1" customWidth="1"/>
    <col min="6" max="6" width="2.7109375" customWidth="1"/>
    <col min="7" max="7" width="7.7109375" customWidth="1"/>
    <col min="8" max="8" width="9.7109375" customWidth="1"/>
    <col min="9" max="9" width="2.7109375" customWidth="1"/>
    <col min="10" max="10" width="7.7109375" customWidth="1"/>
    <col min="11" max="11" width="9.7109375" customWidth="1"/>
  </cols>
  <sheetData>
    <row r="1" spans="1:11" ht="15.75" thickTop="1" x14ac:dyDescent="0.25">
      <c r="A1" s="1"/>
      <c r="B1" s="1"/>
      <c r="C1" s="1"/>
      <c r="D1" s="1"/>
      <c r="E1" s="1"/>
      <c r="F1" s="1"/>
      <c r="G1" s="1"/>
      <c r="H1" s="1"/>
      <c r="I1" s="47"/>
      <c r="J1" s="48"/>
      <c r="K1" s="49"/>
    </row>
    <row r="2" spans="1:11" ht="15.75" customHeight="1" x14ac:dyDescent="0.25">
      <c r="A2" s="1"/>
      <c r="B2" s="1"/>
      <c r="C2" s="2"/>
      <c r="D2" s="79"/>
      <c r="E2" s="79"/>
      <c r="F2" s="1"/>
      <c r="G2" s="2"/>
      <c r="H2" s="3"/>
      <c r="I2" s="50"/>
      <c r="J2" s="33"/>
      <c r="K2" s="51"/>
    </row>
    <row r="3" spans="1:11" ht="15.75" thickBot="1" x14ac:dyDescent="0.3">
      <c r="A3" s="4"/>
      <c r="B3" s="1"/>
      <c r="C3" s="1"/>
      <c r="D3" s="1"/>
      <c r="E3" s="1"/>
      <c r="F3" s="1"/>
      <c r="G3" s="1"/>
      <c r="H3" s="1"/>
      <c r="I3" s="50"/>
      <c r="J3" s="32"/>
      <c r="K3" s="52"/>
    </row>
    <row r="4" spans="1:11" ht="15.75" thickBot="1" x14ac:dyDescent="0.3">
      <c r="A4" s="5"/>
      <c r="B4" s="1"/>
      <c r="C4" s="1"/>
      <c r="D4" s="1"/>
      <c r="E4" s="1"/>
      <c r="F4" s="1"/>
      <c r="G4" s="6" t="s">
        <v>27</v>
      </c>
      <c r="H4" s="44">
        <v>135</v>
      </c>
      <c r="I4" s="50"/>
      <c r="J4" s="34" t="s">
        <v>28</v>
      </c>
      <c r="K4" s="76">
        <v>150</v>
      </c>
    </row>
    <row r="5" spans="1:11" x14ac:dyDescent="0.25">
      <c r="A5" s="5"/>
      <c r="B5" s="1"/>
      <c r="C5" s="1"/>
      <c r="D5" s="1"/>
      <c r="E5" s="1"/>
      <c r="F5" s="1"/>
      <c r="G5" s="1"/>
      <c r="H5" s="1"/>
      <c r="I5" s="50"/>
      <c r="J5" s="32"/>
      <c r="K5" s="52"/>
    </row>
    <row r="6" spans="1:11" ht="15.75" thickBot="1" x14ac:dyDescent="0.3">
      <c r="A6" s="1"/>
      <c r="B6" s="1"/>
      <c r="C6" s="7" t="s">
        <v>0</v>
      </c>
      <c r="D6" s="1"/>
      <c r="E6" s="1"/>
      <c r="F6" s="1"/>
      <c r="G6" s="1"/>
      <c r="H6" s="1"/>
      <c r="I6" s="50"/>
      <c r="J6" s="32"/>
      <c r="K6" s="52"/>
    </row>
    <row r="7" spans="1:11" ht="15.75" thickBot="1" x14ac:dyDescent="0.3">
      <c r="A7" s="1"/>
      <c r="B7" s="1"/>
      <c r="C7" s="80"/>
      <c r="D7" s="81"/>
      <c r="E7" s="1"/>
      <c r="F7" s="1"/>
      <c r="G7" s="1"/>
      <c r="H7" s="1"/>
      <c r="I7" s="50"/>
      <c r="J7" s="32"/>
      <c r="K7" s="52"/>
    </row>
    <row r="8" spans="1:11" ht="15.75" thickBot="1" x14ac:dyDescent="0.3">
      <c r="A8" s="1"/>
      <c r="B8" s="1"/>
      <c r="C8" s="7" t="s">
        <v>1</v>
      </c>
      <c r="D8" s="1"/>
      <c r="E8" s="1"/>
      <c r="F8" s="1"/>
      <c r="G8" s="1"/>
      <c r="H8" s="1"/>
      <c r="I8" s="50"/>
      <c r="J8" s="32"/>
      <c r="K8" s="52"/>
    </row>
    <row r="9" spans="1:11" ht="15.75" thickBot="1" x14ac:dyDescent="0.3">
      <c r="A9" s="1"/>
      <c r="B9" s="1"/>
      <c r="C9" s="80"/>
      <c r="D9" s="81"/>
      <c r="E9" s="1"/>
      <c r="F9" s="1"/>
      <c r="G9" s="1"/>
      <c r="H9" s="1"/>
      <c r="I9" s="50"/>
      <c r="J9" s="32"/>
      <c r="K9" s="52"/>
    </row>
    <row r="10" spans="1:11" ht="15.75" thickBot="1" x14ac:dyDescent="0.3">
      <c r="A10" s="1"/>
      <c r="B10" s="1"/>
      <c r="C10" s="8"/>
      <c r="D10" s="8"/>
      <c r="E10" s="1"/>
      <c r="F10" s="1"/>
      <c r="G10" s="1"/>
      <c r="H10" s="1"/>
      <c r="I10" s="50"/>
      <c r="J10" s="32"/>
      <c r="K10" s="52"/>
    </row>
    <row r="11" spans="1:11" ht="15.75" thickBot="1" x14ac:dyDescent="0.3">
      <c r="A11" s="1"/>
      <c r="B11" s="1"/>
      <c r="C11" s="9" t="s">
        <v>2</v>
      </c>
      <c r="D11" s="10">
        <v>4</v>
      </c>
      <c r="E11" s="1"/>
      <c r="F11" s="1"/>
      <c r="G11" s="1"/>
      <c r="H11" s="1"/>
      <c r="I11" s="50"/>
      <c r="J11" s="32"/>
      <c r="K11" s="52"/>
    </row>
    <row r="12" spans="1:11" x14ac:dyDescent="0.25">
      <c r="A12" s="1"/>
      <c r="B12" s="1"/>
      <c r="C12" s="1"/>
      <c r="D12" s="64">
        <f>$D$11-2</f>
        <v>2</v>
      </c>
      <c r="E12" s="1"/>
      <c r="F12" s="1"/>
      <c r="G12" s="1"/>
      <c r="H12" s="1"/>
      <c r="I12" s="50"/>
      <c r="J12" s="32"/>
      <c r="K12" s="52"/>
    </row>
    <row r="13" spans="1:11" x14ac:dyDescent="0.25">
      <c r="A13" s="1"/>
      <c r="B13" s="1"/>
      <c r="C13" s="1"/>
      <c r="D13" s="11" t="s">
        <v>3</v>
      </c>
      <c r="E13" s="12"/>
      <c r="F13" s="12"/>
      <c r="G13" s="13">
        <v>125</v>
      </c>
      <c r="H13" s="45" t="s">
        <v>29</v>
      </c>
      <c r="I13" s="53"/>
      <c r="J13" s="35">
        <v>125</v>
      </c>
      <c r="K13" s="54" t="s">
        <v>21</v>
      </c>
    </row>
    <row r="14" spans="1:11" x14ac:dyDescent="0.25">
      <c r="A14" s="1"/>
      <c r="B14" s="1"/>
      <c r="C14" s="1"/>
      <c r="D14" s="14" t="s">
        <v>4</v>
      </c>
      <c r="E14" s="15"/>
      <c r="F14" s="15"/>
      <c r="G14" s="16">
        <v>1000</v>
      </c>
      <c r="H14" s="46" t="s">
        <v>30</v>
      </c>
      <c r="I14" s="53"/>
      <c r="J14" s="35">
        <v>125</v>
      </c>
      <c r="K14" s="54" t="s">
        <v>21</v>
      </c>
    </row>
    <row r="15" spans="1:11" ht="15.75" customHeight="1" thickBot="1" x14ac:dyDescent="0.3">
      <c r="A15" s="1"/>
      <c r="B15" s="82" t="s">
        <v>5</v>
      </c>
      <c r="C15" s="1"/>
      <c r="D15" s="1"/>
      <c r="E15" s="1"/>
      <c r="F15" s="1"/>
      <c r="G15" s="1"/>
      <c r="H15" s="1"/>
      <c r="I15" s="50"/>
      <c r="J15" s="32"/>
      <c r="K15" s="52"/>
    </row>
    <row r="16" spans="1:11" ht="15.75" thickBot="1" x14ac:dyDescent="0.3">
      <c r="A16" s="1"/>
      <c r="B16" s="82"/>
      <c r="C16" s="17" t="s">
        <v>6</v>
      </c>
      <c r="D16" s="17" t="s">
        <v>7</v>
      </c>
      <c r="E16" s="18"/>
      <c r="F16" s="83" t="s">
        <v>31</v>
      </c>
      <c r="G16" s="84"/>
      <c r="H16" s="18"/>
      <c r="I16" s="77" t="s">
        <v>31</v>
      </c>
      <c r="J16" s="78"/>
      <c r="K16" s="55"/>
    </row>
    <row r="17" spans="1:11" x14ac:dyDescent="0.25">
      <c r="A17" s="1"/>
      <c r="B17" s="19"/>
      <c r="C17" s="17"/>
      <c r="D17" s="17"/>
      <c r="E17" s="18"/>
      <c r="F17" s="18"/>
      <c r="G17" s="18"/>
      <c r="H17" s="18"/>
      <c r="I17" s="56"/>
      <c r="J17" s="36"/>
      <c r="K17" s="55"/>
    </row>
    <row r="18" spans="1:11" x14ac:dyDescent="0.25">
      <c r="A18" s="1"/>
      <c r="B18" s="20" t="e">
        <f>SUM(F18,#REF!,#REF!,#REF!,#REF!)</f>
        <v>#REF!</v>
      </c>
      <c r="C18" s="21" t="s">
        <v>8</v>
      </c>
      <c r="D18" s="18">
        <v>490</v>
      </c>
      <c r="E18" s="18"/>
      <c r="F18" s="20">
        <v>0</v>
      </c>
      <c r="G18" s="20">
        <f>F18*$D$18</f>
        <v>0</v>
      </c>
      <c r="H18" s="18"/>
      <c r="I18" s="57">
        <v>1</v>
      </c>
      <c r="J18" s="37">
        <v>490</v>
      </c>
      <c r="K18" s="55"/>
    </row>
    <row r="19" spans="1:11" x14ac:dyDescent="0.25">
      <c r="A19" s="1"/>
      <c r="B19" s="20" t="e">
        <f>SUM(F19,#REF!,#REF!,#REF!,#REF!)</f>
        <v>#REF!</v>
      </c>
      <c r="C19" s="21" t="s">
        <v>9</v>
      </c>
      <c r="D19" s="18">
        <v>720</v>
      </c>
      <c r="E19" s="18"/>
      <c r="F19" s="20">
        <v>0</v>
      </c>
      <c r="G19" s="20">
        <f>F19*$D$19</f>
        <v>0</v>
      </c>
      <c r="H19" s="18"/>
      <c r="I19" s="57">
        <v>0</v>
      </c>
      <c r="J19" s="37">
        <f>I19*$D$19</f>
        <v>0</v>
      </c>
      <c r="K19" s="55"/>
    </row>
    <row r="20" spans="1:11" x14ac:dyDescent="0.25">
      <c r="A20" s="1"/>
      <c r="B20" s="20" t="e">
        <f>SUM(F20,#REF!,#REF!,#REF!,#REF!)</f>
        <v>#REF!</v>
      </c>
      <c r="C20" s="21" t="s">
        <v>10</v>
      </c>
      <c r="D20" s="18">
        <v>1020</v>
      </c>
      <c r="E20" s="18"/>
      <c r="F20" s="20">
        <v>0</v>
      </c>
      <c r="G20" s="20">
        <f>F20*$D$20</f>
        <v>0</v>
      </c>
      <c r="H20" s="18"/>
      <c r="I20" s="57">
        <v>0</v>
      </c>
      <c r="J20" s="37">
        <f>I20*$D$20</f>
        <v>0</v>
      </c>
      <c r="K20" s="55"/>
    </row>
    <row r="21" spans="1:11" x14ac:dyDescent="0.25">
      <c r="A21" s="1"/>
      <c r="B21" s="20" t="e">
        <f>SUM(F21,#REF!,#REF!,#REF!,#REF!)</f>
        <v>#REF!</v>
      </c>
      <c r="C21" s="21" t="s">
        <v>11</v>
      </c>
      <c r="D21" s="18">
        <v>1140</v>
      </c>
      <c r="E21" s="18"/>
      <c r="F21" s="20">
        <v>0</v>
      </c>
      <c r="G21" s="20">
        <f>F21*$D$21</f>
        <v>0</v>
      </c>
      <c r="H21" s="18"/>
      <c r="I21" s="57">
        <v>0</v>
      </c>
      <c r="J21" s="37">
        <f>I21*$D$21</f>
        <v>0</v>
      </c>
      <c r="K21" s="55"/>
    </row>
    <row r="22" spans="1:11" x14ac:dyDescent="0.25">
      <c r="A22" s="1"/>
      <c r="B22" s="20" t="e">
        <f>SUM(F22,#REF!,#REF!,#REF!,#REF!)</f>
        <v>#REF!</v>
      </c>
      <c r="C22" s="21" t="s">
        <v>12</v>
      </c>
      <c r="D22" s="18">
        <v>1600</v>
      </c>
      <c r="E22" s="18"/>
      <c r="F22" s="20">
        <v>1</v>
      </c>
      <c r="G22" s="20">
        <f>F22*$D$22</f>
        <v>1600</v>
      </c>
      <c r="H22" s="18"/>
      <c r="I22" s="57">
        <v>0</v>
      </c>
      <c r="J22" s="37">
        <f>I22*$D$22</f>
        <v>0</v>
      </c>
      <c r="K22" s="55"/>
    </row>
    <row r="23" spans="1:11" x14ac:dyDescent="0.25">
      <c r="A23" s="1"/>
      <c r="B23" s="20" t="e">
        <f>SUM(F23,#REF!,#REF!,#REF!,#REF!)</f>
        <v>#REF!</v>
      </c>
      <c r="C23" s="21" t="s">
        <v>13</v>
      </c>
      <c r="D23" s="18">
        <v>350</v>
      </c>
      <c r="E23" s="18"/>
      <c r="F23" s="20">
        <v>0</v>
      </c>
      <c r="G23" s="20">
        <f>F23*$D$23</f>
        <v>0</v>
      </c>
      <c r="H23" s="22"/>
      <c r="I23" s="57">
        <v>0</v>
      </c>
      <c r="J23" s="37">
        <f>I23*$D$23</f>
        <v>0</v>
      </c>
      <c r="K23" s="58"/>
    </row>
    <row r="24" spans="1:11" x14ac:dyDescent="0.25">
      <c r="A24" s="1"/>
      <c r="B24" s="20" t="e">
        <f>SUM(F24,#REF!,#REF!,#REF!,#REF!)</f>
        <v>#REF!</v>
      </c>
      <c r="C24" s="21" t="s">
        <v>14</v>
      </c>
      <c r="D24" s="18">
        <v>220</v>
      </c>
      <c r="E24" s="18"/>
      <c r="F24" s="20">
        <v>0</v>
      </c>
      <c r="G24" s="20">
        <f>F24*$D$24</f>
        <v>0</v>
      </c>
      <c r="H24" s="22"/>
      <c r="I24" s="57">
        <v>0</v>
      </c>
      <c r="J24" s="37">
        <f>I24*$D$24</f>
        <v>0</v>
      </c>
      <c r="K24" s="58"/>
    </row>
    <row r="25" spans="1:11" x14ac:dyDescent="0.25">
      <c r="A25" s="1"/>
      <c r="B25" s="20" t="e">
        <f>SUM(F25,#REF!,#REF!,#REF!,#REF!)</f>
        <v>#REF!</v>
      </c>
      <c r="C25" s="21" t="s">
        <v>15</v>
      </c>
      <c r="D25" s="18">
        <v>350</v>
      </c>
      <c r="E25" s="18"/>
      <c r="F25" s="20">
        <v>1</v>
      </c>
      <c r="G25" s="20">
        <f>F25*$D$25</f>
        <v>350</v>
      </c>
      <c r="H25" s="22"/>
      <c r="I25" s="57">
        <v>0</v>
      </c>
      <c r="J25" s="37">
        <f>I25*$D$25</f>
        <v>0</v>
      </c>
      <c r="K25" s="58"/>
    </row>
    <row r="26" spans="1:11" x14ac:dyDescent="0.25">
      <c r="A26" s="1"/>
      <c r="B26" s="20" t="e">
        <f>SUM(F26,#REF!,#REF!,#REF!,#REF!)</f>
        <v>#REF!</v>
      </c>
      <c r="C26" s="21" t="s">
        <v>16</v>
      </c>
      <c r="D26" s="18">
        <v>220</v>
      </c>
      <c r="E26" s="18"/>
      <c r="F26" s="20">
        <v>0</v>
      </c>
      <c r="G26" s="20">
        <f>F26*$D$26</f>
        <v>0</v>
      </c>
      <c r="H26" s="22"/>
      <c r="I26" s="57">
        <v>0</v>
      </c>
      <c r="J26" s="37">
        <f>I26*$D$26</f>
        <v>0</v>
      </c>
      <c r="K26" s="58"/>
    </row>
    <row r="27" spans="1:11" x14ac:dyDescent="0.25">
      <c r="A27" s="1"/>
      <c r="B27" s="20" t="e">
        <f>SUM(F27,#REF!,#REF!,#REF!,#REF!)</f>
        <v>#REF!</v>
      </c>
      <c r="C27" s="21" t="s">
        <v>17</v>
      </c>
      <c r="D27" s="18">
        <v>300</v>
      </c>
      <c r="E27" s="18"/>
      <c r="F27" s="20">
        <v>0</v>
      </c>
      <c r="G27" s="20">
        <f>F27*$D$27</f>
        <v>0</v>
      </c>
      <c r="H27" s="22">
        <f t="shared" ref="H27:H29" si="0">H28-G27*F27</f>
        <v>240</v>
      </c>
      <c r="I27" s="57">
        <v>0</v>
      </c>
      <c r="J27" s="37">
        <f>I27*$D$27</f>
        <v>0</v>
      </c>
      <c r="K27" s="58">
        <f t="shared" ref="K27:K29" si="1">K28-J27*I27</f>
        <v>170</v>
      </c>
    </row>
    <row r="28" spans="1:11" x14ac:dyDescent="0.25">
      <c r="A28" s="1"/>
      <c r="B28" s="20" t="e">
        <f>SUM(F28,#REF!,#REF!,#REF!,#REF!)</f>
        <v>#REF!</v>
      </c>
      <c r="C28" s="21" t="s">
        <v>17</v>
      </c>
      <c r="D28" s="18">
        <v>600</v>
      </c>
      <c r="E28" s="18"/>
      <c r="F28" s="20">
        <v>0</v>
      </c>
      <c r="G28" s="20">
        <f>F28*$D$28</f>
        <v>0</v>
      </c>
      <c r="H28" s="22">
        <f t="shared" si="0"/>
        <v>240</v>
      </c>
      <c r="I28" s="57">
        <v>1</v>
      </c>
      <c r="J28" s="37">
        <f>I28*$D$28</f>
        <v>600</v>
      </c>
      <c r="K28" s="58">
        <f t="shared" si="1"/>
        <v>170</v>
      </c>
    </row>
    <row r="29" spans="1:11" x14ac:dyDescent="0.25">
      <c r="A29" s="1"/>
      <c r="B29" s="20" t="e">
        <f>SUM(F29,#REF!,#REF!,#REF!,#REF!)</f>
        <v>#REF!</v>
      </c>
      <c r="C29" s="21" t="s">
        <v>17</v>
      </c>
      <c r="D29" s="18">
        <v>900</v>
      </c>
      <c r="E29" s="18"/>
      <c r="F29" s="20">
        <v>0</v>
      </c>
      <c r="G29" s="20">
        <f>F29*$D$29</f>
        <v>0</v>
      </c>
      <c r="H29" s="22">
        <f t="shared" si="0"/>
        <v>240</v>
      </c>
      <c r="I29" s="57">
        <v>0</v>
      </c>
      <c r="J29" s="37">
        <f>I29*$D$29</f>
        <v>0</v>
      </c>
      <c r="K29" s="58">
        <f t="shared" si="1"/>
        <v>770</v>
      </c>
    </row>
    <row r="30" spans="1:11" x14ac:dyDescent="0.25">
      <c r="A30" s="1"/>
      <c r="B30" s="20" t="e">
        <f>SUM(F30,#REF!,#REF!,#REF!,#REF!)</f>
        <v>#REF!</v>
      </c>
      <c r="C30" s="21" t="s">
        <v>17</v>
      </c>
      <c r="D30" s="18">
        <v>1200</v>
      </c>
      <c r="E30" s="18"/>
      <c r="F30" s="20">
        <v>0</v>
      </c>
      <c r="G30" s="20">
        <f>F30*$D$30</f>
        <v>0</v>
      </c>
      <c r="H30" s="22">
        <f>(H32+H31)-G30*F30</f>
        <v>240</v>
      </c>
      <c r="I30" s="57">
        <v>0</v>
      </c>
      <c r="J30" s="37">
        <f>I30*$D$30</f>
        <v>0</v>
      </c>
      <c r="K30" s="58">
        <f>(K32+K31)-J30*I30</f>
        <v>770</v>
      </c>
    </row>
    <row r="31" spans="1:11" x14ac:dyDescent="0.25">
      <c r="A31" s="1"/>
      <c r="B31" s="20" t="e">
        <f>SUM(F31,#REF!,#REF!,#REF!,#REF!)</f>
        <v>#REF!</v>
      </c>
      <c r="C31" s="21" t="s">
        <v>18</v>
      </c>
      <c r="D31" s="18">
        <v>590</v>
      </c>
      <c r="E31" s="18"/>
      <c r="F31" s="20">
        <v>0</v>
      </c>
      <c r="G31" s="20">
        <f>F31*$D$31</f>
        <v>0</v>
      </c>
      <c r="H31" s="22">
        <f>IF(F31=0,0,G42-G41-G40-$D$31*F31-SUM(G18:G22,G23,G25))</f>
        <v>0</v>
      </c>
      <c r="I31" s="57">
        <v>1</v>
      </c>
      <c r="J31" s="37">
        <f>I31*$D$31</f>
        <v>590</v>
      </c>
      <c r="K31" s="58">
        <f>IF(I31=0,0,J42-J41-J40-$D$31*I31-SUM(J18:J22,J23,J25))</f>
        <v>770</v>
      </c>
    </row>
    <row r="32" spans="1:11" x14ac:dyDescent="0.25">
      <c r="A32" s="1"/>
      <c r="B32" s="20" t="e">
        <f>SUM(F32,#REF!,#REF!,#REF!,#REF!)</f>
        <v>#REF!</v>
      </c>
      <c r="C32" s="21" t="s">
        <v>19</v>
      </c>
      <c r="D32" s="18">
        <v>160</v>
      </c>
      <c r="E32" s="18"/>
      <c r="F32" s="20">
        <v>1</v>
      </c>
      <c r="G32" s="20">
        <f>F32*$D$32</f>
        <v>160</v>
      </c>
      <c r="H32" s="22">
        <f>IF(F32=0,0,G42-G41-G40-F32*$D$32-SUM(G18:G22,G23,G25))</f>
        <v>240</v>
      </c>
      <c r="I32" s="57">
        <v>0</v>
      </c>
      <c r="J32" s="37">
        <f>I32*$D$32</f>
        <v>0</v>
      </c>
      <c r="K32" s="58">
        <f>IF(I32=0,0,J42-J41-J40-I32*$D$32-SUM(J18:J22,J23,J25))</f>
        <v>0</v>
      </c>
    </row>
    <row r="33" spans="1:11" x14ac:dyDescent="0.25">
      <c r="A33" s="1"/>
      <c r="B33" s="20" t="e">
        <f>SUM(F33,#REF!,#REF!,#REF!,#REF!)</f>
        <v>#REF!</v>
      </c>
      <c r="C33" s="21" t="s">
        <v>20</v>
      </c>
      <c r="D33" s="18">
        <v>100</v>
      </c>
      <c r="E33" s="18"/>
      <c r="F33" s="20">
        <v>0</v>
      </c>
      <c r="G33" s="20">
        <f>F33*$D$33</f>
        <v>0</v>
      </c>
      <c r="H33" s="22"/>
      <c r="I33" s="57">
        <v>0</v>
      </c>
      <c r="J33" s="37">
        <f>I33*$D$33</f>
        <v>0</v>
      </c>
      <c r="K33" s="58"/>
    </row>
    <row r="34" spans="1:11" x14ac:dyDescent="0.25">
      <c r="A34" s="1"/>
      <c r="B34" s="20" t="e">
        <f>SUM(F34,#REF!,#REF!,#REF!,#REF!)</f>
        <v>#REF!</v>
      </c>
      <c r="C34" s="21" t="s">
        <v>20</v>
      </c>
      <c r="D34" s="18">
        <v>150</v>
      </c>
      <c r="E34" s="18"/>
      <c r="F34" s="20">
        <v>0</v>
      </c>
      <c r="G34" s="20">
        <f>F34*$D$34</f>
        <v>0</v>
      </c>
      <c r="H34" s="22">
        <f t="shared" ref="H34" si="2">H35-G34*F34</f>
        <v>40</v>
      </c>
      <c r="I34" s="57">
        <v>1</v>
      </c>
      <c r="J34" s="37">
        <f>I34*$D$34</f>
        <v>150</v>
      </c>
      <c r="K34" s="58">
        <f t="shared" ref="K34" si="3">K35-J34*I34</f>
        <v>20</v>
      </c>
    </row>
    <row r="35" spans="1:11" x14ac:dyDescent="0.25">
      <c r="A35" s="1"/>
      <c r="B35" s="20" t="e">
        <f>SUM(F35,#REF!,#REF!,#REF!,#REF!)</f>
        <v>#REF!</v>
      </c>
      <c r="C35" s="21" t="s">
        <v>20</v>
      </c>
      <c r="D35" s="18">
        <v>200</v>
      </c>
      <c r="E35" s="18"/>
      <c r="F35" s="20">
        <v>1</v>
      </c>
      <c r="G35" s="20">
        <f>F35*$D$35</f>
        <v>200</v>
      </c>
      <c r="H35" s="22">
        <f>H36-G35*F35</f>
        <v>40</v>
      </c>
      <c r="I35" s="57">
        <v>0</v>
      </c>
      <c r="J35" s="37">
        <f>I35*$D$35</f>
        <v>0</v>
      </c>
      <c r="K35" s="58">
        <f>K36-J35*I35</f>
        <v>170</v>
      </c>
    </row>
    <row r="36" spans="1:11" x14ac:dyDescent="0.25">
      <c r="A36" s="1"/>
      <c r="B36" s="20" t="e">
        <f>SUM(F36,#REF!,#REF!,#REF!,#REF!)</f>
        <v>#REF!</v>
      </c>
      <c r="C36" s="21" t="s">
        <v>20</v>
      </c>
      <c r="D36" s="18">
        <v>250</v>
      </c>
      <c r="E36" s="18"/>
      <c r="F36" s="20">
        <v>0</v>
      </c>
      <c r="G36" s="20">
        <f>F36*$D$36</f>
        <v>0</v>
      </c>
      <c r="H36" s="22">
        <f>H27-G36*F36</f>
        <v>240</v>
      </c>
      <c r="I36" s="57">
        <v>0</v>
      </c>
      <c r="J36" s="37">
        <f>I36*$D$36</f>
        <v>0</v>
      </c>
      <c r="K36" s="58">
        <f>K27-J36*I36</f>
        <v>170</v>
      </c>
    </row>
    <row r="37" spans="1:11" x14ac:dyDescent="0.25">
      <c r="A37" s="1"/>
      <c r="B37" s="20" t="e">
        <f>SUM(F37,#REF!,#REF!,#REF!,#REF!)</f>
        <v>#REF!</v>
      </c>
      <c r="C37" s="21" t="s">
        <v>21</v>
      </c>
      <c r="D37" s="18">
        <v>70</v>
      </c>
      <c r="E37" s="18"/>
      <c r="F37" s="20">
        <v>0</v>
      </c>
      <c r="G37" s="20">
        <f>F37*$D$37</f>
        <v>0</v>
      </c>
      <c r="H37" s="23"/>
      <c r="I37" s="57">
        <v>0</v>
      </c>
      <c r="J37" s="37">
        <f>I37*$D$37</f>
        <v>0</v>
      </c>
      <c r="K37" s="59"/>
    </row>
    <row r="38" spans="1:11" ht="15.75" thickBot="1" x14ac:dyDescent="0.3">
      <c r="A38" s="1"/>
      <c r="B38" s="1"/>
      <c r="C38" s="21"/>
      <c r="D38" s="18"/>
      <c r="E38" s="18"/>
      <c r="F38" s="18"/>
      <c r="G38" s="18"/>
      <c r="H38" s="23"/>
      <c r="I38" s="56"/>
      <c r="J38" s="36"/>
      <c r="K38" s="59"/>
    </row>
    <row r="39" spans="1:11" ht="15.75" thickBot="1" x14ac:dyDescent="0.3">
      <c r="A39" s="1"/>
      <c r="B39" s="1"/>
      <c r="C39" s="21" t="s">
        <v>22</v>
      </c>
      <c r="D39" s="18"/>
      <c r="E39" s="18"/>
      <c r="F39" s="18"/>
      <c r="G39" s="24">
        <f>SUM(G18:G37)</f>
        <v>2310</v>
      </c>
      <c r="H39" s="23"/>
      <c r="I39" s="56"/>
      <c r="J39" s="38">
        <f>SUM(J18:J37)</f>
        <v>1830</v>
      </c>
      <c r="K39" s="59"/>
    </row>
    <row r="40" spans="1:11" x14ac:dyDescent="0.25">
      <c r="A40" s="1"/>
      <c r="B40" s="1"/>
      <c r="C40" s="21" t="s">
        <v>23</v>
      </c>
      <c r="D40" s="18"/>
      <c r="E40" s="18"/>
      <c r="F40" s="18"/>
      <c r="G40" s="25">
        <v>50</v>
      </c>
      <c r="H40" s="23"/>
      <c r="I40" s="56"/>
      <c r="J40" s="39">
        <v>50</v>
      </c>
      <c r="K40" s="59"/>
    </row>
    <row r="41" spans="1:11" x14ac:dyDescent="0.25">
      <c r="A41" s="1"/>
      <c r="B41" s="1"/>
      <c r="C41" s="21" t="s">
        <v>24</v>
      </c>
      <c r="D41" s="18"/>
      <c r="E41" s="18"/>
      <c r="F41" s="18"/>
      <c r="G41" s="26">
        <v>100</v>
      </c>
      <c r="H41" s="23"/>
      <c r="I41" s="56"/>
      <c r="J41" s="40">
        <v>100</v>
      </c>
      <c r="K41" s="59"/>
    </row>
    <row r="42" spans="1:11" x14ac:dyDescent="0.25">
      <c r="A42" s="1"/>
      <c r="B42" s="1"/>
      <c r="C42" s="21" t="s">
        <v>25</v>
      </c>
      <c r="D42" s="18"/>
      <c r="E42" s="18"/>
      <c r="F42" s="18"/>
      <c r="G42" s="27">
        <v>2500</v>
      </c>
      <c r="H42" s="18"/>
      <c r="I42" s="56"/>
      <c r="J42" s="40">
        <v>2000</v>
      </c>
      <c r="K42" s="55"/>
    </row>
    <row r="43" spans="1:11" x14ac:dyDescent="0.25">
      <c r="A43" s="1"/>
      <c r="B43" s="1"/>
      <c r="C43" s="21" t="s">
        <v>26</v>
      </c>
      <c r="D43" s="18"/>
      <c r="E43" s="18"/>
      <c r="F43" s="18"/>
      <c r="G43" s="28">
        <f>G42-G41-G40-G39</f>
        <v>40</v>
      </c>
      <c r="H43" s="18"/>
      <c r="I43" s="56"/>
      <c r="J43" s="41">
        <f>J42-J41-J40-J39</f>
        <v>20</v>
      </c>
      <c r="K43" s="55"/>
    </row>
    <row r="44" spans="1:11" x14ac:dyDescent="0.25">
      <c r="A44" s="1"/>
      <c r="B44" s="1"/>
      <c r="C44" s="29"/>
      <c r="D44" s="29"/>
      <c r="E44" s="29"/>
      <c r="F44" s="29"/>
      <c r="G44" s="29"/>
      <c r="H44" s="29"/>
      <c r="I44" s="60"/>
      <c r="J44" s="42"/>
      <c r="K44" s="61"/>
    </row>
    <row r="45" spans="1:11" x14ac:dyDescent="0.25">
      <c r="A45" s="30"/>
      <c r="B45" s="30"/>
      <c r="C45" s="31"/>
      <c r="D45" s="31">
        <f>-1</f>
        <v>-1</v>
      </c>
      <c r="E45" s="31"/>
      <c r="F45" s="31"/>
      <c r="G45" s="31">
        <f>D45+1</f>
        <v>0</v>
      </c>
      <c r="H45" s="31"/>
      <c r="I45" s="62"/>
      <c r="J45" s="43">
        <f>G45+1</f>
        <v>1</v>
      </c>
      <c r="K45" s="63"/>
    </row>
    <row r="46" spans="1:11" x14ac:dyDescent="0.25">
      <c r="A46" s="30"/>
      <c r="B46" s="30"/>
      <c r="C46" s="31"/>
      <c r="D46" s="31"/>
      <c r="E46" s="31"/>
      <c r="F46" s="31"/>
      <c r="G46" s="67">
        <f>H4</f>
        <v>135</v>
      </c>
      <c r="H46" s="75"/>
      <c r="I46" s="43"/>
      <c r="J46" s="73">
        <f>K4</f>
        <v>150</v>
      </c>
      <c r="K46" s="74"/>
    </row>
    <row r="47" spans="1:11" ht="15.75" thickBot="1" x14ac:dyDescent="0.3">
      <c r="G47" s="68">
        <f>360-G46</f>
        <v>225</v>
      </c>
      <c r="H47" s="69"/>
      <c r="I47" s="70"/>
      <c r="J47" s="71">
        <f>360-J46</f>
        <v>210</v>
      </c>
      <c r="K47" s="72"/>
    </row>
    <row r="48" spans="1:11" ht="16.5" thickTop="1" x14ac:dyDescent="0.25">
      <c r="C48" s="66" t="s">
        <v>33</v>
      </c>
    </row>
    <row r="49" spans="3:3" ht="15.75" x14ac:dyDescent="0.25">
      <c r="C49" s="66" t="s">
        <v>32</v>
      </c>
    </row>
    <row r="51" spans="3:3" ht="15.75" x14ac:dyDescent="0.25">
      <c r="C51" s="66"/>
    </row>
    <row r="52" spans="3:3" ht="15.75" x14ac:dyDescent="0.25">
      <c r="C52" s="66" t="s">
        <v>34</v>
      </c>
    </row>
    <row r="53" spans="3:3" ht="15.75" x14ac:dyDescent="0.25">
      <c r="C53" s="65"/>
    </row>
    <row r="54" spans="3:3" ht="15.75" x14ac:dyDescent="0.25">
      <c r="C54" s="65" t="s">
        <v>35</v>
      </c>
    </row>
    <row r="55" spans="3:3" ht="15.75" x14ac:dyDescent="0.25">
      <c r="C55" s="65" t="s">
        <v>36</v>
      </c>
    </row>
    <row r="56" spans="3:3" ht="15.75" x14ac:dyDescent="0.25">
      <c r="C56" s="65"/>
    </row>
    <row r="57" spans="3:3" ht="15.75" x14ac:dyDescent="0.25">
      <c r="C57" s="65" t="s">
        <v>37</v>
      </c>
    </row>
  </sheetData>
  <mergeCells count="6">
    <mergeCell ref="I16:J16"/>
    <mergeCell ref="D2:E2"/>
    <mergeCell ref="C7:D7"/>
    <mergeCell ref="C9:D9"/>
    <mergeCell ref="B15:B16"/>
    <mergeCell ref="F16:G16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pie">
          <controlPr defaultSize="0" autoLine="0" r:id="rId4">
            <anchor moveWithCells="1">
              <from>
                <xdr:col>2</xdr:col>
                <xdr:colOff>638175</xdr:colOff>
                <xdr:row>57</xdr:row>
                <xdr:rowOff>142875</xdr:rowOff>
              </from>
              <to>
                <xdr:col>6</xdr:col>
                <xdr:colOff>171450</xdr:colOff>
                <xdr:row>59</xdr:row>
                <xdr:rowOff>161925</xdr:rowOff>
              </to>
            </anchor>
          </controlPr>
        </control>
      </mc:Choice>
      <mc:Fallback>
        <control shapeId="1025" r:id="rId3" name="Copi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</dc:creator>
  <cp:lastModifiedBy>lacy</cp:lastModifiedBy>
  <dcterms:created xsi:type="dcterms:W3CDTF">2013-08-23T06:55:24Z</dcterms:created>
  <dcterms:modified xsi:type="dcterms:W3CDTF">2013-08-25T18:22:55Z</dcterms:modified>
</cp:coreProperties>
</file>