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8830" windowHeight="6405"/>
  </bookViews>
  <sheets>
    <sheet name="JANV" sheetId="31" r:id="rId1"/>
    <sheet name="FEV" sheetId="29" r:id="rId2"/>
    <sheet name="MARS" sheetId="17" r:id="rId3"/>
    <sheet name="AVRIL" sheetId="18" r:id="rId4"/>
    <sheet name="MAI" sheetId="19" r:id="rId5"/>
    <sheet name="JUIN" sheetId="20" r:id="rId6"/>
    <sheet name="JUIL" sheetId="21" r:id="rId7"/>
    <sheet name="AOUT" sheetId="22" r:id="rId8"/>
    <sheet name="SEPT" sheetId="23" r:id="rId9"/>
    <sheet name="OCT" sheetId="24" r:id="rId10"/>
    <sheet name="NOV" sheetId="26" r:id="rId11"/>
    <sheet name="DEC" sheetId="25" r:id="rId12"/>
    <sheet name="CUMUL ANNUEL" sheetId="40" r:id="rId13"/>
    <sheet name="QUOTITE ADE VOLUME" sheetId="39" r:id="rId14"/>
    <sheet name="VENTES ASSOCIES" sheetId="34" r:id="rId15"/>
  </sheets>
  <externalReferences>
    <externalReference r:id="rId16"/>
  </externalReferences>
  <definedNames>
    <definedName name="_xlnm._FilterDatabase" localSheetId="0" hidden="1">JANV!$D$6:$E$6</definedName>
    <definedName name="_xlnm._FilterDatabase" localSheetId="14" hidden="1">'VENTES ASSOCIES'!$C$7:$J$30</definedName>
  </definedNames>
  <calcPr calcId="145621"/>
</workbook>
</file>

<file path=xl/calcChain.xml><?xml version="1.0" encoding="utf-8"?>
<calcChain xmlns="http://schemas.openxmlformats.org/spreadsheetml/2006/main">
  <c r="J1" i="39" l="1"/>
  <c r="I1" i="39"/>
  <c r="F1" i="39"/>
  <c r="E1" i="39"/>
  <c r="H7" i="39"/>
  <c r="H8" i="39"/>
  <c r="H9" i="39"/>
  <c r="H10" i="39"/>
  <c r="H11" i="39"/>
  <c r="H12" i="39"/>
  <c r="H13" i="39"/>
  <c r="H14" i="39"/>
  <c r="H15" i="39"/>
  <c r="H16" i="39"/>
  <c r="H17" i="39"/>
  <c r="H18" i="39"/>
  <c r="H19" i="39"/>
  <c r="H20" i="39"/>
  <c r="H21" i="39"/>
  <c r="H22" i="39"/>
  <c r="H23" i="39"/>
  <c r="H24" i="39"/>
  <c r="H25" i="39"/>
  <c r="H26" i="39"/>
  <c r="H27" i="39"/>
  <c r="H28" i="39"/>
  <c r="H29" i="39"/>
  <c r="H30" i="39"/>
  <c r="H31" i="39"/>
  <c r="H32" i="39"/>
  <c r="H33" i="39"/>
  <c r="H34" i="39"/>
  <c r="H35" i="39"/>
  <c r="H36" i="39"/>
  <c r="H37" i="39"/>
  <c r="H38" i="39"/>
  <c r="H39" i="39"/>
  <c r="H40" i="39"/>
  <c r="H41" i="39"/>
  <c r="H42" i="39"/>
  <c r="H43" i="39"/>
  <c r="H44" i="39"/>
  <c r="H45" i="39"/>
  <c r="H46" i="39"/>
  <c r="H47" i="39"/>
  <c r="G7" i="39"/>
  <c r="G8" i="39"/>
  <c r="G9" i="39"/>
  <c r="G10" i="39"/>
  <c r="G11" i="39"/>
  <c r="G12" i="39"/>
  <c r="G13" i="39"/>
  <c r="G14" i="39"/>
  <c r="G15" i="39"/>
  <c r="G16" i="39"/>
  <c r="G17" i="39"/>
  <c r="G18" i="39"/>
  <c r="G19" i="39"/>
  <c r="G20" i="39"/>
  <c r="G21" i="39"/>
  <c r="G22" i="39"/>
  <c r="G23" i="39"/>
  <c r="G24" i="39"/>
  <c r="G25" i="39"/>
  <c r="G26" i="39"/>
  <c r="G27" i="39"/>
  <c r="G28" i="39"/>
  <c r="G29" i="39"/>
  <c r="G30" i="39"/>
  <c r="G31" i="39"/>
  <c r="G32" i="39"/>
  <c r="G33" i="39"/>
  <c r="G34" i="39"/>
  <c r="G35" i="39"/>
  <c r="G36" i="39"/>
  <c r="G37" i="39"/>
  <c r="G38" i="39"/>
  <c r="G39" i="39"/>
  <c r="G40" i="39"/>
  <c r="G41" i="39"/>
  <c r="G42" i="39"/>
  <c r="G43" i="39"/>
  <c r="G44" i="39"/>
  <c r="G45" i="39"/>
  <c r="G46" i="39"/>
  <c r="G47" i="39"/>
  <c r="H6" i="39"/>
  <c r="G6" i="39"/>
  <c r="A29" i="40"/>
  <c r="J25" i="40"/>
  <c r="D25" i="40"/>
  <c r="J24" i="40"/>
  <c r="J22" i="40"/>
  <c r="F22" i="40"/>
  <c r="L22" i="40" s="1"/>
  <c r="C22" i="40"/>
  <c r="D22" i="40" s="1"/>
  <c r="J21" i="40"/>
  <c r="F21" i="40"/>
  <c r="C21" i="40"/>
  <c r="D21" i="40" s="1"/>
  <c r="L20" i="40"/>
  <c r="J20" i="40"/>
  <c r="G20" i="40"/>
  <c r="F20" i="40"/>
  <c r="D20" i="40"/>
  <c r="C20" i="40"/>
  <c r="J19" i="40"/>
  <c r="F19" i="40"/>
  <c r="C19" i="40"/>
  <c r="D19" i="40" s="1"/>
  <c r="L18" i="40"/>
  <c r="J18" i="40"/>
  <c r="G18" i="40"/>
  <c r="F18" i="40"/>
  <c r="D18" i="40"/>
  <c r="C18" i="40"/>
  <c r="J17" i="40"/>
  <c r="F17" i="40"/>
  <c r="C17" i="40"/>
  <c r="D17" i="40" s="1"/>
  <c r="L16" i="40"/>
  <c r="J16" i="40"/>
  <c r="G16" i="40"/>
  <c r="F16" i="40"/>
  <c r="D16" i="40"/>
  <c r="C16" i="40"/>
  <c r="J15" i="40"/>
  <c r="F15" i="40"/>
  <c r="C15" i="40"/>
  <c r="D15" i="40" s="1"/>
  <c r="L14" i="40"/>
  <c r="J14" i="40"/>
  <c r="G14" i="40"/>
  <c r="F14" i="40"/>
  <c r="D14" i="40"/>
  <c r="C14" i="40"/>
  <c r="J13" i="40"/>
  <c r="F13" i="40"/>
  <c r="C13" i="40"/>
  <c r="D13" i="40" s="1"/>
  <c r="L12" i="40"/>
  <c r="J12" i="40"/>
  <c r="G12" i="40"/>
  <c r="F12" i="40"/>
  <c r="D12" i="40"/>
  <c r="C12" i="40"/>
  <c r="J11" i="40"/>
  <c r="F11" i="40"/>
  <c r="C11" i="40"/>
  <c r="D11" i="40" s="1"/>
  <c r="L10" i="40"/>
  <c r="J10" i="40"/>
  <c r="G10" i="40"/>
  <c r="F10" i="40"/>
  <c r="D10" i="40"/>
  <c r="C10" i="40"/>
  <c r="J9" i="40"/>
  <c r="F9" i="40"/>
  <c r="C9" i="40"/>
  <c r="D9" i="40" s="1"/>
  <c r="J8" i="40"/>
  <c r="F8" i="40"/>
  <c r="C8" i="40"/>
  <c r="D8" i="40" s="1"/>
  <c r="L7" i="40"/>
  <c r="J7" i="40"/>
  <c r="G7" i="40"/>
  <c r="F7" i="40"/>
  <c r="F24" i="40" s="1"/>
  <c r="D7" i="40"/>
  <c r="C7" i="40"/>
  <c r="C24" i="40" s="1"/>
  <c r="D24" i="40" s="1"/>
  <c r="L24" i="40" l="1"/>
  <c r="G24" i="40"/>
  <c r="M9" i="40"/>
  <c r="M10" i="40"/>
  <c r="M13" i="40"/>
  <c r="M14" i="40"/>
  <c r="M17" i="40"/>
  <c r="M18" i="40"/>
  <c r="M21" i="40"/>
  <c r="M8" i="40"/>
  <c r="M11" i="40"/>
  <c r="M12" i="40"/>
  <c r="M15" i="40"/>
  <c r="M16" i="40"/>
  <c r="M19" i="40"/>
  <c r="M20" i="40"/>
  <c r="M7" i="40"/>
  <c r="G8" i="40"/>
  <c r="G9" i="40"/>
  <c r="L9" i="40"/>
  <c r="G11" i="40"/>
  <c r="L11" i="40"/>
  <c r="G13" i="40"/>
  <c r="L13" i="40"/>
  <c r="G15" i="40"/>
  <c r="L15" i="40"/>
  <c r="G17" i="40"/>
  <c r="L17" i="40"/>
  <c r="G19" i="40"/>
  <c r="L19" i="40"/>
  <c r="G21" i="40"/>
  <c r="L21" i="40"/>
  <c r="M22" i="40"/>
  <c r="G22" i="40"/>
  <c r="AG24" i="19" l="1"/>
  <c r="C22" i="17" l="1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8" i="17"/>
  <c r="C22" i="18"/>
  <c r="C21" i="18"/>
  <c r="C20" i="18"/>
  <c r="C19" i="18"/>
  <c r="C18" i="18"/>
  <c r="C17" i="18"/>
  <c r="C16" i="18"/>
  <c r="C15" i="18"/>
  <c r="C14" i="18"/>
  <c r="C13" i="18"/>
  <c r="C12" i="18"/>
  <c r="C11" i="18"/>
  <c r="C10" i="18"/>
  <c r="C9" i="18"/>
  <c r="C8" i="18"/>
  <c r="C22" i="19"/>
  <c r="C21" i="19"/>
  <c r="C20" i="19"/>
  <c r="C19" i="19"/>
  <c r="C18" i="19"/>
  <c r="C17" i="19"/>
  <c r="C16" i="19"/>
  <c r="C15" i="19"/>
  <c r="C14" i="19"/>
  <c r="C13" i="19"/>
  <c r="C12" i="19"/>
  <c r="C11" i="19"/>
  <c r="C10" i="19"/>
  <c r="C9" i="19"/>
  <c r="C8" i="19"/>
  <c r="C22" i="20"/>
  <c r="C21" i="20"/>
  <c r="C20" i="20"/>
  <c r="C19" i="20"/>
  <c r="C18" i="20"/>
  <c r="C17" i="20"/>
  <c r="C16" i="20"/>
  <c r="C15" i="20"/>
  <c r="C14" i="20"/>
  <c r="C13" i="20"/>
  <c r="C12" i="20"/>
  <c r="C11" i="20"/>
  <c r="C10" i="20"/>
  <c r="C9" i="20"/>
  <c r="C8" i="20"/>
  <c r="C22" i="21"/>
  <c r="C21" i="21"/>
  <c r="C20" i="21"/>
  <c r="C19" i="21"/>
  <c r="C18" i="21"/>
  <c r="C17" i="21"/>
  <c r="C16" i="21"/>
  <c r="C15" i="21"/>
  <c r="C14" i="21"/>
  <c r="C13" i="21"/>
  <c r="C12" i="21"/>
  <c r="C11" i="21"/>
  <c r="C10" i="21"/>
  <c r="C9" i="21"/>
  <c r="C8" i="21"/>
  <c r="C22" i="22"/>
  <c r="C21" i="22"/>
  <c r="C20" i="22"/>
  <c r="C19" i="22"/>
  <c r="C18" i="22"/>
  <c r="C17" i="22"/>
  <c r="C16" i="22"/>
  <c r="C15" i="22"/>
  <c r="C14" i="22"/>
  <c r="C13" i="22"/>
  <c r="C12" i="22"/>
  <c r="C11" i="22"/>
  <c r="C10" i="22"/>
  <c r="C9" i="22"/>
  <c r="C8" i="22"/>
  <c r="C22" i="23"/>
  <c r="C21" i="23"/>
  <c r="C20" i="23"/>
  <c r="C19" i="23"/>
  <c r="C18" i="23"/>
  <c r="C17" i="23"/>
  <c r="C16" i="23"/>
  <c r="C15" i="23"/>
  <c r="C14" i="23"/>
  <c r="C13" i="23"/>
  <c r="C12" i="23"/>
  <c r="C11" i="23"/>
  <c r="C10" i="23"/>
  <c r="C9" i="23"/>
  <c r="C8" i="23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22" i="26"/>
  <c r="C21" i="26"/>
  <c r="C20" i="26"/>
  <c r="C19" i="26"/>
  <c r="C18" i="26"/>
  <c r="C17" i="26"/>
  <c r="C16" i="26"/>
  <c r="C15" i="26"/>
  <c r="C14" i="26"/>
  <c r="C13" i="26"/>
  <c r="C12" i="26"/>
  <c r="C11" i="26"/>
  <c r="C10" i="26"/>
  <c r="C9" i="26"/>
  <c r="C8" i="26"/>
  <c r="C22" i="25"/>
  <c r="C21" i="25"/>
  <c r="C20" i="25"/>
  <c r="C19" i="25"/>
  <c r="C18" i="25"/>
  <c r="C17" i="25"/>
  <c r="C16" i="25"/>
  <c r="C15" i="25"/>
  <c r="C14" i="25"/>
  <c r="C13" i="25"/>
  <c r="C12" i="25"/>
  <c r="C11" i="25"/>
  <c r="C10" i="25"/>
  <c r="C9" i="25"/>
  <c r="C8" i="25"/>
  <c r="C22" i="29"/>
  <c r="C21" i="29"/>
  <c r="C20" i="29"/>
  <c r="C19" i="29"/>
  <c r="C18" i="29"/>
  <c r="C17" i="29"/>
  <c r="C16" i="29"/>
  <c r="C15" i="29"/>
  <c r="C14" i="29"/>
  <c r="C13" i="29"/>
  <c r="C12" i="29"/>
  <c r="C11" i="29"/>
  <c r="C10" i="29"/>
  <c r="C9" i="29"/>
  <c r="C8" i="29"/>
  <c r="C7" i="17"/>
  <c r="C7" i="18"/>
  <c r="C7" i="19"/>
  <c r="C7" i="20"/>
  <c r="C7" i="21"/>
  <c r="C7" i="22"/>
  <c r="C7" i="23"/>
  <c r="C7" i="24"/>
  <c r="C7" i="26"/>
  <c r="C7" i="25"/>
  <c r="C7" i="29"/>
  <c r="B22" i="29"/>
  <c r="A22" i="29"/>
  <c r="B21" i="29"/>
  <c r="A21" i="29"/>
  <c r="B20" i="29"/>
  <c r="A20" i="29"/>
  <c r="B19" i="29"/>
  <c r="A19" i="29"/>
  <c r="B18" i="29"/>
  <c r="A18" i="29"/>
  <c r="B17" i="29"/>
  <c r="A17" i="29"/>
  <c r="B16" i="29"/>
  <c r="A16" i="29"/>
  <c r="B15" i="29"/>
  <c r="A15" i="29"/>
  <c r="B14" i="29"/>
  <c r="A14" i="29"/>
  <c r="B13" i="29"/>
  <c r="A13" i="29"/>
  <c r="B12" i="29"/>
  <c r="A12" i="29"/>
  <c r="B11" i="29"/>
  <c r="A11" i="29"/>
  <c r="B10" i="29"/>
  <c r="A10" i="29"/>
  <c r="B9" i="29"/>
  <c r="A9" i="29"/>
  <c r="B8" i="29"/>
  <c r="A8" i="29"/>
  <c r="B7" i="29"/>
  <c r="A7" i="29"/>
  <c r="B22" i="31"/>
  <c r="A22" i="31"/>
  <c r="B21" i="31"/>
  <c r="A21" i="31"/>
  <c r="B20" i="31"/>
  <c r="A20" i="31"/>
  <c r="B19" i="31"/>
  <c r="A19" i="31"/>
  <c r="B18" i="31"/>
  <c r="A18" i="31"/>
  <c r="B17" i="31"/>
  <c r="A17" i="31"/>
  <c r="B16" i="31"/>
  <c r="A16" i="31"/>
  <c r="B15" i="31"/>
  <c r="A15" i="31"/>
  <c r="B14" i="31"/>
  <c r="A14" i="31"/>
  <c r="B13" i="31"/>
  <c r="A13" i="31"/>
  <c r="B12" i="31"/>
  <c r="A12" i="31"/>
  <c r="B11" i="31"/>
  <c r="A11" i="31"/>
  <c r="B10" i="31"/>
  <c r="A10" i="31"/>
  <c r="B9" i="31"/>
  <c r="A9" i="31"/>
  <c r="B8" i="31"/>
  <c r="A8" i="31"/>
  <c r="B7" i="31"/>
  <c r="A7" i="31"/>
  <c r="A2" i="31" l="1"/>
  <c r="C1" i="25"/>
  <c r="A2" i="25" s="1"/>
  <c r="C1" i="26"/>
  <c r="A2" i="26" s="1"/>
  <c r="C1" i="24"/>
  <c r="A2" i="24" s="1"/>
  <c r="C1" i="23"/>
  <c r="A2" i="23" s="1"/>
  <c r="C1" i="22"/>
  <c r="A2" i="22" s="1"/>
  <c r="C1" i="21"/>
  <c r="A2" i="21" s="1"/>
  <c r="C1" i="20"/>
  <c r="A2" i="20" s="1"/>
  <c r="C1" i="19"/>
  <c r="A2" i="19" s="1"/>
  <c r="C1" i="18"/>
  <c r="A2" i="18" s="1"/>
  <c r="C1" i="17"/>
  <c r="A2" i="17" s="1"/>
  <c r="C1" i="29"/>
  <c r="A2" i="29" s="1"/>
  <c r="D1" i="39" l="1"/>
  <c r="K1" i="39" l="1"/>
  <c r="G3" i="34" l="1"/>
  <c r="H3" i="34"/>
  <c r="I3" i="34"/>
  <c r="J3" i="34"/>
  <c r="F3" i="34"/>
  <c r="C3" i="34"/>
  <c r="H2" i="34" s="1"/>
  <c r="F2" i="34" l="1"/>
  <c r="I2" i="34"/>
  <c r="G2" i="34"/>
  <c r="J2" i="34"/>
  <c r="B22" i="25" l="1"/>
  <c r="A22" i="25"/>
  <c r="B21" i="25"/>
  <c r="A21" i="25"/>
  <c r="B20" i="25"/>
  <c r="A20" i="25"/>
  <c r="B19" i="25"/>
  <c r="A19" i="25"/>
  <c r="B18" i="25"/>
  <c r="A18" i="25"/>
  <c r="B17" i="25"/>
  <c r="A17" i="25"/>
  <c r="B16" i="25"/>
  <c r="A16" i="25"/>
  <c r="B15" i="25"/>
  <c r="A15" i="25"/>
  <c r="B14" i="25"/>
  <c r="A14" i="25"/>
  <c r="B13" i="25"/>
  <c r="A13" i="25"/>
  <c r="B12" i="25"/>
  <c r="A12" i="25"/>
  <c r="B11" i="25"/>
  <c r="A11" i="25"/>
  <c r="B10" i="25"/>
  <c r="A10" i="25"/>
  <c r="B9" i="25"/>
  <c r="A9" i="25"/>
  <c r="B8" i="25"/>
  <c r="A8" i="25"/>
  <c r="B7" i="25"/>
  <c r="A7" i="25"/>
  <c r="B22" i="26"/>
  <c r="A22" i="26"/>
  <c r="B21" i="26"/>
  <c r="A21" i="26"/>
  <c r="B20" i="26"/>
  <c r="A20" i="26"/>
  <c r="B19" i="26"/>
  <c r="A19" i="26"/>
  <c r="B18" i="26"/>
  <c r="A18" i="26"/>
  <c r="B17" i="26"/>
  <c r="A17" i="26"/>
  <c r="B16" i="26"/>
  <c r="A16" i="26"/>
  <c r="B15" i="26"/>
  <c r="A15" i="26"/>
  <c r="B14" i="26"/>
  <c r="A14" i="26"/>
  <c r="B13" i="26"/>
  <c r="A13" i="26"/>
  <c r="B12" i="26"/>
  <c r="A12" i="26"/>
  <c r="B11" i="26"/>
  <c r="A11" i="26"/>
  <c r="B10" i="26"/>
  <c r="A10" i="26"/>
  <c r="B9" i="26"/>
  <c r="A9" i="26"/>
  <c r="B8" i="26"/>
  <c r="A8" i="26"/>
  <c r="B7" i="26"/>
  <c r="B23" i="26" s="1"/>
  <c r="A7" i="26"/>
  <c r="A23" i="26" s="1"/>
  <c r="B22" i="24"/>
  <c r="A22" i="24"/>
  <c r="B21" i="24"/>
  <c r="A21" i="24"/>
  <c r="B20" i="24"/>
  <c r="A20" i="24"/>
  <c r="B19" i="24"/>
  <c r="A19" i="24"/>
  <c r="B18" i="24"/>
  <c r="A18" i="24"/>
  <c r="B17" i="24"/>
  <c r="A17" i="24"/>
  <c r="B16" i="24"/>
  <c r="A16" i="24"/>
  <c r="B15" i="24"/>
  <c r="A15" i="24"/>
  <c r="B14" i="24"/>
  <c r="A14" i="24"/>
  <c r="B13" i="24"/>
  <c r="A13" i="24"/>
  <c r="B12" i="24"/>
  <c r="A12" i="24"/>
  <c r="B11" i="24"/>
  <c r="A11" i="24"/>
  <c r="B10" i="24"/>
  <c r="A10" i="24"/>
  <c r="B9" i="24"/>
  <c r="A9" i="24"/>
  <c r="B8" i="24"/>
  <c r="A8" i="24"/>
  <c r="B7" i="24"/>
  <c r="A7" i="24"/>
  <c r="A23" i="24" s="1"/>
  <c r="B22" i="23"/>
  <c r="A22" i="23"/>
  <c r="B21" i="23"/>
  <c r="A21" i="23"/>
  <c r="B20" i="23"/>
  <c r="A20" i="23"/>
  <c r="B19" i="23"/>
  <c r="A19" i="23"/>
  <c r="B18" i="23"/>
  <c r="A18" i="23"/>
  <c r="B17" i="23"/>
  <c r="A17" i="23"/>
  <c r="B16" i="23"/>
  <c r="A16" i="23"/>
  <c r="B15" i="23"/>
  <c r="A15" i="23"/>
  <c r="B14" i="23"/>
  <c r="A14" i="23"/>
  <c r="B13" i="23"/>
  <c r="A13" i="23"/>
  <c r="B12" i="23"/>
  <c r="A12" i="23"/>
  <c r="B11" i="23"/>
  <c r="A11" i="23"/>
  <c r="B10" i="23"/>
  <c r="A10" i="23"/>
  <c r="B9" i="23"/>
  <c r="A9" i="23"/>
  <c r="B8" i="23"/>
  <c r="A8" i="23"/>
  <c r="B7" i="23"/>
  <c r="A7" i="23"/>
  <c r="A23" i="23" s="1"/>
  <c r="B22" i="22"/>
  <c r="A22" i="22"/>
  <c r="B21" i="22"/>
  <c r="A21" i="22"/>
  <c r="B20" i="22"/>
  <c r="A20" i="22"/>
  <c r="B19" i="22"/>
  <c r="A19" i="22"/>
  <c r="B18" i="22"/>
  <c r="A18" i="22"/>
  <c r="B17" i="22"/>
  <c r="A17" i="22"/>
  <c r="B16" i="22"/>
  <c r="A16" i="22"/>
  <c r="B15" i="22"/>
  <c r="A15" i="22"/>
  <c r="B14" i="22"/>
  <c r="A14" i="22"/>
  <c r="B13" i="22"/>
  <c r="A13" i="22"/>
  <c r="B12" i="22"/>
  <c r="A12" i="22"/>
  <c r="B11" i="22"/>
  <c r="A11" i="22"/>
  <c r="B10" i="22"/>
  <c r="A10" i="22"/>
  <c r="B9" i="22"/>
  <c r="A9" i="22"/>
  <c r="B8" i="22"/>
  <c r="A8" i="22"/>
  <c r="B7" i="22"/>
  <c r="B23" i="22" s="1"/>
  <c r="A7" i="22"/>
  <c r="A23" i="22" s="1"/>
  <c r="B22" i="21"/>
  <c r="A22" i="21"/>
  <c r="B21" i="21"/>
  <c r="A21" i="21"/>
  <c r="B20" i="21"/>
  <c r="A20" i="21"/>
  <c r="B19" i="21"/>
  <c r="A19" i="21"/>
  <c r="B18" i="21"/>
  <c r="A18" i="21"/>
  <c r="B17" i="21"/>
  <c r="A17" i="21"/>
  <c r="B16" i="21"/>
  <c r="A16" i="21"/>
  <c r="B15" i="21"/>
  <c r="A15" i="21"/>
  <c r="B14" i="21"/>
  <c r="A14" i="21"/>
  <c r="B13" i="21"/>
  <c r="A13" i="21"/>
  <c r="B12" i="21"/>
  <c r="A12" i="21"/>
  <c r="B11" i="21"/>
  <c r="A11" i="21"/>
  <c r="B10" i="21"/>
  <c r="A10" i="21"/>
  <c r="B9" i="21"/>
  <c r="A9" i="21"/>
  <c r="B8" i="21"/>
  <c r="A8" i="21"/>
  <c r="B7" i="21"/>
  <c r="B23" i="21" s="1"/>
  <c r="A7" i="21"/>
  <c r="A23" i="21" s="1"/>
  <c r="B22" i="20"/>
  <c r="A22" i="20"/>
  <c r="B21" i="20"/>
  <c r="A21" i="20"/>
  <c r="B20" i="20"/>
  <c r="A20" i="20"/>
  <c r="B19" i="20"/>
  <c r="A19" i="20"/>
  <c r="B18" i="20"/>
  <c r="A18" i="20"/>
  <c r="B17" i="20"/>
  <c r="A17" i="20"/>
  <c r="B16" i="20"/>
  <c r="A16" i="20"/>
  <c r="B15" i="20"/>
  <c r="A15" i="20"/>
  <c r="B14" i="20"/>
  <c r="A14" i="20"/>
  <c r="B13" i="20"/>
  <c r="A13" i="20"/>
  <c r="B12" i="20"/>
  <c r="A12" i="20"/>
  <c r="B11" i="20"/>
  <c r="A11" i="20"/>
  <c r="B10" i="20"/>
  <c r="A10" i="20"/>
  <c r="B9" i="20"/>
  <c r="A9" i="20"/>
  <c r="B8" i="20"/>
  <c r="A8" i="20"/>
  <c r="B7" i="20"/>
  <c r="B23" i="20" s="1"/>
  <c r="A7" i="20"/>
  <c r="A23" i="20" s="1"/>
  <c r="B22" i="19"/>
  <c r="A22" i="19"/>
  <c r="B21" i="19"/>
  <c r="A21" i="19"/>
  <c r="B20" i="19"/>
  <c r="A20" i="19"/>
  <c r="B19" i="19"/>
  <c r="A19" i="19"/>
  <c r="B18" i="19"/>
  <c r="A18" i="19"/>
  <c r="B17" i="19"/>
  <c r="A17" i="19"/>
  <c r="B16" i="19"/>
  <c r="A16" i="19"/>
  <c r="B15" i="19"/>
  <c r="A15" i="19"/>
  <c r="B14" i="19"/>
  <c r="A14" i="19"/>
  <c r="B13" i="19"/>
  <c r="A13" i="19"/>
  <c r="B12" i="19"/>
  <c r="A12" i="19"/>
  <c r="B11" i="19"/>
  <c r="A11" i="19"/>
  <c r="B10" i="19"/>
  <c r="A10" i="19"/>
  <c r="B9" i="19"/>
  <c r="A9" i="19"/>
  <c r="B8" i="19"/>
  <c r="A8" i="19"/>
  <c r="B7" i="19"/>
  <c r="B23" i="19" s="1"/>
  <c r="A7" i="19"/>
  <c r="A23" i="19" s="1"/>
  <c r="B22" i="18"/>
  <c r="A22" i="18"/>
  <c r="B21" i="18"/>
  <c r="A21" i="18"/>
  <c r="B20" i="18"/>
  <c r="A20" i="18"/>
  <c r="B19" i="18"/>
  <c r="A19" i="18"/>
  <c r="B18" i="18"/>
  <c r="A18" i="18"/>
  <c r="B17" i="18"/>
  <c r="A17" i="18"/>
  <c r="B16" i="18"/>
  <c r="A16" i="18"/>
  <c r="B15" i="18"/>
  <c r="A15" i="18"/>
  <c r="B14" i="18"/>
  <c r="A14" i="18"/>
  <c r="B13" i="18"/>
  <c r="A13" i="18"/>
  <c r="B12" i="18"/>
  <c r="A12" i="18"/>
  <c r="B11" i="18"/>
  <c r="A11" i="18"/>
  <c r="B10" i="18"/>
  <c r="A10" i="18"/>
  <c r="B9" i="18"/>
  <c r="A9" i="18"/>
  <c r="B8" i="18"/>
  <c r="A8" i="18"/>
  <c r="B7" i="18"/>
  <c r="B23" i="18" s="1"/>
  <c r="A7" i="18"/>
  <c r="A23" i="18" s="1"/>
  <c r="B22" i="17"/>
  <c r="A22" i="17"/>
  <c r="B21" i="17"/>
  <c r="A21" i="17"/>
  <c r="B20" i="17"/>
  <c r="A20" i="17"/>
  <c r="B19" i="17"/>
  <c r="A19" i="17"/>
  <c r="B18" i="17"/>
  <c r="A18" i="17"/>
  <c r="B17" i="17"/>
  <c r="A17" i="17"/>
  <c r="B16" i="17"/>
  <c r="A16" i="17"/>
  <c r="B15" i="17"/>
  <c r="A15" i="17"/>
  <c r="B14" i="17"/>
  <c r="A14" i="17"/>
  <c r="B13" i="17"/>
  <c r="A13" i="17"/>
  <c r="B12" i="17"/>
  <c r="A12" i="17"/>
  <c r="B11" i="17"/>
  <c r="A11" i="17"/>
  <c r="B10" i="17"/>
  <c r="A10" i="17"/>
  <c r="B9" i="17"/>
  <c r="A9" i="17"/>
  <c r="B8" i="17"/>
  <c r="A8" i="17"/>
  <c r="B7" i="17"/>
  <c r="A7" i="17"/>
  <c r="B23" i="24" l="1"/>
  <c r="A23" i="17"/>
  <c r="B23" i="17"/>
  <c r="A23" i="25"/>
  <c r="B23" i="25"/>
  <c r="B23" i="23"/>
  <c r="A23" i="29"/>
  <c r="B23" i="29"/>
  <c r="B23" i="31" l="1"/>
  <c r="A23" i="31" l="1"/>
</calcChain>
</file>

<file path=xl/sharedStrings.xml><?xml version="1.0" encoding="utf-8"?>
<sst xmlns="http://schemas.openxmlformats.org/spreadsheetml/2006/main" count="737" uniqueCount="123">
  <si>
    <t>AGENCES</t>
  </si>
  <si>
    <r>
      <t xml:space="preserve">A = </t>
    </r>
    <r>
      <rPr>
        <b/>
        <sz val="11"/>
        <rFont val="Calibri"/>
        <family val="2"/>
        <scheme val="minor"/>
      </rPr>
      <t>Annulé</t>
    </r>
  </si>
  <si>
    <t>Dossier</t>
  </si>
  <si>
    <t>Transmis</t>
  </si>
  <si>
    <t>Edité</t>
  </si>
  <si>
    <t>total transmis</t>
  </si>
  <si>
    <t>total édité</t>
  </si>
  <si>
    <t>N° CLIENT</t>
  </si>
  <si>
    <t>COLLABORATEUR</t>
  </si>
  <si>
    <t>QUOTITE  ADE / VOLUME</t>
  </si>
  <si>
    <t>VENTES ASSOCIEES</t>
  </si>
  <si>
    <t>AGENCE</t>
  </si>
  <si>
    <t>MRH</t>
  </si>
  <si>
    <t>VDR</t>
  </si>
  <si>
    <t xml:space="preserve"> </t>
  </si>
  <si>
    <t>APE</t>
  </si>
  <si>
    <t>IZI</t>
  </si>
  <si>
    <t>DD</t>
  </si>
  <si>
    <t>EQUIP.</t>
  </si>
  <si>
    <t>Nb clients</t>
  </si>
  <si>
    <t>Total</t>
  </si>
  <si>
    <t>Manquants</t>
  </si>
  <si>
    <t>Client</t>
  </si>
  <si>
    <t>Ecart</t>
  </si>
  <si>
    <t>Ecart
Quot.</t>
  </si>
  <si>
    <t>Lyon 1</t>
  </si>
  <si>
    <t>Lyon 2</t>
  </si>
  <si>
    <t>Lyon 3</t>
  </si>
  <si>
    <t>Lyon 4</t>
  </si>
  <si>
    <t>Lyon 5</t>
  </si>
  <si>
    <t>Lyon 6</t>
  </si>
  <si>
    <t>Lyon 7</t>
  </si>
  <si>
    <t>Lyon 8</t>
  </si>
  <si>
    <t>Lyon 9</t>
  </si>
  <si>
    <t>Lyon 10</t>
  </si>
  <si>
    <t>Lyon 11</t>
  </si>
  <si>
    <t>Lyon 12</t>
  </si>
  <si>
    <t>Lyon 13</t>
  </si>
  <si>
    <t>Lyon 14</t>
  </si>
  <si>
    <t>Lyon 15</t>
  </si>
  <si>
    <t>Lyon 16</t>
  </si>
  <si>
    <t>MONT.</t>
  </si>
  <si>
    <t>DOM.</t>
  </si>
  <si>
    <t>2/RP</t>
  </si>
  <si>
    <t>BOUVIER</t>
  </si>
  <si>
    <t>BONAQUE</t>
  </si>
  <si>
    <t>CARRET</t>
  </si>
  <si>
    <t>NYIRABEZA</t>
  </si>
  <si>
    <t>COLLOMB</t>
  </si>
  <si>
    <t>ORIOL</t>
  </si>
  <si>
    <t>GABERT</t>
  </si>
  <si>
    <t>ESTEVES</t>
  </si>
  <si>
    <t>VARLET</t>
  </si>
  <si>
    <t>ESPIN</t>
  </si>
  <si>
    <t>ODDON</t>
  </si>
  <si>
    <t>BERT</t>
  </si>
  <si>
    <t>PEBARTHE</t>
  </si>
  <si>
    <t>LUCIEN</t>
  </si>
  <si>
    <t>BESSON</t>
  </si>
  <si>
    <t>VITALIS</t>
  </si>
  <si>
    <t>GRENERON</t>
  </si>
  <si>
    <t>BOURGEOIS</t>
  </si>
  <si>
    <t>BOUAKKAZ</t>
  </si>
  <si>
    <t>BLANC</t>
  </si>
  <si>
    <t>BELLE</t>
  </si>
  <si>
    <t>CASEIRA</t>
  </si>
  <si>
    <t>THEISEN</t>
  </si>
  <si>
    <t>DUFOUR</t>
  </si>
  <si>
    <t>BARILONE</t>
  </si>
  <si>
    <t>CINQUIN</t>
  </si>
  <si>
    <t>FERREIRA</t>
  </si>
  <si>
    <t>FONTANELLE</t>
  </si>
  <si>
    <t>PAILLARD</t>
  </si>
  <si>
    <t>BONNET D</t>
  </si>
  <si>
    <t>CROLET</t>
  </si>
  <si>
    <t>CHEEBI</t>
  </si>
  <si>
    <t>COLLION</t>
  </si>
  <si>
    <t>DAOUDJI</t>
  </si>
  <si>
    <t>BIANCALE</t>
  </si>
  <si>
    <t>DUMOND</t>
  </si>
  <si>
    <t>FOUQUET</t>
  </si>
  <si>
    <t>LAMBOUR</t>
  </si>
  <si>
    <t>ORJOLLET</t>
  </si>
  <si>
    <t>POINSARD</t>
  </si>
  <si>
    <t>TEIXEIRA</t>
  </si>
  <si>
    <t>ADE/VOL</t>
  </si>
  <si>
    <t>EMP/OBJ</t>
  </si>
  <si>
    <t>2/RL</t>
  </si>
  <si>
    <t>1/RP</t>
  </si>
  <si>
    <t>1/RL</t>
  </si>
  <si>
    <t>EMP / OBJ</t>
  </si>
  <si>
    <t>ADE / VOL</t>
  </si>
  <si>
    <t>Janvier final</t>
  </si>
  <si>
    <t>Février premier</t>
  </si>
  <si>
    <t>Février final</t>
  </si>
  <si>
    <t>Mars premier</t>
  </si>
  <si>
    <t>CUMUL</t>
  </si>
  <si>
    <t>CUMUL 2015</t>
  </si>
  <si>
    <t>Agences</t>
  </si>
  <si>
    <t xml:space="preserve"> dossiers transmis prescription K€</t>
  </si>
  <si>
    <t>offres éditées prescription K€</t>
  </si>
  <si>
    <t>Engagements agences K€</t>
  </si>
  <si>
    <t>Contribution CAPI %</t>
  </si>
  <si>
    <r>
      <t xml:space="preserve">Contribution  </t>
    </r>
    <r>
      <rPr>
        <b/>
        <sz val="11"/>
        <rFont val="Calibri"/>
        <family val="2"/>
        <scheme val="minor"/>
      </rPr>
      <t>Agence/ Région</t>
    </r>
    <r>
      <rPr>
        <b/>
        <sz val="11"/>
        <color theme="4" tint="-0.249977111117893"/>
        <rFont val="Calibri"/>
        <family val="2"/>
        <scheme val="minor"/>
      </rPr>
      <t xml:space="preserve"> </t>
    </r>
    <r>
      <rPr>
        <b/>
        <sz val="10"/>
        <color theme="3"/>
        <rFont val="Calibri"/>
        <family val="2"/>
        <scheme val="minor"/>
      </rPr>
      <t>(offres éditées)</t>
    </r>
  </si>
  <si>
    <t>ETP</t>
  </si>
  <si>
    <t>PAR ETP</t>
  </si>
  <si>
    <t>Agence1</t>
  </si>
  <si>
    <t>Agence2</t>
  </si>
  <si>
    <t>Agence3</t>
  </si>
  <si>
    <t>Agence4</t>
  </si>
  <si>
    <t>Agence5</t>
  </si>
  <si>
    <t>Agence6</t>
  </si>
  <si>
    <t>Agence7</t>
  </si>
  <si>
    <t>Agence8</t>
  </si>
  <si>
    <t>Agence9</t>
  </si>
  <si>
    <t>Agence10</t>
  </si>
  <si>
    <t>Agence11</t>
  </si>
  <si>
    <t>Agence12</t>
  </si>
  <si>
    <t>Agence13</t>
  </si>
  <si>
    <t>Agence14</t>
  </si>
  <si>
    <t>Agence15</t>
  </si>
  <si>
    <t>Agence16</t>
  </si>
  <si>
    <t>CERA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</si>
</sst>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0.0%"/>
  </numFmts>
  <fonts count="23" x14ac:knownFonts="1">
    <font>
      <sz val="11"/>
      <color theme="1"/>
      <name val="Calibri"/>
      <family val="2"/>
      <scheme val="minor"/>
    </font>
    <font>
      <sz val="20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3399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indexed="17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indexed="53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5" fillId="0" borderId="0"/>
  </cellStyleXfs>
  <cellXfs count="223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2" fillId="0" borderId="0" xfId="0" applyFont="1"/>
    <xf numFmtId="0" fontId="2" fillId="6" borderId="4" xfId="0" applyFont="1" applyFill="1" applyBorder="1"/>
    <xf numFmtId="0" fontId="2" fillId="6" borderId="2" xfId="0" applyFont="1" applyFill="1" applyBorder="1"/>
    <xf numFmtId="0" fontId="8" fillId="5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6" fillId="0" borderId="0" xfId="0" applyFont="1"/>
    <xf numFmtId="0" fontId="2" fillId="6" borderId="5" xfId="0" applyFont="1" applyFill="1" applyBorder="1"/>
    <xf numFmtId="0" fontId="2" fillId="6" borderId="9" xfId="0" applyFont="1" applyFill="1" applyBorder="1"/>
    <xf numFmtId="0" fontId="2" fillId="6" borderId="11" xfId="0" applyFont="1" applyFill="1" applyBorder="1"/>
    <xf numFmtId="0" fontId="2" fillId="6" borderId="6" xfId="0" applyFont="1" applyFill="1" applyBorder="1"/>
    <xf numFmtId="0" fontId="2" fillId="0" borderId="0" xfId="0" applyFont="1" applyBorder="1" applyAlignment="1"/>
    <xf numFmtId="0" fontId="2" fillId="5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9" fontId="2" fillId="0" borderId="0" xfId="1" applyFont="1"/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4" fontId="4" fillId="0" borderId="0" xfId="0" applyNumberFormat="1" applyFont="1"/>
    <xf numFmtId="0" fontId="9" fillId="0" borderId="0" xfId="0" applyFont="1"/>
    <xf numFmtId="0" fontId="7" fillId="5" borderId="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7" fillId="0" borderId="17" xfId="0" applyFont="1" applyBorder="1"/>
    <xf numFmtId="0" fontId="7" fillId="0" borderId="18" xfId="0" applyFont="1" applyBorder="1" applyAlignment="1">
      <alignment horizontal="center"/>
    </xf>
    <xf numFmtId="0" fontId="7" fillId="0" borderId="20" xfId="0" applyFont="1" applyBorder="1"/>
    <xf numFmtId="0" fontId="7" fillId="0" borderId="21" xfId="0" applyFont="1" applyFill="1" applyBorder="1" applyAlignment="1">
      <alignment horizontal="center"/>
    </xf>
    <xf numFmtId="0" fontId="7" fillId="0" borderId="20" xfId="0" applyFont="1" applyFill="1" applyBorder="1"/>
    <xf numFmtId="0" fontId="7" fillId="11" borderId="20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4" fillId="0" borderId="19" xfId="0" applyNumberFormat="1" applyFont="1" applyFill="1" applyBorder="1" applyAlignment="1">
      <alignment horizontal="center"/>
    </xf>
    <xf numFmtId="0" fontId="14" fillId="0" borderId="22" xfId="0" applyNumberFormat="1" applyFont="1" applyFill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3" fillId="0" borderId="0" xfId="0" applyFont="1"/>
    <xf numFmtId="10" fontId="0" fillId="0" borderId="0" xfId="0" applyNumberFormat="1"/>
    <xf numFmtId="0" fontId="16" fillId="0" borderId="0" xfId="0" applyFont="1"/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1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7" fillId="0" borderId="11" xfId="1" applyNumberFormat="1" applyFont="1" applyFill="1" applyBorder="1" applyAlignment="1">
      <alignment horizontal="center" vertical="center"/>
    </xf>
    <xf numFmtId="0" fontId="0" fillId="0" borderId="14" xfId="1" applyNumberFormat="1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/>
    </xf>
    <xf numFmtId="0" fontId="12" fillId="0" borderId="14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8" fillId="0" borderId="12" xfId="1" applyNumberFormat="1" applyFont="1" applyFill="1" applyBorder="1" applyAlignment="1">
      <alignment horizontal="center" vertical="center"/>
    </xf>
    <xf numFmtId="9" fontId="8" fillId="0" borderId="13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15" fillId="9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2" fillId="12" borderId="0" xfId="0" applyFont="1" applyFill="1"/>
    <xf numFmtId="9" fontId="11" fillId="0" borderId="0" xfId="0" applyNumberFormat="1" applyFont="1"/>
    <xf numFmtId="10" fontId="0" fillId="0" borderId="0" xfId="0" applyNumberFormat="1" applyFill="1" applyBorder="1"/>
    <xf numFmtId="9" fontId="8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/>
    <xf numFmtId="0" fontId="7" fillId="0" borderId="15" xfId="0" applyFont="1" applyBorder="1"/>
    <xf numFmtId="0" fontId="7" fillId="0" borderId="15" xfId="0" applyFont="1" applyFill="1" applyBorder="1"/>
    <xf numFmtId="0" fontId="4" fillId="7" borderId="0" xfId="0" applyFont="1" applyFill="1" applyAlignment="1">
      <alignment horizontal="center"/>
    </xf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9" fontId="8" fillId="0" borderId="13" xfId="1" applyFont="1" applyFill="1" applyBorder="1" applyAlignment="1">
      <alignment horizontal="center" vertical="center" wrapText="1"/>
    </xf>
    <xf numFmtId="9" fontId="8" fillId="12" borderId="24" xfId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" fontId="2" fillId="0" borderId="0" xfId="0" applyNumberFormat="1" applyFont="1"/>
    <xf numFmtId="49" fontId="7" fillId="0" borderId="17" xfId="0" applyNumberFormat="1" applyFont="1" applyBorder="1"/>
    <xf numFmtId="17" fontId="7" fillId="0" borderId="17" xfId="0" applyNumberFormat="1" applyFont="1" applyBorder="1"/>
    <xf numFmtId="17" fontId="7" fillId="0" borderId="20" xfId="0" applyNumberFormat="1" applyFont="1" applyBorder="1"/>
    <xf numFmtId="0" fontId="8" fillId="0" borderId="21" xfId="0" applyFont="1" applyBorder="1" applyAlignment="1">
      <alignment horizontal="center"/>
    </xf>
    <xf numFmtId="17" fontId="8" fillId="2" borderId="7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8" fillId="0" borderId="21" xfId="0" applyNumberFormat="1" applyFont="1" applyFill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2" fillId="6" borderId="31" xfId="0" applyFont="1" applyFill="1" applyBorder="1" applyAlignment="1">
      <alignment horizontal="center"/>
    </xf>
    <xf numFmtId="0" fontId="7" fillId="0" borderId="32" xfId="0" applyFont="1" applyBorder="1"/>
    <xf numFmtId="0" fontId="7" fillId="0" borderId="33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4" fillId="0" borderId="34" xfId="0" applyNumberFormat="1" applyFont="1" applyFill="1" applyBorder="1" applyAlignment="1">
      <alignment horizontal="center"/>
    </xf>
    <xf numFmtId="0" fontId="14" fillId="0" borderId="34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17" xfId="0" applyNumberFormat="1" applyFont="1" applyFill="1" applyBorder="1" applyAlignment="1">
      <alignment horizontal="center"/>
    </xf>
    <xf numFmtId="0" fontId="8" fillId="0" borderId="18" xfId="0" applyNumberFormat="1" applyFont="1" applyFill="1" applyBorder="1" applyAlignment="1">
      <alignment horizontal="center"/>
    </xf>
    <xf numFmtId="0" fontId="8" fillId="0" borderId="20" xfId="0" applyNumberFormat="1" applyFont="1" applyFill="1" applyBorder="1" applyAlignment="1">
      <alignment horizontal="center"/>
    </xf>
    <xf numFmtId="0" fontId="8" fillId="0" borderId="32" xfId="0" applyNumberFormat="1" applyFont="1" applyFill="1" applyBorder="1" applyAlignment="1">
      <alignment horizontal="center"/>
    </xf>
    <xf numFmtId="0" fontId="8" fillId="0" borderId="33" xfId="0" applyNumberFormat="1" applyFont="1" applyFill="1" applyBorder="1" applyAlignment="1">
      <alignment horizontal="center"/>
    </xf>
    <xf numFmtId="0" fontId="13" fillId="0" borderId="22" xfId="0" applyFont="1" applyFill="1" applyBorder="1" applyAlignment="1">
      <alignment horizontal="center"/>
    </xf>
    <xf numFmtId="0" fontId="2" fillId="6" borderId="35" xfId="0" applyFont="1" applyFill="1" applyBorder="1" applyAlignment="1">
      <alignment horizontal="center"/>
    </xf>
    <xf numFmtId="0" fontId="2" fillId="6" borderId="36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0" fontId="2" fillId="6" borderId="37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0" fontId="2" fillId="6" borderId="38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2" fillId="6" borderId="13" xfId="0" applyFont="1" applyFill="1" applyBorder="1"/>
    <xf numFmtId="0" fontId="2" fillId="6" borderId="12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0" fillId="10" borderId="2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17" fontId="2" fillId="2" borderId="1" xfId="0" applyNumberFormat="1" applyFont="1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0" fontId="0" fillId="11" borderId="0" xfId="0" applyFill="1"/>
    <xf numFmtId="14" fontId="0" fillId="0" borderId="0" xfId="0" applyNumberFormat="1"/>
    <xf numFmtId="0" fontId="0" fillId="11" borderId="0" xfId="0" applyFill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Fill="1"/>
    <xf numFmtId="0" fontId="18" fillId="13" borderId="7" xfId="0" applyFont="1" applyFill="1" applyBorder="1" applyAlignment="1">
      <alignment horizontal="center" vertical="center" wrapText="1"/>
    </xf>
    <xf numFmtId="0" fontId="2" fillId="10" borderId="25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14" borderId="25" xfId="0" applyFont="1" applyFill="1" applyBorder="1" applyAlignment="1">
      <alignment horizontal="center" vertical="center" wrapText="1"/>
    </xf>
    <xf numFmtId="1" fontId="2" fillId="3" borderId="25" xfId="0" applyNumberFormat="1" applyFont="1" applyFill="1" applyBorder="1" applyAlignment="1">
      <alignment horizontal="center" vertical="center" wrapText="1"/>
    </xf>
    <xf numFmtId="1" fontId="2" fillId="13" borderId="7" xfId="0" applyNumberFormat="1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8" fillId="13" borderId="40" xfId="0" applyFont="1" applyFill="1" applyBorder="1" applyAlignment="1">
      <alignment horizontal="center" vertical="center" wrapText="1"/>
    </xf>
    <xf numFmtId="0" fontId="2" fillId="10" borderId="39" xfId="0" applyFont="1" applyFill="1" applyBorder="1" applyAlignment="1">
      <alignment horizontal="center" vertical="center" wrapText="1"/>
    </xf>
    <xf numFmtId="0" fontId="21" fillId="10" borderId="2" xfId="0" applyFont="1" applyFill="1" applyBorder="1" applyAlignment="1">
      <alignment horizontal="center" vertical="center" wrapText="1"/>
    </xf>
    <xf numFmtId="0" fontId="21" fillId="9" borderId="8" xfId="0" applyFont="1" applyFill="1" applyBorder="1" applyAlignment="1">
      <alignment horizontal="center" vertical="center" wrapText="1"/>
    </xf>
    <xf numFmtId="0" fontId="2" fillId="14" borderId="39" xfId="0" applyFont="1" applyFill="1" applyBorder="1" applyAlignment="1">
      <alignment horizontal="center" vertical="center" wrapText="1"/>
    </xf>
    <xf numFmtId="0" fontId="21" fillId="14" borderId="2" xfId="0" applyFont="1" applyFill="1" applyBorder="1" applyAlignment="1">
      <alignment horizontal="center" vertical="center" wrapText="1"/>
    </xf>
    <xf numFmtId="1" fontId="2" fillId="3" borderId="39" xfId="0" applyNumberFormat="1" applyFont="1" applyFill="1" applyBorder="1" applyAlignment="1">
      <alignment horizontal="center" vertical="center"/>
    </xf>
    <xf numFmtId="1" fontId="21" fillId="3" borderId="2" xfId="0" applyNumberFormat="1" applyFont="1" applyFill="1" applyBorder="1" applyAlignment="1">
      <alignment horizontal="center" vertical="center"/>
    </xf>
    <xf numFmtId="1" fontId="21" fillId="13" borderId="8" xfId="0" applyNumberFormat="1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 wrapText="1"/>
    </xf>
    <xf numFmtId="0" fontId="2" fillId="8" borderId="40" xfId="0" applyFont="1" applyFill="1" applyBorder="1" applyAlignment="1">
      <alignment horizontal="center" vertical="center" wrapText="1"/>
    </xf>
    <xf numFmtId="0" fontId="22" fillId="15" borderId="41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" fontId="0" fillId="0" borderId="27" xfId="0" applyNumberFormat="1" applyFill="1" applyBorder="1" applyAlignment="1">
      <alignment horizontal="center" vertical="center"/>
    </xf>
    <xf numFmtId="1" fontId="0" fillId="9" borderId="8" xfId="0" applyNumberFormat="1" applyFill="1" applyBorder="1" applyAlignment="1">
      <alignment horizontal="center" vertical="center"/>
    </xf>
    <xf numFmtId="1" fontId="0" fillId="0" borderId="30" xfId="0" applyNumberFormat="1" applyFont="1" applyFill="1" applyBorder="1" applyAlignment="1">
      <alignment horizontal="center" vertical="center"/>
    </xf>
    <xf numFmtId="1" fontId="0" fillId="0" borderId="27" xfId="0" applyNumberFormat="1" applyFont="1" applyFill="1" applyBorder="1" applyAlignment="1">
      <alignment horizontal="center" vertical="center"/>
    </xf>
    <xf numFmtId="1" fontId="0" fillId="13" borderId="8" xfId="0" applyNumberFormat="1" applyFont="1" applyFill="1" applyBorder="1" applyAlignment="1">
      <alignment horizontal="center" vertical="center"/>
    </xf>
    <xf numFmtId="165" fontId="3" fillId="0" borderId="30" xfId="1" applyNumberFormat="1" applyFont="1" applyFill="1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0" fillId="7" borderId="40" xfId="0" applyFill="1" applyBorder="1" applyAlignment="1">
      <alignment horizontal="center" vertical="center"/>
    </xf>
    <xf numFmtId="9" fontId="0" fillId="0" borderId="40" xfId="1" applyFont="1" applyBorder="1" applyAlignment="1">
      <alignment horizontal="center"/>
    </xf>
    <xf numFmtId="0" fontId="22" fillId="15" borderId="42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 vertical="center"/>
    </xf>
    <xf numFmtId="1" fontId="2" fillId="10" borderId="2" xfId="0" applyNumberFormat="1" applyFont="1" applyFill="1" applyBorder="1" applyAlignment="1">
      <alignment horizontal="center" vertical="center"/>
    </xf>
    <xf numFmtId="1" fontId="2" fillId="9" borderId="8" xfId="0" applyNumberFormat="1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1" fontId="2" fillId="14" borderId="2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" fontId="2" fillId="13" borderId="40" xfId="0" applyNumberFormat="1" applyFont="1" applyFill="1" applyBorder="1" applyAlignment="1">
      <alignment horizontal="center" vertical="center"/>
    </xf>
    <xf numFmtId="165" fontId="3" fillId="16" borderId="4" xfId="1" applyNumberFormat="1" applyFont="1" applyFill="1" applyBorder="1" applyAlignment="1">
      <alignment horizontal="center" vertical="center"/>
    </xf>
    <xf numFmtId="9" fontId="2" fillId="13" borderId="1" xfId="1" applyFont="1" applyFill="1" applyBorder="1" applyAlignment="1">
      <alignment horizontal="center"/>
    </xf>
    <xf numFmtId="0" fontId="2" fillId="9" borderId="40" xfId="0" applyFont="1" applyFill="1" applyBorder="1" applyAlignment="1">
      <alignment horizontal="center" vertical="center"/>
    </xf>
    <xf numFmtId="0" fontId="0" fillId="7" borderId="1" xfId="0" applyFill="1" applyBorder="1"/>
    <xf numFmtId="0" fontId="0" fillId="7" borderId="2" xfId="0" applyFill="1" applyBorder="1"/>
    <xf numFmtId="0" fontId="0" fillId="9" borderId="40" xfId="0" applyFill="1" applyBorder="1"/>
    <xf numFmtId="0" fontId="0" fillId="7" borderId="4" xfId="0" applyFill="1" applyBorder="1"/>
    <xf numFmtId="1" fontId="2" fillId="13" borderId="1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0" fillId="0" borderId="15" xfId="0" applyBorder="1"/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219075</xdr:colOff>
          <xdr:row>0</xdr:row>
          <xdr:rowOff>38100</xdr:rowOff>
        </xdr:from>
        <xdr:to>
          <xdr:col>34</xdr:col>
          <xdr:colOff>85725</xdr:colOff>
          <xdr:row>1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Préparation d'une nouvelle année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0</xdr:row>
          <xdr:rowOff>123825</xdr:rowOff>
        </xdr:from>
        <xdr:to>
          <xdr:col>7</xdr:col>
          <xdr:colOff>76200</xdr:colOff>
          <xdr:row>1</xdr:row>
          <xdr:rowOff>209550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Préparer une nouvelle année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_Equip_Cath_V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"/>
      <sheetName val="FEV"/>
      <sheetName val="MARS"/>
      <sheetName val="AVRIL"/>
      <sheetName val="MAI"/>
      <sheetName val="JUIN"/>
      <sheetName val="JUIL"/>
      <sheetName val="AOUT"/>
      <sheetName val="SEPT"/>
      <sheetName val="OCT"/>
      <sheetName val="NOV"/>
      <sheetName val="DEC"/>
      <sheetName val="CUMUL ANNUEL"/>
      <sheetName val="QUOTITE ADE VOLUME"/>
      <sheetName val="VENTES ASSOCIES"/>
    </sheetNames>
    <sheetDataSet>
      <sheetData sheetId="0">
        <row r="7">
          <cell r="A7">
            <v>565</v>
          </cell>
          <cell r="B7">
            <v>565</v>
          </cell>
        </row>
        <row r="8">
          <cell r="A8">
            <v>124</v>
          </cell>
          <cell r="B8">
            <v>0</v>
          </cell>
        </row>
        <row r="9">
          <cell r="A9">
            <v>154</v>
          </cell>
          <cell r="B9">
            <v>154</v>
          </cell>
        </row>
        <row r="10">
          <cell r="A10">
            <v>242</v>
          </cell>
          <cell r="B10">
            <v>242</v>
          </cell>
        </row>
        <row r="11">
          <cell r="A11">
            <v>838</v>
          </cell>
          <cell r="B11">
            <v>432</v>
          </cell>
        </row>
        <row r="12">
          <cell r="A12">
            <v>0</v>
          </cell>
          <cell r="B12">
            <v>0</v>
          </cell>
        </row>
        <row r="13">
          <cell r="A13">
            <v>222</v>
          </cell>
          <cell r="B13">
            <v>222</v>
          </cell>
        </row>
        <row r="14">
          <cell r="A14">
            <v>398</v>
          </cell>
          <cell r="B14">
            <v>0</v>
          </cell>
        </row>
        <row r="15">
          <cell r="A15">
            <v>89</v>
          </cell>
          <cell r="B15">
            <v>89</v>
          </cell>
        </row>
        <row r="16">
          <cell r="A16">
            <v>546</v>
          </cell>
          <cell r="B16">
            <v>261</v>
          </cell>
        </row>
        <row r="17">
          <cell r="A17">
            <v>340</v>
          </cell>
          <cell r="B17">
            <v>340</v>
          </cell>
        </row>
        <row r="18">
          <cell r="A18">
            <v>145</v>
          </cell>
          <cell r="B18">
            <v>145</v>
          </cell>
        </row>
        <row r="19">
          <cell r="A19">
            <v>525</v>
          </cell>
          <cell r="B19">
            <v>385</v>
          </cell>
        </row>
        <row r="20">
          <cell r="A20">
            <v>186</v>
          </cell>
          <cell r="B20">
            <v>186</v>
          </cell>
        </row>
        <row r="21">
          <cell r="A21">
            <v>955</v>
          </cell>
          <cell r="B21">
            <v>878</v>
          </cell>
        </row>
        <row r="22">
          <cell r="A22">
            <v>681</v>
          </cell>
          <cell r="B22">
            <v>503</v>
          </cell>
        </row>
      </sheetData>
      <sheetData sheetId="1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157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279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210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455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90</v>
          </cell>
          <cell r="B20">
            <v>0</v>
          </cell>
        </row>
        <row r="21">
          <cell r="A21">
            <v>700</v>
          </cell>
          <cell r="B21">
            <v>144</v>
          </cell>
        </row>
        <row r="22">
          <cell r="A22">
            <v>896</v>
          </cell>
          <cell r="B22">
            <v>250</v>
          </cell>
        </row>
      </sheetData>
      <sheetData sheetId="2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357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166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3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4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5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6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7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8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9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10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11">
        <row r="7">
          <cell r="A7">
            <v>0</v>
          </cell>
          <cell r="B7">
            <v>0</v>
          </cell>
        </row>
        <row r="8">
          <cell r="A8">
            <v>0</v>
          </cell>
          <cell r="B8">
            <v>0</v>
          </cell>
        </row>
        <row r="9">
          <cell r="A9">
            <v>0</v>
          </cell>
          <cell r="B9">
            <v>0</v>
          </cell>
        </row>
        <row r="10">
          <cell r="A10">
            <v>0</v>
          </cell>
          <cell r="B10">
            <v>0</v>
          </cell>
        </row>
        <row r="11">
          <cell r="A11">
            <v>0</v>
          </cell>
          <cell r="B11">
            <v>0</v>
          </cell>
        </row>
        <row r="12">
          <cell r="A12">
            <v>0</v>
          </cell>
          <cell r="B12">
            <v>0</v>
          </cell>
        </row>
        <row r="13">
          <cell r="A13">
            <v>0</v>
          </cell>
          <cell r="B13">
            <v>0</v>
          </cell>
        </row>
        <row r="14">
          <cell r="A14">
            <v>0</v>
          </cell>
          <cell r="B14">
            <v>0</v>
          </cell>
        </row>
        <row r="15">
          <cell r="A15">
            <v>0</v>
          </cell>
          <cell r="B15">
            <v>0</v>
          </cell>
        </row>
        <row r="16">
          <cell r="A16">
            <v>0</v>
          </cell>
          <cell r="B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0</v>
          </cell>
          <cell r="B18">
            <v>0</v>
          </cell>
        </row>
        <row r="19">
          <cell r="A19">
            <v>0</v>
          </cell>
          <cell r="B19">
            <v>0</v>
          </cell>
        </row>
        <row r="20">
          <cell r="A20">
            <v>0</v>
          </cell>
          <cell r="B20">
            <v>0</v>
          </cell>
        </row>
        <row r="21">
          <cell r="A21">
            <v>0</v>
          </cell>
          <cell r="B21">
            <v>0</v>
          </cell>
        </row>
        <row r="22">
          <cell r="A22">
            <v>0</v>
          </cell>
          <cell r="B22">
            <v>0</v>
          </cell>
        </row>
      </sheetData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M23"/>
  <sheetViews>
    <sheetView tabSelected="1" workbookViewId="0">
      <selection activeCell="F30" sqref="F30"/>
    </sheetView>
  </sheetViews>
  <sheetFormatPr baseColWidth="10" defaultRowHeight="15" x14ac:dyDescent="0.25"/>
  <cols>
    <col min="1" max="1" width="13.7109375" customWidth="1"/>
    <col min="2" max="2" width="10.42578125" style="3" customWidth="1"/>
    <col min="3" max="3" width="25.85546875" bestFit="1" customWidth="1"/>
    <col min="4" max="4" width="11.7109375" customWidth="1"/>
    <col min="5" max="5" width="9.7109375" customWidth="1"/>
    <col min="6" max="9" width="8.140625" customWidth="1"/>
    <col min="10" max="10" width="11.7109375" customWidth="1"/>
    <col min="11" max="11" width="9.7109375" customWidth="1"/>
    <col min="12" max="15" width="8.42578125" customWidth="1"/>
    <col min="16" max="16" width="11.7109375" customWidth="1"/>
    <col min="17" max="17" width="9.7109375" customWidth="1"/>
    <col min="18" max="21" width="9.4257812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v>42005</v>
      </c>
    </row>
    <row r="2" spans="1:39" s="2" customFormat="1" ht="24.95" customHeight="1" thickBot="1" x14ac:dyDescent="0.3">
      <c r="A2" s="145" t="str">
        <f>"SUIVI DOSSIERS " &amp; YEAR(C1)</f>
        <v>SUIVI DOSSIERS 2015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7"/>
      <c r="Y2" s="98"/>
      <c r="Z2" s="98"/>
      <c r="AA2" s="98"/>
    </row>
    <row r="3" spans="1:39" ht="24.95" customHeight="1" x14ac:dyDescent="0.25"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</row>
    <row r="5" spans="1:39" ht="15.75" thickBot="1" x14ac:dyDescent="0.3">
      <c r="C5" s="13"/>
      <c r="D5" s="148">
        <v>1</v>
      </c>
      <c r="E5" s="149"/>
      <c r="F5" s="149"/>
      <c r="G5" s="149"/>
      <c r="H5" s="149"/>
      <c r="I5" s="150"/>
      <c r="J5" s="151">
        <v>2</v>
      </c>
      <c r="K5" s="152"/>
      <c r="L5" s="152"/>
      <c r="M5" s="152"/>
      <c r="N5" s="152"/>
      <c r="O5" s="153"/>
      <c r="P5" s="151">
        <v>3</v>
      </c>
      <c r="Q5" s="152"/>
      <c r="R5" s="152"/>
      <c r="S5" s="152"/>
      <c r="T5" s="152"/>
      <c r="U5" s="153"/>
      <c r="V5" s="142">
        <v>4</v>
      </c>
      <c r="W5" s="143"/>
      <c r="X5" s="143"/>
      <c r="Y5" s="143"/>
      <c r="Z5" s="143"/>
      <c r="AA5" s="144"/>
      <c r="AB5" s="142">
        <v>5</v>
      </c>
      <c r="AC5" s="143"/>
      <c r="AD5" s="143"/>
      <c r="AE5" s="143"/>
      <c r="AF5" s="143"/>
      <c r="AG5" s="144"/>
      <c r="AH5" s="142">
        <v>6</v>
      </c>
      <c r="AI5" s="143"/>
      <c r="AJ5" s="143"/>
      <c r="AK5" s="143"/>
      <c r="AL5" s="143"/>
      <c r="AM5" s="144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565</v>
      </c>
      <c r="B7" s="22">
        <f t="shared" ref="B7:B22" si="1">F7+L7+R7+X7+AD7+AJ7</f>
        <v>565</v>
      </c>
      <c r="C7" s="27" t="s">
        <v>25</v>
      </c>
      <c r="D7" s="93" t="s">
        <v>44</v>
      </c>
      <c r="E7" s="31">
        <v>149</v>
      </c>
      <c r="F7" s="41">
        <v>149</v>
      </c>
      <c r="G7" s="110"/>
      <c r="H7" s="99" t="s">
        <v>87</v>
      </c>
      <c r="I7" s="99">
        <v>150</v>
      </c>
      <c r="J7" s="94" t="s">
        <v>45</v>
      </c>
      <c r="K7" s="31">
        <v>150</v>
      </c>
      <c r="L7" s="41">
        <v>150</v>
      </c>
      <c r="M7" s="110"/>
      <c r="N7" s="99" t="s">
        <v>43</v>
      </c>
      <c r="O7" s="111">
        <v>200</v>
      </c>
      <c r="P7" s="30" t="s">
        <v>46</v>
      </c>
      <c r="Q7" s="31">
        <v>266</v>
      </c>
      <c r="R7" s="41">
        <v>266</v>
      </c>
      <c r="S7" s="110"/>
      <c r="T7" s="99" t="s">
        <v>43</v>
      </c>
      <c r="U7" s="111">
        <v>200</v>
      </c>
      <c r="V7" s="30"/>
      <c r="W7" s="31"/>
      <c r="X7" s="41"/>
      <c r="Y7" s="110"/>
      <c r="Z7" s="99"/>
      <c r="AA7" s="111"/>
      <c r="AB7" s="30"/>
      <c r="AC7" s="31"/>
      <c r="AD7" s="41"/>
      <c r="AE7" s="110"/>
      <c r="AF7" s="99"/>
      <c r="AG7" s="111"/>
      <c r="AH7" s="30"/>
      <c r="AI7" s="31"/>
      <c r="AJ7" s="41"/>
      <c r="AK7" s="130"/>
      <c r="AL7" s="131"/>
      <c r="AM7" s="132"/>
    </row>
    <row r="8" spans="1:39" ht="15.75" thickBot="1" x14ac:dyDescent="0.3">
      <c r="A8" s="23">
        <f t="shared" si="0"/>
        <v>124</v>
      </c>
      <c r="B8" s="23">
        <f t="shared" si="1"/>
        <v>0</v>
      </c>
      <c r="C8" s="28" t="s">
        <v>26</v>
      </c>
      <c r="D8" s="32" t="s">
        <v>47</v>
      </c>
      <c r="E8" s="29">
        <v>124</v>
      </c>
      <c r="F8" s="40"/>
      <c r="G8" s="112"/>
      <c r="H8" s="102"/>
      <c r="I8" s="96"/>
      <c r="J8" s="32"/>
      <c r="K8" s="29"/>
      <c r="L8" s="40"/>
      <c r="M8" s="112"/>
      <c r="N8" s="96"/>
      <c r="O8" s="113"/>
      <c r="P8" s="95"/>
      <c r="Q8" s="29"/>
      <c r="R8" s="40"/>
      <c r="S8" s="112"/>
      <c r="T8" s="96"/>
      <c r="U8" s="113"/>
      <c r="V8" s="32"/>
      <c r="W8" s="29"/>
      <c r="X8" s="40"/>
      <c r="Y8" s="112"/>
      <c r="Z8" s="96"/>
      <c r="AA8" s="113"/>
      <c r="AB8" s="32"/>
      <c r="AC8" s="29"/>
      <c r="AD8" s="40"/>
      <c r="AE8" s="112"/>
      <c r="AF8" s="96"/>
      <c r="AG8" s="113"/>
      <c r="AH8" s="32"/>
      <c r="AI8" s="29"/>
      <c r="AJ8" s="40"/>
      <c r="AK8" s="133"/>
      <c r="AL8" s="134"/>
      <c r="AM8" s="103"/>
    </row>
    <row r="9" spans="1:39" ht="15.75" thickBot="1" x14ac:dyDescent="0.3">
      <c r="A9" s="23">
        <f t="shared" si="0"/>
        <v>154</v>
      </c>
      <c r="B9" s="23">
        <f t="shared" si="1"/>
        <v>154</v>
      </c>
      <c r="C9" s="28" t="s">
        <v>27</v>
      </c>
      <c r="D9" s="32" t="s">
        <v>48</v>
      </c>
      <c r="E9" s="29">
        <v>154</v>
      </c>
      <c r="F9" s="40">
        <v>154</v>
      </c>
      <c r="G9" s="112"/>
      <c r="H9" s="96" t="s">
        <v>43</v>
      </c>
      <c r="I9" s="96">
        <v>150</v>
      </c>
      <c r="J9" s="34"/>
      <c r="K9" s="33"/>
      <c r="L9" s="122"/>
      <c r="M9" s="125"/>
      <c r="N9" s="100"/>
      <c r="O9" s="126"/>
      <c r="P9" s="35"/>
      <c r="Q9" s="96"/>
      <c r="R9" s="40"/>
      <c r="S9" s="112"/>
      <c r="T9" s="96"/>
      <c r="U9" s="113"/>
      <c r="V9" s="34"/>
      <c r="W9" s="33"/>
      <c r="X9" s="40"/>
      <c r="Y9" s="112"/>
      <c r="Z9" s="96"/>
      <c r="AA9" s="113"/>
      <c r="AB9" s="32"/>
      <c r="AC9" s="29"/>
      <c r="AD9" s="40"/>
      <c r="AE9" s="112"/>
      <c r="AF9" s="96"/>
      <c r="AG9" s="113"/>
      <c r="AH9" s="32"/>
      <c r="AI9" s="29"/>
      <c r="AJ9" s="40"/>
      <c r="AK9" s="133"/>
      <c r="AL9" s="134"/>
      <c r="AM9" s="103"/>
    </row>
    <row r="10" spans="1:39" ht="15.75" thickBot="1" x14ac:dyDescent="0.3">
      <c r="A10" s="23">
        <f t="shared" si="0"/>
        <v>242</v>
      </c>
      <c r="B10" s="23">
        <f t="shared" si="1"/>
        <v>242</v>
      </c>
      <c r="C10" s="28" t="s">
        <v>28</v>
      </c>
      <c r="D10" s="32" t="s">
        <v>49</v>
      </c>
      <c r="E10" s="29">
        <v>56</v>
      </c>
      <c r="F10" s="40">
        <v>56</v>
      </c>
      <c r="G10" s="112"/>
      <c r="H10" s="96" t="s">
        <v>88</v>
      </c>
      <c r="I10" s="96">
        <v>100</v>
      </c>
      <c r="J10" s="32" t="s">
        <v>50</v>
      </c>
      <c r="K10" s="29">
        <v>186</v>
      </c>
      <c r="L10" s="40">
        <v>186</v>
      </c>
      <c r="M10" s="112"/>
      <c r="N10" s="96" t="s">
        <v>43</v>
      </c>
      <c r="O10" s="113">
        <v>200</v>
      </c>
      <c r="P10" s="32"/>
      <c r="Q10" s="29"/>
      <c r="R10" s="40"/>
      <c r="S10" s="112"/>
      <c r="T10" s="96"/>
      <c r="U10" s="113"/>
      <c r="V10" s="32"/>
      <c r="W10" s="29"/>
      <c r="X10" s="40"/>
      <c r="Y10" s="112"/>
      <c r="Z10" s="96"/>
      <c r="AA10" s="113"/>
      <c r="AB10" s="32"/>
      <c r="AC10" s="29"/>
      <c r="AD10" s="40"/>
      <c r="AE10" s="112"/>
      <c r="AF10" s="96"/>
      <c r="AG10" s="113"/>
      <c r="AH10" s="32"/>
      <c r="AI10" s="29"/>
      <c r="AJ10" s="40"/>
      <c r="AK10" s="133"/>
      <c r="AL10" s="134"/>
      <c r="AM10" s="103"/>
    </row>
    <row r="11" spans="1:39" ht="15.75" thickBot="1" x14ac:dyDescent="0.3">
      <c r="A11" s="23">
        <f t="shared" si="0"/>
        <v>903</v>
      </c>
      <c r="B11" s="23">
        <f t="shared" si="1"/>
        <v>432</v>
      </c>
      <c r="C11" s="28" t="s">
        <v>29</v>
      </c>
      <c r="D11" s="95" t="s">
        <v>51</v>
      </c>
      <c r="E11" s="29">
        <v>82</v>
      </c>
      <c r="F11" s="40">
        <v>82</v>
      </c>
      <c r="G11" s="112"/>
      <c r="H11" s="96" t="s">
        <v>87</v>
      </c>
      <c r="I11" s="96">
        <v>100</v>
      </c>
      <c r="J11" s="32" t="s">
        <v>51</v>
      </c>
      <c r="K11" s="29">
        <v>150</v>
      </c>
      <c r="L11" s="40">
        <v>150</v>
      </c>
      <c r="M11" s="112"/>
      <c r="N11" s="96" t="s">
        <v>43</v>
      </c>
      <c r="O11" s="113">
        <v>150</v>
      </c>
      <c r="P11" s="32" t="s">
        <v>52</v>
      </c>
      <c r="Q11" s="29">
        <v>110</v>
      </c>
      <c r="R11" s="40">
        <v>110</v>
      </c>
      <c r="S11" s="112"/>
      <c r="T11" s="96" t="s">
        <v>88</v>
      </c>
      <c r="U11" s="113">
        <v>100</v>
      </c>
      <c r="V11" s="32" t="s">
        <v>53</v>
      </c>
      <c r="W11" s="29">
        <v>471</v>
      </c>
      <c r="X11" s="40"/>
      <c r="Y11" s="112"/>
      <c r="Z11" s="96"/>
      <c r="AA11" s="113"/>
      <c r="AB11" s="32" t="s">
        <v>54</v>
      </c>
      <c r="AC11" s="29">
        <v>90</v>
      </c>
      <c r="AD11" s="40">
        <v>90</v>
      </c>
      <c r="AE11" s="112"/>
      <c r="AF11" s="96" t="s">
        <v>43</v>
      </c>
      <c r="AG11" s="113">
        <v>200</v>
      </c>
      <c r="AH11" s="32"/>
      <c r="AI11" s="29"/>
      <c r="AJ11" s="40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">
        <v>30</v>
      </c>
      <c r="D12" s="32"/>
      <c r="E12" s="29"/>
      <c r="F12" s="40"/>
      <c r="G12" s="112"/>
      <c r="H12" s="96"/>
      <c r="I12" s="96"/>
      <c r="J12" s="32"/>
      <c r="K12" s="29"/>
      <c r="L12" s="40"/>
      <c r="M12" s="112"/>
      <c r="N12" s="96"/>
      <c r="O12" s="113"/>
      <c r="P12" s="32"/>
      <c r="Q12" s="29"/>
      <c r="R12" s="40"/>
      <c r="S12" s="112"/>
      <c r="T12" s="96"/>
      <c r="U12" s="113"/>
      <c r="V12" s="32"/>
      <c r="W12" s="29"/>
      <c r="X12" s="40"/>
      <c r="Y12" s="112"/>
      <c r="Z12" s="96"/>
      <c r="AA12" s="113"/>
      <c r="AB12" s="32"/>
      <c r="AC12" s="29"/>
      <c r="AD12" s="40"/>
      <c r="AE12" s="112"/>
      <c r="AF12" s="96"/>
      <c r="AG12" s="113"/>
      <c r="AH12" s="32"/>
      <c r="AI12" s="29"/>
      <c r="AJ12" s="40"/>
      <c r="AK12" s="133"/>
      <c r="AL12" s="134"/>
      <c r="AM12" s="103"/>
    </row>
    <row r="13" spans="1:39" ht="15.75" thickBot="1" x14ac:dyDescent="0.3">
      <c r="A13" s="23">
        <f t="shared" si="0"/>
        <v>222</v>
      </c>
      <c r="B13" s="23">
        <f t="shared" si="1"/>
        <v>222</v>
      </c>
      <c r="C13" s="28" t="s">
        <v>31</v>
      </c>
      <c r="D13" s="32" t="s">
        <v>55</v>
      </c>
      <c r="E13" s="29">
        <v>87</v>
      </c>
      <c r="F13" s="40">
        <v>87</v>
      </c>
      <c r="G13" s="112">
        <v>100</v>
      </c>
      <c r="H13" s="96" t="s">
        <v>88</v>
      </c>
      <c r="I13" s="96">
        <v>100</v>
      </c>
      <c r="J13" s="32" t="s">
        <v>56</v>
      </c>
      <c r="K13" s="29">
        <v>135</v>
      </c>
      <c r="L13" s="40">
        <v>135</v>
      </c>
      <c r="M13" s="112"/>
      <c r="N13" s="96" t="s">
        <v>88</v>
      </c>
      <c r="O13" s="113">
        <v>100</v>
      </c>
      <c r="P13" s="32"/>
      <c r="Q13" s="29"/>
      <c r="R13" s="40"/>
      <c r="S13" s="112"/>
      <c r="T13" s="96"/>
      <c r="U13" s="113"/>
      <c r="V13" s="32"/>
      <c r="W13" s="29"/>
      <c r="X13" s="40"/>
      <c r="Y13" s="112"/>
      <c r="Z13" s="96"/>
      <c r="AA13" s="113"/>
      <c r="AB13" s="32"/>
      <c r="AC13" s="29"/>
      <c r="AD13" s="40"/>
      <c r="AE13" s="112"/>
      <c r="AF13" s="96"/>
      <c r="AG13" s="113"/>
      <c r="AH13" s="32"/>
      <c r="AI13" s="29"/>
      <c r="AJ13" s="40"/>
      <c r="AK13" s="133"/>
      <c r="AL13" s="134"/>
      <c r="AM13" s="103"/>
    </row>
    <row r="14" spans="1:39" ht="15.75" thickBot="1" x14ac:dyDescent="0.3">
      <c r="A14" s="23">
        <f t="shared" si="0"/>
        <v>398</v>
      </c>
      <c r="B14" s="23">
        <f t="shared" si="1"/>
        <v>0</v>
      </c>
      <c r="C14" s="28" t="s">
        <v>32</v>
      </c>
      <c r="D14" s="32" t="s">
        <v>57</v>
      </c>
      <c r="E14" s="29">
        <v>398</v>
      </c>
      <c r="F14" s="40"/>
      <c r="G14" s="112"/>
      <c r="H14" s="96"/>
      <c r="I14" s="96"/>
      <c r="J14" s="32"/>
      <c r="K14" s="29"/>
      <c r="L14" s="40"/>
      <c r="M14" s="112"/>
      <c r="N14" s="96"/>
      <c r="O14" s="113"/>
      <c r="P14" s="32"/>
      <c r="Q14" s="29"/>
      <c r="R14" s="40"/>
      <c r="S14" s="112"/>
      <c r="T14" s="96"/>
      <c r="U14" s="113"/>
      <c r="V14" s="32"/>
      <c r="W14" s="29"/>
      <c r="X14" s="40"/>
      <c r="Y14" s="112"/>
      <c r="Z14" s="96"/>
      <c r="AA14" s="113"/>
      <c r="AB14" s="32"/>
      <c r="AC14" s="29"/>
      <c r="AD14" s="40"/>
      <c r="AE14" s="112"/>
      <c r="AF14" s="96"/>
      <c r="AG14" s="113"/>
      <c r="AH14" s="32"/>
      <c r="AI14" s="29"/>
      <c r="AJ14" s="40"/>
      <c r="AK14" s="133"/>
      <c r="AL14" s="134"/>
      <c r="AM14" s="103"/>
    </row>
    <row r="15" spans="1:39" ht="15.75" thickBot="1" x14ac:dyDescent="0.3">
      <c r="A15" s="23">
        <f t="shared" si="0"/>
        <v>89</v>
      </c>
      <c r="B15" s="23">
        <f t="shared" si="1"/>
        <v>0</v>
      </c>
      <c r="C15" s="28" t="s">
        <v>33</v>
      </c>
      <c r="D15" s="32" t="s">
        <v>58</v>
      </c>
      <c r="E15" s="29">
        <v>89</v>
      </c>
      <c r="F15" s="40"/>
      <c r="G15" s="112"/>
      <c r="H15" s="96"/>
      <c r="I15" s="96"/>
      <c r="J15" s="32"/>
      <c r="K15" s="29"/>
      <c r="L15" s="40"/>
      <c r="M15" s="112"/>
      <c r="N15" s="96"/>
      <c r="O15" s="113"/>
      <c r="P15" s="32"/>
      <c r="Q15" s="29"/>
      <c r="R15" s="40"/>
      <c r="S15" s="112"/>
      <c r="T15" s="96"/>
      <c r="U15" s="113"/>
      <c r="V15" s="32"/>
      <c r="W15" s="29"/>
      <c r="X15" s="40"/>
      <c r="Y15" s="112"/>
      <c r="Z15" s="96"/>
      <c r="AA15" s="113"/>
      <c r="AB15" s="34"/>
      <c r="AC15" s="29"/>
      <c r="AD15" s="40"/>
      <c r="AE15" s="112"/>
      <c r="AF15" s="96"/>
      <c r="AG15" s="113"/>
      <c r="AH15" s="32"/>
      <c r="AI15" s="29"/>
      <c r="AJ15" s="40"/>
      <c r="AK15" s="133"/>
      <c r="AL15" s="134"/>
      <c r="AM15" s="103"/>
    </row>
    <row r="16" spans="1:39" ht="15.75" thickBot="1" x14ac:dyDescent="0.3">
      <c r="A16" s="23">
        <f t="shared" si="0"/>
        <v>546</v>
      </c>
      <c r="B16" s="23">
        <f t="shared" si="1"/>
        <v>261</v>
      </c>
      <c r="C16" s="28" t="s">
        <v>34</v>
      </c>
      <c r="D16" s="32" t="s">
        <v>59</v>
      </c>
      <c r="E16" s="29">
        <v>261</v>
      </c>
      <c r="F16" s="40">
        <v>261</v>
      </c>
      <c r="G16" s="112"/>
      <c r="H16" s="96" t="s">
        <v>43</v>
      </c>
      <c r="I16" s="96">
        <v>170</v>
      </c>
      <c r="J16" s="32" t="s">
        <v>60</v>
      </c>
      <c r="K16" s="29">
        <v>209</v>
      </c>
      <c r="L16" s="40"/>
      <c r="M16" s="112"/>
      <c r="N16" s="96"/>
      <c r="O16" s="113"/>
      <c r="P16" s="32" t="s">
        <v>61</v>
      </c>
      <c r="Q16" s="96">
        <v>76</v>
      </c>
      <c r="R16" s="40"/>
      <c r="S16" s="112"/>
      <c r="T16" s="96"/>
      <c r="U16" s="113"/>
      <c r="V16" s="32"/>
      <c r="W16" s="29"/>
      <c r="X16" s="40"/>
      <c r="Y16" s="112"/>
      <c r="Z16" s="96"/>
      <c r="AA16" s="113"/>
      <c r="AB16" s="32"/>
      <c r="AC16" s="29"/>
      <c r="AD16" s="40"/>
      <c r="AE16" s="112"/>
      <c r="AF16" s="96"/>
      <c r="AG16" s="113"/>
      <c r="AH16" s="32"/>
      <c r="AI16" s="29"/>
      <c r="AJ16" s="40"/>
      <c r="AK16" s="133"/>
      <c r="AL16" s="134"/>
      <c r="AM16" s="103"/>
    </row>
    <row r="17" spans="1:39" ht="15.75" thickBot="1" x14ac:dyDescent="0.3">
      <c r="A17" s="23">
        <f t="shared" si="0"/>
        <v>340</v>
      </c>
      <c r="B17" s="23">
        <f t="shared" si="1"/>
        <v>340</v>
      </c>
      <c r="C17" s="28" t="s">
        <v>35</v>
      </c>
      <c r="D17" s="32" t="s">
        <v>62</v>
      </c>
      <c r="E17" s="29">
        <v>75</v>
      </c>
      <c r="F17" s="40">
        <v>75</v>
      </c>
      <c r="G17" s="112"/>
      <c r="H17" s="96" t="s">
        <v>88</v>
      </c>
      <c r="I17" s="96">
        <v>100</v>
      </c>
      <c r="J17" s="32" t="s">
        <v>63</v>
      </c>
      <c r="K17" s="29">
        <v>146</v>
      </c>
      <c r="L17" s="40">
        <v>146</v>
      </c>
      <c r="M17" s="112">
        <v>100</v>
      </c>
      <c r="N17" s="96" t="s">
        <v>43</v>
      </c>
      <c r="O17" s="113">
        <v>200</v>
      </c>
      <c r="P17" s="32" t="s">
        <v>64</v>
      </c>
      <c r="Q17" s="96">
        <v>119</v>
      </c>
      <c r="R17" s="40">
        <v>119</v>
      </c>
      <c r="S17" s="112"/>
      <c r="T17" s="96" t="s">
        <v>88</v>
      </c>
      <c r="U17" s="113">
        <v>100</v>
      </c>
      <c r="V17" s="32"/>
      <c r="W17" s="29"/>
      <c r="X17" s="40"/>
      <c r="Y17" s="112"/>
      <c r="Z17" s="96"/>
      <c r="AA17" s="113"/>
      <c r="AB17" s="32"/>
      <c r="AC17" s="29"/>
      <c r="AD17" s="40"/>
      <c r="AE17" s="112"/>
      <c r="AF17" s="96"/>
      <c r="AG17" s="113"/>
      <c r="AH17" s="32"/>
      <c r="AI17" s="29"/>
      <c r="AJ17" s="40"/>
      <c r="AK17" s="133"/>
      <c r="AL17" s="134"/>
      <c r="AM17" s="103"/>
    </row>
    <row r="18" spans="1:39" ht="15.75" thickBot="1" x14ac:dyDescent="0.3">
      <c r="A18" s="23">
        <f t="shared" si="0"/>
        <v>145</v>
      </c>
      <c r="B18" s="23">
        <f t="shared" si="1"/>
        <v>145</v>
      </c>
      <c r="C18" s="28" t="s">
        <v>36</v>
      </c>
      <c r="D18" s="32" t="s">
        <v>65</v>
      </c>
      <c r="E18" s="29">
        <v>145</v>
      </c>
      <c r="F18" s="40">
        <v>145</v>
      </c>
      <c r="G18" s="112">
        <v>100</v>
      </c>
      <c r="H18" s="96" t="s">
        <v>43</v>
      </c>
      <c r="I18" s="96">
        <v>200</v>
      </c>
      <c r="J18" s="32"/>
      <c r="K18" s="29"/>
      <c r="L18" s="40"/>
      <c r="M18" s="112"/>
      <c r="N18" s="96"/>
      <c r="O18" s="113"/>
      <c r="P18" s="32"/>
      <c r="Q18" s="29"/>
      <c r="R18" s="40"/>
      <c r="S18" s="112"/>
      <c r="T18" s="96"/>
      <c r="U18" s="113"/>
      <c r="V18" s="32"/>
      <c r="W18" s="29"/>
      <c r="X18" s="40"/>
      <c r="Y18" s="112"/>
      <c r="Z18" s="96"/>
      <c r="AA18" s="113"/>
      <c r="AB18" s="32"/>
      <c r="AC18" s="29"/>
      <c r="AD18" s="40"/>
      <c r="AE18" s="112"/>
      <c r="AF18" s="96"/>
      <c r="AG18" s="113"/>
      <c r="AH18" s="32"/>
      <c r="AI18" s="29"/>
      <c r="AJ18" s="40"/>
      <c r="AK18" s="133"/>
      <c r="AL18" s="134"/>
      <c r="AM18" s="103"/>
    </row>
    <row r="19" spans="1:39" ht="15.75" thickBot="1" x14ac:dyDescent="0.3">
      <c r="A19" s="23">
        <f t="shared" si="0"/>
        <v>525</v>
      </c>
      <c r="B19" s="23">
        <f t="shared" si="1"/>
        <v>525</v>
      </c>
      <c r="C19" s="28" t="s">
        <v>37</v>
      </c>
      <c r="D19" s="32" t="s">
        <v>66</v>
      </c>
      <c r="E19" s="29">
        <v>181</v>
      </c>
      <c r="F19" s="40">
        <v>181</v>
      </c>
      <c r="G19" s="112"/>
      <c r="H19" s="96" t="s">
        <v>43</v>
      </c>
      <c r="I19" s="96">
        <v>200</v>
      </c>
      <c r="J19" s="34" t="s">
        <v>66</v>
      </c>
      <c r="K19" s="33">
        <v>204</v>
      </c>
      <c r="L19" s="122">
        <v>204</v>
      </c>
      <c r="M19" s="125"/>
      <c r="N19" s="100" t="s">
        <v>87</v>
      </c>
      <c r="O19" s="126">
        <v>150</v>
      </c>
      <c r="P19" s="32" t="s">
        <v>67</v>
      </c>
      <c r="Q19" s="29">
        <v>140</v>
      </c>
      <c r="R19" s="40">
        <v>140</v>
      </c>
      <c r="S19" s="112"/>
      <c r="T19" s="100" t="s">
        <v>87</v>
      </c>
      <c r="U19" s="126">
        <v>150</v>
      </c>
      <c r="V19" s="32"/>
      <c r="W19" s="29"/>
      <c r="X19" s="40"/>
      <c r="Y19" s="112"/>
      <c r="Z19" s="96"/>
      <c r="AA19" s="113"/>
      <c r="AB19" s="32"/>
      <c r="AC19" s="29"/>
      <c r="AD19" s="40"/>
      <c r="AE19" s="112"/>
      <c r="AF19" s="96"/>
      <c r="AG19" s="113"/>
      <c r="AH19" s="32"/>
      <c r="AI19" s="29"/>
      <c r="AJ19" s="40"/>
      <c r="AK19" s="133"/>
      <c r="AL19" s="134"/>
      <c r="AM19" s="103"/>
    </row>
    <row r="20" spans="1:39" ht="15.75" thickBot="1" x14ac:dyDescent="0.3">
      <c r="A20" s="23">
        <f t="shared" si="0"/>
        <v>186</v>
      </c>
      <c r="B20" s="23">
        <f t="shared" si="1"/>
        <v>186</v>
      </c>
      <c r="C20" s="28" t="s">
        <v>38</v>
      </c>
      <c r="D20" s="32" t="s">
        <v>68</v>
      </c>
      <c r="E20" s="29">
        <v>186</v>
      </c>
      <c r="F20" s="40">
        <v>186</v>
      </c>
      <c r="G20" s="112"/>
      <c r="H20" s="96" t="s">
        <v>43</v>
      </c>
      <c r="I20" s="96">
        <v>200</v>
      </c>
      <c r="J20" s="32"/>
      <c r="K20" s="29"/>
      <c r="L20" s="40"/>
      <c r="M20" s="112"/>
      <c r="N20" s="96"/>
      <c r="O20" s="96"/>
      <c r="P20" s="32"/>
      <c r="Q20" s="29"/>
      <c r="R20" s="40"/>
      <c r="S20" s="112"/>
      <c r="T20" s="96"/>
      <c r="U20" s="113"/>
      <c r="V20" s="32"/>
      <c r="W20" s="29"/>
      <c r="X20" s="40"/>
      <c r="Y20" s="112"/>
      <c r="Z20" s="96"/>
      <c r="AA20" s="113"/>
      <c r="AB20" s="32"/>
      <c r="AC20" s="29"/>
      <c r="AD20" s="40"/>
      <c r="AE20" s="112"/>
      <c r="AF20" s="96"/>
      <c r="AG20" s="113"/>
      <c r="AH20" s="32"/>
      <c r="AI20" s="29"/>
      <c r="AJ20" s="40"/>
      <c r="AK20" s="133"/>
      <c r="AL20" s="134"/>
      <c r="AM20" s="103"/>
    </row>
    <row r="21" spans="1:39" ht="15.75" thickBot="1" x14ac:dyDescent="0.3">
      <c r="A21" s="23">
        <f t="shared" si="0"/>
        <v>955</v>
      </c>
      <c r="B21" s="23">
        <f t="shared" si="1"/>
        <v>878</v>
      </c>
      <c r="C21" s="28" t="s">
        <v>39</v>
      </c>
      <c r="D21" s="32" t="s">
        <v>69</v>
      </c>
      <c r="E21" s="29">
        <v>152</v>
      </c>
      <c r="F21" s="40">
        <v>152</v>
      </c>
      <c r="G21" s="112"/>
      <c r="H21" s="96" t="s">
        <v>43</v>
      </c>
      <c r="I21" s="96">
        <v>150</v>
      </c>
      <c r="J21" s="32" t="s">
        <v>68</v>
      </c>
      <c r="K21" s="29">
        <v>562</v>
      </c>
      <c r="L21" s="40">
        <v>562</v>
      </c>
      <c r="M21" s="112"/>
      <c r="N21" s="96" t="s">
        <v>43</v>
      </c>
      <c r="O21" s="113">
        <v>200</v>
      </c>
      <c r="P21" s="32" t="s">
        <v>70</v>
      </c>
      <c r="Q21" s="29">
        <v>164</v>
      </c>
      <c r="R21" s="40">
        <v>164</v>
      </c>
      <c r="S21" s="112"/>
      <c r="T21" s="96" t="s">
        <v>43</v>
      </c>
      <c r="U21" s="113">
        <v>150</v>
      </c>
      <c r="V21" s="32" t="s">
        <v>71</v>
      </c>
      <c r="W21" s="29">
        <v>77</v>
      </c>
      <c r="X21" s="40"/>
      <c r="Y21" s="112"/>
      <c r="Z21" s="96"/>
      <c r="AA21" s="113"/>
      <c r="AB21" s="32"/>
      <c r="AC21" s="29"/>
      <c r="AD21" s="40"/>
      <c r="AE21" s="112"/>
      <c r="AF21" s="96"/>
      <c r="AG21" s="113"/>
      <c r="AH21" s="32"/>
      <c r="AI21" s="29"/>
      <c r="AJ21" s="40"/>
      <c r="AK21" s="133"/>
      <c r="AL21" s="134"/>
      <c r="AM21" s="103"/>
    </row>
    <row r="22" spans="1:39" ht="15.75" thickBot="1" x14ac:dyDescent="0.3">
      <c r="A22" s="23">
        <f t="shared" si="0"/>
        <v>792</v>
      </c>
      <c r="B22" s="23">
        <f t="shared" si="1"/>
        <v>792</v>
      </c>
      <c r="C22" s="28" t="s">
        <v>40</v>
      </c>
      <c r="D22" s="105" t="s">
        <v>72</v>
      </c>
      <c r="E22" s="106">
        <v>201</v>
      </c>
      <c r="F22" s="107">
        <v>201</v>
      </c>
      <c r="G22" s="114">
        <v>100</v>
      </c>
      <c r="H22" s="115" t="s">
        <v>43</v>
      </c>
      <c r="I22" s="115">
        <v>200</v>
      </c>
      <c r="J22" s="105" t="s">
        <v>73</v>
      </c>
      <c r="K22" s="106">
        <v>157</v>
      </c>
      <c r="L22" s="107">
        <v>157</v>
      </c>
      <c r="M22" s="114"/>
      <c r="N22" s="115" t="s">
        <v>43</v>
      </c>
      <c r="O22" s="116">
        <v>200</v>
      </c>
      <c r="P22" s="105" t="s">
        <v>74</v>
      </c>
      <c r="Q22" s="106">
        <v>145</v>
      </c>
      <c r="R22" s="107">
        <v>145</v>
      </c>
      <c r="S22" s="114"/>
      <c r="T22" s="115" t="s">
        <v>43</v>
      </c>
      <c r="U22" s="116">
        <v>200</v>
      </c>
      <c r="V22" s="105" t="s">
        <v>75</v>
      </c>
      <c r="W22" s="106">
        <v>85</v>
      </c>
      <c r="X22" s="107">
        <v>85</v>
      </c>
      <c r="Y22" s="114"/>
      <c r="Z22" s="115" t="s">
        <v>88</v>
      </c>
      <c r="AA22" s="116">
        <v>0</v>
      </c>
      <c r="AB22" s="105" t="s">
        <v>75</v>
      </c>
      <c r="AC22" s="106">
        <v>93</v>
      </c>
      <c r="AD22" s="107">
        <v>93</v>
      </c>
      <c r="AE22" s="114"/>
      <c r="AF22" s="115" t="s">
        <v>88</v>
      </c>
      <c r="AG22" s="116">
        <v>0</v>
      </c>
      <c r="AH22" s="105" t="s">
        <v>92</v>
      </c>
      <c r="AI22" s="106">
        <v>111</v>
      </c>
      <c r="AJ22" s="107">
        <v>111</v>
      </c>
      <c r="AK22" s="135">
        <v>2</v>
      </c>
      <c r="AL22" s="96" t="s">
        <v>43</v>
      </c>
      <c r="AM22" s="137">
        <v>2</v>
      </c>
    </row>
    <row r="23" spans="1:39" ht="21" customHeight="1" thickBot="1" x14ac:dyDescent="0.3">
      <c r="A23" s="6">
        <f>SUM(A7:A22)</f>
        <v>6186</v>
      </c>
      <c r="B23" s="14">
        <f>SUM(B7:B22)</f>
        <v>4742</v>
      </c>
      <c r="C23" s="7" t="s">
        <v>13</v>
      </c>
      <c r="AD23" s="48"/>
      <c r="AE23" s="48"/>
      <c r="AF23" s="48"/>
      <c r="AG23" s="48"/>
    </row>
  </sheetData>
  <sortState ref="C7:C22">
    <sortCondition ref="C7"/>
  </sortState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_année">
                <anchor moveWithCells="1" sizeWithCells="1">
                  <from>
                    <xdr:col>28</xdr:col>
                    <xdr:colOff>219075</xdr:colOff>
                    <xdr:row>0</xdr:row>
                    <xdr:rowOff>38100</xdr:rowOff>
                  </from>
                  <to>
                    <xdr:col>34</xdr:col>
                    <xdr:colOff>85725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lle_année">
                <anchor moveWithCells="1" sizeWithCells="1">
                  <from>
                    <xdr:col>4</xdr:col>
                    <xdr:colOff>209550</xdr:colOff>
                    <xdr:row>0</xdr:row>
                    <xdr:rowOff>123825</xdr:rowOff>
                  </from>
                  <to>
                    <xdr:col>7</xdr:col>
                    <xdr:colOff>76200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DATE(YEAR(JANV!C1),2,1)</f>
        <v>42036</v>
      </c>
    </row>
    <row r="2" spans="1:39" s="2" customFormat="1" ht="24.95" customHeight="1" thickBot="1" x14ac:dyDescent="0.3">
      <c r="A2" s="145" t="str">
        <f>"SUIVI DOSSIERS " &amp; YEAR(C1)</f>
        <v>SUIVI DOSSIERS 2015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7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48">
        <v>1</v>
      </c>
      <c r="E5" s="149"/>
      <c r="F5" s="149"/>
      <c r="G5" s="149"/>
      <c r="H5" s="149"/>
      <c r="I5" s="150"/>
      <c r="J5" s="151">
        <v>2</v>
      </c>
      <c r="K5" s="152"/>
      <c r="L5" s="152"/>
      <c r="M5" s="152"/>
      <c r="N5" s="152"/>
      <c r="O5" s="153"/>
      <c r="P5" s="151">
        <v>3</v>
      </c>
      <c r="Q5" s="152"/>
      <c r="R5" s="152"/>
      <c r="S5" s="152"/>
      <c r="T5" s="152"/>
      <c r="U5" s="153"/>
      <c r="V5" s="142">
        <v>4</v>
      </c>
      <c r="W5" s="143"/>
      <c r="X5" s="143"/>
      <c r="Y5" s="143"/>
      <c r="Z5" s="143"/>
      <c r="AA5" s="144"/>
      <c r="AB5" s="142">
        <v>5</v>
      </c>
      <c r="AC5" s="143"/>
      <c r="AD5" s="143"/>
      <c r="AE5" s="143"/>
      <c r="AF5" s="143"/>
      <c r="AG5" s="144"/>
      <c r="AH5" s="142">
        <v>6</v>
      </c>
      <c r="AI5" s="143"/>
      <c r="AJ5" s="143"/>
      <c r="AK5" s="143"/>
      <c r="AL5" s="143"/>
      <c r="AM5" s="144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11</v>
      </c>
      <c r="B7" s="22">
        <f t="shared" ref="B7:B22" si="1">F7+L7+R7+X7+AD7+AJ7</f>
        <v>11</v>
      </c>
      <c r="C7" s="27" t="str">
        <f>JANV!C7</f>
        <v>Lyon 1</v>
      </c>
      <c r="D7" s="30" t="s">
        <v>93</v>
      </c>
      <c r="E7" s="31">
        <v>11</v>
      </c>
      <c r="F7" s="44">
        <v>11</v>
      </c>
      <c r="G7" s="110">
        <v>4</v>
      </c>
      <c r="H7" s="96" t="s">
        <v>43</v>
      </c>
      <c r="I7" s="99">
        <v>4</v>
      </c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5"/>
      <c r="G8" s="112"/>
      <c r="H8" s="96"/>
      <c r="I8" s="96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4"/>
      <c r="E9" s="33"/>
      <c r="F9" s="45"/>
      <c r="G9" s="112"/>
      <c r="H9" s="96"/>
      <c r="I9" s="96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5"/>
      <c r="G10" s="112"/>
      <c r="H10" s="96"/>
      <c r="I10" s="96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279</v>
      </c>
      <c r="B11" s="23">
        <f t="shared" si="1"/>
        <v>279</v>
      </c>
      <c r="C11" s="28" t="str">
        <f>JANV!C11</f>
        <v>Lyon 5</v>
      </c>
      <c r="D11" s="32" t="s">
        <v>76</v>
      </c>
      <c r="E11" s="29">
        <v>98</v>
      </c>
      <c r="F11" s="45">
        <v>98</v>
      </c>
      <c r="G11" s="112"/>
      <c r="H11" s="96" t="s">
        <v>43</v>
      </c>
      <c r="I11" s="96">
        <v>200</v>
      </c>
      <c r="J11" s="32" t="s">
        <v>77</v>
      </c>
      <c r="K11" s="29">
        <v>181</v>
      </c>
      <c r="L11" s="45">
        <v>181</v>
      </c>
      <c r="M11" s="112"/>
      <c r="N11" s="96" t="s">
        <v>43</v>
      </c>
      <c r="O11" s="113">
        <v>200</v>
      </c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5"/>
      <c r="G12" s="112"/>
      <c r="H12" s="96"/>
      <c r="I12" s="96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100</v>
      </c>
      <c r="B13" s="23">
        <f t="shared" si="1"/>
        <v>100</v>
      </c>
      <c r="C13" s="28" t="str">
        <f>JANV!C13</f>
        <v>Lyon 7</v>
      </c>
      <c r="D13" s="32" t="s">
        <v>78</v>
      </c>
      <c r="E13" s="29">
        <v>100</v>
      </c>
      <c r="F13" s="45">
        <v>100</v>
      </c>
      <c r="G13" s="112">
        <v>100</v>
      </c>
      <c r="H13" s="96" t="s">
        <v>88</v>
      </c>
      <c r="I13" s="96">
        <v>100</v>
      </c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5"/>
      <c r="G14" s="112"/>
      <c r="H14" s="96"/>
      <c r="I14" s="96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5"/>
      <c r="G15" s="112"/>
      <c r="H15" s="96"/>
      <c r="I15" s="96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5"/>
      <c r="G16" s="112"/>
      <c r="H16" s="96"/>
      <c r="I16" s="96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5"/>
      <c r="G17" s="112"/>
      <c r="H17" s="96"/>
      <c r="I17" s="96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5"/>
      <c r="G18" s="112"/>
      <c r="H18" s="96"/>
      <c r="I18" s="96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5"/>
      <c r="G19" s="112"/>
      <c r="H19" s="96"/>
      <c r="I19" s="96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5"/>
      <c r="G20" s="112"/>
      <c r="H20" s="96"/>
      <c r="I20" s="96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412</v>
      </c>
      <c r="B21" s="23">
        <f t="shared" si="1"/>
        <v>412</v>
      </c>
      <c r="C21" s="28" t="str">
        <f>JANV!C21</f>
        <v>Lyon 15</v>
      </c>
      <c r="D21" s="32" t="s">
        <v>79</v>
      </c>
      <c r="E21" s="29">
        <v>123</v>
      </c>
      <c r="F21" s="45">
        <v>123</v>
      </c>
      <c r="G21" s="112"/>
      <c r="H21" s="96" t="s">
        <v>88</v>
      </c>
      <c r="I21" s="96">
        <v>100</v>
      </c>
      <c r="J21" s="32" t="s">
        <v>80</v>
      </c>
      <c r="K21" s="29">
        <v>145</v>
      </c>
      <c r="L21" s="45">
        <v>145</v>
      </c>
      <c r="M21" s="112"/>
      <c r="N21" s="96" t="s">
        <v>43</v>
      </c>
      <c r="O21" s="113">
        <v>200</v>
      </c>
      <c r="P21" s="32" t="s">
        <v>81</v>
      </c>
      <c r="Q21" s="29">
        <v>144</v>
      </c>
      <c r="R21" s="45">
        <v>144</v>
      </c>
      <c r="S21" s="112"/>
      <c r="T21" s="96" t="s">
        <v>89</v>
      </c>
      <c r="U21" s="113">
        <v>100</v>
      </c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689</v>
      </c>
      <c r="B22" s="23">
        <f t="shared" si="1"/>
        <v>689</v>
      </c>
      <c r="C22" s="28" t="str">
        <f>JANV!C22</f>
        <v>Lyon 16</v>
      </c>
      <c r="D22" s="105" t="s">
        <v>82</v>
      </c>
      <c r="E22" s="106">
        <v>129</v>
      </c>
      <c r="F22" s="109">
        <v>129</v>
      </c>
      <c r="G22" s="114"/>
      <c r="H22" s="115" t="s">
        <v>88</v>
      </c>
      <c r="I22" s="115">
        <v>100</v>
      </c>
      <c r="J22" s="105" t="s">
        <v>83</v>
      </c>
      <c r="K22" s="106">
        <v>121</v>
      </c>
      <c r="L22" s="109">
        <v>121</v>
      </c>
      <c r="M22" s="114"/>
      <c r="N22" s="115" t="s">
        <v>43</v>
      </c>
      <c r="O22" s="116">
        <v>200</v>
      </c>
      <c r="P22" s="105" t="s">
        <v>84</v>
      </c>
      <c r="Q22" s="106">
        <v>438</v>
      </c>
      <c r="R22" s="109">
        <v>438</v>
      </c>
      <c r="S22" s="114"/>
      <c r="T22" s="115" t="s">
        <v>43</v>
      </c>
      <c r="U22" s="116">
        <v>150</v>
      </c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 t="s">
        <v>94</v>
      </c>
      <c r="AI22" s="106">
        <v>1</v>
      </c>
      <c r="AJ22" s="109">
        <v>1</v>
      </c>
      <c r="AK22" s="135">
        <v>1</v>
      </c>
      <c r="AL22" s="96" t="s">
        <v>43</v>
      </c>
      <c r="AM22" s="137">
        <v>1</v>
      </c>
    </row>
    <row r="23" spans="1:39" ht="15.75" thickBot="1" x14ac:dyDescent="0.3">
      <c r="A23" s="6">
        <f>SUM(A7:A22)</f>
        <v>1491</v>
      </c>
      <c r="B23" s="14">
        <f>SUM(B7:B22)</f>
        <v>1491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29"/>
  <sheetViews>
    <sheetView workbookViewId="0">
      <selection activeCell="O12" sqref="O12"/>
    </sheetView>
  </sheetViews>
  <sheetFormatPr baseColWidth="10" defaultRowHeight="15" x14ac:dyDescent="0.25"/>
  <cols>
    <col min="1" max="1" width="13.7109375" customWidth="1"/>
    <col min="2" max="2" width="10.42578125" customWidth="1"/>
    <col min="3" max="3" width="27.57031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DATE(YEAR(JANV!C1),3,1)</f>
        <v>42064</v>
      </c>
    </row>
    <row r="2" spans="1:39" s="2" customFormat="1" ht="24.95" customHeight="1" thickBot="1" x14ac:dyDescent="0.3">
      <c r="A2" s="145" t="str">
        <f>"SUIVI DOSSIERS " &amp; YEAR(C1)</f>
        <v>SUIVI DOSSIERS 2015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7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48">
        <v>1</v>
      </c>
      <c r="E5" s="149"/>
      <c r="F5" s="149"/>
      <c r="G5" s="149"/>
      <c r="H5" s="149"/>
      <c r="I5" s="150"/>
      <c r="J5" s="151">
        <v>2</v>
      </c>
      <c r="K5" s="152"/>
      <c r="L5" s="152"/>
      <c r="M5" s="152"/>
      <c r="N5" s="152"/>
      <c r="O5" s="153"/>
      <c r="P5" s="151">
        <v>3</v>
      </c>
      <c r="Q5" s="152"/>
      <c r="R5" s="152"/>
      <c r="S5" s="152"/>
      <c r="T5" s="152"/>
      <c r="U5" s="153"/>
      <c r="V5" s="142">
        <v>4</v>
      </c>
      <c r="W5" s="143"/>
      <c r="X5" s="143"/>
      <c r="Y5" s="143"/>
      <c r="Z5" s="143"/>
      <c r="AA5" s="144"/>
      <c r="AB5" s="142">
        <v>5</v>
      </c>
      <c r="AC5" s="143"/>
      <c r="AD5" s="143"/>
      <c r="AE5" s="143"/>
      <c r="AF5" s="143"/>
      <c r="AG5" s="144"/>
      <c r="AH5" s="142">
        <v>6</v>
      </c>
      <c r="AI5" s="143"/>
      <c r="AJ5" s="143"/>
      <c r="AK5" s="143"/>
      <c r="AL5" s="143"/>
      <c r="AM5" s="144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94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1</v>
      </c>
      <c r="B12" s="23">
        <f t="shared" si="1"/>
        <v>1</v>
      </c>
      <c r="C12" s="28" t="str">
        <f>JANV!C12</f>
        <v>Lyon 6</v>
      </c>
      <c r="D12" s="95" t="s">
        <v>95</v>
      </c>
      <c r="E12" s="29">
        <v>1</v>
      </c>
      <c r="F12" s="43">
        <v>1</v>
      </c>
      <c r="G12" s="119">
        <v>1</v>
      </c>
      <c r="H12" s="96" t="s">
        <v>43</v>
      </c>
      <c r="I12" s="101">
        <v>1</v>
      </c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1</v>
      </c>
      <c r="B23" s="14">
        <f>SUM(B7:B22)</f>
        <v>1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DATE(YEAR(JANV!C1),4,1)</f>
        <v>42095</v>
      </c>
    </row>
    <row r="2" spans="1:39" s="2" customFormat="1" ht="24.95" customHeight="1" thickBot="1" x14ac:dyDescent="0.3">
      <c r="A2" s="145" t="str">
        <f>"SUIVI DOSSIERS " &amp; YEAR(C1)</f>
        <v>SUIVI DOSSIERS 2015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7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48">
        <v>1</v>
      </c>
      <c r="E5" s="149"/>
      <c r="F5" s="149"/>
      <c r="G5" s="149"/>
      <c r="H5" s="149"/>
      <c r="I5" s="150"/>
      <c r="J5" s="151">
        <v>2</v>
      </c>
      <c r="K5" s="152"/>
      <c r="L5" s="152"/>
      <c r="M5" s="152"/>
      <c r="N5" s="152"/>
      <c r="O5" s="153"/>
      <c r="P5" s="151">
        <v>3</v>
      </c>
      <c r="Q5" s="152"/>
      <c r="R5" s="152"/>
      <c r="S5" s="152"/>
      <c r="T5" s="152"/>
      <c r="U5" s="153"/>
      <c r="V5" s="142">
        <v>4</v>
      </c>
      <c r="W5" s="143"/>
      <c r="X5" s="143"/>
      <c r="Y5" s="143"/>
      <c r="Z5" s="143"/>
      <c r="AA5" s="144"/>
      <c r="AB5" s="142">
        <v>5</v>
      </c>
      <c r="AC5" s="143"/>
      <c r="AD5" s="143"/>
      <c r="AE5" s="143"/>
      <c r="AF5" s="143"/>
      <c r="AG5" s="144"/>
      <c r="AH5" s="142">
        <v>6</v>
      </c>
      <c r="AI5" s="143"/>
      <c r="AJ5" s="143"/>
      <c r="AK5" s="143"/>
      <c r="AL5" s="143"/>
      <c r="AM5" s="144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DATE(YEAR(JANV!C1),5,1)</f>
        <v>42125</v>
      </c>
    </row>
    <row r="2" spans="1:39" s="2" customFormat="1" ht="24.95" customHeight="1" thickBot="1" x14ac:dyDescent="0.3">
      <c r="A2" s="145" t="str">
        <f>"SUIVI DOSSIERS " &amp; YEAR(C1)</f>
        <v>SUIVI DOSSIERS 2015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7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48">
        <v>1</v>
      </c>
      <c r="E5" s="149"/>
      <c r="F5" s="149"/>
      <c r="G5" s="149"/>
      <c r="H5" s="149"/>
      <c r="I5" s="150"/>
      <c r="J5" s="151">
        <v>2</v>
      </c>
      <c r="K5" s="152"/>
      <c r="L5" s="152"/>
      <c r="M5" s="152"/>
      <c r="N5" s="152"/>
      <c r="O5" s="153"/>
      <c r="P5" s="151">
        <v>3</v>
      </c>
      <c r="Q5" s="152"/>
      <c r="R5" s="152"/>
      <c r="S5" s="152"/>
      <c r="T5" s="152"/>
      <c r="U5" s="153"/>
      <c r="V5" s="142">
        <v>4</v>
      </c>
      <c r="W5" s="143"/>
      <c r="X5" s="143"/>
      <c r="Y5" s="143"/>
      <c r="Z5" s="143"/>
      <c r="AA5" s="144"/>
      <c r="AB5" s="142">
        <v>5</v>
      </c>
      <c r="AC5" s="143"/>
      <c r="AD5" s="143"/>
      <c r="AE5" s="143"/>
      <c r="AF5" s="143"/>
      <c r="AG5" s="144"/>
      <c r="AH5" s="142">
        <v>6</v>
      </c>
      <c r="AI5" s="143"/>
      <c r="AJ5" s="143"/>
      <c r="AK5" s="143"/>
      <c r="AL5" s="143"/>
      <c r="AM5" s="144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  <c r="AG24">
        <f>COUNTBLANK(D7:AM22)</f>
        <v>576</v>
      </c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DATE(YEAR(JANV!C1),6,1)</f>
        <v>42156</v>
      </c>
    </row>
    <row r="2" spans="1:39" s="2" customFormat="1" ht="24.95" customHeight="1" thickBot="1" x14ac:dyDescent="0.3">
      <c r="A2" s="145" t="str">
        <f>"SUIVI DOSSIERS " &amp; YEAR(C1)</f>
        <v>SUIVI DOSSIERS 2015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7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48">
        <v>1</v>
      </c>
      <c r="E5" s="149"/>
      <c r="F5" s="149"/>
      <c r="G5" s="149"/>
      <c r="H5" s="149"/>
      <c r="I5" s="150"/>
      <c r="J5" s="151">
        <v>2</v>
      </c>
      <c r="K5" s="152"/>
      <c r="L5" s="152"/>
      <c r="M5" s="152"/>
      <c r="N5" s="152"/>
      <c r="O5" s="153"/>
      <c r="P5" s="151">
        <v>3</v>
      </c>
      <c r="Q5" s="152"/>
      <c r="R5" s="152"/>
      <c r="S5" s="152"/>
      <c r="T5" s="152"/>
      <c r="U5" s="153"/>
      <c r="V5" s="142">
        <v>4</v>
      </c>
      <c r="W5" s="143"/>
      <c r="X5" s="143"/>
      <c r="Y5" s="143"/>
      <c r="Z5" s="143"/>
      <c r="AA5" s="144"/>
      <c r="AB5" s="142">
        <v>5</v>
      </c>
      <c r="AC5" s="143"/>
      <c r="AD5" s="143"/>
      <c r="AE5" s="143"/>
      <c r="AF5" s="143"/>
      <c r="AG5" s="144"/>
      <c r="AH5" s="142">
        <v>6</v>
      </c>
      <c r="AI5" s="143"/>
      <c r="AJ5" s="143"/>
      <c r="AK5" s="143"/>
      <c r="AL5" s="143"/>
      <c r="AM5" s="144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DATE(YEAR(JANV!C1),7,1)</f>
        <v>42186</v>
      </c>
    </row>
    <row r="2" spans="1:39" s="2" customFormat="1" ht="24.95" customHeight="1" thickBot="1" x14ac:dyDescent="0.3">
      <c r="A2" s="145" t="str">
        <f>"SUIVI DOSSIERS " &amp; YEAR(C1)</f>
        <v>SUIVI DOSSIERS 2015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7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48">
        <v>1</v>
      </c>
      <c r="E5" s="149"/>
      <c r="F5" s="149"/>
      <c r="G5" s="149"/>
      <c r="H5" s="149"/>
      <c r="I5" s="150"/>
      <c r="J5" s="151">
        <v>2</v>
      </c>
      <c r="K5" s="152"/>
      <c r="L5" s="152"/>
      <c r="M5" s="152"/>
      <c r="N5" s="152"/>
      <c r="O5" s="153"/>
      <c r="P5" s="151">
        <v>3</v>
      </c>
      <c r="Q5" s="152"/>
      <c r="R5" s="152"/>
      <c r="S5" s="152"/>
      <c r="T5" s="152"/>
      <c r="U5" s="153"/>
      <c r="V5" s="142">
        <v>4</v>
      </c>
      <c r="W5" s="143"/>
      <c r="X5" s="143"/>
      <c r="Y5" s="143"/>
      <c r="Z5" s="143"/>
      <c r="AA5" s="144"/>
      <c r="AB5" s="142">
        <v>5</v>
      </c>
      <c r="AC5" s="143"/>
      <c r="AD5" s="143"/>
      <c r="AE5" s="143"/>
      <c r="AF5" s="143"/>
      <c r="AG5" s="144"/>
      <c r="AH5" s="142">
        <v>6</v>
      </c>
      <c r="AI5" s="143"/>
      <c r="AJ5" s="143"/>
      <c r="AK5" s="143"/>
      <c r="AL5" s="143"/>
      <c r="AM5" s="144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DATE(YEAR(JANV!C1),8,1)</f>
        <v>42217</v>
      </c>
    </row>
    <row r="2" spans="1:39" s="2" customFormat="1" ht="24.95" customHeight="1" thickBot="1" x14ac:dyDescent="0.3">
      <c r="A2" s="145" t="str">
        <f>"SUIVI DOSSIERS " &amp; YEAR(C1)</f>
        <v>SUIVI DOSSIERS 2015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7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48">
        <v>1</v>
      </c>
      <c r="E5" s="149"/>
      <c r="F5" s="149"/>
      <c r="G5" s="149"/>
      <c r="H5" s="149"/>
      <c r="I5" s="150"/>
      <c r="J5" s="151">
        <v>2</v>
      </c>
      <c r="K5" s="152"/>
      <c r="L5" s="152"/>
      <c r="M5" s="152"/>
      <c r="N5" s="152"/>
      <c r="O5" s="153"/>
      <c r="P5" s="151">
        <v>3</v>
      </c>
      <c r="Q5" s="152"/>
      <c r="R5" s="152"/>
      <c r="S5" s="152"/>
      <c r="T5" s="152"/>
      <c r="U5" s="153"/>
      <c r="V5" s="142">
        <v>4</v>
      </c>
      <c r="W5" s="143"/>
      <c r="X5" s="143"/>
      <c r="Y5" s="143"/>
      <c r="Z5" s="143"/>
      <c r="AA5" s="144"/>
      <c r="AB5" s="142">
        <v>5</v>
      </c>
      <c r="AC5" s="143"/>
      <c r="AD5" s="143"/>
      <c r="AE5" s="143"/>
      <c r="AF5" s="143"/>
      <c r="AG5" s="144"/>
      <c r="AH5" s="142">
        <v>6</v>
      </c>
      <c r="AI5" s="143"/>
      <c r="AJ5" s="143"/>
      <c r="AK5" s="143"/>
      <c r="AL5" s="143"/>
      <c r="AM5" s="144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DATE(YEAR(JANV!C1),9,1)</f>
        <v>42248</v>
      </c>
    </row>
    <row r="2" spans="1:39" s="2" customFormat="1" ht="24.95" customHeight="1" thickBot="1" x14ac:dyDescent="0.3">
      <c r="A2" s="145" t="str">
        <f>"SUIVI DOSSIERS " &amp; YEAR(C1)</f>
        <v>SUIVI DOSSIERS 2015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7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48">
        <v>1</v>
      </c>
      <c r="E5" s="149"/>
      <c r="F5" s="149"/>
      <c r="G5" s="149"/>
      <c r="H5" s="149"/>
      <c r="I5" s="150"/>
      <c r="J5" s="151">
        <v>2</v>
      </c>
      <c r="K5" s="152"/>
      <c r="L5" s="152"/>
      <c r="M5" s="152"/>
      <c r="N5" s="152"/>
      <c r="O5" s="153"/>
      <c r="P5" s="151">
        <v>3</v>
      </c>
      <c r="Q5" s="152"/>
      <c r="R5" s="152"/>
      <c r="S5" s="152"/>
      <c r="T5" s="152"/>
      <c r="U5" s="153"/>
      <c r="V5" s="142">
        <v>4</v>
      </c>
      <c r="W5" s="143"/>
      <c r="X5" s="143"/>
      <c r="Y5" s="143"/>
      <c r="Z5" s="143"/>
      <c r="AA5" s="144"/>
      <c r="AB5" s="142">
        <v>5</v>
      </c>
      <c r="AC5" s="143"/>
      <c r="AD5" s="143"/>
      <c r="AE5" s="143"/>
      <c r="AF5" s="143"/>
      <c r="AG5" s="144"/>
      <c r="AH5" s="142">
        <v>6</v>
      </c>
      <c r="AI5" s="143"/>
      <c r="AJ5" s="143"/>
      <c r="AK5" s="143"/>
      <c r="AL5" s="143"/>
      <c r="AM5" s="144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DATE(YEAR(JANV!C1),10,1)</f>
        <v>42278</v>
      </c>
    </row>
    <row r="2" spans="1:39" s="2" customFormat="1" ht="24.95" customHeight="1" thickBot="1" x14ac:dyDescent="0.3">
      <c r="A2" s="145" t="str">
        <f>"SUIVI DOSSIERS " &amp; YEAR(C1)</f>
        <v>SUIVI DOSSIERS 2015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7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48">
        <v>1</v>
      </c>
      <c r="E5" s="149"/>
      <c r="F5" s="149"/>
      <c r="G5" s="149"/>
      <c r="H5" s="149"/>
      <c r="I5" s="150"/>
      <c r="J5" s="151">
        <v>2</v>
      </c>
      <c r="K5" s="152"/>
      <c r="L5" s="152"/>
      <c r="M5" s="152"/>
      <c r="N5" s="152"/>
      <c r="O5" s="153"/>
      <c r="P5" s="151">
        <v>3</v>
      </c>
      <c r="Q5" s="152"/>
      <c r="R5" s="152"/>
      <c r="S5" s="152"/>
      <c r="T5" s="152"/>
      <c r="U5" s="153"/>
      <c r="V5" s="142">
        <v>4</v>
      </c>
      <c r="W5" s="143"/>
      <c r="X5" s="143"/>
      <c r="Y5" s="143"/>
      <c r="Z5" s="143"/>
      <c r="AA5" s="144"/>
      <c r="AB5" s="142">
        <v>5</v>
      </c>
      <c r="AC5" s="143"/>
      <c r="AD5" s="143"/>
      <c r="AE5" s="143"/>
      <c r="AF5" s="143"/>
      <c r="AG5" s="144"/>
      <c r="AH5" s="142">
        <v>6</v>
      </c>
      <c r="AI5" s="143"/>
      <c r="AJ5" s="143"/>
      <c r="AK5" s="143"/>
      <c r="AL5" s="143"/>
      <c r="AM5" s="144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DATE(YEAR(JANV!C1),11,1)</f>
        <v>42309</v>
      </c>
    </row>
    <row r="2" spans="1:39" s="2" customFormat="1" ht="24.95" customHeight="1" thickBot="1" x14ac:dyDescent="0.3">
      <c r="A2" s="145" t="str">
        <f>"SUIVI DOSSIERS " &amp; YEAR(C1)</f>
        <v>SUIVI DOSSIERS 2015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7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48">
        <v>1</v>
      </c>
      <c r="E5" s="149"/>
      <c r="F5" s="149"/>
      <c r="G5" s="149"/>
      <c r="H5" s="149"/>
      <c r="I5" s="150"/>
      <c r="J5" s="151">
        <v>2</v>
      </c>
      <c r="K5" s="152"/>
      <c r="L5" s="152"/>
      <c r="M5" s="152"/>
      <c r="N5" s="152"/>
      <c r="O5" s="153"/>
      <c r="P5" s="151">
        <v>3</v>
      </c>
      <c r="Q5" s="152"/>
      <c r="R5" s="152"/>
      <c r="S5" s="152"/>
      <c r="T5" s="152"/>
      <c r="U5" s="153"/>
      <c r="V5" s="142">
        <v>4</v>
      </c>
      <c r="W5" s="143"/>
      <c r="X5" s="143"/>
      <c r="Y5" s="143"/>
      <c r="Z5" s="143"/>
      <c r="AA5" s="144"/>
      <c r="AB5" s="142">
        <v>5</v>
      </c>
      <c r="AC5" s="143"/>
      <c r="AD5" s="143"/>
      <c r="AE5" s="143"/>
      <c r="AF5" s="143"/>
      <c r="AG5" s="144"/>
      <c r="AH5" s="142">
        <v>6</v>
      </c>
      <c r="AI5" s="143"/>
      <c r="AJ5" s="143"/>
      <c r="AK5" s="143"/>
      <c r="AL5" s="143"/>
      <c r="AM5" s="144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4"/>
      <c r="K9" s="33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M29"/>
  <sheetViews>
    <sheetView workbookViewId="0"/>
  </sheetViews>
  <sheetFormatPr baseColWidth="10" defaultRowHeight="15" x14ac:dyDescent="0.25"/>
  <cols>
    <col min="1" max="1" width="13.7109375" customWidth="1"/>
    <col min="2" max="2" width="10.42578125" customWidth="1"/>
    <col min="3" max="3" width="27.28515625" style="3" bestFit="1" customWidth="1"/>
    <col min="4" max="4" width="11.7109375" customWidth="1"/>
    <col min="5" max="5" width="9.7109375" customWidth="1"/>
    <col min="6" max="9" width="6.7109375" customWidth="1"/>
    <col min="10" max="10" width="11.7109375" customWidth="1"/>
    <col min="11" max="11" width="9.7109375" customWidth="1"/>
    <col min="12" max="15" width="6.7109375" customWidth="1"/>
    <col min="16" max="16" width="11.7109375" customWidth="1"/>
    <col min="17" max="17" width="9.7109375" customWidth="1"/>
    <col min="18" max="21" width="6.7109375" customWidth="1"/>
    <col min="22" max="22" width="11.7109375" customWidth="1"/>
    <col min="23" max="23" width="9.7109375" customWidth="1"/>
    <col min="24" max="24" width="6.7109375" customWidth="1"/>
    <col min="25" max="27" width="8.85546875" customWidth="1"/>
    <col min="28" max="28" width="11.7109375" customWidth="1"/>
    <col min="29" max="29" width="9.7109375" customWidth="1"/>
    <col min="30" max="30" width="6.7109375" customWidth="1"/>
    <col min="31" max="33" width="8.85546875" customWidth="1"/>
    <col min="34" max="34" width="11.7109375" customWidth="1"/>
    <col min="35" max="35" width="9.7109375" customWidth="1"/>
    <col min="36" max="36" width="6.7109375" customWidth="1"/>
    <col min="37" max="39" width="8.85546875" customWidth="1"/>
  </cols>
  <sheetData>
    <row r="1" spans="1:39" ht="24.95" customHeight="1" thickBot="1" x14ac:dyDescent="0.3">
      <c r="C1" s="97">
        <f>DATE(YEAR(JANV!C1),12,1)</f>
        <v>42339</v>
      </c>
    </row>
    <row r="2" spans="1:39" s="2" customFormat="1" ht="24.95" customHeight="1" thickBot="1" x14ac:dyDescent="0.3">
      <c r="A2" s="145" t="str">
        <f>"SUIVI DOSSIERS " &amp; YEAR(C1)</f>
        <v>SUIVI DOSSIERS 2015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7"/>
      <c r="Y2" s="98"/>
      <c r="Z2" s="98"/>
      <c r="AA2" s="98"/>
    </row>
    <row r="3" spans="1:39" ht="24.95" customHeight="1" x14ac:dyDescent="0.25">
      <c r="B3" s="3"/>
      <c r="C3" s="1"/>
      <c r="D3" s="1"/>
      <c r="E3" s="1"/>
      <c r="F3" s="1"/>
      <c r="G3" s="1"/>
      <c r="H3" s="1"/>
      <c r="I3" s="1"/>
    </row>
    <row r="4" spans="1:39" ht="15.75" thickBot="1" x14ac:dyDescent="0.3">
      <c r="A4" s="8" t="s">
        <v>1</v>
      </c>
      <c r="B4" s="3"/>
      <c r="C4"/>
    </row>
    <row r="5" spans="1:39" ht="15.75" thickBot="1" x14ac:dyDescent="0.3">
      <c r="B5" s="3"/>
      <c r="C5" s="13"/>
      <c r="D5" s="148">
        <v>1</v>
      </c>
      <c r="E5" s="149"/>
      <c r="F5" s="149"/>
      <c r="G5" s="149"/>
      <c r="H5" s="149"/>
      <c r="I5" s="150"/>
      <c r="J5" s="151">
        <v>2</v>
      </c>
      <c r="K5" s="152"/>
      <c r="L5" s="152"/>
      <c r="M5" s="152"/>
      <c r="N5" s="152"/>
      <c r="O5" s="153"/>
      <c r="P5" s="151">
        <v>3</v>
      </c>
      <c r="Q5" s="152"/>
      <c r="R5" s="152"/>
      <c r="S5" s="152"/>
      <c r="T5" s="152"/>
      <c r="U5" s="153"/>
      <c r="V5" s="142">
        <v>4</v>
      </c>
      <c r="W5" s="143"/>
      <c r="X5" s="143"/>
      <c r="Y5" s="143"/>
      <c r="Z5" s="143"/>
      <c r="AA5" s="144"/>
      <c r="AB5" s="142">
        <v>5</v>
      </c>
      <c r="AC5" s="143"/>
      <c r="AD5" s="143"/>
      <c r="AE5" s="143"/>
      <c r="AF5" s="143"/>
      <c r="AG5" s="144"/>
      <c r="AH5" s="142">
        <v>6</v>
      </c>
      <c r="AI5" s="143"/>
      <c r="AJ5" s="143"/>
      <c r="AK5" s="143"/>
      <c r="AL5" s="143"/>
      <c r="AM5" s="144"/>
    </row>
    <row r="6" spans="1:39" s="3" customFormat="1" ht="15.75" thickBot="1" x14ac:dyDescent="0.3">
      <c r="A6" s="14" t="s">
        <v>5</v>
      </c>
      <c r="B6" s="14" t="s">
        <v>6</v>
      </c>
      <c r="C6" s="17" t="s">
        <v>0</v>
      </c>
      <c r="D6" s="9" t="s">
        <v>2</v>
      </c>
      <c r="E6" s="11" t="s">
        <v>3</v>
      </c>
      <c r="F6" s="138" t="s">
        <v>4</v>
      </c>
      <c r="G6" s="139" t="s">
        <v>15</v>
      </c>
      <c r="H6" s="140" t="s">
        <v>86</v>
      </c>
      <c r="I6" s="141" t="s">
        <v>85</v>
      </c>
      <c r="J6" s="9" t="s">
        <v>2</v>
      </c>
      <c r="K6" s="11" t="s">
        <v>3</v>
      </c>
      <c r="L6" s="12" t="s">
        <v>4</v>
      </c>
      <c r="M6" s="123" t="s">
        <v>15</v>
      </c>
      <c r="N6" s="124" t="s">
        <v>86</v>
      </c>
      <c r="O6" s="104" t="s">
        <v>85</v>
      </c>
      <c r="P6" s="9" t="s">
        <v>2</v>
      </c>
      <c r="Q6" s="11" t="s">
        <v>3</v>
      </c>
      <c r="R6" s="12" t="s">
        <v>4</v>
      </c>
      <c r="S6" s="123" t="s">
        <v>15</v>
      </c>
      <c r="T6" s="124" t="s">
        <v>86</v>
      </c>
      <c r="U6" s="104" t="s">
        <v>85</v>
      </c>
      <c r="V6" s="5" t="s">
        <v>2</v>
      </c>
      <c r="W6" s="10" t="s">
        <v>3</v>
      </c>
      <c r="X6" s="4" t="s">
        <v>4</v>
      </c>
      <c r="Y6" s="123" t="s">
        <v>15</v>
      </c>
      <c r="Z6" s="124" t="s">
        <v>86</v>
      </c>
      <c r="AA6" s="104" t="s">
        <v>85</v>
      </c>
      <c r="AB6" s="5" t="s">
        <v>2</v>
      </c>
      <c r="AC6" s="10" t="s">
        <v>3</v>
      </c>
      <c r="AD6" s="4" t="s">
        <v>4</v>
      </c>
      <c r="AE6" s="123" t="s">
        <v>15</v>
      </c>
      <c r="AF6" s="124" t="s">
        <v>86</v>
      </c>
      <c r="AG6" s="104" t="s">
        <v>85</v>
      </c>
      <c r="AH6" s="5" t="s">
        <v>2</v>
      </c>
      <c r="AI6" s="10" t="s">
        <v>3</v>
      </c>
      <c r="AJ6" s="4" t="s">
        <v>4</v>
      </c>
      <c r="AK6" s="127" t="s">
        <v>15</v>
      </c>
      <c r="AL6" s="128" t="s">
        <v>86</v>
      </c>
      <c r="AM6" s="129" t="s">
        <v>85</v>
      </c>
    </row>
    <row r="7" spans="1:39" ht="15.75" thickBot="1" x14ac:dyDescent="0.3">
      <c r="A7" s="26">
        <f t="shared" ref="A7:A22" si="0">E7+K7+Q7+W7+AC7+AI7</f>
        <v>0</v>
      </c>
      <c r="B7" s="22">
        <f t="shared" ref="B7:B22" si="1">F7+L7+R7+X7+AD7+AJ7</f>
        <v>0</v>
      </c>
      <c r="C7" s="27" t="str">
        <f>JANV!C7</f>
        <v>Lyon 1</v>
      </c>
      <c r="D7" s="30"/>
      <c r="E7" s="31"/>
      <c r="F7" s="42"/>
      <c r="G7" s="117"/>
      <c r="H7" s="118"/>
      <c r="I7" s="118"/>
      <c r="J7" s="30"/>
      <c r="K7" s="31"/>
      <c r="L7" s="44"/>
      <c r="M7" s="110"/>
      <c r="N7" s="99"/>
      <c r="O7" s="111"/>
      <c r="P7" s="30"/>
      <c r="Q7" s="31"/>
      <c r="R7" s="44"/>
      <c r="S7" s="110"/>
      <c r="T7" s="99"/>
      <c r="U7" s="111"/>
      <c r="V7" s="30"/>
      <c r="W7" s="31"/>
      <c r="X7" s="44"/>
      <c r="Y7" s="110"/>
      <c r="Z7" s="99"/>
      <c r="AA7" s="111"/>
      <c r="AB7" s="30"/>
      <c r="AC7" s="31"/>
      <c r="AD7" s="44"/>
      <c r="AE7" s="110"/>
      <c r="AF7" s="99"/>
      <c r="AG7" s="111"/>
      <c r="AH7" s="30"/>
      <c r="AI7" s="31"/>
      <c r="AJ7" s="44"/>
      <c r="AK7" s="130"/>
      <c r="AL7" s="131"/>
      <c r="AM7" s="132"/>
    </row>
    <row r="8" spans="1:39" ht="15.75" thickBot="1" x14ac:dyDescent="0.3">
      <c r="A8" s="23">
        <f t="shared" si="0"/>
        <v>0</v>
      </c>
      <c r="B8" s="23">
        <f t="shared" si="1"/>
        <v>0</v>
      </c>
      <c r="C8" s="28" t="str">
        <f>JANV!C8</f>
        <v>Lyon 2</v>
      </c>
      <c r="D8" s="32"/>
      <c r="E8" s="29"/>
      <c r="F8" s="43"/>
      <c r="G8" s="119"/>
      <c r="H8" s="101"/>
      <c r="I8" s="101"/>
      <c r="J8" s="32"/>
      <c r="K8" s="29"/>
      <c r="L8" s="45"/>
      <c r="M8" s="112"/>
      <c r="N8" s="96"/>
      <c r="O8" s="113"/>
      <c r="P8" s="32"/>
      <c r="Q8" s="29"/>
      <c r="R8" s="45"/>
      <c r="S8" s="112"/>
      <c r="T8" s="96"/>
      <c r="U8" s="113"/>
      <c r="V8" s="32"/>
      <c r="W8" s="29"/>
      <c r="X8" s="45"/>
      <c r="Y8" s="112"/>
      <c r="Z8" s="96"/>
      <c r="AA8" s="113"/>
      <c r="AB8" s="32"/>
      <c r="AC8" s="29"/>
      <c r="AD8" s="45"/>
      <c r="AE8" s="112"/>
      <c r="AF8" s="96"/>
      <c r="AG8" s="113"/>
      <c r="AH8" s="32"/>
      <c r="AI8" s="29"/>
      <c r="AJ8" s="45"/>
      <c r="AK8" s="133"/>
      <c r="AL8" s="134"/>
      <c r="AM8" s="103"/>
    </row>
    <row r="9" spans="1:39" ht="15.75" thickBot="1" x14ac:dyDescent="0.3">
      <c r="A9" s="23">
        <f t="shared" si="0"/>
        <v>0</v>
      </c>
      <c r="B9" s="23">
        <f t="shared" si="1"/>
        <v>0</v>
      </c>
      <c r="C9" s="28" t="str">
        <f>JANV!C9</f>
        <v>Lyon 3</v>
      </c>
      <c r="D9" s="32"/>
      <c r="E9" s="29"/>
      <c r="F9" s="43"/>
      <c r="G9" s="119"/>
      <c r="H9" s="101"/>
      <c r="I9" s="101"/>
      <c r="J9" s="32"/>
      <c r="K9" s="29"/>
      <c r="L9" s="45"/>
      <c r="M9" s="112"/>
      <c r="N9" s="96"/>
      <c r="O9" s="113"/>
      <c r="P9" s="35"/>
      <c r="Q9" s="29"/>
      <c r="R9" s="45"/>
      <c r="S9" s="112"/>
      <c r="T9" s="96"/>
      <c r="U9" s="113"/>
      <c r="V9" s="34"/>
      <c r="W9" s="33"/>
      <c r="X9" s="45"/>
      <c r="Y9" s="112"/>
      <c r="Z9" s="96"/>
      <c r="AA9" s="113"/>
      <c r="AB9" s="32"/>
      <c r="AC9" s="29"/>
      <c r="AD9" s="45"/>
      <c r="AE9" s="112"/>
      <c r="AF9" s="96"/>
      <c r="AG9" s="113"/>
      <c r="AH9" s="32"/>
      <c r="AI9" s="29"/>
      <c r="AJ9" s="45"/>
      <c r="AK9" s="133"/>
      <c r="AL9" s="134"/>
      <c r="AM9" s="103"/>
    </row>
    <row r="10" spans="1:39" ht="15.75" thickBot="1" x14ac:dyDescent="0.3">
      <c r="A10" s="23">
        <f t="shared" si="0"/>
        <v>0</v>
      </c>
      <c r="B10" s="23">
        <f t="shared" si="1"/>
        <v>0</v>
      </c>
      <c r="C10" s="28" t="str">
        <f>JANV!C10</f>
        <v>Lyon 4</v>
      </c>
      <c r="D10" s="32"/>
      <c r="E10" s="29"/>
      <c r="F10" s="43"/>
      <c r="G10" s="119"/>
      <c r="H10" s="101"/>
      <c r="I10" s="101"/>
      <c r="J10" s="32"/>
      <c r="K10" s="29"/>
      <c r="L10" s="45"/>
      <c r="M10" s="112"/>
      <c r="N10" s="96"/>
      <c r="O10" s="113"/>
      <c r="P10" s="32"/>
      <c r="Q10" s="29"/>
      <c r="R10" s="45"/>
      <c r="S10" s="112"/>
      <c r="T10" s="96"/>
      <c r="U10" s="113"/>
      <c r="V10" s="32"/>
      <c r="W10" s="29"/>
      <c r="X10" s="45"/>
      <c r="Y10" s="112"/>
      <c r="Z10" s="96"/>
      <c r="AA10" s="113"/>
      <c r="AB10" s="32"/>
      <c r="AC10" s="29"/>
      <c r="AD10" s="45"/>
      <c r="AE10" s="112"/>
      <c r="AF10" s="96"/>
      <c r="AG10" s="113"/>
      <c r="AH10" s="32"/>
      <c r="AI10" s="29"/>
      <c r="AJ10" s="45"/>
      <c r="AK10" s="133"/>
      <c r="AL10" s="134"/>
      <c r="AM10" s="103"/>
    </row>
    <row r="11" spans="1:39" ht="15.75" thickBot="1" x14ac:dyDescent="0.3">
      <c r="A11" s="23">
        <f t="shared" si="0"/>
        <v>0</v>
      </c>
      <c r="B11" s="23">
        <f t="shared" si="1"/>
        <v>0</v>
      </c>
      <c r="C11" s="28" t="str">
        <f>JANV!C11</f>
        <v>Lyon 5</v>
      </c>
      <c r="D11" s="32"/>
      <c r="E11" s="29"/>
      <c r="F11" s="43"/>
      <c r="G11" s="119"/>
      <c r="H11" s="101"/>
      <c r="I11" s="101"/>
      <c r="J11" s="32"/>
      <c r="K11" s="29"/>
      <c r="L11" s="45"/>
      <c r="M11" s="112"/>
      <c r="N11" s="96"/>
      <c r="O11" s="113"/>
      <c r="P11" s="32"/>
      <c r="Q11" s="29"/>
      <c r="R11" s="45"/>
      <c r="S11" s="112"/>
      <c r="T11" s="96"/>
      <c r="U11" s="113"/>
      <c r="V11" s="32"/>
      <c r="W11" s="29"/>
      <c r="X11" s="45"/>
      <c r="Y11" s="112"/>
      <c r="Z11" s="96"/>
      <c r="AA11" s="113"/>
      <c r="AB11" s="32"/>
      <c r="AC11" s="29"/>
      <c r="AD11" s="45"/>
      <c r="AE11" s="112"/>
      <c r="AF11" s="96"/>
      <c r="AG11" s="113"/>
      <c r="AH11" s="32"/>
      <c r="AI11" s="29"/>
      <c r="AJ11" s="45"/>
      <c r="AK11" s="133"/>
      <c r="AL11" s="134"/>
      <c r="AM11" s="103"/>
    </row>
    <row r="12" spans="1:39" ht="15.75" thickBot="1" x14ac:dyDescent="0.3">
      <c r="A12" s="23">
        <f t="shared" si="0"/>
        <v>0</v>
      </c>
      <c r="B12" s="23">
        <f t="shared" si="1"/>
        <v>0</v>
      </c>
      <c r="C12" s="28" t="str">
        <f>JANV!C12</f>
        <v>Lyon 6</v>
      </c>
      <c r="D12" s="32"/>
      <c r="E12" s="29"/>
      <c r="F12" s="43"/>
      <c r="G12" s="119"/>
      <c r="H12" s="101"/>
      <c r="I12" s="101"/>
      <c r="J12" s="32"/>
      <c r="K12" s="29"/>
      <c r="L12" s="45"/>
      <c r="M12" s="112"/>
      <c r="N12" s="96"/>
      <c r="O12" s="113"/>
      <c r="P12" s="32"/>
      <c r="Q12" s="29"/>
      <c r="R12" s="45"/>
      <c r="S12" s="112"/>
      <c r="T12" s="96"/>
      <c r="U12" s="113"/>
      <c r="V12" s="32"/>
      <c r="W12" s="29"/>
      <c r="X12" s="45"/>
      <c r="Y12" s="112"/>
      <c r="Z12" s="96"/>
      <c r="AA12" s="113"/>
      <c r="AB12" s="32"/>
      <c r="AC12" s="29"/>
      <c r="AD12" s="45"/>
      <c r="AE12" s="112"/>
      <c r="AF12" s="96"/>
      <c r="AG12" s="113"/>
      <c r="AH12" s="32"/>
      <c r="AI12" s="29"/>
      <c r="AJ12" s="45"/>
      <c r="AK12" s="133"/>
      <c r="AL12" s="134"/>
      <c r="AM12" s="103"/>
    </row>
    <row r="13" spans="1:39" ht="15.75" thickBot="1" x14ac:dyDescent="0.3">
      <c r="A13" s="23">
        <f t="shared" si="0"/>
        <v>0</v>
      </c>
      <c r="B13" s="23">
        <f t="shared" si="1"/>
        <v>0</v>
      </c>
      <c r="C13" s="28" t="str">
        <f>JANV!C13</f>
        <v>Lyon 7</v>
      </c>
      <c r="D13" s="32"/>
      <c r="E13" s="29"/>
      <c r="F13" s="43"/>
      <c r="G13" s="119"/>
      <c r="H13" s="101"/>
      <c r="I13" s="101"/>
      <c r="J13" s="32"/>
      <c r="K13" s="29"/>
      <c r="L13" s="45"/>
      <c r="M13" s="112"/>
      <c r="N13" s="96"/>
      <c r="O13" s="113"/>
      <c r="P13" s="32"/>
      <c r="Q13" s="29"/>
      <c r="R13" s="45"/>
      <c r="S13" s="112"/>
      <c r="T13" s="96"/>
      <c r="U13" s="113"/>
      <c r="V13" s="32"/>
      <c r="W13" s="29"/>
      <c r="X13" s="45"/>
      <c r="Y13" s="112"/>
      <c r="Z13" s="96"/>
      <c r="AA13" s="113"/>
      <c r="AB13" s="32"/>
      <c r="AC13" s="29"/>
      <c r="AD13" s="45"/>
      <c r="AE13" s="112"/>
      <c r="AF13" s="96"/>
      <c r="AG13" s="113"/>
      <c r="AH13" s="32"/>
      <c r="AI13" s="29"/>
      <c r="AJ13" s="45"/>
      <c r="AK13" s="133"/>
      <c r="AL13" s="134"/>
      <c r="AM13" s="103"/>
    </row>
    <row r="14" spans="1:39" ht="15.75" thickBot="1" x14ac:dyDescent="0.3">
      <c r="A14" s="23">
        <f t="shared" si="0"/>
        <v>0</v>
      </c>
      <c r="B14" s="23">
        <f t="shared" si="1"/>
        <v>0</v>
      </c>
      <c r="C14" s="28" t="str">
        <f>JANV!C14</f>
        <v>Lyon 8</v>
      </c>
      <c r="D14" s="32"/>
      <c r="E14" s="29"/>
      <c r="F14" s="43"/>
      <c r="G14" s="119"/>
      <c r="H14" s="101"/>
      <c r="I14" s="101"/>
      <c r="J14" s="32"/>
      <c r="K14" s="29"/>
      <c r="L14" s="45"/>
      <c r="M14" s="112"/>
      <c r="N14" s="96"/>
      <c r="O14" s="113"/>
      <c r="P14" s="32"/>
      <c r="Q14" s="29"/>
      <c r="R14" s="45"/>
      <c r="S14" s="112"/>
      <c r="T14" s="96"/>
      <c r="U14" s="113"/>
      <c r="V14" s="32"/>
      <c r="W14" s="29"/>
      <c r="X14" s="45"/>
      <c r="Y14" s="112"/>
      <c r="Z14" s="96"/>
      <c r="AA14" s="113"/>
      <c r="AB14" s="32"/>
      <c r="AC14" s="29"/>
      <c r="AD14" s="45"/>
      <c r="AE14" s="112"/>
      <c r="AF14" s="96"/>
      <c r="AG14" s="113"/>
      <c r="AH14" s="32"/>
      <c r="AI14" s="29"/>
      <c r="AJ14" s="45"/>
      <c r="AK14" s="133"/>
      <c r="AL14" s="134"/>
      <c r="AM14" s="103"/>
    </row>
    <row r="15" spans="1:39" ht="15.75" thickBot="1" x14ac:dyDescent="0.3">
      <c r="A15" s="23">
        <f t="shared" si="0"/>
        <v>0</v>
      </c>
      <c r="B15" s="23">
        <f t="shared" si="1"/>
        <v>0</v>
      </c>
      <c r="C15" s="28" t="str">
        <f>JANV!C15</f>
        <v>Lyon 9</v>
      </c>
      <c r="D15" s="32"/>
      <c r="E15" s="29"/>
      <c r="F15" s="43"/>
      <c r="G15" s="119"/>
      <c r="H15" s="101"/>
      <c r="I15" s="101"/>
      <c r="J15" s="32"/>
      <c r="K15" s="29"/>
      <c r="L15" s="45"/>
      <c r="M15" s="112"/>
      <c r="N15" s="96"/>
      <c r="O15" s="113"/>
      <c r="P15" s="32"/>
      <c r="Q15" s="29"/>
      <c r="R15" s="45"/>
      <c r="S15" s="112"/>
      <c r="T15" s="96"/>
      <c r="U15" s="113"/>
      <c r="V15" s="32"/>
      <c r="W15" s="29"/>
      <c r="X15" s="45"/>
      <c r="Y15" s="112"/>
      <c r="Z15" s="96"/>
      <c r="AA15" s="113"/>
      <c r="AB15" s="34"/>
      <c r="AC15" s="29"/>
      <c r="AD15" s="45"/>
      <c r="AE15" s="112"/>
      <c r="AF15" s="96"/>
      <c r="AG15" s="113"/>
      <c r="AH15" s="32"/>
      <c r="AI15" s="29"/>
      <c r="AJ15" s="45"/>
      <c r="AK15" s="133"/>
      <c r="AL15" s="134"/>
      <c r="AM15" s="103"/>
    </row>
    <row r="16" spans="1:39" ht="15.75" thickBot="1" x14ac:dyDescent="0.3">
      <c r="A16" s="23">
        <f t="shared" si="0"/>
        <v>0</v>
      </c>
      <c r="B16" s="23">
        <f t="shared" si="1"/>
        <v>0</v>
      </c>
      <c r="C16" s="28" t="str">
        <f>JANV!C16</f>
        <v>Lyon 10</v>
      </c>
      <c r="D16" s="32"/>
      <c r="E16" s="29"/>
      <c r="F16" s="43"/>
      <c r="G16" s="119"/>
      <c r="H16" s="101"/>
      <c r="I16" s="101"/>
      <c r="J16" s="32"/>
      <c r="K16" s="29"/>
      <c r="L16" s="45"/>
      <c r="M16" s="112"/>
      <c r="N16" s="96"/>
      <c r="O16" s="113"/>
      <c r="P16" s="32"/>
      <c r="Q16" s="29"/>
      <c r="R16" s="45"/>
      <c r="S16" s="112"/>
      <c r="T16" s="96"/>
      <c r="U16" s="113"/>
      <c r="V16" s="32"/>
      <c r="W16" s="29"/>
      <c r="X16" s="45"/>
      <c r="Y16" s="112"/>
      <c r="Z16" s="96"/>
      <c r="AA16" s="113"/>
      <c r="AB16" s="32"/>
      <c r="AC16" s="29"/>
      <c r="AD16" s="45"/>
      <c r="AE16" s="112"/>
      <c r="AF16" s="96"/>
      <c r="AG16" s="113"/>
      <c r="AH16" s="32"/>
      <c r="AI16" s="29"/>
      <c r="AJ16" s="45"/>
      <c r="AK16" s="133"/>
      <c r="AL16" s="134"/>
      <c r="AM16" s="103"/>
    </row>
    <row r="17" spans="1:39" ht="15.75" thickBot="1" x14ac:dyDescent="0.3">
      <c r="A17" s="23">
        <f t="shared" si="0"/>
        <v>0</v>
      </c>
      <c r="B17" s="23">
        <f t="shared" si="1"/>
        <v>0</v>
      </c>
      <c r="C17" s="28" t="str">
        <f>JANV!C17</f>
        <v>Lyon 11</v>
      </c>
      <c r="D17" s="32"/>
      <c r="E17" s="29"/>
      <c r="F17" s="43"/>
      <c r="G17" s="119"/>
      <c r="H17" s="101"/>
      <c r="I17" s="101"/>
      <c r="J17" s="32"/>
      <c r="K17" s="29"/>
      <c r="L17" s="45"/>
      <c r="M17" s="112"/>
      <c r="N17" s="96"/>
      <c r="O17" s="113"/>
      <c r="P17" s="32"/>
      <c r="Q17" s="29"/>
      <c r="R17" s="45"/>
      <c r="S17" s="112"/>
      <c r="T17" s="96"/>
      <c r="U17" s="113"/>
      <c r="V17" s="32"/>
      <c r="W17" s="29"/>
      <c r="X17" s="45"/>
      <c r="Y17" s="112"/>
      <c r="Z17" s="96"/>
      <c r="AA17" s="113"/>
      <c r="AB17" s="32"/>
      <c r="AC17" s="29"/>
      <c r="AD17" s="45"/>
      <c r="AE17" s="112"/>
      <c r="AF17" s="96"/>
      <c r="AG17" s="113"/>
      <c r="AH17" s="32"/>
      <c r="AI17" s="29"/>
      <c r="AJ17" s="45"/>
      <c r="AK17" s="133"/>
      <c r="AL17" s="134"/>
      <c r="AM17" s="103"/>
    </row>
    <row r="18" spans="1:39" ht="15.75" thickBot="1" x14ac:dyDescent="0.3">
      <c r="A18" s="23">
        <f t="shared" si="0"/>
        <v>0</v>
      </c>
      <c r="B18" s="23">
        <f t="shared" si="1"/>
        <v>0</v>
      </c>
      <c r="C18" s="28" t="str">
        <f>JANV!C18</f>
        <v>Lyon 12</v>
      </c>
      <c r="D18" s="32"/>
      <c r="E18" s="29"/>
      <c r="F18" s="43"/>
      <c r="G18" s="119"/>
      <c r="H18" s="101"/>
      <c r="I18" s="101"/>
      <c r="J18" s="32"/>
      <c r="K18" s="29"/>
      <c r="L18" s="45"/>
      <c r="M18" s="112"/>
      <c r="N18" s="96"/>
      <c r="O18" s="113"/>
      <c r="P18" s="32"/>
      <c r="Q18" s="29"/>
      <c r="R18" s="45"/>
      <c r="S18" s="112"/>
      <c r="T18" s="96"/>
      <c r="U18" s="113"/>
      <c r="V18" s="32"/>
      <c r="W18" s="29"/>
      <c r="X18" s="45"/>
      <c r="Y18" s="112"/>
      <c r="Z18" s="96"/>
      <c r="AA18" s="113"/>
      <c r="AB18" s="32"/>
      <c r="AC18" s="29"/>
      <c r="AD18" s="45"/>
      <c r="AE18" s="112"/>
      <c r="AF18" s="96"/>
      <c r="AG18" s="113"/>
      <c r="AH18" s="32"/>
      <c r="AI18" s="29"/>
      <c r="AJ18" s="45"/>
      <c r="AK18" s="133"/>
      <c r="AL18" s="134"/>
      <c r="AM18" s="103"/>
    </row>
    <row r="19" spans="1:39" ht="15.75" thickBot="1" x14ac:dyDescent="0.3">
      <c r="A19" s="23">
        <f t="shared" si="0"/>
        <v>0</v>
      </c>
      <c r="B19" s="23">
        <f t="shared" si="1"/>
        <v>0</v>
      </c>
      <c r="C19" s="28" t="str">
        <f>JANV!C19</f>
        <v>Lyon 13</v>
      </c>
      <c r="D19" s="32"/>
      <c r="E19" s="29"/>
      <c r="F19" s="43"/>
      <c r="G19" s="119"/>
      <c r="H19" s="101"/>
      <c r="I19" s="101"/>
      <c r="J19" s="34"/>
      <c r="K19" s="33"/>
      <c r="L19" s="45"/>
      <c r="M19" s="112"/>
      <c r="N19" s="96"/>
      <c r="O19" s="113"/>
      <c r="P19" s="32"/>
      <c r="Q19" s="29"/>
      <c r="R19" s="45"/>
      <c r="S19" s="112"/>
      <c r="T19" s="96"/>
      <c r="U19" s="113"/>
      <c r="V19" s="32"/>
      <c r="W19" s="29"/>
      <c r="X19" s="45"/>
      <c r="Y19" s="112"/>
      <c r="Z19" s="96"/>
      <c r="AA19" s="113"/>
      <c r="AB19" s="32"/>
      <c r="AC19" s="29"/>
      <c r="AD19" s="45"/>
      <c r="AE19" s="112"/>
      <c r="AF19" s="96"/>
      <c r="AG19" s="113"/>
      <c r="AH19" s="32"/>
      <c r="AI19" s="29"/>
      <c r="AJ19" s="45"/>
      <c r="AK19" s="133"/>
      <c r="AL19" s="134"/>
      <c r="AM19" s="103"/>
    </row>
    <row r="20" spans="1:39" ht="15.75" thickBot="1" x14ac:dyDescent="0.3">
      <c r="A20" s="23">
        <f t="shared" si="0"/>
        <v>0</v>
      </c>
      <c r="B20" s="23">
        <f t="shared" si="1"/>
        <v>0</v>
      </c>
      <c r="C20" s="28" t="str">
        <f>JANV!C20</f>
        <v>Lyon 14</v>
      </c>
      <c r="D20" s="32"/>
      <c r="E20" s="29"/>
      <c r="F20" s="43"/>
      <c r="G20" s="119"/>
      <c r="H20" s="101"/>
      <c r="I20" s="101"/>
      <c r="J20" s="32"/>
      <c r="K20" s="29"/>
      <c r="L20" s="45"/>
      <c r="M20" s="112"/>
      <c r="N20" s="96"/>
      <c r="O20" s="113"/>
      <c r="P20" s="32"/>
      <c r="Q20" s="29"/>
      <c r="R20" s="45"/>
      <c r="S20" s="112"/>
      <c r="T20" s="96"/>
      <c r="U20" s="113"/>
      <c r="V20" s="32"/>
      <c r="W20" s="29"/>
      <c r="X20" s="45"/>
      <c r="Y20" s="112"/>
      <c r="Z20" s="96"/>
      <c r="AA20" s="113"/>
      <c r="AB20" s="32"/>
      <c r="AC20" s="29"/>
      <c r="AD20" s="45"/>
      <c r="AE20" s="112"/>
      <c r="AF20" s="96"/>
      <c r="AG20" s="113"/>
      <c r="AH20" s="32"/>
      <c r="AI20" s="29"/>
      <c r="AJ20" s="45"/>
      <c r="AK20" s="133"/>
      <c r="AL20" s="134"/>
      <c r="AM20" s="103"/>
    </row>
    <row r="21" spans="1:39" ht="15.75" thickBot="1" x14ac:dyDescent="0.3">
      <c r="A21" s="23">
        <f t="shared" si="0"/>
        <v>0</v>
      </c>
      <c r="B21" s="23">
        <f t="shared" si="1"/>
        <v>0</v>
      </c>
      <c r="C21" s="28" t="str">
        <f>JANV!C21</f>
        <v>Lyon 15</v>
      </c>
      <c r="D21" s="32"/>
      <c r="E21" s="29"/>
      <c r="F21" s="43"/>
      <c r="G21" s="119"/>
      <c r="H21" s="101"/>
      <c r="I21" s="101"/>
      <c r="J21" s="32"/>
      <c r="K21" s="29"/>
      <c r="L21" s="45"/>
      <c r="M21" s="112"/>
      <c r="N21" s="96"/>
      <c r="O21" s="113"/>
      <c r="P21" s="32"/>
      <c r="Q21" s="29"/>
      <c r="R21" s="45"/>
      <c r="S21" s="112"/>
      <c r="T21" s="96"/>
      <c r="U21" s="113"/>
      <c r="V21" s="32"/>
      <c r="W21" s="29"/>
      <c r="X21" s="45"/>
      <c r="Y21" s="112"/>
      <c r="Z21" s="96"/>
      <c r="AA21" s="113"/>
      <c r="AB21" s="32"/>
      <c r="AC21" s="29"/>
      <c r="AD21" s="45"/>
      <c r="AE21" s="112"/>
      <c r="AF21" s="96"/>
      <c r="AG21" s="113"/>
      <c r="AH21" s="32"/>
      <c r="AI21" s="29"/>
      <c r="AJ21" s="45"/>
      <c r="AK21" s="133"/>
      <c r="AL21" s="134"/>
      <c r="AM21" s="103"/>
    </row>
    <row r="22" spans="1:39" ht="15.75" thickBot="1" x14ac:dyDescent="0.3">
      <c r="A22" s="23">
        <f t="shared" si="0"/>
        <v>0</v>
      </c>
      <c r="B22" s="23">
        <f t="shared" si="1"/>
        <v>0</v>
      </c>
      <c r="C22" s="28" t="str">
        <f>JANV!C22</f>
        <v>Lyon 16</v>
      </c>
      <c r="D22" s="105"/>
      <c r="E22" s="106"/>
      <c r="F22" s="108"/>
      <c r="G22" s="120"/>
      <c r="H22" s="121"/>
      <c r="I22" s="121"/>
      <c r="J22" s="105"/>
      <c r="K22" s="106"/>
      <c r="L22" s="109"/>
      <c r="M22" s="114"/>
      <c r="N22" s="115"/>
      <c r="O22" s="116"/>
      <c r="P22" s="105"/>
      <c r="Q22" s="106"/>
      <c r="R22" s="109"/>
      <c r="S22" s="114"/>
      <c r="T22" s="115"/>
      <c r="U22" s="116"/>
      <c r="V22" s="105"/>
      <c r="W22" s="106"/>
      <c r="X22" s="109"/>
      <c r="Y22" s="114"/>
      <c r="Z22" s="115"/>
      <c r="AA22" s="116"/>
      <c r="AB22" s="105"/>
      <c r="AC22" s="106"/>
      <c r="AD22" s="109"/>
      <c r="AE22" s="114"/>
      <c r="AF22" s="115"/>
      <c r="AG22" s="116"/>
      <c r="AH22" s="105"/>
      <c r="AI22" s="106"/>
      <c r="AJ22" s="109"/>
      <c r="AK22" s="135"/>
      <c r="AL22" s="136"/>
      <c r="AM22" s="137"/>
    </row>
    <row r="23" spans="1:39" ht="15.75" thickBot="1" x14ac:dyDescent="0.3">
      <c r="A23" s="6">
        <f>SUM(A7:A22)</f>
        <v>0</v>
      </c>
      <c r="B23" s="14">
        <f>SUM(B7:B22)</f>
        <v>0</v>
      </c>
      <c r="C23" s="7" t="s">
        <v>13</v>
      </c>
      <c r="R23" s="46"/>
      <c r="S23" s="46"/>
      <c r="T23" s="46"/>
      <c r="U23" s="46"/>
    </row>
    <row r="24" spans="1:39" x14ac:dyDescent="0.25">
      <c r="B24" s="3"/>
      <c r="C24"/>
    </row>
    <row r="25" spans="1:39" ht="21" customHeight="1" x14ac:dyDescent="0.25">
      <c r="B25" s="3"/>
      <c r="C25"/>
    </row>
    <row r="26" spans="1:39" x14ac:dyDescent="0.25">
      <c r="B26" s="3"/>
      <c r="C26"/>
    </row>
    <row r="27" spans="1:39" x14ac:dyDescent="0.25">
      <c r="B27" s="3"/>
      <c r="C27"/>
    </row>
    <row r="28" spans="1:39" x14ac:dyDescent="0.25">
      <c r="B28" s="3"/>
      <c r="C28"/>
    </row>
    <row r="29" spans="1:39" x14ac:dyDescent="0.25">
      <c r="B29" s="3"/>
      <c r="C29"/>
    </row>
  </sheetData>
  <mergeCells count="7">
    <mergeCell ref="AB5:AG5"/>
    <mergeCell ref="AH5:AM5"/>
    <mergeCell ref="A2:X2"/>
    <mergeCell ref="D5:I5"/>
    <mergeCell ref="J5:O5"/>
    <mergeCell ref="P5:U5"/>
    <mergeCell ref="V5:AA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7030A0"/>
  </sheetPr>
  <dimension ref="A1:BB62"/>
  <sheetViews>
    <sheetView workbookViewId="0">
      <selection activeCell="L38" sqref="L38"/>
    </sheetView>
  </sheetViews>
  <sheetFormatPr baseColWidth="10" defaultRowHeight="15" x14ac:dyDescent="0.25"/>
  <cols>
    <col min="1" max="1" width="5.42578125" customWidth="1"/>
    <col min="2" max="2" width="30.7109375" customWidth="1"/>
    <col min="3" max="3" width="12.7109375" customWidth="1"/>
    <col min="4" max="4" width="8.7109375" customWidth="1"/>
    <col min="5" max="5" width="1.7109375" customWidth="1"/>
    <col min="6" max="6" width="12.85546875" customWidth="1"/>
    <col min="7" max="7" width="8.7109375" customWidth="1"/>
    <col min="8" max="8" width="1.42578125" style="162" customWidth="1"/>
    <col min="9" max="9" width="12.7109375" customWidth="1"/>
    <col min="10" max="10" width="8.7109375" customWidth="1"/>
    <col min="11" max="11" width="2.140625" customWidth="1"/>
    <col min="12" max="12" width="12.7109375" customWidth="1"/>
    <col min="13" max="13" width="17" customWidth="1"/>
    <col min="14" max="15" width="8.5703125" customWidth="1"/>
    <col min="16" max="16" width="9.5703125" customWidth="1"/>
    <col min="17" max="17" width="9.7109375" customWidth="1"/>
    <col min="18" max="18" width="9" customWidth="1"/>
    <col min="19" max="19" width="8.5703125" customWidth="1"/>
  </cols>
  <sheetData>
    <row r="1" spans="1:19" ht="15.75" customHeight="1" thickBot="1" x14ac:dyDescent="0.3">
      <c r="B1" s="160" t="s">
        <v>96</v>
      </c>
      <c r="C1" s="161"/>
    </row>
    <row r="2" spans="1:19" ht="15.75" thickBot="1" x14ac:dyDescent="0.3">
      <c r="B2" s="163"/>
      <c r="C2" s="1"/>
      <c r="D2" s="1"/>
      <c r="E2" s="1"/>
      <c r="F2" s="1"/>
      <c r="G2" s="1"/>
      <c r="H2" s="164"/>
      <c r="I2" s="1"/>
      <c r="J2" s="1"/>
      <c r="K2" s="1"/>
    </row>
    <row r="3" spans="1:19" ht="18.75" customHeight="1" thickBot="1" x14ac:dyDescent="0.3">
      <c r="B3" s="165" t="s">
        <v>97</v>
      </c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7"/>
    </row>
    <row r="4" spans="1:19" ht="8.25" customHeight="1" thickBot="1" x14ac:dyDescent="0.3">
      <c r="B4" s="168"/>
      <c r="C4" s="168"/>
      <c r="D4" s="168"/>
      <c r="E4" s="168"/>
      <c r="F4" s="168"/>
      <c r="G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</row>
    <row r="5" spans="1:19" ht="30.75" customHeight="1" thickBot="1" x14ac:dyDescent="0.3">
      <c r="B5" s="169" t="s">
        <v>98</v>
      </c>
      <c r="C5" s="170" t="s">
        <v>99</v>
      </c>
      <c r="D5" s="170"/>
      <c r="E5" s="171"/>
      <c r="F5" s="172" t="s">
        <v>100</v>
      </c>
      <c r="G5" s="172"/>
      <c r="H5" s="171"/>
      <c r="I5" s="173" t="s">
        <v>101</v>
      </c>
      <c r="J5" s="173"/>
      <c r="K5" s="174"/>
      <c r="L5" s="175" t="s">
        <v>102</v>
      </c>
      <c r="M5" s="176" t="s">
        <v>103</v>
      </c>
    </row>
    <row r="6" spans="1:19" ht="15" customHeight="1" thickBot="1" x14ac:dyDescent="0.3">
      <c r="A6" s="177" t="s">
        <v>104</v>
      </c>
      <c r="B6" s="178"/>
      <c r="C6" s="179"/>
      <c r="D6" s="180" t="s">
        <v>105</v>
      </c>
      <c r="E6" s="181"/>
      <c r="F6" s="182"/>
      <c r="G6" s="183" t="s">
        <v>105</v>
      </c>
      <c r="H6" s="181"/>
      <c r="I6" s="184"/>
      <c r="J6" s="185" t="s">
        <v>105</v>
      </c>
      <c r="K6" s="186"/>
      <c r="L6" s="187"/>
      <c r="M6" s="188"/>
    </row>
    <row r="7" spans="1:19" x14ac:dyDescent="0.25">
      <c r="A7" s="189">
        <v>4</v>
      </c>
      <c r="B7" s="190" t="s">
        <v>106</v>
      </c>
      <c r="C7" s="191">
        <f>[1]JANV!A7+[1]FEV!A7+[1]MARS!A7+[1]AVRIL!A7+[1]MAI!A7+[1]JUIN!A7+[1]JUIL!A7+[1]AOUT!A7+[1]SEPT!A7+[1]OCT!A7+[1]NOV!A7+[1]DEC!A7</f>
        <v>565</v>
      </c>
      <c r="D7" s="192">
        <f t="shared" ref="D7:D22" si="0">C7/A7</f>
        <v>141.25</v>
      </c>
      <c r="E7" s="193"/>
      <c r="F7" s="16">
        <f>[1]JANV!B7+[1]FEV!B7+[1]MARS!B7+[1]AVRIL!B7+[1]MAI!B7+[1]JUIN!B7+[1]JUIL!B7+[1]AOUT!B7+[1]SEPT!B7+[1]OCT!B7+[1]NOV!B7+[1]DEC!B7</f>
        <v>565</v>
      </c>
      <c r="G7" s="192">
        <f t="shared" ref="G7:G22" si="1">F7/A7</f>
        <v>141.25</v>
      </c>
      <c r="H7" s="193"/>
      <c r="I7" s="194">
        <v>976</v>
      </c>
      <c r="J7" s="195">
        <f t="shared" ref="J7:J22" si="2">I7/A7</f>
        <v>244</v>
      </c>
      <c r="K7" s="196"/>
      <c r="L7" s="197">
        <f t="shared" ref="L7:L22" si="3">F7/I7</f>
        <v>0.57889344262295084</v>
      </c>
      <c r="M7" s="198">
        <f t="shared" ref="M7:M22" si="4">F7/$F$24</f>
        <v>0.11780650542118432</v>
      </c>
    </row>
    <row r="8" spans="1:19" x14ac:dyDescent="0.25">
      <c r="A8" s="189">
        <v>3</v>
      </c>
      <c r="B8" s="190" t="s">
        <v>107</v>
      </c>
      <c r="C8" s="191">
        <f>[1]JANV!A8+[1]FEV!A8+[1]MARS!A8+[1]AVRIL!A8+[1]MAI!A8+[1]JUIN!A8+[1]JUIL!A8+[1]AOUT!A8+[1]SEPT!A8+[1]OCT!A8+[1]NOV!A8+[1]DEC!A8</f>
        <v>124</v>
      </c>
      <c r="D8" s="192">
        <f t="shared" si="0"/>
        <v>41.333333333333336</v>
      </c>
      <c r="E8" s="193"/>
      <c r="F8" s="16">
        <f>[1]JANV!B8+[1]FEV!B8+[1]MARS!B8+[1]AVRIL!B8+[1]MAI!B8+[1]JUIN!B8+[1]JUIL!B8+[1]AOUT!B8+[1]SEPT!B8+[1]OCT!B8+[1]NOV!B8+[1]DEC!B8</f>
        <v>0</v>
      </c>
      <c r="G8" s="192">
        <f t="shared" si="1"/>
        <v>0</v>
      </c>
      <c r="H8" s="193"/>
      <c r="I8" s="194">
        <v>0</v>
      </c>
      <c r="J8" s="195">
        <f t="shared" si="2"/>
        <v>0</v>
      </c>
      <c r="K8" s="196"/>
      <c r="L8" s="197">
        <v>0</v>
      </c>
      <c r="M8" s="199">
        <f t="shared" si="4"/>
        <v>0</v>
      </c>
    </row>
    <row r="9" spans="1:19" x14ac:dyDescent="0.25">
      <c r="A9" s="189">
        <v>5.88</v>
      </c>
      <c r="B9" s="190" t="s">
        <v>108</v>
      </c>
      <c r="C9" s="191">
        <f>[1]JANV!A9+[1]FEV!A9+[1]MARS!A9+[1]AVRIL!A9+[1]MAI!A9+[1]JUIN!A9+[1]JUIL!A9+[1]AOUT!A9+[1]SEPT!A9+[1]OCT!A9+[1]NOV!A9+[1]DEC!A9</f>
        <v>311</v>
      </c>
      <c r="D9" s="192">
        <f t="shared" si="0"/>
        <v>52.891156462585037</v>
      </c>
      <c r="E9" s="193"/>
      <c r="F9" s="16">
        <f>[1]JANV!B9+[1]FEV!B9+[1]MARS!B9+[1]AVRIL!B9+[1]MAI!B9+[1]JUIN!B9+[1]JUIL!B9+[1]AOUT!B9+[1]SEPT!B9+[1]OCT!B9+[1]NOV!B9+[1]DEC!B9</f>
        <v>154</v>
      </c>
      <c r="G9" s="192">
        <f t="shared" si="1"/>
        <v>26.19047619047619</v>
      </c>
      <c r="H9" s="193"/>
      <c r="I9" s="194">
        <v>691</v>
      </c>
      <c r="J9" s="195">
        <f t="shared" si="2"/>
        <v>117.51700680272108</v>
      </c>
      <c r="K9" s="196"/>
      <c r="L9" s="197">
        <f t="shared" si="3"/>
        <v>0.22286541244573083</v>
      </c>
      <c r="M9" s="199">
        <f t="shared" si="4"/>
        <v>3.2110091743119268E-2</v>
      </c>
    </row>
    <row r="10" spans="1:19" x14ac:dyDescent="0.25">
      <c r="A10" s="189">
        <v>4.78</v>
      </c>
      <c r="B10" s="190" t="s">
        <v>109</v>
      </c>
      <c r="C10" s="191">
        <f>[1]JANV!A10+[1]FEV!A10+[1]MARS!A10+[1]AVRIL!A10+[1]MAI!A10+[1]JUIN!A10+[1]JUIL!A10+[1]AOUT!A10+[1]SEPT!A10+[1]OCT!A10+[1]NOV!A10+[1]DEC!A10</f>
        <v>242</v>
      </c>
      <c r="D10" s="192">
        <f t="shared" si="0"/>
        <v>50.627615062761507</v>
      </c>
      <c r="E10" s="193"/>
      <c r="F10" s="16">
        <f>[1]JANV!B10+[1]FEV!B10+[1]MARS!B10+[1]AVRIL!B10+[1]MAI!B10+[1]JUIN!B10+[1]JUIL!B10+[1]AOUT!B10+[1]SEPT!B10+[1]OCT!B10+[1]NOV!B10+[1]DEC!B10</f>
        <v>242</v>
      </c>
      <c r="G10" s="192">
        <f t="shared" si="1"/>
        <v>50.627615062761507</v>
      </c>
      <c r="H10" s="193"/>
      <c r="I10" s="194">
        <v>788</v>
      </c>
      <c r="J10" s="195">
        <f t="shared" si="2"/>
        <v>164.85355648535565</v>
      </c>
      <c r="K10" s="196"/>
      <c r="L10" s="197">
        <f t="shared" si="3"/>
        <v>0.30710659898477155</v>
      </c>
      <c r="M10" s="199">
        <f t="shared" si="4"/>
        <v>5.0458715596330278E-2</v>
      </c>
    </row>
    <row r="11" spans="1:19" x14ac:dyDescent="0.25">
      <c r="A11" s="189">
        <v>5</v>
      </c>
      <c r="B11" s="190" t="s">
        <v>110</v>
      </c>
      <c r="C11" s="191">
        <f>[1]JANV!A11+[1]FEV!A11+[1]MARS!A11+[1]AVRIL!A11+[1]MAI!A11+[1]JUIN!A11+[1]JUIL!A11+[1]AOUT!A11+[1]SEPT!A11+[1]OCT!A11+[1]NOV!A11+[1]DEC!A11</f>
        <v>1117</v>
      </c>
      <c r="D11" s="192">
        <f t="shared" si="0"/>
        <v>223.4</v>
      </c>
      <c r="E11" s="193"/>
      <c r="F11" s="16">
        <f>[1]JANV!B11+[1]FEV!B11+[1]MARS!B11+[1]AVRIL!B11+[1]MAI!B11+[1]JUIN!B11+[1]JUIL!B11+[1]AOUT!B11+[1]SEPT!B11+[1]OCT!B11+[1]NOV!B11+[1]DEC!B11</f>
        <v>432</v>
      </c>
      <c r="G11" s="192">
        <f t="shared" si="1"/>
        <v>86.4</v>
      </c>
      <c r="H11" s="193"/>
      <c r="I11" s="194">
        <v>410</v>
      </c>
      <c r="J11" s="195">
        <f t="shared" si="2"/>
        <v>82</v>
      </c>
      <c r="K11" s="196"/>
      <c r="L11" s="197">
        <f t="shared" si="3"/>
        <v>1.0536585365853659</v>
      </c>
      <c r="M11" s="199">
        <f t="shared" si="4"/>
        <v>9.0075062552126772E-2</v>
      </c>
    </row>
    <row r="12" spans="1:19" x14ac:dyDescent="0.25">
      <c r="A12" s="189">
        <v>1.88</v>
      </c>
      <c r="B12" s="190" t="s">
        <v>111</v>
      </c>
      <c r="C12" s="191">
        <f>[1]JANV!A12+[1]FEV!A12+[1]MARS!A12+[1]AVRIL!A12+[1]MAI!A12+[1]JUIN!A12+[1]JUIL!A12+[1]AOUT!A12+[1]SEPT!A12+[1]OCT!A12+[1]NOV!A12+[1]DEC!A12</f>
        <v>0</v>
      </c>
      <c r="D12" s="192">
        <f t="shared" si="0"/>
        <v>0</v>
      </c>
      <c r="E12" s="193"/>
      <c r="F12" s="16">
        <f>[1]JANV!B12+[1]FEV!B12+[1]MARS!B12+[1]AVRIL!B12+[1]MAI!B12+[1]JUIN!B12+[1]JUIL!B12+[1]AOUT!B12+[1]SEPT!B12+[1]OCT!B12+[1]NOV!B12+[1]DEC!B12</f>
        <v>0</v>
      </c>
      <c r="G12" s="192">
        <f t="shared" si="1"/>
        <v>0</v>
      </c>
      <c r="H12" s="193"/>
      <c r="I12" s="194">
        <v>45</v>
      </c>
      <c r="J12" s="195">
        <f t="shared" si="2"/>
        <v>23.936170212765958</v>
      </c>
      <c r="K12" s="196"/>
      <c r="L12" s="197">
        <f t="shared" si="3"/>
        <v>0</v>
      </c>
      <c r="M12" s="199">
        <f t="shared" si="4"/>
        <v>0</v>
      </c>
    </row>
    <row r="13" spans="1:19" x14ac:dyDescent="0.25">
      <c r="A13" s="189">
        <v>6.23</v>
      </c>
      <c r="B13" s="190" t="s">
        <v>112</v>
      </c>
      <c r="C13" s="191">
        <f>[1]JANV!A13+[1]FEV!A13+[1]MARS!A13+[1]AVRIL!A13+[1]MAI!A13+[1]JUIN!A13+[1]JUIL!A13+[1]AOUT!A13+[1]SEPT!A13+[1]OCT!A13+[1]NOV!A13+[1]DEC!A13</f>
        <v>789</v>
      </c>
      <c r="D13" s="192">
        <f t="shared" si="0"/>
        <v>126.64526484751202</v>
      </c>
      <c r="E13" s="193"/>
      <c r="F13" s="16">
        <f>[1]JANV!B13+[1]FEV!B13+[1]MARS!B13+[1]AVRIL!B13+[1]MAI!B13+[1]JUIN!B13+[1]JUIL!B13+[1]AOUT!B13+[1]SEPT!B13+[1]OCT!B13+[1]NOV!B13+[1]DEC!B13</f>
        <v>222</v>
      </c>
      <c r="G13" s="192">
        <f t="shared" si="1"/>
        <v>35.634028892455859</v>
      </c>
      <c r="H13" s="193"/>
      <c r="I13" s="194">
        <v>243</v>
      </c>
      <c r="J13" s="195">
        <f t="shared" si="2"/>
        <v>39.004815409309792</v>
      </c>
      <c r="K13" s="196"/>
      <c r="L13" s="197">
        <f t="shared" si="3"/>
        <v>0.9135802469135802</v>
      </c>
      <c r="M13" s="199">
        <f t="shared" si="4"/>
        <v>4.6288573811509588E-2</v>
      </c>
    </row>
    <row r="14" spans="1:19" x14ac:dyDescent="0.25">
      <c r="A14" s="189">
        <v>4.5599999999999996</v>
      </c>
      <c r="B14" s="190" t="s">
        <v>113</v>
      </c>
      <c r="C14" s="191">
        <f>[1]JANV!A14+[1]FEV!A14+[1]MARS!A14+[1]AVRIL!A14+[1]MAI!A14+[1]JUIN!A14+[1]JUIL!A14+[1]AOUT!A14+[1]SEPT!A14+[1]OCT!A14+[1]NOV!A14+[1]DEC!A14</f>
        <v>398</v>
      </c>
      <c r="D14" s="192">
        <f t="shared" si="0"/>
        <v>87.280701754385973</v>
      </c>
      <c r="E14" s="193"/>
      <c r="F14" s="16">
        <f>[1]JANV!B14+[1]FEV!B14+[1]MARS!B14+[1]AVRIL!B14+[1]MAI!B14+[1]JUIN!B14+[1]JUIL!B14+[1]AOUT!B14+[1]SEPT!B14+[1]OCT!B14+[1]NOV!B14+[1]DEC!B14</f>
        <v>0</v>
      </c>
      <c r="G14" s="192">
        <f t="shared" si="1"/>
        <v>0</v>
      </c>
      <c r="H14" s="193"/>
      <c r="I14" s="194">
        <v>111</v>
      </c>
      <c r="J14" s="195">
        <f t="shared" si="2"/>
        <v>24.342105263157897</v>
      </c>
      <c r="K14" s="196"/>
      <c r="L14" s="197">
        <f t="shared" si="3"/>
        <v>0</v>
      </c>
      <c r="M14" s="199">
        <f t="shared" si="4"/>
        <v>0</v>
      </c>
    </row>
    <row r="15" spans="1:19" x14ac:dyDescent="0.25">
      <c r="A15" s="189">
        <v>6</v>
      </c>
      <c r="B15" s="190" t="s">
        <v>114</v>
      </c>
      <c r="C15" s="191">
        <f>[1]JANV!A15+[1]FEV!A15+[1]MARS!A15+[1]AVRIL!A15+[1]MAI!A15+[1]JUIN!A15+[1]JUIL!A15+[1]AOUT!A15+[1]SEPT!A15+[1]OCT!A15+[1]NOV!A15+[1]DEC!A15</f>
        <v>544</v>
      </c>
      <c r="D15" s="192">
        <f t="shared" si="0"/>
        <v>90.666666666666671</v>
      </c>
      <c r="E15" s="193"/>
      <c r="F15" s="16">
        <f>[1]JANV!B15+[1]FEV!B15+[1]MARS!B15+[1]AVRIL!B15+[1]MAI!B15+[1]JUIN!B15+[1]JUIL!B15+[1]AOUT!B15+[1]SEPT!B15+[1]OCT!B15+[1]NOV!B15+[1]DEC!B15</f>
        <v>89</v>
      </c>
      <c r="G15" s="192">
        <f t="shared" si="1"/>
        <v>14.833333333333334</v>
      </c>
      <c r="H15" s="193"/>
      <c r="I15" s="194">
        <v>707</v>
      </c>
      <c r="J15" s="195">
        <f t="shared" si="2"/>
        <v>117.83333333333333</v>
      </c>
      <c r="K15" s="196"/>
      <c r="L15" s="197">
        <f t="shared" si="3"/>
        <v>0.12588401697312587</v>
      </c>
      <c r="M15" s="199">
        <f t="shared" si="4"/>
        <v>1.8557130942452045E-2</v>
      </c>
    </row>
    <row r="16" spans="1:19" x14ac:dyDescent="0.25">
      <c r="A16" s="189">
        <v>7.67</v>
      </c>
      <c r="B16" s="190" t="s">
        <v>115</v>
      </c>
      <c r="C16" s="191">
        <f>[1]JANV!A16+[1]FEV!A16+[1]MARS!A16+[1]AVRIL!A16+[1]MAI!A16+[1]JUIN!A16+[1]JUIL!A16+[1]AOUT!A16+[1]SEPT!A16+[1]OCT!A16+[1]NOV!A16+[1]DEC!A16</f>
        <v>546</v>
      </c>
      <c r="D16" s="192">
        <f t="shared" si="0"/>
        <v>71.186440677966104</v>
      </c>
      <c r="E16" s="193"/>
      <c r="F16" s="16">
        <f>[1]JANV!B16+[1]FEV!B16+[1]MARS!B16+[1]AVRIL!B16+[1]MAI!B16+[1]JUIN!B16+[1]JUIL!B16+[1]AOUT!B16+[1]SEPT!B16+[1]OCT!B16+[1]NOV!B16+[1]DEC!B16</f>
        <v>261</v>
      </c>
      <c r="G16" s="192">
        <f t="shared" si="1"/>
        <v>34.028683181225553</v>
      </c>
      <c r="H16" s="193"/>
      <c r="I16" s="194">
        <v>798</v>
      </c>
      <c r="J16" s="195">
        <f t="shared" si="2"/>
        <v>104.04172099087353</v>
      </c>
      <c r="K16" s="196"/>
      <c r="L16" s="197">
        <f t="shared" si="3"/>
        <v>0.32706766917293234</v>
      </c>
      <c r="M16" s="199">
        <f t="shared" si="4"/>
        <v>5.4420350291909926E-2</v>
      </c>
    </row>
    <row r="17" spans="1:13" x14ac:dyDescent="0.25">
      <c r="A17" s="189">
        <v>3.66</v>
      </c>
      <c r="B17" s="190" t="s">
        <v>116</v>
      </c>
      <c r="C17" s="191">
        <f>[1]JANV!A17+[1]FEV!A17+[1]MARS!A17+[1]AVRIL!A17+[1]MAI!A17+[1]JUIN!A17+[1]JUIL!A17+[1]AOUT!A17+[1]SEPT!A17+[1]OCT!A17+[1]NOV!A17+[1]DEC!A17</f>
        <v>340</v>
      </c>
      <c r="D17" s="192">
        <f t="shared" si="0"/>
        <v>92.896174863387969</v>
      </c>
      <c r="E17" s="193"/>
      <c r="F17" s="16">
        <f>[1]JANV!B17+[1]FEV!B17+[1]MARS!B17+[1]AVRIL!B17+[1]MAI!B17+[1]JUIN!B17+[1]JUIL!B17+[1]AOUT!B17+[1]SEPT!B17+[1]OCT!B17+[1]NOV!B17+[1]DEC!B17</f>
        <v>340</v>
      </c>
      <c r="G17" s="192">
        <f t="shared" si="1"/>
        <v>92.896174863387969</v>
      </c>
      <c r="H17" s="193"/>
      <c r="I17" s="194">
        <v>599</v>
      </c>
      <c r="J17" s="195">
        <f t="shared" si="2"/>
        <v>163.66120218579235</v>
      </c>
      <c r="K17" s="196"/>
      <c r="L17" s="197">
        <f t="shared" si="3"/>
        <v>0.56761268781302165</v>
      </c>
      <c r="M17" s="199">
        <f t="shared" si="4"/>
        <v>7.0892410341951623E-2</v>
      </c>
    </row>
    <row r="18" spans="1:13" x14ac:dyDescent="0.25">
      <c r="A18" s="189">
        <v>3</v>
      </c>
      <c r="B18" s="190" t="s">
        <v>117</v>
      </c>
      <c r="C18" s="191">
        <f>[1]JANV!A18+[1]FEV!A18+[1]MARS!A18+[1]AVRIL!A18+[1]MAI!A18+[1]JUIN!A18+[1]JUIL!A18+[1]AOUT!A18+[1]SEPT!A18+[1]OCT!A18+[1]NOV!A18+[1]DEC!A18</f>
        <v>311</v>
      </c>
      <c r="D18" s="192">
        <f t="shared" si="0"/>
        <v>103.66666666666667</v>
      </c>
      <c r="E18" s="193"/>
      <c r="F18" s="16">
        <f>[1]JANV!B18+[1]FEV!B18+[1]MARS!B18+[1]AVRIL!B18+[1]MAI!B18+[1]JUIN!B18+[1]JUIL!B18+[1]AOUT!B18+[1]SEPT!B18+[1]OCT!B18+[1]NOV!B18+[1]DEC!B18</f>
        <v>145</v>
      </c>
      <c r="G18" s="192">
        <f t="shared" si="1"/>
        <v>48.333333333333336</v>
      </c>
      <c r="H18" s="193"/>
      <c r="I18" s="194">
        <v>964</v>
      </c>
      <c r="J18" s="195">
        <f t="shared" si="2"/>
        <v>321.33333333333331</v>
      </c>
      <c r="K18" s="196"/>
      <c r="L18" s="197">
        <f t="shared" si="3"/>
        <v>0.15041493775933609</v>
      </c>
      <c r="M18" s="199">
        <f t="shared" si="4"/>
        <v>3.0233527939949958E-2</v>
      </c>
    </row>
    <row r="19" spans="1:13" x14ac:dyDescent="0.25">
      <c r="A19" s="189">
        <v>2.76</v>
      </c>
      <c r="B19" s="190" t="s">
        <v>118</v>
      </c>
      <c r="C19" s="191">
        <f>[1]JANV!A19+[1]FEV!A19+[1]MARS!A19+[1]AVRIL!A19+[1]MAI!A19+[1]JUIN!A19+[1]JUIL!A19+[1]AOUT!A19+[1]SEPT!A19+[1]OCT!A19+[1]NOV!A19+[1]DEC!A19</f>
        <v>525</v>
      </c>
      <c r="D19" s="192">
        <f t="shared" si="0"/>
        <v>190.21739130434784</v>
      </c>
      <c r="E19" s="193"/>
      <c r="F19" s="16">
        <f>[1]JANV!B19+[1]FEV!B19+[1]MARS!B19+[1]AVRIL!B19+[1]MAI!B19+[1]JUIN!B19+[1]JUIL!B19+[1]AOUT!B19+[1]SEPT!B19+[1]OCT!B19+[1]NOV!B19+[1]DEC!B19</f>
        <v>385</v>
      </c>
      <c r="G19" s="192">
        <f t="shared" si="1"/>
        <v>139.49275362318841</v>
      </c>
      <c r="H19" s="193"/>
      <c r="I19" s="194">
        <v>416</v>
      </c>
      <c r="J19" s="195">
        <f t="shared" si="2"/>
        <v>150.72463768115944</v>
      </c>
      <c r="K19" s="196"/>
      <c r="L19" s="197">
        <f t="shared" si="3"/>
        <v>0.92548076923076927</v>
      </c>
      <c r="M19" s="199">
        <f t="shared" si="4"/>
        <v>8.027522935779817E-2</v>
      </c>
    </row>
    <row r="20" spans="1:13" x14ac:dyDescent="0.25">
      <c r="A20" s="189">
        <v>4.78</v>
      </c>
      <c r="B20" s="190" t="s">
        <v>119</v>
      </c>
      <c r="C20" s="191">
        <f>[1]JANV!A20+[1]FEV!A20+[1]MARS!A20+[1]AVRIL!A20+[1]MAI!A20+[1]JUIN!A20+[1]JUIL!A20+[1]AOUT!A20+[1]SEPT!A20+[1]OCT!A20+[1]NOV!A20+[1]DEC!A20</f>
        <v>276</v>
      </c>
      <c r="D20" s="192">
        <f t="shared" si="0"/>
        <v>57.740585774058573</v>
      </c>
      <c r="E20" s="193"/>
      <c r="F20" s="16">
        <f>[1]JANV!B20+[1]FEV!B20+[1]MARS!B20+[1]AVRIL!B20+[1]MAI!B20+[1]JUIN!B20+[1]JUIL!B20+[1]AOUT!B20+[1]SEPT!B20+[1]OCT!B20+[1]NOV!B20+[1]DEC!B20</f>
        <v>186</v>
      </c>
      <c r="G20" s="192">
        <f t="shared" si="1"/>
        <v>38.912133891213387</v>
      </c>
      <c r="H20" s="193"/>
      <c r="I20" s="194">
        <v>376</v>
      </c>
      <c r="J20" s="195">
        <f t="shared" si="2"/>
        <v>78.661087866108787</v>
      </c>
      <c r="K20" s="196"/>
      <c r="L20" s="197">
        <f t="shared" si="3"/>
        <v>0.49468085106382981</v>
      </c>
      <c r="M20" s="199">
        <f t="shared" si="4"/>
        <v>3.8782318598832362E-2</v>
      </c>
    </row>
    <row r="21" spans="1:13" x14ac:dyDescent="0.25">
      <c r="A21" s="189">
        <v>3</v>
      </c>
      <c r="B21" s="190" t="s">
        <v>120</v>
      </c>
      <c r="C21" s="191">
        <f>[1]JANV!A21+[1]FEV!A21+[1]MARS!A21+[1]AVRIL!A21+[1]MAI!A21+[1]JUIN!A21+[1]JUIL!A21+[1]AOUT!A21+[1]SEPT!A21+[1]OCT!A21+[1]NOV!A21+[1]DEC!A21</f>
        <v>1655</v>
      </c>
      <c r="D21" s="192">
        <f t="shared" si="0"/>
        <v>551.66666666666663</v>
      </c>
      <c r="E21" s="193"/>
      <c r="F21" s="16">
        <f>[1]JANV!B21+[1]FEV!B21+[1]MARS!B21+[1]AVRIL!B21+[1]MAI!B21+[1]JUIN!B21+[1]JUIL!B21+[1]AOUT!B21+[1]SEPT!B21+[1]OCT!B21+[1]NOV!B21+[1]DEC!B21</f>
        <v>1022</v>
      </c>
      <c r="G21" s="192">
        <f t="shared" si="1"/>
        <v>340.66666666666669</v>
      </c>
      <c r="H21" s="193"/>
      <c r="I21" s="194">
        <v>849</v>
      </c>
      <c r="J21" s="195">
        <f t="shared" si="2"/>
        <v>283</v>
      </c>
      <c r="K21" s="196"/>
      <c r="L21" s="197">
        <f t="shared" si="3"/>
        <v>1.2037691401648998</v>
      </c>
      <c r="M21" s="199">
        <f t="shared" si="4"/>
        <v>0.21309424520433695</v>
      </c>
    </row>
    <row r="22" spans="1:13" x14ac:dyDescent="0.25">
      <c r="A22" s="189">
        <v>10.33</v>
      </c>
      <c r="B22" s="190" t="s">
        <v>121</v>
      </c>
      <c r="C22" s="191">
        <f>[1]JANV!A22+[1]FEV!A22+[1]MARS!A22+[1]AVRIL!A22+[1]MAI!A22+[1]JUIN!A22+[1]JUIL!A22+[1]AOUT!A22+[1]SEPT!A22+[1]OCT!A22+[1]NOV!A22+[1]DEC!A22</f>
        <v>1577</v>
      </c>
      <c r="D22" s="192">
        <f t="shared" si="0"/>
        <v>152.66214908034848</v>
      </c>
      <c r="E22" s="193"/>
      <c r="F22" s="16">
        <f>[1]JANV!B22+[1]FEV!B22+[1]MARS!B22+[1]AVRIL!B22+[1]MAI!B22+[1]JUIN!B22+[1]JUIL!B22+[1]AOUT!B22+[1]SEPT!B22+[1]OCT!B22+[1]NOV!B22+[1]DEC!B22</f>
        <v>753</v>
      </c>
      <c r="G22" s="192">
        <f t="shared" si="1"/>
        <v>72.894482090997101</v>
      </c>
      <c r="H22" s="193"/>
      <c r="I22" s="194">
        <v>1571</v>
      </c>
      <c r="J22" s="195">
        <f t="shared" si="2"/>
        <v>152.08131655372702</v>
      </c>
      <c r="K22" s="196"/>
      <c r="L22" s="197">
        <f t="shared" si="3"/>
        <v>0.47931253978357735</v>
      </c>
      <c r="M22" s="199">
        <f t="shared" si="4"/>
        <v>0.15700583819849875</v>
      </c>
    </row>
    <row r="23" spans="1:13" ht="15.75" thickBot="1" x14ac:dyDescent="0.3">
      <c r="B23" s="200"/>
      <c r="C23" s="191"/>
      <c r="D23" s="192"/>
      <c r="E23" s="193"/>
      <c r="F23" s="16"/>
      <c r="G23" s="192"/>
      <c r="H23" s="193"/>
      <c r="I23" s="194"/>
      <c r="J23" s="195"/>
      <c r="K23" s="196"/>
      <c r="L23" s="197"/>
      <c r="M23" s="201"/>
    </row>
    <row r="24" spans="1:13" ht="13.5" customHeight="1" thickBot="1" x14ac:dyDescent="0.3">
      <c r="A24" s="202">
        <v>85</v>
      </c>
      <c r="B24" s="203" t="s">
        <v>13</v>
      </c>
      <c r="C24" s="204">
        <f>SUM(C7:C23)</f>
        <v>9320</v>
      </c>
      <c r="D24" s="205">
        <f>C24/A24</f>
        <v>109.64705882352941</v>
      </c>
      <c r="E24" s="206"/>
      <c r="F24" s="207">
        <f>SUM(F7:F23)</f>
        <v>4796</v>
      </c>
      <c r="G24" s="208">
        <f>F24/A24</f>
        <v>56.423529411764704</v>
      </c>
      <c r="H24" s="206"/>
      <c r="I24" s="209">
        <v>9545</v>
      </c>
      <c r="J24" s="210">
        <f>I24/A24</f>
        <v>112.29411764705883</v>
      </c>
      <c r="K24" s="211"/>
      <c r="L24" s="212">
        <f>F24/I24</f>
        <v>0.50246202200104761</v>
      </c>
      <c r="M24" s="213"/>
    </row>
    <row r="25" spans="1:13" ht="15.75" thickBot="1" x14ac:dyDescent="0.3">
      <c r="A25">
        <v>1686.9</v>
      </c>
      <c r="B25" s="214" t="s">
        <v>122</v>
      </c>
      <c r="C25" s="215"/>
      <c r="D25" s="216">
        <f>C25/A25</f>
        <v>0</v>
      </c>
      <c r="E25" s="217"/>
      <c r="F25" s="218"/>
      <c r="G25" s="216"/>
      <c r="H25" s="217"/>
      <c r="I25" s="219"/>
      <c r="J25" s="219">
        <f>I25/A25</f>
        <v>0</v>
      </c>
      <c r="K25" s="220"/>
    </row>
    <row r="29" spans="1:13" x14ac:dyDescent="0.25">
      <c r="A29">
        <f>SUM(A7:A22)</f>
        <v>76.529999999999987</v>
      </c>
    </row>
    <row r="57" spans="54:54" x14ac:dyDescent="0.25">
      <c r="BB57" s="221"/>
    </row>
    <row r="59" spans="54:54" x14ac:dyDescent="0.25">
      <c r="BB59" s="221"/>
    </row>
    <row r="60" spans="54:54" x14ac:dyDescent="0.25">
      <c r="BB60" s="221"/>
    </row>
    <row r="61" spans="54:54" x14ac:dyDescent="0.25">
      <c r="BB61" s="221"/>
    </row>
    <row r="62" spans="54:54" x14ac:dyDescent="0.25">
      <c r="BB62" s="221"/>
    </row>
  </sheetData>
  <mergeCells count="6">
    <mergeCell ref="B3:M3"/>
    <mergeCell ref="C5:D5"/>
    <mergeCell ref="F5:G5"/>
    <mergeCell ref="I5:J5"/>
    <mergeCell ref="L5:L6"/>
    <mergeCell ref="M5:M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S47"/>
  <sheetViews>
    <sheetView workbookViewId="0">
      <selection activeCell="J26" sqref="J26"/>
    </sheetView>
  </sheetViews>
  <sheetFormatPr baseColWidth="10" defaultRowHeight="15" x14ac:dyDescent="0.25"/>
  <cols>
    <col min="1" max="1" width="11.42578125" style="85"/>
    <col min="2" max="2" width="16.7109375" customWidth="1"/>
    <col min="3" max="3" width="6.7109375" customWidth="1"/>
    <col min="4" max="4" width="9.5703125" customWidth="1"/>
    <col min="5" max="6" width="9.7109375" customWidth="1"/>
    <col min="7" max="7" width="7.7109375" customWidth="1"/>
    <col min="8" max="8" width="9.7109375" customWidth="1"/>
    <col min="17" max="17" width="12" customWidth="1"/>
  </cols>
  <sheetData>
    <row r="1" spans="1:19" ht="21" x14ac:dyDescent="0.35">
      <c r="B1" s="75"/>
      <c r="C1" s="75"/>
      <c r="D1" s="76">
        <f>F1/E1</f>
        <v>0.91081167789541229</v>
      </c>
      <c r="E1" s="3">
        <f>SUM(E6:E10001)</f>
        <v>6234</v>
      </c>
      <c r="F1" s="92">
        <f>SUM(F6:F10001)</f>
        <v>5678</v>
      </c>
      <c r="I1" s="47">
        <f>SUM(H6:H10001)</f>
        <v>6.6099999999999994</v>
      </c>
      <c r="J1">
        <f>COUNTIF(H6:H10001,"&gt;0")</f>
        <v>14</v>
      </c>
      <c r="K1" s="47">
        <f>I1/J1</f>
        <v>0.47214285714285709</v>
      </c>
    </row>
    <row r="2" spans="1:19" ht="15.75" thickBot="1" x14ac:dyDescent="0.3">
      <c r="B2" s="3"/>
      <c r="C2" s="3"/>
      <c r="D2" s="3"/>
      <c r="E2" s="3"/>
      <c r="F2" s="18"/>
    </row>
    <row r="3" spans="1:19" ht="21.75" thickBot="1" x14ac:dyDescent="0.3">
      <c r="B3" s="154" t="s">
        <v>9</v>
      </c>
      <c r="C3" s="155"/>
      <c r="D3" s="155"/>
      <c r="E3" s="155"/>
      <c r="F3" s="155"/>
      <c r="G3" s="156"/>
    </row>
    <row r="4" spans="1:19" ht="15.75" thickBot="1" x14ac:dyDescent="0.3">
      <c r="B4" s="3"/>
      <c r="C4" s="3"/>
      <c r="D4" s="3"/>
      <c r="E4" s="3"/>
      <c r="F4" s="18"/>
      <c r="G4" s="1"/>
      <c r="H4" s="1"/>
      <c r="I4" s="47"/>
    </row>
    <row r="5" spans="1:19" ht="30.75" thickBot="1" x14ac:dyDescent="0.3">
      <c r="B5" s="86" t="s">
        <v>22</v>
      </c>
      <c r="C5" s="87" t="s">
        <v>15</v>
      </c>
      <c r="D5" s="88" t="s">
        <v>90</v>
      </c>
      <c r="E5" s="88" t="s">
        <v>41</v>
      </c>
      <c r="F5" s="89" t="s">
        <v>91</v>
      </c>
      <c r="G5" s="90" t="s">
        <v>23</v>
      </c>
      <c r="H5" s="91" t="s">
        <v>24</v>
      </c>
      <c r="I5" s="77"/>
      <c r="J5" s="79"/>
      <c r="K5" s="79"/>
      <c r="L5" s="80"/>
      <c r="M5" s="80"/>
      <c r="N5" s="78"/>
      <c r="O5" s="78"/>
      <c r="P5" s="80"/>
      <c r="Q5" s="1"/>
      <c r="R5" s="1"/>
      <c r="S5" s="1"/>
    </row>
    <row r="6" spans="1:19" x14ac:dyDescent="0.25">
      <c r="A6" s="85">
        <v>42005</v>
      </c>
      <c r="B6" s="222" t="s">
        <v>44</v>
      </c>
      <c r="C6" s="222"/>
      <c r="D6" s="222" t="s">
        <v>87</v>
      </c>
      <c r="E6" s="222">
        <v>149</v>
      </c>
      <c r="F6" s="222">
        <v>150</v>
      </c>
      <c r="G6" s="222">
        <f>IF(F6="","",IF(VALUE(LEFT(D6,1))=2,200-F6,100))</f>
        <v>50</v>
      </c>
      <c r="H6" s="222">
        <f>IF(G6="","",IF(VALUE(LEFT(D6,1))=2,(G6/200),""))</f>
        <v>0.25</v>
      </c>
    </row>
    <row r="7" spans="1:19" x14ac:dyDescent="0.25">
      <c r="B7" s="222" t="s">
        <v>45</v>
      </c>
      <c r="C7" s="222"/>
      <c r="D7" s="222" t="s">
        <v>43</v>
      </c>
      <c r="E7" s="222">
        <v>150</v>
      </c>
      <c r="F7" s="222">
        <v>200</v>
      </c>
      <c r="G7" s="222">
        <f t="shared" ref="G7:G47" si="0">IF(F7="","",IF(VALUE(LEFT(D7,1))=2,200-F7,100))</f>
        <v>0</v>
      </c>
      <c r="H7" s="222">
        <f t="shared" ref="H7:H47" si="1">IF(G7="","",IF(VALUE(LEFT(D7,1))=2,(G7/200),""))</f>
        <v>0</v>
      </c>
    </row>
    <row r="8" spans="1:19" x14ac:dyDescent="0.25">
      <c r="B8" s="222" t="s">
        <v>46</v>
      </c>
      <c r="C8" s="222"/>
      <c r="D8" s="222" t="s">
        <v>43</v>
      </c>
      <c r="E8" s="222">
        <v>266</v>
      </c>
      <c r="F8" s="222">
        <v>200</v>
      </c>
      <c r="G8" s="222">
        <f t="shared" si="0"/>
        <v>0</v>
      </c>
      <c r="H8" s="222">
        <f t="shared" si="1"/>
        <v>0</v>
      </c>
    </row>
    <row r="9" spans="1:19" x14ac:dyDescent="0.25">
      <c r="B9" s="222" t="s">
        <v>48</v>
      </c>
      <c r="C9" s="222"/>
      <c r="D9" s="222" t="s">
        <v>43</v>
      </c>
      <c r="E9" s="222">
        <v>154</v>
      </c>
      <c r="F9" s="222">
        <v>150</v>
      </c>
      <c r="G9" s="222">
        <f t="shared" si="0"/>
        <v>50</v>
      </c>
      <c r="H9" s="222">
        <f t="shared" si="1"/>
        <v>0.25</v>
      </c>
    </row>
    <row r="10" spans="1:19" x14ac:dyDescent="0.25">
      <c r="B10" s="222" t="s">
        <v>49</v>
      </c>
      <c r="C10" s="222"/>
      <c r="D10" s="222" t="s">
        <v>88</v>
      </c>
      <c r="E10" s="222">
        <v>56</v>
      </c>
      <c r="F10" s="222">
        <v>100</v>
      </c>
      <c r="G10" s="222">
        <f t="shared" si="0"/>
        <v>100</v>
      </c>
      <c r="H10" s="222" t="str">
        <f t="shared" si="1"/>
        <v/>
      </c>
    </row>
    <row r="11" spans="1:19" x14ac:dyDescent="0.25">
      <c r="B11" s="222" t="s">
        <v>50</v>
      </c>
      <c r="C11" s="222"/>
      <c r="D11" s="222" t="s">
        <v>43</v>
      </c>
      <c r="E11" s="222">
        <v>186</v>
      </c>
      <c r="F11" s="222">
        <v>200</v>
      </c>
      <c r="G11" s="222">
        <f t="shared" si="0"/>
        <v>0</v>
      </c>
      <c r="H11" s="222">
        <f t="shared" si="1"/>
        <v>0</v>
      </c>
    </row>
    <row r="12" spans="1:19" x14ac:dyDescent="0.25">
      <c r="B12" s="222" t="s">
        <v>51</v>
      </c>
      <c r="C12" s="222"/>
      <c r="D12" s="222" t="s">
        <v>87</v>
      </c>
      <c r="E12" s="222">
        <v>82</v>
      </c>
      <c r="F12" s="222">
        <v>100</v>
      </c>
      <c r="G12" s="222">
        <f t="shared" si="0"/>
        <v>100</v>
      </c>
      <c r="H12" s="222">
        <f t="shared" si="1"/>
        <v>0.5</v>
      </c>
    </row>
    <row r="13" spans="1:19" x14ac:dyDescent="0.25">
      <c r="B13" s="222" t="s">
        <v>51</v>
      </c>
      <c r="C13" s="222"/>
      <c r="D13" s="222" t="s">
        <v>43</v>
      </c>
      <c r="E13" s="222">
        <v>150</v>
      </c>
      <c r="F13" s="222">
        <v>150</v>
      </c>
      <c r="G13" s="222">
        <f t="shared" si="0"/>
        <v>50</v>
      </c>
      <c r="H13" s="222">
        <f t="shared" si="1"/>
        <v>0.25</v>
      </c>
    </row>
    <row r="14" spans="1:19" x14ac:dyDescent="0.25">
      <c r="B14" s="222" t="s">
        <v>52</v>
      </c>
      <c r="C14" s="222"/>
      <c r="D14" s="222" t="s">
        <v>88</v>
      </c>
      <c r="E14" s="222">
        <v>110</v>
      </c>
      <c r="F14" s="222">
        <v>100</v>
      </c>
      <c r="G14" s="222">
        <f t="shared" si="0"/>
        <v>100</v>
      </c>
      <c r="H14" s="222" t="str">
        <f t="shared" si="1"/>
        <v/>
      </c>
    </row>
    <row r="15" spans="1:19" x14ac:dyDescent="0.25">
      <c r="B15" s="222" t="s">
        <v>54</v>
      </c>
      <c r="C15" s="222"/>
      <c r="D15" s="222" t="s">
        <v>43</v>
      </c>
      <c r="E15" s="222">
        <v>90</v>
      </c>
      <c r="F15" s="222">
        <v>200</v>
      </c>
      <c r="G15" s="222">
        <f t="shared" si="0"/>
        <v>0</v>
      </c>
      <c r="H15" s="222">
        <f t="shared" si="1"/>
        <v>0</v>
      </c>
    </row>
    <row r="16" spans="1:19" x14ac:dyDescent="0.25">
      <c r="B16" s="222" t="s">
        <v>55</v>
      </c>
      <c r="C16" s="222">
        <v>100</v>
      </c>
      <c r="D16" s="222" t="s">
        <v>88</v>
      </c>
      <c r="E16" s="222">
        <v>87</v>
      </c>
      <c r="F16" s="222">
        <v>100</v>
      </c>
      <c r="G16" s="222">
        <f t="shared" si="0"/>
        <v>100</v>
      </c>
      <c r="H16" s="222" t="str">
        <f t="shared" si="1"/>
        <v/>
      </c>
    </row>
    <row r="17" spans="2:8" x14ac:dyDescent="0.25">
      <c r="B17" s="222" t="s">
        <v>56</v>
      </c>
      <c r="C17" s="222"/>
      <c r="D17" s="222" t="s">
        <v>88</v>
      </c>
      <c r="E17" s="222">
        <v>135</v>
      </c>
      <c r="F17" s="222">
        <v>100</v>
      </c>
      <c r="G17" s="222">
        <f t="shared" si="0"/>
        <v>100</v>
      </c>
      <c r="H17" s="222" t="str">
        <f t="shared" si="1"/>
        <v/>
      </c>
    </row>
    <row r="18" spans="2:8" x14ac:dyDescent="0.25">
      <c r="B18" s="222" t="s">
        <v>59</v>
      </c>
      <c r="C18" s="222"/>
      <c r="D18" s="222" t="s">
        <v>43</v>
      </c>
      <c r="E18" s="222">
        <v>261</v>
      </c>
      <c r="F18" s="222">
        <v>170</v>
      </c>
      <c r="G18" s="222">
        <f t="shared" si="0"/>
        <v>30</v>
      </c>
      <c r="H18" s="222">
        <f t="shared" si="1"/>
        <v>0.15</v>
      </c>
    </row>
    <row r="19" spans="2:8" x14ac:dyDescent="0.25">
      <c r="B19" s="222" t="s">
        <v>62</v>
      </c>
      <c r="C19" s="222"/>
      <c r="D19" s="222" t="s">
        <v>88</v>
      </c>
      <c r="E19" s="222">
        <v>75</v>
      </c>
      <c r="F19" s="222">
        <v>100</v>
      </c>
      <c r="G19" s="222">
        <f t="shared" si="0"/>
        <v>100</v>
      </c>
      <c r="H19" s="222" t="str">
        <f t="shared" si="1"/>
        <v/>
      </c>
    </row>
    <row r="20" spans="2:8" x14ac:dyDescent="0.25">
      <c r="B20" s="222" t="s">
        <v>63</v>
      </c>
      <c r="C20" s="222">
        <v>100</v>
      </c>
      <c r="D20" s="222" t="s">
        <v>43</v>
      </c>
      <c r="E20" s="222">
        <v>146</v>
      </c>
      <c r="F20" s="222">
        <v>200</v>
      </c>
      <c r="G20" s="222">
        <f t="shared" si="0"/>
        <v>0</v>
      </c>
      <c r="H20" s="222">
        <f t="shared" si="1"/>
        <v>0</v>
      </c>
    </row>
    <row r="21" spans="2:8" x14ac:dyDescent="0.25">
      <c r="B21" s="222" t="s">
        <v>64</v>
      </c>
      <c r="C21" s="222"/>
      <c r="D21" s="222" t="s">
        <v>88</v>
      </c>
      <c r="E21" s="222">
        <v>119</v>
      </c>
      <c r="F21" s="222">
        <v>100</v>
      </c>
      <c r="G21" s="222">
        <f t="shared" si="0"/>
        <v>100</v>
      </c>
      <c r="H21" s="222" t="str">
        <f t="shared" si="1"/>
        <v/>
      </c>
    </row>
    <row r="22" spans="2:8" x14ac:dyDescent="0.25">
      <c r="B22" s="222" t="s">
        <v>65</v>
      </c>
      <c r="C22" s="222">
        <v>100</v>
      </c>
      <c r="D22" s="222" t="s">
        <v>43</v>
      </c>
      <c r="E22" s="222">
        <v>145</v>
      </c>
      <c r="F22" s="222">
        <v>200</v>
      </c>
      <c r="G22" s="222">
        <f t="shared" si="0"/>
        <v>0</v>
      </c>
      <c r="H22" s="222">
        <f t="shared" si="1"/>
        <v>0</v>
      </c>
    </row>
    <row r="23" spans="2:8" x14ac:dyDescent="0.25">
      <c r="B23" s="222" t="s">
        <v>66</v>
      </c>
      <c r="C23" s="222"/>
      <c r="D23" s="222" t="s">
        <v>43</v>
      </c>
      <c r="E23" s="222">
        <v>181</v>
      </c>
      <c r="F23" s="222">
        <v>200</v>
      </c>
      <c r="G23" s="222">
        <f t="shared" si="0"/>
        <v>0</v>
      </c>
      <c r="H23" s="222">
        <f t="shared" si="1"/>
        <v>0</v>
      </c>
    </row>
    <row r="24" spans="2:8" x14ac:dyDescent="0.25">
      <c r="B24" s="222" t="s">
        <v>66</v>
      </c>
      <c r="C24" s="222"/>
      <c r="D24" s="222" t="s">
        <v>87</v>
      </c>
      <c r="E24" s="222">
        <v>204</v>
      </c>
      <c r="F24" s="222">
        <v>150</v>
      </c>
      <c r="G24" s="222">
        <f t="shared" si="0"/>
        <v>50</v>
      </c>
      <c r="H24" s="222">
        <f t="shared" si="1"/>
        <v>0.25</v>
      </c>
    </row>
    <row r="25" spans="2:8" x14ac:dyDescent="0.25">
      <c r="B25" s="222" t="s">
        <v>67</v>
      </c>
      <c r="C25" s="222"/>
      <c r="D25" s="222" t="s">
        <v>87</v>
      </c>
      <c r="E25" s="222">
        <v>140</v>
      </c>
      <c r="F25" s="222">
        <v>150</v>
      </c>
      <c r="G25" s="222">
        <f t="shared" si="0"/>
        <v>50</v>
      </c>
      <c r="H25" s="222">
        <f t="shared" si="1"/>
        <v>0.25</v>
      </c>
    </row>
    <row r="26" spans="2:8" x14ac:dyDescent="0.25">
      <c r="B26" s="222" t="s">
        <v>68</v>
      </c>
      <c r="C26" s="222"/>
      <c r="D26" s="222" t="s">
        <v>43</v>
      </c>
      <c r="E26" s="222">
        <v>186</v>
      </c>
      <c r="F26" s="222">
        <v>200</v>
      </c>
      <c r="G26" s="222">
        <f t="shared" si="0"/>
        <v>0</v>
      </c>
      <c r="H26" s="222">
        <f t="shared" si="1"/>
        <v>0</v>
      </c>
    </row>
    <row r="27" spans="2:8" x14ac:dyDescent="0.25">
      <c r="B27" s="222" t="s">
        <v>69</v>
      </c>
      <c r="C27" s="222"/>
      <c r="D27" s="222" t="s">
        <v>43</v>
      </c>
      <c r="E27" s="222">
        <v>152</v>
      </c>
      <c r="F27" s="222">
        <v>150</v>
      </c>
      <c r="G27" s="222">
        <f t="shared" si="0"/>
        <v>50</v>
      </c>
      <c r="H27" s="222">
        <f t="shared" si="1"/>
        <v>0.25</v>
      </c>
    </row>
    <row r="28" spans="2:8" x14ac:dyDescent="0.25">
      <c r="B28" s="222" t="s">
        <v>68</v>
      </c>
      <c r="C28" s="222"/>
      <c r="D28" s="222" t="s">
        <v>43</v>
      </c>
      <c r="E28" s="222">
        <v>562</v>
      </c>
      <c r="F28" s="222">
        <v>200</v>
      </c>
      <c r="G28" s="222">
        <f t="shared" si="0"/>
        <v>0</v>
      </c>
      <c r="H28" s="222">
        <f t="shared" si="1"/>
        <v>0</v>
      </c>
    </row>
    <row r="29" spans="2:8" x14ac:dyDescent="0.25">
      <c r="B29" s="222" t="s">
        <v>70</v>
      </c>
      <c r="C29" s="222"/>
      <c r="D29" s="222" t="s">
        <v>43</v>
      </c>
      <c r="E29" s="222">
        <v>164</v>
      </c>
      <c r="F29" s="222">
        <v>150</v>
      </c>
      <c r="G29" s="222">
        <f t="shared" si="0"/>
        <v>50</v>
      </c>
      <c r="H29" s="222">
        <f t="shared" si="1"/>
        <v>0.25</v>
      </c>
    </row>
    <row r="30" spans="2:8" x14ac:dyDescent="0.25">
      <c r="B30" s="222" t="s">
        <v>72</v>
      </c>
      <c r="C30" s="222">
        <v>100</v>
      </c>
      <c r="D30" s="222" t="s">
        <v>43</v>
      </c>
      <c r="E30" s="222">
        <v>201</v>
      </c>
      <c r="F30" s="222">
        <v>200</v>
      </c>
      <c r="G30" s="222">
        <f t="shared" si="0"/>
        <v>0</v>
      </c>
      <c r="H30" s="222">
        <f t="shared" si="1"/>
        <v>0</v>
      </c>
    </row>
    <row r="31" spans="2:8" x14ac:dyDescent="0.25">
      <c r="B31" s="222" t="s">
        <v>73</v>
      </c>
      <c r="C31" s="222"/>
      <c r="D31" s="222" t="s">
        <v>43</v>
      </c>
      <c r="E31" s="222">
        <v>157</v>
      </c>
      <c r="F31" s="222">
        <v>200</v>
      </c>
      <c r="G31" s="222">
        <f t="shared" si="0"/>
        <v>0</v>
      </c>
      <c r="H31" s="222">
        <f t="shared" si="1"/>
        <v>0</v>
      </c>
    </row>
    <row r="32" spans="2:8" x14ac:dyDescent="0.25">
      <c r="B32" s="222" t="s">
        <v>74</v>
      </c>
      <c r="C32" s="222"/>
      <c r="D32" s="222" t="s">
        <v>43</v>
      </c>
      <c r="E32" s="222">
        <v>145</v>
      </c>
      <c r="F32" s="222">
        <v>200</v>
      </c>
      <c r="G32" s="222">
        <f t="shared" si="0"/>
        <v>0</v>
      </c>
      <c r="H32" s="222">
        <f t="shared" si="1"/>
        <v>0</v>
      </c>
    </row>
    <row r="33" spans="1:8" x14ac:dyDescent="0.25">
      <c r="B33" s="222" t="s">
        <v>75</v>
      </c>
      <c r="C33" s="222"/>
      <c r="D33" s="222" t="s">
        <v>88</v>
      </c>
      <c r="E33" s="222">
        <v>85</v>
      </c>
      <c r="F33" s="222">
        <v>0</v>
      </c>
      <c r="G33" s="222">
        <f t="shared" si="0"/>
        <v>100</v>
      </c>
      <c r="H33" s="222" t="str">
        <f t="shared" si="1"/>
        <v/>
      </c>
    </row>
    <row r="34" spans="1:8" x14ac:dyDescent="0.25">
      <c r="B34" s="222" t="s">
        <v>75</v>
      </c>
      <c r="C34" s="222"/>
      <c r="D34" s="222" t="s">
        <v>88</v>
      </c>
      <c r="E34" s="222">
        <v>93</v>
      </c>
      <c r="F34" s="222">
        <v>0</v>
      </c>
      <c r="G34" s="222">
        <f t="shared" si="0"/>
        <v>100</v>
      </c>
      <c r="H34" s="222" t="str">
        <f t="shared" si="1"/>
        <v/>
      </c>
    </row>
    <row r="35" spans="1:8" x14ac:dyDescent="0.25">
      <c r="B35" s="222" t="s">
        <v>92</v>
      </c>
      <c r="C35" s="222">
        <v>2</v>
      </c>
      <c r="D35" s="222" t="s">
        <v>43</v>
      </c>
      <c r="E35" s="222">
        <v>111</v>
      </c>
      <c r="F35" s="222">
        <v>2</v>
      </c>
      <c r="G35" s="222">
        <f t="shared" si="0"/>
        <v>198</v>
      </c>
      <c r="H35" s="222">
        <f t="shared" si="1"/>
        <v>0.99</v>
      </c>
    </row>
    <row r="36" spans="1:8" x14ac:dyDescent="0.25">
      <c r="A36" s="85">
        <v>42036</v>
      </c>
      <c r="B36" s="222" t="s">
        <v>93</v>
      </c>
      <c r="C36" s="222">
        <v>4</v>
      </c>
      <c r="D36" s="222" t="s">
        <v>43</v>
      </c>
      <c r="E36" s="222">
        <v>11</v>
      </c>
      <c r="F36" s="222">
        <v>4</v>
      </c>
      <c r="G36" s="222">
        <f t="shared" si="0"/>
        <v>196</v>
      </c>
      <c r="H36" s="222">
        <f t="shared" si="1"/>
        <v>0.98</v>
      </c>
    </row>
    <row r="37" spans="1:8" x14ac:dyDescent="0.25">
      <c r="B37" s="222" t="s">
        <v>76</v>
      </c>
      <c r="C37" s="222"/>
      <c r="D37" s="222" t="s">
        <v>43</v>
      </c>
      <c r="E37" s="222">
        <v>98</v>
      </c>
      <c r="F37" s="222">
        <v>200</v>
      </c>
      <c r="G37" s="222">
        <f t="shared" si="0"/>
        <v>0</v>
      </c>
      <c r="H37" s="222">
        <f t="shared" si="1"/>
        <v>0</v>
      </c>
    </row>
    <row r="38" spans="1:8" x14ac:dyDescent="0.25">
      <c r="B38" s="222" t="s">
        <v>77</v>
      </c>
      <c r="C38" s="222"/>
      <c r="D38" s="222" t="s">
        <v>43</v>
      </c>
      <c r="E38" s="222">
        <v>181</v>
      </c>
      <c r="F38" s="222">
        <v>200</v>
      </c>
      <c r="G38" s="222">
        <f t="shared" si="0"/>
        <v>0</v>
      </c>
      <c r="H38" s="222">
        <f t="shared" si="1"/>
        <v>0</v>
      </c>
    </row>
    <row r="39" spans="1:8" x14ac:dyDescent="0.25">
      <c r="B39" s="222" t="s">
        <v>78</v>
      </c>
      <c r="C39" s="222">
        <v>100</v>
      </c>
      <c r="D39" s="222" t="s">
        <v>88</v>
      </c>
      <c r="E39" s="222">
        <v>100</v>
      </c>
      <c r="F39" s="222">
        <v>100</v>
      </c>
      <c r="G39" s="222">
        <f t="shared" si="0"/>
        <v>100</v>
      </c>
      <c r="H39" s="222" t="str">
        <f t="shared" si="1"/>
        <v/>
      </c>
    </row>
    <row r="40" spans="1:8" x14ac:dyDescent="0.25">
      <c r="B40" s="222" t="s">
        <v>79</v>
      </c>
      <c r="C40" s="222"/>
      <c r="D40" s="222" t="s">
        <v>88</v>
      </c>
      <c r="E40" s="222">
        <v>123</v>
      </c>
      <c r="F40" s="222">
        <v>100</v>
      </c>
      <c r="G40" s="222">
        <f t="shared" si="0"/>
        <v>100</v>
      </c>
      <c r="H40" s="222" t="str">
        <f t="shared" si="1"/>
        <v/>
      </c>
    </row>
    <row r="41" spans="1:8" x14ac:dyDescent="0.25">
      <c r="B41" s="222" t="s">
        <v>80</v>
      </c>
      <c r="C41" s="222"/>
      <c r="D41" s="222" t="s">
        <v>43</v>
      </c>
      <c r="E41" s="222">
        <v>145</v>
      </c>
      <c r="F41" s="222">
        <v>200</v>
      </c>
      <c r="G41" s="222">
        <f t="shared" si="0"/>
        <v>0</v>
      </c>
      <c r="H41" s="222">
        <f t="shared" si="1"/>
        <v>0</v>
      </c>
    </row>
    <row r="42" spans="1:8" x14ac:dyDescent="0.25">
      <c r="B42" s="222" t="s">
        <v>81</v>
      </c>
      <c r="C42" s="222"/>
      <c r="D42" s="222" t="s">
        <v>89</v>
      </c>
      <c r="E42" s="222">
        <v>144</v>
      </c>
      <c r="F42" s="222">
        <v>100</v>
      </c>
      <c r="G42" s="222">
        <f t="shared" si="0"/>
        <v>100</v>
      </c>
      <c r="H42" s="222" t="str">
        <f t="shared" si="1"/>
        <v/>
      </c>
    </row>
    <row r="43" spans="1:8" x14ac:dyDescent="0.25">
      <c r="B43" s="222" t="s">
        <v>82</v>
      </c>
      <c r="C43" s="222"/>
      <c r="D43" s="222" t="s">
        <v>88</v>
      </c>
      <c r="E43" s="222">
        <v>129</v>
      </c>
      <c r="F43" s="222">
        <v>100</v>
      </c>
      <c r="G43" s="222">
        <f t="shared" si="0"/>
        <v>100</v>
      </c>
      <c r="H43" s="222" t="str">
        <f t="shared" si="1"/>
        <v/>
      </c>
    </row>
    <row r="44" spans="1:8" x14ac:dyDescent="0.25">
      <c r="B44" s="222" t="s">
        <v>83</v>
      </c>
      <c r="C44" s="222"/>
      <c r="D44" s="222" t="s">
        <v>43</v>
      </c>
      <c r="E44" s="222">
        <v>121</v>
      </c>
      <c r="F44" s="222">
        <v>200</v>
      </c>
      <c r="G44" s="222">
        <f t="shared" si="0"/>
        <v>0</v>
      </c>
      <c r="H44" s="222">
        <f t="shared" si="1"/>
        <v>0</v>
      </c>
    </row>
    <row r="45" spans="1:8" x14ac:dyDescent="0.25">
      <c r="B45" s="222" t="s">
        <v>84</v>
      </c>
      <c r="C45" s="222"/>
      <c r="D45" s="222" t="s">
        <v>43</v>
      </c>
      <c r="E45" s="222">
        <v>438</v>
      </c>
      <c r="F45" s="222">
        <v>150</v>
      </c>
      <c r="G45" s="222">
        <f t="shared" si="0"/>
        <v>50</v>
      </c>
      <c r="H45" s="222">
        <f t="shared" si="1"/>
        <v>0.25</v>
      </c>
    </row>
    <row r="46" spans="1:8" x14ac:dyDescent="0.25">
      <c r="B46" s="222" t="s">
        <v>94</v>
      </c>
      <c r="C46" s="222">
        <v>1</v>
      </c>
      <c r="D46" s="222" t="s">
        <v>43</v>
      </c>
      <c r="E46" s="222">
        <v>1</v>
      </c>
      <c r="F46" s="222">
        <v>1</v>
      </c>
      <c r="G46" s="222">
        <f t="shared" si="0"/>
        <v>199</v>
      </c>
      <c r="H46" s="222">
        <f t="shared" si="1"/>
        <v>0.995</v>
      </c>
    </row>
    <row r="47" spans="1:8" x14ac:dyDescent="0.25">
      <c r="A47" s="85">
        <v>42064</v>
      </c>
      <c r="B47" s="222" t="s">
        <v>95</v>
      </c>
      <c r="C47" s="222">
        <v>1</v>
      </c>
      <c r="D47" s="222" t="s">
        <v>43</v>
      </c>
      <c r="E47" s="222">
        <v>1</v>
      </c>
      <c r="F47" s="222">
        <v>1</v>
      </c>
      <c r="G47" s="222">
        <f t="shared" si="0"/>
        <v>199</v>
      </c>
      <c r="H47" s="222">
        <f t="shared" si="1"/>
        <v>0.995</v>
      </c>
    </row>
  </sheetData>
  <mergeCells count="1">
    <mergeCell ref="B3:G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</sheetPr>
  <dimension ref="A1:J150"/>
  <sheetViews>
    <sheetView workbookViewId="0"/>
  </sheetViews>
  <sheetFormatPr baseColWidth="10" defaultRowHeight="15" x14ac:dyDescent="0.25"/>
  <cols>
    <col min="3" max="3" width="15.28515625" customWidth="1"/>
    <col min="4" max="4" width="15.28515625" style="49" customWidth="1"/>
    <col min="5" max="5" width="17.85546875" style="49" customWidth="1"/>
    <col min="6" max="6" width="8.7109375" style="49" customWidth="1"/>
    <col min="7" max="7" width="16.5703125" style="49" customWidth="1"/>
    <col min="8" max="9" width="8.7109375" style="58" customWidth="1"/>
    <col min="10" max="10" width="8.7109375" style="49" customWidth="1"/>
  </cols>
  <sheetData>
    <row r="1" spans="2:10" x14ac:dyDescent="0.25">
      <c r="F1" s="73"/>
      <c r="G1" s="73"/>
      <c r="H1" s="74"/>
      <c r="I1" s="74"/>
      <c r="J1" s="73"/>
    </row>
    <row r="2" spans="2:10" x14ac:dyDescent="0.25">
      <c r="C2" s="72" t="s">
        <v>19</v>
      </c>
      <c r="E2" s="73" t="s">
        <v>21</v>
      </c>
      <c r="F2" s="84">
        <f>$C$3-F3</f>
        <v>-5</v>
      </c>
      <c r="G2" s="84">
        <f t="shared" ref="G2:J2" si="0">$C$3-G3</f>
        <v>-13</v>
      </c>
      <c r="H2" s="84">
        <f t="shared" si="0"/>
        <v>-15</v>
      </c>
      <c r="I2" s="84">
        <f t="shared" si="0"/>
        <v>-7</v>
      </c>
      <c r="J2" s="84">
        <f t="shared" si="0"/>
        <v>-9</v>
      </c>
    </row>
    <row r="3" spans="2:10" x14ac:dyDescent="0.25">
      <c r="C3" s="72">
        <f>COUNTA(C8:C301)</f>
        <v>0</v>
      </c>
      <c r="E3" s="72" t="s">
        <v>20</v>
      </c>
      <c r="F3" s="72">
        <f>SUM(F8:F301)</f>
        <v>5</v>
      </c>
      <c r="G3" s="72">
        <f t="shared" ref="G3:J3" si="1">SUM(G8:G301)</f>
        <v>13</v>
      </c>
      <c r="H3" s="72">
        <f t="shared" si="1"/>
        <v>15</v>
      </c>
      <c r="I3" s="72">
        <f t="shared" si="1"/>
        <v>7</v>
      </c>
      <c r="J3" s="72">
        <f t="shared" si="1"/>
        <v>9</v>
      </c>
    </row>
    <row r="4" spans="2:10" ht="15.75" thickBot="1" x14ac:dyDescent="0.3"/>
    <row r="5" spans="2:10" ht="21.75" thickBot="1" x14ac:dyDescent="0.3">
      <c r="C5" s="157" t="s">
        <v>10</v>
      </c>
      <c r="D5" s="158"/>
      <c r="E5" s="158"/>
      <c r="F5" s="158"/>
      <c r="G5" s="158"/>
      <c r="H5" s="158"/>
      <c r="I5" s="158"/>
      <c r="J5" s="159"/>
    </row>
    <row r="6" spans="2:10" ht="15.75" thickBot="1" x14ac:dyDescent="0.3">
      <c r="H6" s="59"/>
      <c r="I6" s="59"/>
    </row>
    <row r="7" spans="2:10" ht="33.75" customHeight="1" thickBot="1" x14ac:dyDescent="0.3">
      <c r="C7" s="21" t="s">
        <v>7</v>
      </c>
      <c r="D7" s="21" t="s">
        <v>11</v>
      </c>
      <c r="E7" s="21" t="s">
        <v>8</v>
      </c>
      <c r="F7" s="36" t="s">
        <v>12</v>
      </c>
      <c r="G7" s="21" t="s">
        <v>42</v>
      </c>
      <c r="H7" s="60" t="s">
        <v>16</v>
      </c>
      <c r="I7" s="67" t="s">
        <v>17</v>
      </c>
      <c r="J7" s="68" t="s">
        <v>18</v>
      </c>
    </row>
    <row r="8" spans="2:10" x14ac:dyDescent="0.25">
      <c r="B8" s="81">
        <v>42005</v>
      </c>
      <c r="C8" s="82"/>
      <c r="D8" s="20"/>
      <c r="E8" s="20"/>
      <c r="F8" s="37"/>
      <c r="G8" s="39">
        <v>1</v>
      </c>
      <c r="H8" s="61">
        <v>1</v>
      </c>
      <c r="I8" s="61"/>
      <c r="J8" s="69"/>
    </row>
    <row r="9" spans="2:10" x14ac:dyDescent="0.25">
      <c r="C9" s="82"/>
      <c r="D9" s="19"/>
      <c r="E9" s="19"/>
      <c r="F9" s="38"/>
      <c r="G9" s="38">
        <v>1</v>
      </c>
      <c r="H9" s="62">
        <v>1</v>
      </c>
      <c r="I9" s="62">
        <v>1</v>
      </c>
      <c r="J9" s="70">
        <v>1</v>
      </c>
    </row>
    <row r="10" spans="2:10" x14ac:dyDescent="0.25">
      <c r="C10" s="82"/>
      <c r="D10" s="19"/>
      <c r="E10" s="19"/>
      <c r="F10" s="38"/>
      <c r="G10" s="38"/>
      <c r="H10" s="62">
        <v>1</v>
      </c>
      <c r="I10" s="62">
        <v>1</v>
      </c>
      <c r="J10" s="70">
        <v>1</v>
      </c>
    </row>
    <row r="11" spans="2:10" x14ac:dyDescent="0.25">
      <c r="C11" s="82"/>
      <c r="D11" s="19"/>
      <c r="E11" s="19"/>
      <c r="F11" s="38"/>
      <c r="G11" s="38">
        <v>1</v>
      </c>
      <c r="H11" s="62">
        <v>1</v>
      </c>
      <c r="I11" s="62">
        <v>1</v>
      </c>
      <c r="J11" s="70">
        <v>1</v>
      </c>
    </row>
    <row r="12" spans="2:10" x14ac:dyDescent="0.25">
      <c r="C12" s="82"/>
      <c r="D12" s="19"/>
      <c r="E12" s="19"/>
      <c r="F12" s="38">
        <v>1</v>
      </c>
      <c r="G12" s="71">
        <v>1</v>
      </c>
      <c r="H12" s="62">
        <v>1</v>
      </c>
      <c r="I12" s="62">
        <v>1</v>
      </c>
      <c r="J12" s="70">
        <v>1</v>
      </c>
    </row>
    <row r="13" spans="2:10" x14ac:dyDescent="0.25">
      <c r="C13" s="82"/>
      <c r="D13" s="19"/>
      <c r="E13" s="19"/>
      <c r="F13" s="38" t="s">
        <v>14</v>
      </c>
      <c r="G13" s="38">
        <v>1</v>
      </c>
      <c r="H13" s="62" t="s">
        <v>14</v>
      </c>
      <c r="I13" s="62"/>
      <c r="J13" s="70" t="s">
        <v>14</v>
      </c>
    </row>
    <row r="14" spans="2:10" x14ac:dyDescent="0.25">
      <c r="C14" s="82"/>
      <c r="D14" s="50"/>
      <c r="E14" s="38"/>
      <c r="F14" s="51"/>
      <c r="G14" s="51">
        <v>1</v>
      </c>
      <c r="H14" s="63">
        <v>1</v>
      </c>
      <c r="I14" s="63" t="s">
        <v>14</v>
      </c>
      <c r="J14" s="70">
        <v>1</v>
      </c>
    </row>
    <row r="15" spans="2:10" x14ac:dyDescent="0.25">
      <c r="C15" s="82"/>
      <c r="D15" s="50"/>
      <c r="E15" s="38"/>
      <c r="F15" s="51"/>
      <c r="G15" s="51"/>
      <c r="H15" s="63"/>
      <c r="I15" s="63"/>
      <c r="J15" s="69"/>
    </row>
    <row r="16" spans="2:10" x14ac:dyDescent="0.25">
      <c r="C16" s="82"/>
      <c r="D16" s="50"/>
      <c r="E16" s="38"/>
      <c r="F16" s="51">
        <v>1</v>
      </c>
      <c r="G16" s="51">
        <v>1</v>
      </c>
      <c r="H16" s="63">
        <v>1</v>
      </c>
      <c r="I16" s="63"/>
      <c r="J16" s="69"/>
    </row>
    <row r="17" spans="3:10" x14ac:dyDescent="0.25">
      <c r="C17" s="82"/>
      <c r="D17" s="50"/>
      <c r="E17" s="38"/>
      <c r="F17" s="51"/>
      <c r="G17" s="51"/>
      <c r="H17" s="63"/>
      <c r="I17" s="63"/>
      <c r="J17" s="69"/>
    </row>
    <row r="18" spans="3:10" x14ac:dyDescent="0.25">
      <c r="C18" s="82"/>
      <c r="D18" s="50"/>
      <c r="E18" s="38"/>
      <c r="F18" s="51">
        <v>1</v>
      </c>
      <c r="G18" s="51"/>
      <c r="H18" s="63">
        <v>1</v>
      </c>
      <c r="I18" s="63">
        <v>1</v>
      </c>
      <c r="J18" s="69"/>
    </row>
    <row r="19" spans="3:10" x14ac:dyDescent="0.25">
      <c r="C19" s="82"/>
      <c r="D19" s="50"/>
      <c r="E19" s="38"/>
      <c r="F19" s="51">
        <v>1</v>
      </c>
      <c r="G19" s="51">
        <v>1</v>
      </c>
      <c r="H19" s="63">
        <v>1</v>
      </c>
      <c r="I19" s="63"/>
      <c r="J19" s="52">
        <v>1</v>
      </c>
    </row>
    <row r="20" spans="3:10" x14ac:dyDescent="0.25">
      <c r="C20" s="82"/>
      <c r="D20" s="50"/>
      <c r="E20" s="38"/>
      <c r="F20" s="51"/>
      <c r="G20" s="51"/>
      <c r="H20" s="63">
        <v>1</v>
      </c>
      <c r="I20" s="63"/>
      <c r="J20" s="69"/>
    </row>
    <row r="21" spans="3:10" x14ac:dyDescent="0.25">
      <c r="C21" s="82"/>
      <c r="D21" s="50"/>
      <c r="E21" s="38"/>
      <c r="F21" s="51"/>
      <c r="G21" s="51">
        <v>1</v>
      </c>
      <c r="H21" s="63"/>
      <c r="I21" s="63"/>
      <c r="J21" s="69">
        <v>1</v>
      </c>
    </row>
    <row r="22" spans="3:10" x14ac:dyDescent="0.25">
      <c r="C22" s="82"/>
      <c r="D22" s="50"/>
      <c r="E22" s="38"/>
      <c r="F22" s="51"/>
      <c r="G22" s="51">
        <v>1</v>
      </c>
      <c r="H22" s="63">
        <v>1</v>
      </c>
      <c r="I22" s="63"/>
      <c r="J22" s="69"/>
    </row>
    <row r="23" spans="3:10" x14ac:dyDescent="0.25">
      <c r="C23" s="82"/>
      <c r="D23" s="50"/>
      <c r="E23" s="38"/>
      <c r="F23" s="51"/>
      <c r="G23" s="51"/>
      <c r="H23" s="63"/>
      <c r="I23" s="63"/>
      <c r="J23" s="69"/>
    </row>
    <row r="24" spans="3:10" x14ac:dyDescent="0.25">
      <c r="C24" s="82"/>
      <c r="D24" s="50"/>
      <c r="E24" s="38"/>
      <c r="F24" s="51">
        <v>1</v>
      </c>
      <c r="G24" s="51">
        <v>1</v>
      </c>
      <c r="H24" s="63">
        <v>1</v>
      </c>
      <c r="I24" s="63">
        <v>1</v>
      </c>
      <c r="J24" s="52">
        <v>1</v>
      </c>
    </row>
    <row r="25" spans="3:10" x14ac:dyDescent="0.25">
      <c r="C25" s="82"/>
      <c r="D25" s="50"/>
      <c r="E25" s="38"/>
      <c r="F25" s="51"/>
      <c r="G25" s="51">
        <v>1</v>
      </c>
      <c r="H25" s="63">
        <v>1</v>
      </c>
      <c r="I25" s="63">
        <v>1</v>
      </c>
      <c r="J25" s="69"/>
    </row>
    <row r="26" spans="3:10" x14ac:dyDescent="0.25">
      <c r="C26" s="82"/>
      <c r="D26" s="50"/>
      <c r="E26" s="38"/>
      <c r="F26" s="51"/>
      <c r="G26" s="51"/>
      <c r="H26" s="64"/>
      <c r="I26" s="64"/>
      <c r="J26" s="69"/>
    </row>
    <row r="27" spans="3:10" x14ac:dyDescent="0.25">
      <c r="C27" s="83"/>
      <c r="D27" s="50"/>
      <c r="E27" s="38"/>
      <c r="F27" s="51"/>
      <c r="G27" s="51"/>
      <c r="H27" s="63"/>
      <c r="I27" s="63"/>
      <c r="J27" s="69"/>
    </row>
    <row r="28" spans="3:10" x14ac:dyDescent="0.25">
      <c r="C28" s="82"/>
      <c r="D28" s="50"/>
      <c r="E28" s="50"/>
      <c r="F28" s="51"/>
      <c r="G28" s="51"/>
      <c r="H28" s="63">
        <v>1</v>
      </c>
      <c r="I28" s="63"/>
      <c r="J28" s="52"/>
    </row>
    <row r="29" spans="3:10" x14ac:dyDescent="0.25">
      <c r="C29" s="82"/>
      <c r="D29" s="51"/>
      <c r="E29" s="38"/>
      <c r="F29" s="51"/>
      <c r="G29" s="54"/>
      <c r="H29" s="63"/>
      <c r="I29" s="63"/>
      <c r="J29" s="69"/>
    </row>
    <row r="30" spans="3:10" x14ac:dyDescent="0.25">
      <c r="C30" s="82"/>
      <c r="D30" s="51"/>
      <c r="E30" s="38"/>
      <c r="F30" s="51"/>
      <c r="G30" s="51">
        <v>1</v>
      </c>
      <c r="H30" s="63">
        <v>1</v>
      </c>
      <c r="I30" s="63"/>
      <c r="J30" s="69">
        <v>1</v>
      </c>
    </row>
    <row r="31" spans="3:10" x14ac:dyDescent="0.25">
      <c r="C31" s="82"/>
      <c r="D31" s="51"/>
      <c r="E31" s="38"/>
      <c r="F31" s="51"/>
      <c r="G31" s="51"/>
      <c r="H31" s="63"/>
      <c r="I31" s="63"/>
      <c r="J31" s="69"/>
    </row>
    <row r="32" spans="3:10" x14ac:dyDescent="0.25">
      <c r="C32" s="82"/>
      <c r="D32" s="51"/>
      <c r="E32" s="38"/>
      <c r="F32" s="51"/>
      <c r="G32" s="51"/>
      <c r="H32" s="63"/>
      <c r="I32" s="63"/>
      <c r="J32" s="69"/>
    </row>
    <row r="33" spans="2:10" x14ac:dyDescent="0.25">
      <c r="C33" s="82"/>
      <c r="D33" s="51"/>
      <c r="E33" s="38"/>
      <c r="F33" s="51"/>
      <c r="G33" s="51"/>
      <c r="H33" s="63"/>
      <c r="I33" s="63"/>
      <c r="J33" s="69"/>
    </row>
    <row r="34" spans="2:10" x14ac:dyDescent="0.25">
      <c r="C34" s="82"/>
      <c r="D34" s="51"/>
      <c r="E34" s="38"/>
      <c r="F34" s="51"/>
      <c r="G34" s="51"/>
      <c r="H34" s="63"/>
      <c r="I34" s="63"/>
      <c r="J34" s="69"/>
    </row>
    <row r="35" spans="2:10" x14ac:dyDescent="0.25">
      <c r="C35" s="82"/>
      <c r="D35" s="51"/>
      <c r="E35" s="38"/>
      <c r="F35" s="51"/>
      <c r="G35" s="51"/>
      <c r="H35" s="63"/>
      <c r="I35" s="63"/>
      <c r="J35" s="69"/>
    </row>
    <row r="36" spans="2:10" x14ac:dyDescent="0.25">
      <c r="C36" s="82"/>
      <c r="D36" s="51"/>
      <c r="E36" s="38"/>
      <c r="F36" s="51"/>
      <c r="G36" s="51"/>
      <c r="H36" s="63"/>
      <c r="I36" s="63"/>
      <c r="J36" s="69"/>
    </row>
    <row r="37" spans="2:10" x14ac:dyDescent="0.25">
      <c r="C37" s="82"/>
      <c r="D37" s="51"/>
      <c r="E37" s="38"/>
      <c r="F37" s="51"/>
      <c r="G37" s="51"/>
      <c r="H37" s="63"/>
      <c r="I37" s="63"/>
      <c r="J37" s="69"/>
    </row>
    <row r="38" spans="2:10" x14ac:dyDescent="0.25">
      <c r="C38" s="82"/>
      <c r="D38" s="51"/>
      <c r="E38" s="38"/>
      <c r="F38" s="51"/>
      <c r="G38" s="51"/>
      <c r="H38" s="63"/>
      <c r="I38" s="63"/>
      <c r="J38" s="69"/>
    </row>
    <row r="39" spans="2:10" x14ac:dyDescent="0.25">
      <c r="C39" s="82"/>
      <c r="D39" s="51"/>
      <c r="E39" s="38"/>
      <c r="F39" s="51"/>
      <c r="G39" s="51"/>
      <c r="H39" s="63"/>
      <c r="I39" s="63"/>
      <c r="J39" s="69"/>
    </row>
    <row r="40" spans="2:10" x14ac:dyDescent="0.25">
      <c r="C40" s="82"/>
      <c r="D40" s="51"/>
      <c r="E40" s="38"/>
      <c r="F40" s="51"/>
      <c r="G40" s="51"/>
      <c r="H40" s="63"/>
      <c r="I40" s="63"/>
      <c r="J40" s="69"/>
    </row>
    <row r="41" spans="2:10" x14ac:dyDescent="0.25">
      <c r="B41" s="24">
        <v>42036</v>
      </c>
      <c r="C41" s="82"/>
      <c r="D41" s="51"/>
      <c r="E41" s="38"/>
      <c r="F41" s="51"/>
      <c r="G41" s="51"/>
      <c r="H41" s="63"/>
      <c r="I41" s="63"/>
      <c r="J41" s="69"/>
    </row>
    <row r="42" spans="2:10" x14ac:dyDescent="0.25">
      <c r="C42" s="82"/>
      <c r="D42" s="51"/>
      <c r="E42" s="38"/>
      <c r="F42" s="51"/>
      <c r="G42" s="51"/>
      <c r="H42" s="63"/>
      <c r="I42" s="63"/>
      <c r="J42" s="69"/>
    </row>
    <row r="43" spans="2:10" x14ac:dyDescent="0.25">
      <c r="C43" s="82"/>
      <c r="D43" s="51"/>
      <c r="E43" s="38"/>
      <c r="F43" s="51"/>
      <c r="G43" s="51"/>
      <c r="H43" s="63"/>
      <c r="I43" s="63"/>
      <c r="J43" s="69"/>
    </row>
    <row r="44" spans="2:10" x14ac:dyDescent="0.25">
      <c r="C44" s="82"/>
      <c r="D44" s="51"/>
      <c r="E44" s="38"/>
      <c r="F44" s="51"/>
      <c r="G44" s="51"/>
      <c r="H44" s="63"/>
      <c r="I44" s="63"/>
      <c r="J44" s="69"/>
    </row>
    <row r="45" spans="2:10" x14ac:dyDescent="0.25">
      <c r="C45" s="82"/>
      <c r="D45" s="51"/>
      <c r="E45" s="38"/>
      <c r="F45" s="51"/>
      <c r="G45" s="51"/>
      <c r="H45" s="63"/>
      <c r="I45" s="63"/>
      <c r="J45" s="69"/>
    </row>
    <row r="46" spans="2:10" x14ac:dyDescent="0.25">
      <c r="C46" s="82"/>
      <c r="D46" s="51"/>
      <c r="E46" s="38"/>
      <c r="F46" s="51"/>
      <c r="G46" s="51"/>
      <c r="H46" s="63"/>
      <c r="I46" s="63"/>
      <c r="J46" s="69"/>
    </row>
    <row r="47" spans="2:10" x14ac:dyDescent="0.25">
      <c r="B47" s="25"/>
      <c r="C47" s="15"/>
      <c r="D47" s="53"/>
      <c r="E47" s="16"/>
      <c r="F47" s="55"/>
      <c r="G47" s="55"/>
      <c r="H47" s="65"/>
      <c r="I47" s="65"/>
    </row>
    <row r="48" spans="2:10" x14ac:dyDescent="0.25">
      <c r="C48" s="15"/>
      <c r="D48" s="53"/>
      <c r="E48" s="16"/>
      <c r="F48" s="55"/>
      <c r="G48" s="55"/>
      <c r="H48" s="65"/>
      <c r="I48" s="65"/>
    </row>
    <row r="49" spans="2:9" x14ac:dyDescent="0.25">
      <c r="C49" s="15"/>
      <c r="D49" s="53"/>
      <c r="E49" s="16"/>
      <c r="F49" s="55"/>
      <c r="G49" s="56"/>
      <c r="H49" s="65"/>
      <c r="I49" s="65"/>
    </row>
    <row r="50" spans="2:9" x14ac:dyDescent="0.25">
      <c r="C50" s="15"/>
      <c r="D50" s="53"/>
      <c r="E50" s="16"/>
      <c r="F50" s="55"/>
      <c r="G50" s="55"/>
      <c r="H50" s="65"/>
      <c r="I50" s="65"/>
    </row>
    <row r="51" spans="2:9" x14ac:dyDescent="0.25">
      <c r="C51" s="15"/>
      <c r="D51" s="53"/>
      <c r="E51" s="16"/>
      <c r="F51" s="57"/>
      <c r="G51" s="55"/>
      <c r="H51" s="65"/>
      <c r="I51" s="65"/>
    </row>
    <row r="52" spans="2:9" x14ac:dyDescent="0.25">
      <c r="C52" s="15"/>
      <c r="D52" s="53"/>
      <c r="E52" s="16"/>
      <c r="F52" s="55"/>
      <c r="G52" s="55"/>
      <c r="H52" s="66"/>
      <c r="I52" s="66"/>
    </row>
    <row r="53" spans="2:9" x14ac:dyDescent="0.25">
      <c r="C53" s="15"/>
      <c r="D53" s="53"/>
      <c r="E53" s="16"/>
      <c r="F53" s="55"/>
      <c r="G53" s="55"/>
      <c r="H53" s="66"/>
      <c r="I53" s="66"/>
    </row>
    <row r="54" spans="2:9" x14ac:dyDescent="0.25">
      <c r="C54" s="15"/>
      <c r="D54" s="53"/>
      <c r="E54" s="16"/>
      <c r="F54" s="55"/>
      <c r="G54" s="55"/>
      <c r="H54" s="65"/>
      <c r="I54" s="65"/>
    </row>
    <row r="55" spans="2:9" x14ac:dyDescent="0.25">
      <c r="B55" s="24"/>
      <c r="E55" s="16"/>
      <c r="F55" s="55"/>
      <c r="G55" s="55"/>
      <c r="H55" s="65"/>
      <c r="I55" s="65"/>
    </row>
    <row r="56" spans="2:9" x14ac:dyDescent="0.25">
      <c r="E56" s="16"/>
      <c r="F56" s="55"/>
      <c r="G56" s="55"/>
      <c r="H56" s="65"/>
      <c r="I56" s="65"/>
    </row>
    <row r="57" spans="2:9" x14ac:dyDescent="0.25">
      <c r="E57" s="16"/>
      <c r="F57" s="55"/>
      <c r="G57" s="55"/>
      <c r="H57" s="65"/>
      <c r="I57" s="65"/>
    </row>
    <row r="58" spans="2:9" x14ac:dyDescent="0.25">
      <c r="E58" s="16"/>
      <c r="F58" s="55"/>
      <c r="G58" s="55"/>
      <c r="H58" s="65"/>
      <c r="I58" s="65"/>
    </row>
    <row r="59" spans="2:9" x14ac:dyDescent="0.25">
      <c r="E59" s="16"/>
      <c r="F59" s="55"/>
      <c r="G59" s="55"/>
      <c r="H59" s="65"/>
      <c r="I59" s="65"/>
    </row>
    <row r="60" spans="2:9" x14ac:dyDescent="0.25">
      <c r="E60" s="16"/>
      <c r="F60" s="55"/>
      <c r="G60" s="55"/>
      <c r="H60" s="65"/>
      <c r="I60" s="65"/>
    </row>
    <row r="61" spans="2:9" x14ac:dyDescent="0.25">
      <c r="E61" s="16"/>
      <c r="F61" s="55"/>
      <c r="G61" s="55"/>
      <c r="H61" s="65"/>
      <c r="I61" s="65"/>
    </row>
    <row r="62" spans="2:9" x14ac:dyDescent="0.25">
      <c r="E62" s="16"/>
      <c r="F62" s="55"/>
      <c r="G62" s="55"/>
      <c r="H62" s="65"/>
      <c r="I62" s="65"/>
    </row>
    <row r="63" spans="2:9" x14ac:dyDescent="0.25">
      <c r="E63" s="16"/>
      <c r="F63" s="55"/>
      <c r="G63" s="55"/>
      <c r="H63" s="65"/>
      <c r="I63" s="65"/>
    </row>
    <row r="64" spans="2:9" x14ac:dyDescent="0.25">
      <c r="E64" s="16"/>
      <c r="F64" s="55"/>
      <c r="G64" s="55"/>
      <c r="H64" s="65"/>
      <c r="I64" s="65"/>
    </row>
    <row r="65" spans="5:9" x14ac:dyDescent="0.25">
      <c r="E65" s="16"/>
      <c r="F65" s="55"/>
      <c r="G65" s="55"/>
      <c r="H65" s="65"/>
      <c r="I65" s="65"/>
    </row>
    <row r="66" spans="5:9" x14ac:dyDescent="0.25">
      <c r="E66" s="16"/>
      <c r="F66" s="55"/>
      <c r="G66" s="55"/>
      <c r="H66" s="65"/>
      <c r="I66" s="65"/>
    </row>
    <row r="67" spans="5:9" x14ac:dyDescent="0.25">
      <c r="E67" s="16"/>
      <c r="F67" s="55"/>
      <c r="G67" s="55"/>
      <c r="H67" s="65"/>
      <c r="I67" s="65"/>
    </row>
    <row r="68" spans="5:9" x14ac:dyDescent="0.25">
      <c r="E68" s="16"/>
      <c r="F68" s="55"/>
      <c r="G68" s="55"/>
      <c r="H68" s="65"/>
      <c r="I68" s="65"/>
    </row>
    <row r="69" spans="5:9" x14ac:dyDescent="0.25">
      <c r="E69" s="16"/>
      <c r="F69" s="55"/>
      <c r="G69" s="55"/>
      <c r="H69" s="65"/>
      <c r="I69" s="65"/>
    </row>
    <row r="70" spans="5:9" x14ac:dyDescent="0.25">
      <c r="E70" s="16"/>
      <c r="F70" s="55"/>
      <c r="G70" s="55"/>
      <c r="H70" s="65"/>
      <c r="I70" s="65"/>
    </row>
    <row r="71" spans="5:9" x14ac:dyDescent="0.25">
      <c r="E71" s="16"/>
      <c r="F71" s="55"/>
      <c r="G71" s="55"/>
      <c r="H71" s="65"/>
      <c r="I71" s="65"/>
    </row>
    <row r="72" spans="5:9" x14ac:dyDescent="0.25">
      <c r="E72" s="16"/>
      <c r="F72" s="55"/>
      <c r="G72" s="55"/>
      <c r="H72" s="65"/>
      <c r="I72" s="65"/>
    </row>
    <row r="73" spans="5:9" x14ac:dyDescent="0.25">
      <c r="E73" s="16"/>
      <c r="F73" s="55"/>
      <c r="G73" s="55"/>
      <c r="H73" s="65"/>
      <c r="I73" s="65"/>
    </row>
    <row r="74" spans="5:9" x14ac:dyDescent="0.25">
      <c r="E74" s="16"/>
      <c r="F74" s="55"/>
      <c r="G74" s="55"/>
      <c r="H74" s="65"/>
      <c r="I74" s="65"/>
    </row>
    <row r="75" spans="5:9" x14ac:dyDescent="0.25">
      <c r="E75" s="16"/>
      <c r="F75" s="55"/>
      <c r="G75" s="55"/>
      <c r="H75" s="65"/>
      <c r="I75" s="65"/>
    </row>
    <row r="76" spans="5:9" x14ac:dyDescent="0.25">
      <c r="E76" s="16"/>
      <c r="F76" s="55"/>
      <c r="G76" s="55"/>
      <c r="H76" s="65"/>
      <c r="I76" s="65"/>
    </row>
    <row r="77" spans="5:9" x14ac:dyDescent="0.25">
      <c r="E77" s="16"/>
      <c r="F77" s="55"/>
      <c r="G77" s="55"/>
      <c r="H77" s="65"/>
      <c r="I77" s="65"/>
    </row>
    <row r="78" spans="5:9" x14ac:dyDescent="0.25">
      <c r="E78" s="16"/>
      <c r="F78" s="55"/>
      <c r="G78" s="55"/>
      <c r="H78" s="65"/>
      <c r="I78" s="65"/>
    </row>
    <row r="79" spans="5:9" x14ac:dyDescent="0.25">
      <c r="E79" s="16"/>
      <c r="F79" s="55"/>
      <c r="G79" s="55"/>
      <c r="H79" s="65"/>
      <c r="I79" s="65"/>
    </row>
    <row r="80" spans="5:9" x14ac:dyDescent="0.25">
      <c r="E80" s="16"/>
      <c r="F80" s="55"/>
      <c r="G80" s="55"/>
      <c r="H80" s="65"/>
      <c r="I80" s="65"/>
    </row>
    <row r="81" spans="2:9" x14ac:dyDescent="0.25">
      <c r="E81" s="16"/>
      <c r="F81" s="55"/>
      <c r="G81" s="55"/>
      <c r="H81" s="65"/>
      <c r="I81" s="65"/>
    </row>
    <row r="82" spans="2:9" x14ac:dyDescent="0.25">
      <c r="E82" s="16"/>
      <c r="F82" s="55"/>
      <c r="G82" s="55"/>
      <c r="H82" s="65"/>
      <c r="I82" s="65"/>
    </row>
    <row r="83" spans="2:9" x14ac:dyDescent="0.25">
      <c r="E83" s="16"/>
      <c r="F83" s="55"/>
      <c r="G83" s="55"/>
      <c r="H83" s="65"/>
      <c r="I83" s="65"/>
    </row>
    <row r="84" spans="2:9" x14ac:dyDescent="0.25">
      <c r="E84" s="16"/>
      <c r="F84" s="55"/>
      <c r="G84" s="55"/>
      <c r="H84" s="65"/>
      <c r="I84" s="65"/>
    </row>
    <row r="85" spans="2:9" x14ac:dyDescent="0.25">
      <c r="E85" s="16"/>
      <c r="F85" s="55"/>
      <c r="G85" s="55"/>
      <c r="H85" s="65"/>
      <c r="I85" s="65"/>
    </row>
    <row r="86" spans="2:9" x14ac:dyDescent="0.25">
      <c r="E86" s="16"/>
      <c r="F86" s="55"/>
      <c r="G86" s="55"/>
      <c r="H86" s="65"/>
      <c r="I86" s="65"/>
    </row>
    <row r="87" spans="2:9" x14ac:dyDescent="0.25">
      <c r="E87" s="16"/>
      <c r="F87" s="55"/>
      <c r="G87" s="55"/>
      <c r="H87" s="65"/>
      <c r="I87" s="65"/>
    </row>
    <row r="88" spans="2:9" x14ac:dyDescent="0.25">
      <c r="E88" s="16"/>
      <c r="F88" s="55"/>
      <c r="G88" s="55"/>
      <c r="H88" s="65"/>
      <c r="I88" s="65"/>
    </row>
    <row r="89" spans="2:9" x14ac:dyDescent="0.25">
      <c r="F89" s="55"/>
      <c r="G89" s="55"/>
      <c r="H89" s="65"/>
      <c r="I89" s="65"/>
    </row>
    <row r="90" spans="2:9" x14ac:dyDescent="0.25">
      <c r="B90" s="24">
        <v>42064</v>
      </c>
      <c r="E90" s="16"/>
      <c r="F90" s="55"/>
      <c r="G90" s="55"/>
      <c r="H90" s="65"/>
      <c r="I90" s="65"/>
    </row>
    <row r="91" spans="2:9" x14ac:dyDescent="0.25">
      <c r="E91" s="16"/>
      <c r="F91" s="55"/>
      <c r="G91" s="55"/>
      <c r="H91" s="65"/>
      <c r="I91" s="65"/>
    </row>
    <row r="92" spans="2:9" x14ac:dyDescent="0.25">
      <c r="E92" s="16"/>
      <c r="F92" s="55"/>
      <c r="G92" s="55"/>
      <c r="H92" s="65"/>
      <c r="I92" s="65"/>
    </row>
    <row r="93" spans="2:9" x14ac:dyDescent="0.25">
      <c r="E93" s="16"/>
      <c r="F93" s="55"/>
      <c r="G93" s="55"/>
      <c r="H93" s="65"/>
      <c r="I93" s="65"/>
    </row>
    <row r="94" spans="2:9" x14ac:dyDescent="0.25">
      <c r="E94" s="16"/>
      <c r="F94" s="55"/>
      <c r="G94" s="55"/>
      <c r="H94" s="65"/>
      <c r="I94" s="65"/>
    </row>
    <row r="95" spans="2:9" x14ac:dyDescent="0.25">
      <c r="E95" s="16"/>
      <c r="F95" s="55"/>
      <c r="G95" s="55"/>
      <c r="H95" s="65"/>
      <c r="I95" s="65"/>
    </row>
    <row r="96" spans="2:9" x14ac:dyDescent="0.25">
      <c r="E96" s="16"/>
      <c r="F96" s="55"/>
      <c r="G96" s="55"/>
      <c r="H96" s="65"/>
      <c r="I96" s="65"/>
    </row>
    <row r="97" spans="2:9" x14ac:dyDescent="0.25">
      <c r="E97" s="16"/>
      <c r="F97" s="55"/>
      <c r="G97" s="55"/>
      <c r="H97" s="65"/>
      <c r="I97" s="65"/>
    </row>
    <row r="98" spans="2:9" x14ac:dyDescent="0.25">
      <c r="E98" s="16"/>
      <c r="F98" s="55"/>
      <c r="G98" s="57"/>
      <c r="H98" s="65"/>
      <c r="I98" s="65"/>
    </row>
    <row r="99" spans="2:9" x14ac:dyDescent="0.25">
      <c r="E99" s="16"/>
      <c r="F99" s="55"/>
      <c r="G99" s="55"/>
      <c r="H99" s="65"/>
      <c r="I99" s="65"/>
    </row>
    <row r="100" spans="2:9" x14ac:dyDescent="0.25">
      <c r="E100" s="16"/>
      <c r="F100" s="55"/>
      <c r="G100" s="55"/>
      <c r="H100" s="65"/>
      <c r="I100" s="65"/>
    </row>
    <row r="101" spans="2:9" x14ac:dyDescent="0.25">
      <c r="E101" s="16"/>
      <c r="F101" s="55"/>
      <c r="G101" s="55"/>
      <c r="H101" s="65"/>
      <c r="I101" s="65"/>
    </row>
    <row r="102" spans="2:9" x14ac:dyDescent="0.25">
      <c r="E102" s="16"/>
      <c r="F102" s="55"/>
      <c r="G102" s="55"/>
      <c r="H102" s="65"/>
      <c r="I102" s="65"/>
    </row>
    <row r="103" spans="2:9" x14ac:dyDescent="0.25">
      <c r="E103" s="16"/>
      <c r="F103" s="55"/>
      <c r="G103" s="55"/>
      <c r="H103" s="65"/>
      <c r="I103" s="65"/>
    </row>
    <row r="104" spans="2:9" x14ac:dyDescent="0.25">
      <c r="E104" s="16"/>
      <c r="F104" s="55"/>
      <c r="G104" s="55"/>
      <c r="H104" s="65"/>
      <c r="I104" s="65"/>
    </row>
    <row r="105" spans="2:9" x14ac:dyDescent="0.25">
      <c r="E105" s="16"/>
      <c r="F105" s="55"/>
      <c r="G105" s="55"/>
      <c r="H105" s="65"/>
      <c r="I105" s="65"/>
    </row>
    <row r="106" spans="2:9" x14ac:dyDescent="0.25">
      <c r="F106" s="55"/>
      <c r="G106" s="55"/>
      <c r="H106" s="65"/>
      <c r="I106" s="65"/>
    </row>
    <row r="107" spans="2:9" x14ac:dyDescent="0.25">
      <c r="B107" s="24">
        <v>42095</v>
      </c>
      <c r="E107" s="16"/>
      <c r="F107" s="55"/>
      <c r="G107" s="55"/>
      <c r="H107" s="65"/>
      <c r="I107" s="65"/>
    </row>
    <row r="108" spans="2:9" x14ac:dyDescent="0.25">
      <c r="E108" s="16"/>
      <c r="F108" s="55"/>
      <c r="G108" s="55"/>
      <c r="H108" s="65"/>
      <c r="I108" s="65"/>
    </row>
    <row r="109" spans="2:9" x14ac:dyDescent="0.25">
      <c r="E109" s="16"/>
      <c r="F109" s="55"/>
      <c r="G109" s="55"/>
      <c r="H109" s="65"/>
      <c r="I109" s="65"/>
    </row>
    <row r="110" spans="2:9" x14ac:dyDescent="0.25">
      <c r="E110" s="16"/>
      <c r="F110" s="55"/>
      <c r="G110" s="55"/>
      <c r="H110" s="65"/>
      <c r="I110" s="65"/>
    </row>
    <row r="111" spans="2:9" x14ac:dyDescent="0.25">
      <c r="E111" s="16"/>
      <c r="F111" s="55"/>
      <c r="G111" s="55"/>
      <c r="H111" s="65"/>
      <c r="I111" s="65"/>
    </row>
    <row r="112" spans="2:9" x14ac:dyDescent="0.25">
      <c r="E112" s="16"/>
      <c r="F112" s="55"/>
      <c r="G112" s="55"/>
      <c r="H112" s="65"/>
      <c r="I112" s="65"/>
    </row>
    <row r="113" spans="5:9" x14ac:dyDescent="0.25">
      <c r="E113" s="16"/>
      <c r="F113" s="55"/>
      <c r="G113" s="55"/>
      <c r="H113" s="65"/>
      <c r="I113" s="65"/>
    </row>
    <row r="114" spans="5:9" x14ac:dyDescent="0.25">
      <c r="E114" s="16"/>
      <c r="F114" s="55"/>
      <c r="G114" s="55"/>
      <c r="H114" s="65"/>
      <c r="I114" s="65"/>
    </row>
    <row r="115" spans="5:9" x14ac:dyDescent="0.25">
      <c r="E115" s="16"/>
      <c r="F115" s="55"/>
      <c r="G115" s="55"/>
      <c r="H115" s="65"/>
      <c r="I115" s="65"/>
    </row>
    <row r="116" spans="5:9" x14ac:dyDescent="0.25">
      <c r="E116" s="16"/>
      <c r="F116" s="55"/>
      <c r="G116" s="55"/>
      <c r="H116" s="65"/>
      <c r="I116" s="65"/>
    </row>
    <row r="117" spans="5:9" x14ac:dyDescent="0.25">
      <c r="E117" s="16"/>
      <c r="F117" s="55"/>
      <c r="G117" s="55"/>
      <c r="H117" s="65"/>
      <c r="I117" s="65"/>
    </row>
    <row r="118" spans="5:9" x14ac:dyDescent="0.25">
      <c r="E118" s="16"/>
      <c r="F118" s="55"/>
      <c r="G118" s="55"/>
      <c r="H118" s="65"/>
      <c r="I118" s="65"/>
    </row>
    <row r="119" spans="5:9" x14ac:dyDescent="0.25">
      <c r="E119" s="16"/>
      <c r="F119" s="55"/>
      <c r="G119" s="55"/>
      <c r="H119" s="65"/>
      <c r="I119" s="65"/>
    </row>
    <row r="120" spans="5:9" x14ac:dyDescent="0.25">
      <c r="E120" s="16"/>
      <c r="F120" s="55"/>
      <c r="G120" s="55"/>
      <c r="H120" s="65"/>
      <c r="I120" s="65"/>
    </row>
    <row r="121" spans="5:9" x14ac:dyDescent="0.25">
      <c r="E121" s="16"/>
      <c r="F121" s="55"/>
      <c r="G121" s="55"/>
      <c r="H121" s="65"/>
      <c r="I121" s="65"/>
    </row>
    <row r="122" spans="5:9" x14ac:dyDescent="0.25">
      <c r="E122" s="16"/>
      <c r="F122" s="55"/>
      <c r="G122" s="55"/>
      <c r="H122" s="65"/>
      <c r="I122" s="65"/>
    </row>
    <row r="123" spans="5:9" x14ac:dyDescent="0.25">
      <c r="E123" s="16"/>
      <c r="F123" s="55"/>
      <c r="G123" s="55"/>
      <c r="H123" s="65"/>
      <c r="I123" s="65"/>
    </row>
    <row r="124" spans="5:9" x14ac:dyDescent="0.25">
      <c r="E124" s="16"/>
      <c r="F124" s="55"/>
      <c r="G124" s="55"/>
      <c r="H124" s="65"/>
      <c r="I124" s="65"/>
    </row>
    <row r="125" spans="5:9" x14ac:dyDescent="0.25">
      <c r="E125" s="16"/>
      <c r="F125" s="55"/>
      <c r="G125" s="55"/>
      <c r="H125" s="65"/>
      <c r="I125" s="65"/>
    </row>
    <row r="126" spans="5:9" x14ac:dyDescent="0.25">
      <c r="E126" s="16"/>
      <c r="F126" s="55"/>
      <c r="G126" s="55"/>
      <c r="H126" s="65"/>
      <c r="I126" s="65"/>
    </row>
    <row r="127" spans="5:9" x14ac:dyDescent="0.25">
      <c r="E127" s="16"/>
      <c r="F127" s="55"/>
      <c r="G127" s="55"/>
      <c r="H127" s="65"/>
      <c r="I127" s="65"/>
    </row>
    <row r="128" spans="5:9" x14ac:dyDescent="0.25">
      <c r="F128" s="55"/>
      <c r="G128" s="55"/>
      <c r="H128" s="65"/>
      <c r="I128" s="65"/>
    </row>
    <row r="129" spans="2:9" x14ac:dyDescent="0.25">
      <c r="B129" s="24">
        <v>42125</v>
      </c>
      <c r="E129" s="16"/>
      <c r="F129" s="55"/>
      <c r="G129" s="55"/>
      <c r="H129" s="65"/>
      <c r="I129" s="65"/>
    </row>
    <row r="130" spans="2:9" x14ac:dyDescent="0.25">
      <c r="E130" s="16"/>
      <c r="F130" s="55"/>
      <c r="G130" s="55"/>
      <c r="H130" s="65"/>
      <c r="I130" s="65"/>
    </row>
    <row r="131" spans="2:9" x14ac:dyDescent="0.25">
      <c r="E131" s="16"/>
      <c r="F131" s="55"/>
      <c r="G131" s="55"/>
      <c r="H131" s="65"/>
      <c r="I131" s="65"/>
    </row>
    <row r="132" spans="2:9" x14ac:dyDescent="0.25">
      <c r="E132" s="16"/>
      <c r="F132" s="55"/>
      <c r="G132" s="55"/>
      <c r="H132" s="65"/>
      <c r="I132" s="65"/>
    </row>
    <row r="133" spans="2:9" x14ac:dyDescent="0.25">
      <c r="E133" s="16"/>
      <c r="F133" s="55"/>
      <c r="G133" s="55"/>
      <c r="H133" s="65"/>
      <c r="I133" s="65"/>
    </row>
    <row r="134" spans="2:9" x14ac:dyDescent="0.25">
      <c r="E134" s="16"/>
      <c r="F134" s="55"/>
      <c r="G134" s="55"/>
      <c r="H134" s="65"/>
      <c r="I134" s="65"/>
    </row>
    <row r="135" spans="2:9" x14ac:dyDescent="0.25">
      <c r="E135" s="16"/>
      <c r="F135" s="55"/>
      <c r="G135" s="55"/>
      <c r="H135" s="65"/>
      <c r="I135" s="65"/>
    </row>
    <row r="136" spans="2:9" x14ac:dyDescent="0.25">
      <c r="E136" s="16"/>
      <c r="F136" s="55"/>
      <c r="G136" s="55"/>
      <c r="H136" s="65"/>
      <c r="I136" s="65"/>
    </row>
    <row r="137" spans="2:9" x14ac:dyDescent="0.25">
      <c r="E137" s="16"/>
      <c r="F137" s="55"/>
      <c r="G137" s="55"/>
      <c r="H137" s="65"/>
      <c r="I137" s="65"/>
    </row>
    <row r="138" spans="2:9" x14ac:dyDescent="0.25">
      <c r="E138" s="16"/>
      <c r="F138" s="55"/>
      <c r="G138" s="55"/>
      <c r="H138" s="65"/>
      <c r="I138" s="65"/>
    </row>
    <row r="139" spans="2:9" x14ac:dyDescent="0.25">
      <c r="E139" s="16"/>
      <c r="F139" s="55"/>
      <c r="G139" s="55"/>
      <c r="H139" s="65"/>
      <c r="I139" s="65"/>
    </row>
    <row r="140" spans="2:9" x14ac:dyDescent="0.25">
      <c r="E140" s="16"/>
    </row>
    <row r="141" spans="2:9" x14ac:dyDescent="0.25">
      <c r="E141" s="16"/>
    </row>
    <row r="142" spans="2:9" x14ac:dyDescent="0.25">
      <c r="E142" s="16"/>
    </row>
    <row r="143" spans="2:9" x14ac:dyDescent="0.25">
      <c r="E143" s="16"/>
    </row>
    <row r="144" spans="2:9" x14ac:dyDescent="0.25">
      <c r="E144" s="16"/>
    </row>
    <row r="145" spans="1:5" x14ac:dyDescent="0.25">
      <c r="E145" s="16"/>
    </row>
    <row r="146" spans="1:5" x14ac:dyDescent="0.25">
      <c r="E146" s="16"/>
    </row>
    <row r="147" spans="1:5" x14ac:dyDescent="0.25">
      <c r="E147" s="16"/>
    </row>
    <row r="148" spans="1:5" x14ac:dyDescent="0.25">
      <c r="E148" s="16"/>
    </row>
    <row r="150" spans="1:5" x14ac:dyDescent="0.25">
      <c r="A150" s="24">
        <v>42156</v>
      </c>
      <c r="E150" s="16"/>
    </row>
  </sheetData>
  <autoFilter ref="C7:J30"/>
  <mergeCells count="1">
    <mergeCell ref="C5:J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CUMUL ANNUEL</vt:lpstr>
      <vt:lpstr>QUOTITE ADE VOLUME</vt:lpstr>
      <vt:lpstr>VENTES ASSOCIES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VIDAL Catherine [CERA]</dc:creator>
  <cp:lastModifiedBy>Yves</cp:lastModifiedBy>
  <cp:lastPrinted>2015-02-04T07:37:15Z</cp:lastPrinted>
  <dcterms:created xsi:type="dcterms:W3CDTF">2010-01-04T10:29:21Z</dcterms:created>
  <dcterms:modified xsi:type="dcterms:W3CDTF">2015-02-23T17:15:52Z</dcterms:modified>
</cp:coreProperties>
</file>