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date1904="1" showInkAnnotation="0" codeName="ThisWorkbook" autoCompressPictures="0"/>
  <bookViews>
    <workbookView xWindow="-15" yWindow="-15" windowWidth="28830" windowHeight="6405"/>
  </bookViews>
  <sheets>
    <sheet name="Gestion" sheetId="1" r:id="rId1"/>
    <sheet name="Anima" sheetId="2" r:id="rId2"/>
    <sheet name="Acti-Pub" sheetId="3" r:id="rId3"/>
    <sheet name="ArtBois" sheetId="4" r:id="rId4"/>
    <sheet name="Avomarks" sheetId="5" r:id="rId5"/>
    <sheet name="Ceka" sheetId="6" r:id="rId6"/>
    <sheet name="Inventaire" sheetId="7" r:id="rId7"/>
  </sheets>
  <calcPr calcId="145621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J8" i="2" l="1"/>
  <c r="T8" i="2" s="1"/>
  <c r="U8" i="2" s="1"/>
  <c r="J7" i="2"/>
  <c r="T7" i="2" s="1"/>
  <c r="U7" i="2" s="1"/>
  <c r="J6" i="2"/>
  <c r="T6" i="2" s="1"/>
  <c r="U6" i="2" s="1"/>
  <c r="J5" i="2"/>
  <c r="T5" i="2" s="1"/>
  <c r="U5" i="2" s="1"/>
  <c r="J4" i="2"/>
  <c r="T4" i="2" s="1"/>
  <c r="U4" i="2" s="1"/>
  <c r="J3" i="2"/>
  <c r="T3" i="2" s="1"/>
  <c r="U3" i="2" s="1"/>
  <c r="J2" i="2"/>
  <c r="T2" i="2" s="1"/>
  <c r="U2" i="2" s="1"/>
  <c r="J5" i="6"/>
  <c r="T5" i="6" s="1"/>
  <c r="U5" i="6" s="1"/>
  <c r="J4" i="6"/>
  <c r="T4" i="6" s="1"/>
  <c r="U4" i="6" s="1"/>
  <c r="J3" i="6"/>
  <c r="T3" i="6" s="1"/>
  <c r="U3" i="6" s="1"/>
  <c r="T2" i="6"/>
  <c r="U2" i="6" s="1"/>
  <c r="J2" i="6"/>
  <c r="J11" i="1" l="1"/>
  <c r="T11" i="1" s="1"/>
  <c r="U11" i="1" s="1"/>
  <c r="J12" i="1"/>
  <c r="T12" i="1" s="1"/>
  <c r="U12" i="1" s="1"/>
  <c r="J13" i="1"/>
  <c r="T13" i="1"/>
  <c r="U13" i="1" s="1"/>
  <c r="J14" i="1"/>
  <c r="T14" i="1" s="1"/>
  <c r="U14" i="1" s="1"/>
  <c r="J15" i="1"/>
  <c r="T15" i="1"/>
  <c r="U15" i="1" s="1"/>
  <c r="T10" i="1"/>
  <c r="U10" i="1" s="1"/>
  <c r="J10" i="1"/>
  <c r="J7" i="1"/>
  <c r="T7" i="1" s="1"/>
  <c r="U7" i="1" s="1"/>
  <c r="J8" i="1"/>
  <c r="T8" i="1"/>
  <c r="U8" i="1" s="1"/>
  <c r="J9" i="1"/>
  <c r="T9" i="1" s="1"/>
  <c r="U9" i="1" s="1"/>
  <c r="J6" i="4"/>
  <c r="T6" i="4" s="1"/>
  <c r="U6" i="4" s="1"/>
  <c r="J5" i="4"/>
  <c r="T5" i="4"/>
  <c r="U5" i="4" s="1"/>
  <c r="I5" i="4"/>
  <c r="J4" i="4"/>
  <c r="T4" i="4"/>
  <c r="U4" i="4" s="1"/>
  <c r="J3" i="4"/>
  <c r="T3" i="4" s="1"/>
  <c r="U3" i="4" s="1"/>
  <c r="J2" i="4"/>
  <c r="T2" i="4"/>
  <c r="U2" i="4" s="1"/>
  <c r="I2" i="4"/>
  <c r="J3" i="1"/>
  <c r="T3" i="1" s="1"/>
  <c r="U3" i="1" s="1"/>
  <c r="J4" i="1"/>
  <c r="T4" i="1"/>
  <c r="U4" i="1" s="1"/>
  <c r="J5" i="1"/>
  <c r="T5" i="1" s="1"/>
  <c r="U5" i="1" s="1"/>
  <c r="J6" i="1"/>
  <c r="T6" i="1"/>
  <c r="U6" i="1" s="1"/>
  <c r="J2" i="1"/>
  <c r="T2" i="1" s="1"/>
  <c r="U2" i="1" s="1"/>
  <c r="I5" i="1"/>
  <c r="I2" i="1"/>
</calcChain>
</file>

<file path=xl/sharedStrings.xml><?xml version="1.0" encoding="utf-8"?>
<sst xmlns="http://schemas.openxmlformats.org/spreadsheetml/2006/main" count="268" uniqueCount="55">
  <si>
    <t>T-Shirt Adulte Route 68</t>
  </si>
  <si>
    <t>ImpTer</t>
  </si>
  <si>
    <t>AVOMARKS</t>
  </si>
  <si>
    <t>Peluche Ragondin</t>
  </si>
  <si>
    <t xml:space="preserve">Prix Vente TTC </t>
  </si>
  <si>
    <t>Réf. Fournisseur</t>
  </si>
  <si>
    <t>Ventes       Mars</t>
  </si>
  <si>
    <t>Ventes          Avril</t>
  </si>
  <si>
    <t>Ventes               Mai</t>
  </si>
  <si>
    <t>Ventes        juillet</t>
  </si>
  <si>
    <t>Ventes           Août</t>
  </si>
  <si>
    <t>CA TTC              par Article</t>
  </si>
  <si>
    <t>CA Net par Article</t>
  </si>
  <si>
    <t>T-Shirt - Enfant Centre</t>
  </si>
  <si>
    <t>Article</t>
  </si>
  <si>
    <t>Prix de vente minimum</t>
  </si>
  <si>
    <t>Ventes   Septembre</t>
  </si>
  <si>
    <t>Ventes   Octobre</t>
  </si>
  <si>
    <t>Ventes   Novembre</t>
  </si>
  <si>
    <t>Différence Stocks</t>
  </si>
  <si>
    <t>Ventes réelles    2010</t>
  </si>
  <si>
    <t>Valeur stock</t>
  </si>
  <si>
    <t>TVA</t>
  </si>
  <si>
    <t>Coeff</t>
  </si>
  <si>
    <t>ACTI'PUB</t>
  </si>
  <si>
    <t>ECRU</t>
  </si>
  <si>
    <t>ANIMA</t>
  </si>
  <si>
    <t>ART BOIS</t>
  </si>
  <si>
    <t>Stock 2012</t>
  </si>
  <si>
    <t>Achats     2013</t>
  </si>
  <si>
    <t>Px Achat HT 2013</t>
  </si>
  <si>
    <t>Stock réel</t>
  </si>
  <si>
    <t>Stock théorique</t>
  </si>
  <si>
    <t>Bouchon Liège</t>
  </si>
  <si>
    <t>Tabliers</t>
  </si>
  <si>
    <t xml:space="preserve">CEKA </t>
  </si>
  <si>
    <t>Ventes juin</t>
  </si>
  <si>
    <t>Fournisseur</t>
  </si>
  <si>
    <t>Prix Vente TTC</t>
  </si>
  <si>
    <t>Ventes Année</t>
  </si>
  <si>
    <t>Anima</t>
  </si>
  <si>
    <t>ArtBois</t>
  </si>
  <si>
    <t>Acti-Pub</t>
  </si>
  <si>
    <t>Avomarks</t>
  </si>
  <si>
    <t>Ceka</t>
  </si>
  <si>
    <t>Tabliers 1</t>
  </si>
  <si>
    <t>Tabliers 2</t>
  </si>
  <si>
    <t>Tabliers 3</t>
  </si>
  <si>
    <t>Tabliers 4</t>
  </si>
  <si>
    <t>Peluche 1</t>
  </si>
  <si>
    <t>Peluche 2</t>
  </si>
  <si>
    <t>Peluche 3</t>
  </si>
  <si>
    <t>Peluche 4</t>
  </si>
  <si>
    <t>Peluche 5</t>
  </si>
  <si>
    <t>Peluche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</si>
</sst>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\ &quot;€&quot;_-;\-* #,##0.00\ &quot;€&quot;_-;_-* &quot;-&quot;??\ &quot;€&quot;_-;_-@_-"/>
    <numFmt numFmtId="165" formatCode="#,##0.00&quot; €&quot;"/>
    <numFmt numFmtId="166" formatCode="#,##0.000&quot; €&quot;"/>
    <numFmt numFmtId="167" formatCode="0.0%"/>
    <numFmt numFmtId="168" formatCode="\+0;\-0"/>
    <numFmt numFmtId="169" formatCode="0.0"/>
    <numFmt numFmtId="170" formatCode="#,##0.00\ [$€-1]"/>
    <numFmt numFmtId="171" formatCode="_-* #,##0.00\ [$€-40C]_-;\-* #,##0.00\ [$€-40C]_-;_-* &quot;-&quot;??\ [$€-40C]_-;_-@_-"/>
  </numFmts>
  <fonts count="8" x14ac:knownFonts="1">
    <font>
      <sz val="10"/>
      <name val="Verdana"/>
    </font>
    <font>
      <sz val="8"/>
      <name val="Verdana"/>
      <family val="2"/>
    </font>
    <font>
      <sz val="10"/>
      <name val="MS Sans Serif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i/>
      <sz val="12"/>
      <name val="Arial Narrow"/>
      <family val="2"/>
    </font>
    <font>
      <i/>
      <sz val="12"/>
      <name val="Arial Narrow"/>
      <family val="2"/>
    </font>
    <font>
      <sz val="1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164" fontId="7" fillId="0" borderId="0" applyFont="0" applyFill="0" applyBorder="0" applyAlignment="0" applyProtection="0"/>
  </cellStyleXfs>
  <cellXfs count="76">
    <xf numFmtId="0" fontId="0" fillId="0" borderId="0" xfId="0"/>
    <xf numFmtId="0" fontId="4" fillId="0" borderId="0" xfId="0" applyFont="1" applyAlignment="1">
      <alignment horizontal="center" vertical="center" wrapText="1"/>
    </xf>
    <xf numFmtId="3" fontId="4" fillId="4" borderId="1" xfId="0" applyNumberFormat="1" applyFont="1" applyFill="1" applyBorder="1" applyAlignment="1">
      <alignment horizontal="center" vertical="center" wrapText="1"/>
    </xf>
    <xf numFmtId="168" fontId="4" fillId="4" borderId="10" xfId="0" applyNumberFormat="1" applyFont="1" applyFill="1" applyBorder="1" applyAlignment="1">
      <alignment horizontal="center" vertical="center" wrapText="1"/>
    </xf>
    <xf numFmtId="166" fontId="4" fillId="0" borderId="0" xfId="0" applyNumberFormat="1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5" fontId="3" fillId="6" borderId="19" xfId="0" applyNumberFormat="1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left" vertical="center" wrapText="1"/>
    </xf>
    <xf numFmtId="1" fontId="3" fillId="6" borderId="21" xfId="0" applyNumberFormat="1" applyFont="1" applyFill="1" applyBorder="1" applyAlignment="1">
      <alignment horizontal="left" vertical="center" wrapText="1"/>
    </xf>
    <xf numFmtId="0" fontId="3" fillId="7" borderId="0" xfId="0" applyFont="1" applyFill="1" applyBorder="1" applyAlignment="1">
      <alignment horizontal="center" vertical="center" wrapText="1"/>
    </xf>
    <xf numFmtId="3" fontId="3" fillId="2" borderId="18" xfId="0" applyNumberFormat="1" applyFont="1" applyFill="1" applyBorder="1" applyAlignment="1">
      <alignment horizontal="center" vertical="center" wrapText="1"/>
    </xf>
    <xf numFmtId="166" fontId="3" fillId="2" borderId="22" xfId="0" applyNumberFormat="1" applyFont="1" applyFill="1" applyBorder="1" applyAlignment="1">
      <alignment horizontal="center" vertical="center" wrapText="1"/>
    </xf>
    <xf numFmtId="3" fontId="3" fillId="3" borderId="18" xfId="0" applyNumberFormat="1" applyFont="1" applyFill="1" applyBorder="1" applyAlignment="1">
      <alignment horizontal="center" vertical="center" wrapText="1"/>
    </xf>
    <xf numFmtId="3" fontId="3" fillId="3" borderId="23" xfId="0" applyNumberFormat="1" applyFont="1" applyFill="1" applyBorder="1" applyAlignment="1">
      <alignment horizontal="center" vertical="center" wrapText="1"/>
    </xf>
    <xf numFmtId="3" fontId="3" fillId="3" borderId="24" xfId="0" applyNumberFormat="1" applyFont="1" applyFill="1" applyBorder="1" applyAlignment="1">
      <alignment horizontal="center" vertical="center" wrapText="1"/>
    </xf>
    <xf numFmtId="0" fontId="3" fillId="3" borderId="24" xfId="0" applyNumberFormat="1" applyFont="1" applyFill="1" applyBorder="1" applyAlignment="1">
      <alignment horizontal="center" vertical="center" wrapText="1"/>
    </xf>
    <xf numFmtId="3" fontId="3" fillId="3" borderId="22" xfId="0" applyNumberFormat="1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167" fontId="5" fillId="6" borderId="19" xfId="0" applyNumberFormat="1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 wrapText="1"/>
    </xf>
    <xf numFmtId="165" fontId="3" fillId="0" borderId="11" xfId="0" applyNumberFormat="1" applyFont="1" applyBorder="1" applyAlignment="1">
      <alignment horizontal="center" vertical="center" wrapText="1"/>
    </xf>
    <xf numFmtId="3" fontId="4" fillId="0" borderId="13" xfId="1" applyNumberFormat="1" applyFont="1" applyBorder="1" applyAlignment="1">
      <alignment horizontal="left" vertical="center" wrapText="1"/>
    </xf>
    <xf numFmtId="1" fontId="6" fillId="0" borderId="12" xfId="1" applyNumberFormat="1" applyFont="1" applyBorder="1" applyAlignment="1">
      <alignment horizontal="left" vertical="center" wrapText="1"/>
    </xf>
    <xf numFmtId="3" fontId="6" fillId="0" borderId="0" xfId="1" applyNumberFormat="1" applyFont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166" fontId="4" fillId="0" borderId="9" xfId="0" applyNumberFormat="1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3" fontId="4" fillId="0" borderId="15" xfId="0" applyNumberFormat="1" applyFont="1" applyBorder="1" applyAlignment="1">
      <alignment horizontal="center" vertical="center" wrapText="1"/>
    </xf>
    <xf numFmtId="3" fontId="4" fillId="0" borderId="16" xfId="0" applyNumberFormat="1" applyFont="1" applyBorder="1" applyAlignment="1">
      <alignment horizontal="center" vertical="center" wrapText="1"/>
    </xf>
    <xf numFmtId="0" fontId="4" fillId="0" borderId="16" xfId="0" applyNumberFormat="1" applyFont="1" applyBorder="1" applyAlignment="1">
      <alignment horizontal="center" vertical="center" wrapText="1"/>
    </xf>
    <xf numFmtId="3" fontId="4" fillId="0" borderId="17" xfId="0" applyNumberFormat="1" applyFont="1" applyBorder="1" applyAlignment="1">
      <alignment horizontal="center" vertical="center" wrapText="1"/>
    </xf>
    <xf numFmtId="3" fontId="3" fillId="5" borderId="10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165" fontId="4" fillId="0" borderId="11" xfId="0" applyNumberFormat="1" applyFont="1" applyBorder="1" applyAlignment="1">
      <alignment horizontal="center" vertical="center" wrapText="1"/>
    </xf>
    <xf numFmtId="167" fontId="6" fillId="0" borderId="11" xfId="0" applyNumberFormat="1" applyFont="1" applyBorder="1" applyAlignment="1">
      <alignment horizontal="center" vertical="center" wrapText="1"/>
    </xf>
    <xf numFmtId="169" fontId="4" fillId="0" borderId="11" xfId="0" applyNumberFormat="1" applyFont="1" applyBorder="1" applyAlignment="1">
      <alignment horizontal="center" vertical="center" wrapText="1"/>
    </xf>
    <xf numFmtId="170" fontId="4" fillId="0" borderId="12" xfId="0" applyNumberFormat="1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166" fontId="4" fillId="0" borderId="5" xfId="0" applyNumberFormat="1" applyFont="1" applyFill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3" fontId="4" fillId="0" borderId="8" xfId="0" applyNumberFormat="1" applyFont="1" applyBorder="1" applyAlignment="1">
      <alignment horizontal="center" vertical="center" wrapText="1"/>
    </xf>
    <xf numFmtId="3" fontId="4" fillId="0" borderId="9" xfId="0" applyNumberFormat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167" fontId="6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1" fontId="4" fillId="0" borderId="4" xfId="1" applyNumberFormat="1" applyFont="1" applyBorder="1" applyAlignment="1">
      <alignment horizontal="left" vertical="center" wrapText="1"/>
    </xf>
    <xf numFmtId="3" fontId="4" fillId="0" borderId="0" xfId="1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" fontId="4" fillId="0" borderId="0" xfId="0" applyNumberFormat="1" applyFont="1" applyAlignment="1">
      <alignment horizontal="left" vertical="center" wrapText="1"/>
    </xf>
    <xf numFmtId="3" fontId="4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3" fillId="6" borderId="18" xfId="0" applyFont="1" applyFill="1" applyBorder="1" applyAlignment="1">
      <alignment vertical="center" wrapText="1"/>
    </xf>
    <xf numFmtId="0" fontId="4" fillId="0" borderId="10" xfId="1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171" fontId="3" fillId="6" borderId="19" xfId="0" applyNumberFormat="1" applyFont="1" applyFill="1" applyBorder="1" applyAlignment="1">
      <alignment horizontal="center" vertical="center" wrapText="1"/>
    </xf>
    <xf numFmtId="171" fontId="3" fillId="0" borderId="11" xfId="0" applyNumberFormat="1" applyFont="1" applyBorder="1" applyAlignment="1">
      <alignment horizontal="center" vertical="center" wrapText="1"/>
    </xf>
    <xf numFmtId="171" fontId="3" fillId="0" borderId="2" xfId="0" applyNumberFormat="1" applyFont="1" applyBorder="1" applyAlignment="1">
      <alignment horizontal="center" vertical="center" wrapText="1"/>
    </xf>
    <xf numFmtId="171" fontId="4" fillId="0" borderId="0" xfId="0" applyNumberFormat="1" applyFont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3" fontId="3" fillId="0" borderId="10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4" fillId="0" borderId="0" xfId="2" applyFont="1" applyFill="1" applyAlignment="1">
      <alignment horizontal="center" vertical="center" wrapText="1"/>
    </xf>
    <xf numFmtId="164" fontId="3" fillId="8" borderId="18" xfId="2" applyFont="1" applyFill="1" applyBorder="1" applyAlignment="1">
      <alignment horizontal="center" vertical="center" wrapText="1"/>
    </xf>
  </cellXfs>
  <cellStyles count="3">
    <cellStyle name="Monétaire" xfId="2" builtinId="4"/>
    <cellStyle name="Normal" xfId="0" builtinId="0"/>
    <cellStyle name="Normal_ATELIER" xfId="1"/>
  </cellStyles>
  <dxfs count="0"/>
  <tableStyles count="0" defaultTableStyle="TableStyleMedium9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4067175" y="1259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3514725" y="1259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4210050" y="5587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4210050" y="5587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4914900" y="5711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4914900" y="5711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2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2</xdr:row>
      <xdr:rowOff>0</xdr:rowOff>
    </xdr:from>
    <xdr:ext cx="184731" cy="264560"/>
    <xdr:sp macro="" textlink="">
      <xdr:nvSpPr>
        <xdr:cNvPr id="11" name="ZoneTexte 10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" enableFormatConditionsCalculation="0"/>
  <dimension ref="A1:AD15"/>
  <sheetViews>
    <sheetView tabSelected="1" topLeftCell="C1" workbookViewId="0">
      <selection activeCell="Y8" sqref="Y8"/>
    </sheetView>
  </sheetViews>
  <sheetFormatPr baseColWidth="10" defaultColWidth="9.375" defaultRowHeight="23.1" customHeight="1" x14ac:dyDescent="0.2"/>
  <cols>
    <col min="1" max="1" width="28.75" style="66" customWidth="1"/>
    <col min="2" max="2" width="14.25" style="70" bestFit="1" customWidth="1"/>
    <col min="3" max="3" width="23.625" style="58" customWidth="1"/>
    <col min="4" max="4" width="13" style="59" customWidth="1"/>
    <col min="5" max="5" width="10.375" style="56" hidden="1" customWidth="1"/>
    <col min="6" max="6" width="9.375" style="40" customWidth="1"/>
    <col min="7" max="7" width="8.75" style="60" customWidth="1"/>
    <col min="8" max="9" width="9" style="4" customWidth="1"/>
    <col min="10" max="10" width="9.375" style="57" customWidth="1"/>
    <col min="11" max="11" width="9" style="57" customWidth="1"/>
    <col min="12" max="12" width="9.375" style="57" customWidth="1"/>
    <col min="13" max="14" width="9.375" style="61" customWidth="1"/>
    <col min="15" max="19" width="9.375" style="57" customWidth="1"/>
    <col min="20" max="20" width="9.375" style="5" customWidth="1"/>
    <col min="21" max="22" width="9.375" style="1" customWidth="1"/>
    <col min="23" max="23" width="9.625" style="1" customWidth="1"/>
    <col min="24" max="29" width="12.625" style="1" customWidth="1"/>
    <col min="30" max="16384" width="9.375" style="1"/>
  </cols>
  <sheetData>
    <row r="1" spans="1:30" ht="48" thickBot="1" x14ac:dyDescent="0.25">
      <c r="A1" s="62" t="s">
        <v>14</v>
      </c>
      <c r="B1" s="67" t="s">
        <v>4</v>
      </c>
      <c r="C1" s="7" t="s">
        <v>37</v>
      </c>
      <c r="D1" s="8" t="s">
        <v>5</v>
      </c>
      <c r="E1" s="9"/>
      <c r="F1" s="71" t="s">
        <v>28</v>
      </c>
      <c r="G1" s="10" t="s">
        <v>29</v>
      </c>
      <c r="H1" s="11" t="s">
        <v>30</v>
      </c>
      <c r="I1" s="11" t="s">
        <v>15</v>
      </c>
      <c r="J1" s="12" t="s">
        <v>39</v>
      </c>
      <c r="K1" s="13" t="s">
        <v>6</v>
      </c>
      <c r="L1" s="14" t="s">
        <v>7</v>
      </c>
      <c r="M1" s="15" t="s">
        <v>8</v>
      </c>
      <c r="N1" s="15" t="s">
        <v>36</v>
      </c>
      <c r="O1" s="14" t="s">
        <v>9</v>
      </c>
      <c r="P1" s="14" t="s">
        <v>10</v>
      </c>
      <c r="Q1" s="14" t="s">
        <v>16</v>
      </c>
      <c r="R1" s="14" t="s">
        <v>17</v>
      </c>
      <c r="S1" s="16" t="s">
        <v>18</v>
      </c>
      <c r="T1" s="17" t="s">
        <v>32</v>
      </c>
      <c r="U1" s="17" t="s">
        <v>19</v>
      </c>
      <c r="V1" s="18" t="s">
        <v>31</v>
      </c>
      <c r="W1" s="19" t="s">
        <v>20</v>
      </c>
      <c r="X1" s="6" t="s">
        <v>21</v>
      </c>
      <c r="Y1" s="20" t="s">
        <v>22</v>
      </c>
      <c r="Z1" s="21" t="s">
        <v>23</v>
      </c>
      <c r="AA1" s="6" t="s">
        <v>38</v>
      </c>
      <c r="AB1" s="6" t="s">
        <v>11</v>
      </c>
      <c r="AC1" s="22" t="s">
        <v>12</v>
      </c>
    </row>
    <row r="2" spans="1:30" s="40" customFormat="1" ht="23.1" customHeight="1" x14ac:dyDescent="0.2">
      <c r="A2" s="63" t="s">
        <v>13</v>
      </c>
      <c r="B2" s="68">
        <v>12</v>
      </c>
      <c r="C2" s="24" t="s">
        <v>42</v>
      </c>
      <c r="D2" s="25" t="s">
        <v>25</v>
      </c>
      <c r="E2" s="26"/>
      <c r="F2" s="72">
        <v>38</v>
      </c>
      <c r="G2" s="27"/>
      <c r="H2" s="28">
        <v>3.68</v>
      </c>
      <c r="I2" s="28">
        <f t="shared" ref="I2" si="0">(H2*1.196)*2</f>
        <v>8.8025599999999997</v>
      </c>
      <c r="J2" s="29">
        <f>SUM(K2:S2)</f>
        <v>5</v>
      </c>
      <c r="K2" s="30"/>
      <c r="L2" s="31"/>
      <c r="M2" s="32"/>
      <c r="N2" s="32">
        <v>1</v>
      </c>
      <c r="O2" s="31">
        <v>2</v>
      </c>
      <c r="P2" s="31">
        <v>2</v>
      </c>
      <c r="Q2" s="31"/>
      <c r="R2" s="31"/>
      <c r="S2" s="33"/>
      <c r="T2" s="2">
        <f>F2+G2-J2</f>
        <v>33</v>
      </c>
      <c r="U2" s="3">
        <f>V2-T2</f>
        <v>-6</v>
      </c>
      <c r="V2" s="34">
        <v>27</v>
      </c>
      <c r="W2" s="35"/>
      <c r="X2" s="36"/>
      <c r="Y2" s="37"/>
      <c r="Z2" s="38"/>
      <c r="AA2" s="23"/>
      <c r="AB2" s="23"/>
      <c r="AC2" s="39"/>
    </row>
    <row r="3" spans="1:30" ht="23.1" customHeight="1" x14ac:dyDescent="0.2">
      <c r="A3" s="65" t="s">
        <v>3</v>
      </c>
      <c r="B3" s="69">
        <v>9.1999999999999993</v>
      </c>
      <c r="C3" s="53" t="s">
        <v>40</v>
      </c>
      <c r="D3" s="54">
        <v>7072</v>
      </c>
      <c r="E3" s="55"/>
      <c r="F3" s="73">
        <v>85</v>
      </c>
      <c r="G3" s="42">
        <v>144</v>
      </c>
      <c r="H3" s="43">
        <v>4.75</v>
      </c>
      <c r="I3" s="43"/>
      <c r="J3" s="29">
        <f t="shared" ref="J3:J6" si="1">SUM(K3:S3)</f>
        <v>201</v>
      </c>
      <c r="K3" s="44">
        <v>1</v>
      </c>
      <c r="L3" s="45">
        <v>30</v>
      </c>
      <c r="M3" s="46">
        <v>15</v>
      </c>
      <c r="N3" s="46">
        <v>19</v>
      </c>
      <c r="O3" s="45">
        <v>41</v>
      </c>
      <c r="P3" s="47">
        <v>70</v>
      </c>
      <c r="Q3" s="45">
        <v>12</v>
      </c>
      <c r="R3" s="45">
        <v>13</v>
      </c>
      <c r="S3" s="48"/>
      <c r="T3" s="2">
        <f>F3+G3-J3</f>
        <v>28</v>
      </c>
      <c r="U3" s="3">
        <f>V3-T3</f>
        <v>-8</v>
      </c>
      <c r="V3" s="49">
        <v>20</v>
      </c>
      <c r="W3" s="50"/>
      <c r="X3" s="51"/>
      <c r="Y3" s="52"/>
      <c r="Z3" s="38"/>
      <c r="AA3" s="41"/>
      <c r="AB3" s="23"/>
      <c r="AC3" s="39"/>
    </row>
    <row r="4" spans="1:30" ht="23.1" customHeight="1" x14ac:dyDescent="0.2">
      <c r="A4" s="65" t="s">
        <v>33</v>
      </c>
      <c r="B4" s="69">
        <v>3.5</v>
      </c>
      <c r="C4" s="53" t="s">
        <v>41</v>
      </c>
      <c r="D4" s="54"/>
      <c r="E4" s="55"/>
      <c r="F4" s="73"/>
      <c r="G4" s="42">
        <v>60</v>
      </c>
      <c r="H4" s="43">
        <v>1</v>
      </c>
      <c r="I4" s="43"/>
      <c r="J4" s="29">
        <f t="shared" si="1"/>
        <v>28</v>
      </c>
      <c r="K4" s="44"/>
      <c r="L4" s="45"/>
      <c r="M4" s="46"/>
      <c r="N4" s="46"/>
      <c r="O4" s="45"/>
      <c r="P4" s="47">
        <v>20</v>
      </c>
      <c r="Q4" s="45">
        <v>4</v>
      </c>
      <c r="R4" s="45">
        <v>2</v>
      </c>
      <c r="S4" s="48">
        <v>2</v>
      </c>
      <c r="T4" s="2">
        <f>F4+G4-J4</f>
        <v>32</v>
      </c>
      <c r="U4" s="3">
        <f>V4-T4</f>
        <v>-9</v>
      </c>
      <c r="V4" s="49">
        <v>23</v>
      </c>
      <c r="W4" s="50"/>
      <c r="X4" s="51"/>
      <c r="Y4" s="52"/>
      <c r="Z4" s="38"/>
      <c r="AA4" s="41"/>
      <c r="AB4" s="23"/>
      <c r="AC4" s="39"/>
    </row>
    <row r="5" spans="1:30" ht="23.1" customHeight="1" x14ac:dyDescent="0.2">
      <c r="A5" s="64" t="s">
        <v>0</v>
      </c>
      <c r="B5" s="69">
        <v>19.5</v>
      </c>
      <c r="C5" s="53" t="s">
        <v>43</v>
      </c>
      <c r="D5" s="54" t="s">
        <v>1</v>
      </c>
      <c r="E5" s="55"/>
      <c r="F5" s="73">
        <v>41</v>
      </c>
      <c r="G5" s="42">
        <v>35</v>
      </c>
      <c r="H5" s="43">
        <v>6.55</v>
      </c>
      <c r="I5" s="43">
        <f>(H5*1.196)*2</f>
        <v>15.667599999999998</v>
      </c>
      <c r="J5" s="29">
        <f t="shared" si="1"/>
        <v>28</v>
      </c>
      <c r="K5" s="44"/>
      <c r="L5" s="45">
        <v>3</v>
      </c>
      <c r="M5" s="46">
        <v>3</v>
      </c>
      <c r="N5" s="46">
        <v>3</v>
      </c>
      <c r="O5" s="45">
        <v>6</v>
      </c>
      <c r="P5" s="47">
        <v>7</v>
      </c>
      <c r="Q5" s="45">
        <v>2</v>
      </c>
      <c r="R5" s="45">
        <v>4</v>
      </c>
      <c r="S5" s="48"/>
      <c r="T5" s="2">
        <f>F5+G5-J5</f>
        <v>48</v>
      </c>
      <c r="U5" s="3">
        <f>V5-T5</f>
        <v>-1</v>
      </c>
      <c r="V5" s="49">
        <v>47</v>
      </c>
      <c r="W5" s="50"/>
      <c r="X5" s="51"/>
      <c r="Y5" s="52"/>
      <c r="Z5" s="38"/>
      <c r="AA5" s="41"/>
      <c r="AB5" s="23"/>
      <c r="AC5" s="39"/>
    </row>
    <row r="6" spans="1:30" s="40" customFormat="1" ht="23.1" customHeight="1" x14ac:dyDescent="0.2">
      <c r="A6" s="65" t="s">
        <v>45</v>
      </c>
      <c r="B6" s="69">
        <v>12</v>
      </c>
      <c r="C6" s="53" t="s">
        <v>44</v>
      </c>
      <c r="D6" s="54"/>
      <c r="E6" s="55"/>
      <c r="F6" s="73"/>
      <c r="G6" s="42">
        <v>12</v>
      </c>
      <c r="H6" s="43">
        <v>4.3</v>
      </c>
      <c r="I6" s="43"/>
      <c r="J6" s="29">
        <f t="shared" si="1"/>
        <v>0</v>
      </c>
      <c r="K6" s="44"/>
      <c r="L6" s="45"/>
      <c r="M6" s="46"/>
      <c r="N6" s="46"/>
      <c r="O6" s="45"/>
      <c r="P6" s="47"/>
      <c r="Q6" s="45"/>
      <c r="R6" s="45"/>
      <c r="S6" s="48"/>
      <c r="T6" s="2">
        <f>F6+G6-J6</f>
        <v>12</v>
      </c>
      <c r="U6" s="3">
        <f>V6-T6</f>
        <v>-3</v>
      </c>
      <c r="V6" s="49">
        <v>9</v>
      </c>
      <c r="W6" s="50"/>
      <c r="X6" s="51"/>
      <c r="Y6" s="52"/>
      <c r="Z6" s="38"/>
      <c r="AA6" s="41"/>
      <c r="AB6" s="23"/>
      <c r="AC6" s="39"/>
      <c r="AD6" s="1"/>
    </row>
    <row r="7" spans="1:30" ht="23.1" customHeight="1" x14ac:dyDescent="0.2">
      <c r="A7" s="65" t="s">
        <v>46</v>
      </c>
      <c r="B7" s="69">
        <v>13</v>
      </c>
      <c r="C7" s="53" t="s">
        <v>44</v>
      </c>
      <c r="D7" s="54"/>
      <c r="E7" s="55"/>
      <c r="F7" s="73"/>
      <c r="G7" s="42">
        <v>12</v>
      </c>
      <c r="H7" s="43">
        <v>4.3</v>
      </c>
      <c r="I7" s="43"/>
      <c r="J7" s="29">
        <f t="shared" ref="J7:J10" si="2">SUM(K7:S7)</f>
        <v>0</v>
      </c>
      <c r="K7" s="44"/>
      <c r="L7" s="45"/>
      <c r="M7" s="46"/>
      <c r="N7" s="46"/>
      <c r="O7" s="45"/>
      <c r="P7" s="47"/>
      <c r="Q7" s="45"/>
      <c r="R7" s="45"/>
      <c r="S7" s="48"/>
      <c r="T7" s="2">
        <f t="shared" ref="T7:T9" si="3">F7+G7-J7</f>
        <v>12</v>
      </c>
      <c r="U7" s="3">
        <f t="shared" ref="U7:U9" si="4">V7-T7</f>
        <v>-2</v>
      </c>
      <c r="V7" s="49">
        <v>10</v>
      </c>
      <c r="W7" s="50"/>
      <c r="X7" s="51"/>
      <c r="Y7" s="52"/>
      <c r="Z7" s="38"/>
      <c r="AA7" s="41"/>
      <c r="AB7" s="23"/>
      <c r="AC7" s="39"/>
    </row>
    <row r="8" spans="1:30" ht="23.1" customHeight="1" x14ac:dyDescent="0.2">
      <c r="A8" s="65" t="s">
        <v>47</v>
      </c>
      <c r="B8" s="69">
        <v>14</v>
      </c>
      <c r="C8" s="53" t="s">
        <v>44</v>
      </c>
      <c r="D8" s="54"/>
      <c r="E8" s="55"/>
      <c r="F8" s="73"/>
      <c r="G8" s="42">
        <v>12</v>
      </c>
      <c r="H8" s="43">
        <v>4.3</v>
      </c>
      <c r="I8" s="43"/>
      <c r="J8" s="29">
        <f t="shared" si="2"/>
        <v>0</v>
      </c>
      <c r="K8" s="44"/>
      <c r="L8" s="45"/>
      <c r="M8" s="46"/>
      <c r="N8" s="46"/>
      <c r="O8" s="45"/>
      <c r="P8" s="47"/>
      <c r="Q8" s="45"/>
      <c r="R8" s="45"/>
      <c r="S8" s="48"/>
      <c r="T8" s="2">
        <f t="shared" si="3"/>
        <v>12</v>
      </c>
      <c r="U8" s="3">
        <f t="shared" si="4"/>
        <v>-1</v>
      </c>
      <c r="V8" s="49">
        <v>11</v>
      </c>
      <c r="W8" s="50"/>
      <c r="X8" s="51"/>
      <c r="Y8" s="52"/>
      <c r="Z8" s="38"/>
      <c r="AA8" s="41"/>
      <c r="AB8" s="23"/>
      <c r="AC8" s="39"/>
    </row>
    <row r="9" spans="1:30" ht="23.1" customHeight="1" x14ac:dyDescent="0.2">
      <c r="A9" s="65" t="s">
        <v>48</v>
      </c>
      <c r="B9" s="69">
        <v>15</v>
      </c>
      <c r="C9" s="53" t="s">
        <v>44</v>
      </c>
      <c r="D9" s="54"/>
      <c r="E9" s="55"/>
      <c r="F9" s="73"/>
      <c r="G9" s="42">
        <v>12</v>
      </c>
      <c r="H9" s="43">
        <v>4.3</v>
      </c>
      <c r="I9" s="43"/>
      <c r="J9" s="29">
        <f t="shared" si="2"/>
        <v>0</v>
      </c>
      <c r="K9" s="44"/>
      <c r="L9" s="45"/>
      <c r="M9" s="46"/>
      <c r="N9" s="46"/>
      <c r="O9" s="45"/>
      <c r="P9" s="47"/>
      <c r="Q9" s="45"/>
      <c r="R9" s="45"/>
      <c r="S9" s="48"/>
      <c r="T9" s="2">
        <f t="shared" si="3"/>
        <v>12</v>
      </c>
      <c r="U9" s="3">
        <f t="shared" si="4"/>
        <v>0</v>
      </c>
      <c r="V9" s="49">
        <v>12</v>
      </c>
      <c r="W9" s="50"/>
      <c r="X9" s="51"/>
      <c r="Y9" s="52"/>
      <c r="Z9" s="38"/>
      <c r="AA9" s="41"/>
      <c r="AB9" s="23"/>
      <c r="AC9" s="39"/>
    </row>
    <row r="10" spans="1:30" ht="23.1" customHeight="1" x14ac:dyDescent="0.2">
      <c r="A10" s="65" t="s">
        <v>49</v>
      </c>
      <c r="B10" s="69">
        <v>9.1999999999999993</v>
      </c>
      <c r="C10" s="53" t="s">
        <v>40</v>
      </c>
      <c r="D10" s="54">
        <v>7072</v>
      </c>
      <c r="E10" s="55"/>
      <c r="F10" s="73">
        <v>85</v>
      </c>
      <c r="G10" s="42">
        <v>144</v>
      </c>
      <c r="H10" s="43">
        <v>4.75</v>
      </c>
      <c r="I10" s="43"/>
      <c r="J10" s="29">
        <f t="shared" si="2"/>
        <v>201</v>
      </c>
      <c r="K10" s="44">
        <v>1</v>
      </c>
      <c r="L10" s="45">
        <v>30</v>
      </c>
      <c r="M10" s="46">
        <v>15</v>
      </c>
      <c r="N10" s="46">
        <v>19</v>
      </c>
      <c r="O10" s="45">
        <v>41</v>
      </c>
      <c r="P10" s="47">
        <v>70</v>
      </c>
      <c r="Q10" s="45">
        <v>12</v>
      </c>
      <c r="R10" s="45">
        <v>13</v>
      </c>
      <c r="S10" s="48"/>
      <c r="T10" s="2">
        <f>F10+G10-J10</f>
        <v>28</v>
      </c>
      <c r="U10" s="3">
        <f>V10-T10</f>
        <v>-8</v>
      </c>
      <c r="V10" s="49">
        <v>20</v>
      </c>
      <c r="W10" s="50"/>
      <c r="X10" s="51"/>
      <c r="Y10" s="52"/>
      <c r="Z10" s="38"/>
      <c r="AA10" s="41"/>
      <c r="AB10" s="23"/>
      <c r="AC10" s="39"/>
    </row>
    <row r="11" spans="1:30" ht="23.1" customHeight="1" x14ac:dyDescent="0.2">
      <c r="A11" s="65" t="s">
        <v>50</v>
      </c>
      <c r="B11" s="69">
        <v>10.199999999999999</v>
      </c>
      <c r="C11" s="53" t="s">
        <v>40</v>
      </c>
      <c r="D11" s="54">
        <v>7072</v>
      </c>
      <c r="E11" s="55"/>
      <c r="F11" s="73">
        <v>85</v>
      </c>
      <c r="G11" s="42">
        <v>144</v>
      </c>
      <c r="H11" s="43">
        <v>4.75</v>
      </c>
      <c r="I11" s="43"/>
      <c r="J11" s="29">
        <f t="shared" ref="J11:J15" si="5">SUM(K11:S11)</f>
        <v>201</v>
      </c>
      <c r="K11" s="44">
        <v>1</v>
      </c>
      <c r="L11" s="45">
        <v>30</v>
      </c>
      <c r="M11" s="46">
        <v>15</v>
      </c>
      <c r="N11" s="46">
        <v>19</v>
      </c>
      <c r="O11" s="45">
        <v>41</v>
      </c>
      <c r="P11" s="47">
        <v>70</v>
      </c>
      <c r="Q11" s="45">
        <v>12</v>
      </c>
      <c r="R11" s="45">
        <v>13</v>
      </c>
      <c r="S11" s="48"/>
      <c r="T11" s="2">
        <f t="shared" ref="T11:T15" si="6">F11+G11-J11</f>
        <v>28</v>
      </c>
      <c r="U11" s="3">
        <f t="shared" ref="U11:U15" si="7">V11-T11</f>
        <v>-7</v>
      </c>
      <c r="V11" s="49">
        <v>21</v>
      </c>
      <c r="W11" s="50"/>
      <c r="X11" s="51"/>
      <c r="Y11" s="52"/>
      <c r="Z11" s="38"/>
      <c r="AA11" s="41"/>
      <c r="AB11" s="23"/>
      <c r="AC11" s="39"/>
    </row>
    <row r="12" spans="1:30" ht="23.1" customHeight="1" x14ac:dyDescent="0.2">
      <c r="A12" s="65" t="s">
        <v>51</v>
      </c>
      <c r="B12" s="69">
        <v>11.2</v>
      </c>
      <c r="C12" s="53" t="s">
        <v>40</v>
      </c>
      <c r="D12" s="54">
        <v>7072</v>
      </c>
      <c r="E12" s="55"/>
      <c r="F12" s="73">
        <v>85</v>
      </c>
      <c r="G12" s="42">
        <v>144</v>
      </c>
      <c r="H12" s="43">
        <v>4.75</v>
      </c>
      <c r="I12" s="43"/>
      <c r="J12" s="29">
        <f t="shared" si="5"/>
        <v>201</v>
      </c>
      <c r="K12" s="44">
        <v>1</v>
      </c>
      <c r="L12" s="45">
        <v>30</v>
      </c>
      <c r="M12" s="46">
        <v>15</v>
      </c>
      <c r="N12" s="46">
        <v>19</v>
      </c>
      <c r="O12" s="45">
        <v>41</v>
      </c>
      <c r="P12" s="47">
        <v>70</v>
      </c>
      <c r="Q12" s="45">
        <v>12</v>
      </c>
      <c r="R12" s="45">
        <v>13</v>
      </c>
      <c r="S12" s="48"/>
      <c r="T12" s="2">
        <f t="shared" si="6"/>
        <v>28</v>
      </c>
      <c r="U12" s="3">
        <f t="shared" si="7"/>
        <v>-6</v>
      </c>
      <c r="V12" s="49">
        <v>22</v>
      </c>
      <c r="W12" s="50"/>
      <c r="X12" s="51"/>
      <c r="Y12" s="52"/>
      <c r="Z12" s="38"/>
      <c r="AA12" s="41"/>
      <c r="AB12" s="23"/>
      <c r="AC12" s="39"/>
    </row>
    <row r="13" spans="1:30" ht="23.1" customHeight="1" x14ac:dyDescent="0.2">
      <c r="A13" s="65" t="s">
        <v>52</v>
      </c>
      <c r="B13" s="69">
        <v>12.2</v>
      </c>
      <c r="C13" s="53" t="s">
        <v>40</v>
      </c>
      <c r="D13" s="54">
        <v>7072</v>
      </c>
      <c r="E13" s="55"/>
      <c r="F13" s="73">
        <v>85</v>
      </c>
      <c r="G13" s="42">
        <v>144</v>
      </c>
      <c r="H13" s="43">
        <v>4.75</v>
      </c>
      <c r="I13" s="43"/>
      <c r="J13" s="29">
        <f t="shared" si="5"/>
        <v>201</v>
      </c>
      <c r="K13" s="44">
        <v>1</v>
      </c>
      <c r="L13" s="45">
        <v>30</v>
      </c>
      <c r="M13" s="46">
        <v>15</v>
      </c>
      <c r="N13" s="46">
        <v>19</v>
      </c>
      <c r="O13" s="45">
        <v>41</v>
      </c>
      <c r="P13" s="47">
        <v>70</v>
      </c>
      <c r="Q13" s="45">
        <v>12</v>
      </c>
      <c r="R13" s="45">
        <v>13</v>
      </c>
      <c r="S13" s="48"/>
      <c r="T13" s="2">
        <f t="shared" si="6"/>
        <v>28</v>
      </c>
      <c r="U13" s="3">
        <f t="shared" si="7"/>
        <v>-5</v>
      </c>
      <c r="V13" s="49">
        <v>23</v>
      </c>
      <c r="W13" s="50"/>
      <c r="X13" s="51"/>
      <c r="Y13" s="52"/>
      <c r="Z13" s="38"/>
      <c r="AA13" s="41"/>
      <c r="AB13" s="23"/>
      <c r="AC13" s="39"/>
    </row>
    <row r="14" spans="1:30" ht="23.1" customHeight="1" x14ac:dyDescent="0.2">
      <c r="A14" s="65" t="s">
        <v>53</v>
      </c>
      <c r="B14" s="69">
        <v>13.2</v>
      </c>
      <c r="C14" s="53" t="s">
        <v>40</v>
      </c>
      <c r="D14" s="54">
        <v>7072</v>
      </c>
      <c r="E14" s="55"/>
      <c r="F14" s="73">
        <v>85</v>
      </c>
      <c r="G14" s="42">
        <v>144</v>
      </c>
      <c r="H14" s="43">
        <v>4.75</v>
      </c>
      <c r="I14" s="43"/>
      <c r="J14" s="29">
        <f t="shared" si="5"/>
        <v>201</v>
      </c>
      <c r="K14" s="44">
        <v>1</v>
      </c>
      <c r="L14" s="45">
        <v>30</v>
      </c>
      <c r="M14" s="46">
        <v>15</v>
      </c>
      <c r="N14" s="46">
        <v>19</v>
      </c>
      <c r="O14" s="45">
        <v>41</v>
      </c>
      <c r="P14" s="47">
        <v>70</v>
      </c>
      <c r="Q14" s="45">
        <v>12</v>
      </c>
      <c r="R14" s="45">
        <v>13</v>
      </c>
      <c r="S14" s="48"/>
      <c r="T14" s="2">
        <f t="shared" si="6"/>
        <v>28</v>
      </c>
      <c r="U14" s="3">
        <f t="shared" si="7"/>
        <v>-4</v>
      </c>
      <c r="V14" s="49">
        <v>24</v>
      </c>
      <c r="W14" s="50"/>
      <c r="X14" s="51"/>
      <c r="Y14" s="52"/>
      <c r="Z14" s="38"/>
      <c r="AA14" s="41"/>
      <c r="AB14" s="23"/>
      <c r="AC14" s="39"/>
    </row>
    <row r="15" spans="1:30" ht="23.1" customHeight="1" x14ac:dyDescent="0.2">
      <c r="A15" s="65" t="s">
        <v>54</v>
      </c>
      <c r="B15" s="69">
        <v>14.2</v>
      </c>
      <c r="C15" s="53" t="s">
        <v>40</v>
      </c>
      <c r="D15" s="54">
        <v>7072</v>
      </c>
      <c r="E15" s="55"/>
      <c r="F15" s="73">
        <v>85</v>
      </c>
      <c r="G15" s="42">
        <v>144</v>
      </c>
      <c r="H15" s="43">
        <v>4.75</v>
      </c>
      <c r="I15" s="43"/>
      <c r="J15" s="29">
        <f t="shared" si="5"/>
        <v>201</v>
      </c>
      <c r="K15" s="44">
        <v>1</v>
      </c>
      <c r="L15" s="45">
        <v>30</v>
      </c>
      <c r="M15" s="46">
        <v>15</v>
      </c>
      <c r="N15" s="46">
        <v>19</v>
      </c>
      <c r="O15" s="45">
        <v>41</v>
      </c>
      <c r="P15" s="47">
        <v>70</v>
      </c>
      <c r="Q15" s="45">
        <v>12</v>
      </c>
      <c r="R15" s="45">
        <v>13</v>
      </c>
      <c r="S15" s="48"/>
      <c r="T15" s="2">
        <f t="shared" si="6"/>
        <v>28</v>
      </c>
      <c r="U15" s="3">
        <f t="shared" si="7"/>
        <v>-3</v>
      </c>
      <c r="V15" s="49">
        <v>25</v>
      </c>
      <c r="W15" s="50"/>
      <c r="X15" s="51"/>
      <c r="Y15" s="52"/>
      <c r="Z15" s="38"/>
      <c r="AA15" s="41"/>
      <c r="AB15" s="23"/>
      <c r="AC15" s="39"/>
    </row>
  </sheetData>
  <sortState ref="A2:AQ463">
    <sortCondition ref="C2:C463"/>
  </sortState>
  <phoneticPr fontId="1" type="noConversion"/>
  <pageMargins left="0.75" right="0.75" top="1" bottom="1" header="0.5" footer="0.5"/>
  <pageSetup paperSize="9" orientation="portrait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2" enableFormatConditionsCalculation="0"/>
  <dimension ref="A1:AC8"/>
  <sheetViews>
    <sheetView workbookViewId="0">
      <selection activeCell="A9" sqref="A9"/>
    </sheetView>
  </sheetViews>
  <sheetFormatPr baseColWidth="10" defaultRowHeight="26.1" customHeight="1" x14ac:dyDescent="0.2"/>
  <cols>
    <col min="1" max="1" width="28.75" style="66" customWidth="1"/>
    <col min="2" max="2" width="14.25" style="70" bestFit="1" customWidth="1"/>
    <col min="3" max="3" width="23.625" style="58" customWidth="1"/>
    <col min="4" max="4" width="13" style="59" customWidth="1"/>
    <col min="5" max="5" width="10.375" style="56" hidden="1" customWidth="1"/>
    <col min="6" max="6" width="9.375" style="40" customWidth="1"/>
    <col min="7" max="7" width="8.75" style="60" customWidth="1"/>
    <col min="8" max="9" width="9" style="4" customWidth="1"/>
    <col min="10" max="10" width="9.375" style="57" customWidth="1"/>
    <col min="11" max="11" width="9" style="57" customWidth="1"/>
    <col min="12" max="12" width="9.375" style="57" customWidth="1"/>
    <col min="13" max="14" width="9.375" style="61" customWidth="1"/>
    <col min="15" max="19" width="9.375" style="57" customWidth="1"/>
    <col min="20" max="20" width="9.375" style="5" customWidth="1"/>
    <col min="21" max="22" width="9.375" style="1" customWidth="1"/>
    <col min="23" max="23" width="9.625" style="1" customWidth="1"/>
    <col min="24" max="29" width="12.625" style="1" customWidth="1"/>
  </cols>
  <sheetData>
    <row r="1" spans="1:29" s="1" customFormat="1" ht="48" thickBot="1" x14ac:dyDescent="0.25">
      <c r="A1" s="62" t="s">
        <v>14</v>
      </c>
      <c r="B1" s="67" t="s">
        <v>4</v>
      </c>
      <c r="C1" s="7" t="s">
        <v>37</v>
      </c>
      <c r="D1" s="8" t="s">
        <v>5</v>
      </c>
      <c r="E1" s="9"/>
      <c r="F1" s="71" t="s">
        <v>28</v>
      </c>
      <c r="G1" s="10" t="s">
        <v>29</v>
      </c>
      <c r="H1" s="11" t="s">
        <v>30</v>
      </c>
      <c r="I1" s="11" t="s">
        <v>15</v>
      </c>
      <c r="J1" s="12" t="s">
        <v>39</v>
      </c>
      <c r="K1" s="13" t="s">
        <v>6</v>
      </c>
      <c r="L1" s="14" t="s">
        <v>7</v>
      </c>
      <c r="M1" s="15" t="s">
        <v>8</v>
      </c>
      <c r="N1" s="15" t="s">
        <v>36</v>
      </c>
      <c r="O1" s="14" t="s">
        <v>9</v>
      </c>
      <c r="P1" s="14" t="s">
        <v>10</v>
      </c>
      <c r="Q1" s="14" t="s">
        <v>16</v>
      </c>
      <c r="R1" s="14" t="s">
        <v>17</v>
      </c>
      <c r="S1" s="16" t="s">
        <v>18</v>
      </c>
      <c r="T1" s="17" t="s">
        <v>32</v>
      </c>
      <c r="U1" s="17" t="s">
        <v>19</v>
      </c>
      <c r="V1" s="18" t="s">
        <v>31</v>
      </c>
      <c r="W1" s="19" t="s">
        <v>20</v>
      </c>
      <c r="X1" s="6" t="s">
        <v>21</v>
      </c>
      <c r="Y1" s="20" t="s">
        <v>22</v>
      </c>
      <c r="Z1" s="21" t="s">
        <v>23</v>
      </c>
      <c r="AA1" s="6" t="s">
        <v>38</v>
      </c>
      <c r="AB1" s="6" t="s">
        <v>11</v>
      </c>
      <c r="AC1" s="22" t="s">
        <v>12</v>
      </c>
    </row>
    <row r="2" spans="1:29" ht="26.1" customHeight="1" x14ac:dyDescent="0.2">
      <c r="A2" s="65" t="s">
        <v>3</v>
      </c>
      <c r="B2" s="69">
        <v>9.1999999999999993</v>
      </c>
      <c r="C2" s="53" t="s">
        <v>40</v>
      </c>
      <c r="D2" s="54">
        <v>7072</v>
      </c>
      <c r="E2" s="55"/>
      <c r="F2" s="73">
        <v>85</v>
      </c>
      <c r="G2" s="42">
        <v>144</v>
      </c>
      <c r="H2" s="43">
        <v>4.75</v>
      </c>
      <c r="I2" s="43"/>
      <c r="J2" s="29">
        <f t="shared" ref="J2:J8" si="0">SUM(K2:S2)</f>
        <v>201</v>
      </c>
      <c r="K2" s="44">
        <v>1</v>
      </c>
      <c r="L2" s="45">
        <v>30</v>
      </c>
      <c r="M2" s="46">
        <v>15</v>
      </c>
      <c r="N2" s="46">
        <v>19</v>
      </c>
      <c r="O2" s="45">
        <v>41</v>
      </c>
      <c r="P2" s="47">
        <v>70</v>
      </c>
      <c r="Q2" s="45">
        <v>12</v>
      </c>
      <c r="R2" s="45">
        <v>13</v>
      </c>
      <c r="S2" s="48"/>
      <c r="T2" s="2">
        <f>F2+G2-J2</f>
        <v>28</v>
      </c>
      <c r="U2" s="3">
        <f>V2-T2</f>
        <v>-8</v>
      </c>
      <c r="V2" s="49">
        <v>20</v>
      </c>
      <c r="W2" s="50"/>
      <c r="X2" s="51"/>
      <c r="Y2" s="52"/>
      <c r="Z2" s="38"/>
      <c r="AA2" s="41"/>
      <c r="AB2" s="23"/>
      <c r="AC2" s="39"/>
    </row>
    <row r="3" spans="1:29" ht="26.1" customHeight="1" x14ac:dyDescent="0.2">
      <c r="A3" s="65" t="s">
        <v>49</v>
      </c>
      <c r="B3" s="69">
        <v>9.1999999999999993</v>
      </c>
      <c r="C3" s="53" t="s">
        <v>40</v>
      </c>
      <c r="D3" s="54">
        <v>7072</v>
      </c>
      <c r="E3" s="55"/>
      <c r="F3" s="73">
        <v>85</v>
      </c>
      <c r="G3" s="42">
        <v>144</v>
      </c>
      <c r="H3" s="43">
        <v>4.75</v>
      </c>
      <c r="I3" s="43"/>
      <c r="J3" s="29">
        <f t="shared" si="0"/>
        <v>201</v>
      </c>
      <c r="K3" s="44">
        <v>1</v>
      </c>
      <c r="L3" s="45">
        <v>30</v>
      </c>
      <c r="M3" s="46">
        <v>15</v>
      </c>
      <c r="N3" s="46">
        <v>19</v>
      </c>
      <c r="O3" s="45">
        <v>41</v>
      </c>
      <c r="P3" s="47">
        <v>70</v>
      </c>
      <c r="Q3" s="45">
        <v>12</v>
      </c>
      <c r="R3" s="45">
        <v>13</v>
      </c>
      <c r="S3" s="48"/>
      <c r="T3" s="2">
        <f>F3+G3-J3</f>
        <v>28</v>
      </c>
      <c r="U3" s="3">
        <f>V3-T3</f>
        <v>-8</v>
      </c>
      <c r="V3" s="49">
        <v>20</v>
      </c>
      <c r="W3" s="50"/>
      <c r="X3" s="51"/>
      <c r="Y3" s="52"/>
      <c r="Z3" s="38"/>
      <c r="AA3" s="41"/>
      <c r="AB3" s="23"/>
      <c r="AC3" s="39"/>
    </row>
    <row r="4" spans="1:29" ht="26.1" customHeight="1" x14ac:dyDescent="0.2">
      <c r="A4" s="65" t="s">
        <v>50</v>
      </c>
      <c r="B4" s="69">
        <v>10.199999999999999</v>
      </c>
      <c r="C4" s="53" t="s">
        <v>40</v>
      </c>
      <c r="D4" s="54">
        <v>7072</v>
      </c>
      <c r="E4" s="55"/>
      <c r="F4" s="73">
        <v>85</v>
      </c>
      <c r="G4" s="42">
        <v>144</v>
      </c>
      <c r="H4" s="43">
        <v>4.75</v>
      </c>
      <c r="I4" s="43"/>
      <c r="J4" s="29">
        <f t="shared" si="0"/>
        <v>201</v>
      </c>
      <c r="K4" s="44">
        <v>1</v>
      </c>
      <c r="L4" s="45">
        <v>30</v>
      </c>
      <c r="M4" s="46">
        <v>15</v>
      </c>
      <c r="N4" s="46">
        <v>19</v>
      </c>
      <c r="O4" s="45">
        <v>41</v>
      </c>
      <c r="P4" s="47">
        <v>70</v>
      </c>
      <c r="Q4" s="45">
        <v>12</v>
      </c>
      <c r="R4" s="45">
        <v>13</v>
      </c>
      <c r="S4" s="48"/>
      <c r="T4" s="2">
        <f t="shared" ref="T4:T8" si="1">F4+G4-J4</f>
        <v>28</v>
      </c>
      <c r="U4" s="3">
        <f t="shared" ref="U4:U8" si="2">V4-T4</f>
        <v>-7</v>
      </c>
      <c r="V4" s="49">
        <v>21</v>
      </c>
      <c r="W4" s="50"/>
      <c r="X4" s="51"/>
      <c r="Y4" s="52"/>
      <c r="Z4" s="38"/>
      <c r="AA4" s="41"/>
      <c r="AB4" s="23"/>
      <c r="AC4" s="39"/>
    </row>
    <row r="5" spans="1:29" ht="26.1" customHeight="1" x14ac:dyDescent="0.2">
      <c r="A5" s="65" t="s">
        <v>51</v>
      </c>
      <c r="B5" s="69">
        <v>11.2</v>
      </c>
      <c r="C5" s="53" t="s">
        <v>40</v>
      </c>
      <c r="D5" s="54">
        <v>7072</v>
      </c>
      <c r="E5" s="55"/>
      <c r="F5" s="73">
        <v>85</v>
      </c>
      <c r="G5" s="42">
        <v>144</v>
      </c>
      <c r="H5" s="43">
        <v>4.75</v>
      </c>
      <c r="I5" s="43"/>
      <c r="J5" s="29">
        <f t="shared" si="0"/>
        <v>201</v>
      </c>
      <c r="K5" s="44">
        <v>1</v>
      </c>
      <c r="L5" s="45">
        <v>30</v>
      </c>
      <c r="M5" s="46">
        <v>15</v>
      </c>
      <c r="N5" s="46">
        <v>19</v>
      </c>
      <c r="O5" s="45">
        <v>41</v>
      </c>
      <c r="P5" s="47">
        <v>70</v>
      </c>
      <c r="Q5" s="45">
        <v>12</v>
      </c>
      <c r="R5" s="45">
        <v>13</v>
      </c>
      <c r="S5" s="48"/>
      <c r="T5" s="2">
        <f t="shared" si="1"/>
        <v>28</v>
      </c>
      <c r="U5" s="3">
        <f t="shared" si="2"/>
        <v>-6</v>
      </c>
      <c r="V5" s="49">
        <v>22</v>
      </c>
      <c r="W5" s="50"/>
      <c r="X5" s="51"/>
      <c r="Y5" s="52"/>
      <c r="Z5" s="38"/>
      <c r="AA5" s="41"/>
      <c r="AB5" s="23"/>
      <c r="AC5" s="39"/>
    </row>
    <row r="6" spans="1:29" ht="26.1" customHeight="1" x14ac:dyDescent="0.2">
      <c r="A6" s="65" t="s">
        <v>52</v>
      </c>
      <c r="B6" s="69">
        <v>12.2</v>
      </c>
      <c r="C6" s="53" t="s">
        <v>40</v>
      </c>
      <c r="D6" s="54">
        <v>7072</v>
      </c>
      <c r="E6" s="55"/>
      <c r="F6" s="73">
        <v>85</v>
      </c>
      <c r="G6" s="42">
        <v>144</v>
      </c>
      <c r="H6" s="43">
        <v>4.75</v>
      </c>
      <c r="I6" s="43"/>
      <c r="J6" s="29">
        <f t="shared" si="0"/>
        <v>201</v>
      </c>
      <c r="K6" s="44">
        <v>1</v>
      </c>
      <c r="L6" s="45">
        <v>30</v>
      </c>
      <c r="M6" s="46">
        <v>15</v>
      </c>
      <c r="N6" s="46">
        <v>19</v>
      </c>
      <c r="O6" s="45">
        <v>41</v>
      </c>
      <c r="P6" s="47">
        <v>70</v>
      </c>
      <c r="Q6" s="45">
        <v>12</v>
      </c>
      <c r="R6" s="45">
        <v>13</v>
      </c>
      <c r="S6" s="48"/>
      <c r="T6" s="2">
        <f t="shared" si="1"/>
        <v>28</v>
      </c>
      <c r="U6" s="3">
        <f t="shared" si="2"/>
        <v>-5</v>
      </c>
      <c r="V6" s="49">
        <v>23</v>
      </c>
      <c r="W6" s="50"/>
      <c r="X6" s="51"/>
      <c r="Y6" s="52"/>
      <c r="Z6" s="38"/>
      <c r="AA6" s="41"/>
      <c r="AB6" s="23"/>
      <c r="AC6" s="39"/>
    </row>
    <row r="7" spans="1:29" ht="26.1" customHeight="1" x14ac:dyDescent="0.2">
      <c r="A7" s="65" t="s">
        <v>53</v>
      </c>
      <c r="B7" s="69">
        <v>13.2</v>
      </c>
      <c r="C7" s="53" t="s">
        <v>40</v>
      </c>
      <c r="D7" s="54">
        <v>7072</v>
      </c>
      <c r="E7" s="55"/>
      <c r="F7" s="73">
        <v>85</v>
      </c>
      <c r="G7" s="42">
        <v>144</v>
      </c>
      <c r="H7" s="43">
        <v>4.75</v>
      </c>
      <c r="I7" s="43"/>
      <c r="J7" s="29">
        <f t="shared" si="0"/>
        <v>201</v>
      </c>
      <c r="K7" s="44">
        <v>1</v>
      </c>
      <c r="L7" s="45">
        <v>30</v>
      </c>
      <c r="M7" s="46">
        <v>15</v>
      </c>
      <c r="N7" s="46">
        <v>19</v>
      </c>
      <c r="O7" s="45">
        <v>41</v>
      </c>
      <c r="P7" s="47">
        <v>70</v>
      </c>
      <c r="Q7" s="45">
        <v>12</v>
      </c>
      <c r="R7" s="45">
        <v>13</v>
      </c>
      <c r="S7" s="48"/>
      <c r="T7" s="2">
        <f t="shared" si="1"/>
        <v>28</v>
      </c>
      <c r="U7" s="3">
        <f t="shared" si="2"/>
        <v>-4</v>
      </c>
      <c r="V7" s="49">
        <v>24</v>
      </c>
      <c r="W7" s="50"/>
      <c r="X7" s="51"/>
      <c r="Y7" s="52"/>
      <c r="Z7" s="38"/>
      <c r="AA7" s="41"/>
      <c r="AB7" s="23"/>
      <c r="AC7" s="39"/>
    </row>
    <row r="8" spans="1:29" ht="26.1" customHeight="1" x14ac:dyDescent="0.2">
      <c r="A8" s="65" t="s">
        <v>54</v>
      </c>
      <c r="B8" s="69">
        <v>14.2</v>
      </c>
      <c r="C8" s="53" t="s">
        <v>40</v>
      </c>
      <c r="D8" s="54">
        <v>7072</v>
      </c>
      <c r="E8" s="55"/>
      <c r="F8" s="73">
        <v>85</v>
      </c>
      <c r="G8" s="42">
        <v>144</v>
      </c>
      <c r="H8" s="43">
        <v>4.75</v>
      </c>
      <c r="I8" s="43"/>
      <c r="J8" s="29">
        <f t="shared" si="0"/>
        <v>201</v>
      </c>
      <c r="K8" s="44">
        <v>1</v>
      </c>
      <c r="L8" s="45">
        <v>30</v>
      </c>
      <c r="M8" s="46">
        <v>15</v>
      </c>
      <c r="N8" s="46">
        <v>19</v>
      </c>
      <c r="O8" s="45">
        <v>41</v>
      </c>
      <c r="P8" s="47">
        <v>70</v>
      </c>
      <c r="Q8" s="45">
        <v>12</v>
      </c>
      <c r="R8" s="45">
        <v>13</v>
      </c>
      <c r="S8" s="48"/>
      <c r="T8" s="2">
        <f t="shared" si="1"/>
        <v>28</v>
      </c>
      <c r="U8" s="3">
        <f t="shared" si="2"/>
        <v>-3</v>
      </c>
      <c r="V8" s="49">
        <v>25</v>
      </c>
      <c r="W8" s="50"/>
      <c r="X8" s="51"/>
      <c r="Y8" s="52"/>
      <c r="Z8" s="38"/>
      <c r="AA8" s="41"/>
      <c r="AB8" s="23"/>
      <c r="AC8" s="39"/>
    </row>
  </sheetData>
  <phoneticPr fontId="1" type="noConversion"/>
  <pageMargins left="0.75" right="0.75" top="1" bottom="1" header="0.5" footer="0.5"/>
  <pageSetup paperSize="9" orientation="portrait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3" enableFormatConditionsCalculation="0"/>
  <dimension ref="A1:AC1"/>
  <sheetViews>
    <sheetView workbookViewId="0"/>
  </sheetViews>
  <sheetFormatPr baseColWidth="10" defaultRowHeight="15.75" x14ac:dyDescent="0.2"/>
  <cols>
    <col min="1" max="1" width="28.75" style="66" customWidth="1"/>
    <col min="2" max="2" width="14.25" style="70" bestFit="1" customWidth="1"/>
    <col min="3" max="3" width="23.625" style="58" customWidth="1"/>
    <col min="4" max="4" width="13" style="59" customWidth="1"/>
    <col min="5" max="5" width="10.375" style="56" hidden="1" customWidth="1"/>
    <col min="6" max="6" width="9.375" style="40" customWidth="1"/>
    <col min="7" max="7" width="8.75" style="60" customWidth="1"/>
    <col min="8" max="9" width="9" style="4" customWidth="1"/>
    <col min="10" max="10" width="9.375" style="57" customWidth="1"/>
    <col min="11" max="11" width="9" style="57" customWidth="1"/>
    <col min="12" max="12" width="9.375" style="57" customWidth="1"/>
    <col min="13" max="14" width="9.375" style="61" customWidth="1"/>
    <col min="15" max="19" width="9.375" style="57" customWidth="1"/>
    <col min="20" max="20" width="9.375" style="5" customWidth="1"/>
    <col min="21" max="22" width="9.375" style="1" customWidth="1"/>
    <col min="23" max="23" width="9.625" style="1" customWidth="1"/>
    <col min="24" max="29" width="12.625" style="1" customWidth="1"/>
  </cols>
  <sheetData>
    <row r="1" spans="1:29" ht="48" thickBot="1" x14ac:dyDescent="0.25">
      <c r="A1" s="62" t="s">
        <v>14</v>
      </c>
      <c r="B1" s="67" t="s">
        <v>4</v>
      </c>
      <c r="C1" s="7" t="s">
        <v>37</v>
      </c>
      <c r="D1" s="8" t="s">
        <v>5</v>
      </c>
      <c r="E1" s="9"/>
      <c r="F1" s="71" t="s">
        <v>28</v>
      </c>
      <c r="G1" s="10" t="s">
        <v>29</v>
      </c>
      <c r="H1" s="11" t="s">
        <v>30</v>
      </c>
      <c r="I1" s="11" t="s">
        <v>15</v>
      </c>
      <c r="J1" s="12" t="s">
        <v>39</v>
      </c>
      <c r="K1" s="13" t="s">
        <v>6</v>
      </c>
      <c r="L1" s="14" t="s">
        <v>7</v>
      </c>
      <c r="M1" s="15" t="s">
        <v>8</v>
      </c>
      <c r="N1" s="15" t="s">
        <v>36</v>
      </c>
      <c r="O1" s="14" t="s">
        <v>9</v>
      </c>
      <c r="P1" s="14" t="s">
        <v>10</v>
      </c>
      <c r="Q1" s="14" t="s">
        <v>16</v>
      </c>
      <c r="R1" s="14" t="s">
        <v>17</v>
      </c>
      <c r="S1" s="16" t="s">
        <v>18</v>
      </c>
      <c r="T1" s="17" t="s">
        <v>32</v>
      </c>
      <c r="U1" s="17" t="s">
        <v>19</v>
      </c>
      <c r="V1" s="18" t="s">
        <v>31</v>
      </c>
      <c r="W1" s="19" t="s">
        <v>20</v>
      </c>
      <c r="X1" s="6" t="s">
        <v>21</v>
      </c>
      <c r="Y1" s="20" t="s">
        <v>22</v>
      </c>
      <c r="Z1" s="21" t="s">
        <v>23</v>
      </c>
      <c r="AA1" s="6" t="s">
        <v>38</v>
      </c>
      <c r="AB1" s="6" t="s">
        <v>11</v>
      </c>
      <c r="AC1" s="22" t="s">
        <v>12</v>
      </c>
    </row>
  </sheetData>
  <pageMargins left="0.75" right="0.75" top="1" bottom="1" header="0.5" footer="0.5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4"/>
  <dimension ref="A1:AD6"/>
  <sheetViews>
    <sheetView workbookViewId="0"/>
  </sheetViews>
  <sheetFormatPr baseColWidth="10" defaultColWidth="9.375" defaultRowHeight="23.1" customHeight="1" x14ac:dyDescent="0.2"/>
  <cols>
    <col min="1" max="1" width="28.75" style="66" customWidth="1"/>
    <col min="2" max="2" width="14.25" style="70" bestFit="1" customWidth="1"/>
    <col min="3" max="3" width="23.625" style="58" customWidth="1"/>
    <col min="4" max="4" width="13" style="59" customWidth="1"/>
    <col min="5" max="5" width="10.375" style="56" hidden="1" customWidth="1"/>
    <col min="6" max="6" width="9.375" style="40" customWidth="1"/>
    <col min="7" max="7" width="8.75" style="60" customWidth="1"/>
    <col min="8" max="9" width="9" style="4" customWidth="1"/>
    <col min="10" max="10" width="9.375" style="57" customWidth="1"/>
    <col min="11" max="11" width="9" style="57" customWidth="1"/>
    <col min="12" max="12" width="9.375" style="57" customWidth="1"/>
    <col min="13" max="14" width="9.375" style="61" customWidth="1"/>
    <col min="15" max="19" width="9.375" style="57" customWidth="1"/>
    <col min="20" max="20" width="9.375" style="5" customWidth="1"/>
    <col min="21" max="22" width="9.375" style="1" customWidth="1"/>
    <col min="23" max="23" width="9.625" style="1" customWidth="1"/>
    <col min="24" max="29" width="12.625" style="1" customWidth="1"/>
    <col min="30" max="16384" width="9.375" style="1"/>
  </cols>
  <sheetData>
    <row r="1" spans="1:30" ht="35.1" customHeight="1" thickBot="1" x14ac:dyDescent="0.25">
      <c r="A1" s="62" t="s">
        <v>14</v>
      </c>
      <c r="B1" s="67" t="s">
        <v>4</v>
      </c>
      <c r="C1" s="7" t="s">
        <v>37</v>
      </c>
      <c r="D1" s="8" t="s">
        <v>5</v>
      </c>
      <c r="E1" s="9"/>
      <c r="F1" s="71" t="s">
        <v>28</v>
      </c>
      <c r="G1" s="10" t="s">
        <v>29</v>
      </c>
      <c r="H1" s="11" t="s">
        <v>30</v>
      </c>
      <c r="I1" s="11" t="s">
        <v>15</v>
      </c>
      <c r="J1" s="12" t="s">
        <v>39</v>
      </c>
      <c r="K1" s="13" t="s">
        <v>6</v>
      </c>
      <c r="L1" s="14" t="s">
        <v>7</v>
      </c>
      <c r="M1" s="15" t="s">
        <v>8</v>
      </c>
      <c r="N1" s="15" t="s">
        <v>36</v>
      </c>
      <c r="O1" s="14" t="s">
        <v>9</v>
      </c>
      <c r="P1" s="14" t="s">
        <v>10</v>
      </c>
      <c r="Q1" s="14" t="s">
        <v>16</v>
      </c>
      <c r="R1" s="14" t="s">
        <v>17</v>
      </c>
      <c r="S1" s="16" t="s">
        <v>18</v>
      </c>
      <c r="T1" s="17" t="s">
        <v>32</v>
      </c>
      <c r="U1" s="17" t="s">
        <v>19</v>
      </c>
      <c r="V1" s="18" t="s">
        <v>31</v>
      </c>
      <c r="W1" s="19" t="s">
        <v>20</v>
      </c>
      <c r="X1" s="6" t="s">
        <v>21</v>
      </c>
      <c r="Y1" s="20" t="s">
        <v>22</v>
      </c>
      <c r="Z1" s="21" t="s">
        <v>23</v>
      </c>
      <c r="AA1" s="6" t="s">
        <v>38</v>
      </c>
      <c r="AB1" s="6" t="s">
        <v>11</v>
      </c>
      <c r="AC1" s="22" t="s">
        <v>12</v>
      </c>
    </row>
    <row r="2" spans="1:30" s="40" customFormat="1" ht="23.1" customHeight="1" x14ac:dyDescent="0.2">
      <c r="A2" s="63" t="s">
        <v>13</v>
      </c>
      <c r="B2" s="68">
        <v>12</v>
      </c>
      <c r="C2" s="24" t="s">
        <v>24</v>
      </c>
      <c r="D2" s="25" t="s">
        <v>25</v>
      </c>
      <c r="E2" s="26"/>
      <c r="F2" s="72">
        <v>38</v>
      </c>
      <c r="G2" s="27"/>
      <c r="H2" s="28">
        <v>3.68</v>
      </c>
      <c r="I2" s="28">
        <f t="shared" ref="I2" si="0">(H2*1.196)*2</f>
        <v>8.8025599999999997</v>
      </c>
      <c r="J2" s="29">
        <f>SUM(K2:S2)</f>
        <v>5</v>
      </c>
      <c r="K2" s="30"/>
      <c r="L2" s="31"/>
      <c r="M2" s="32"/>
      <c r="N2" s="32">
        <v>1</v>
      </c>
      <c r="O2" s="31">
        <v>2</v>
      </c>
      <c r="P2" s="31">
        <v>2</v>
      </c>
      <c r="Q2" s="31"/>
      <c r="R2" s="31"/>
      <c r="S2" s="33"/>
      <c r="T2" s="2">
        <f>F2+G2-J2</f>
        <v>33</v>
      </c>
      <c r="U2" s="3">
        <f>V2-T2</f>
        <v>-6</v>
      </c>
      <c r="V2" s="34">
        <v>27</v>
      </c>
      <c r="W2" s="35"/>
      <c r="X2" s="36"/>
      <c r="Y2" s="37"/>
      <c r="Z2" s="38"/>
      <c r="AA2" s="23"/>
      <c r="AB2" s="23"/>
      <c r="AC2" s="39"/>
    </row>
    <row r="3" spans="1:30" ht="23.1" customHeight="1" x14ac:dyDescent="0.2">
      <c r="A3" s="65" t="s">
        <v>3</v>
      </c>
      <c r="B3" s="69">
        <v>9.1999999999999993</v>
      </c>
      <c r="C3" s="53" t="s">
        <v>26</v>
      </c>
      <c r="D3" s="54">
        <v>7072</v>
      </c>
      <c r="E3" s="55"/>
      <c r="F3" s="73">
        <v>85</v>
      </c>
      <c r="G3" s="42">
        <v>144</v>
      </c>
      <c r="H3" s="43">
        <v>4.75</v>
      </c>
      <c r="I3" s="43"/>
      <c r="J3" s="29">
        <f t="shared" ref="J3:J6" si="1">SUM(K3:S3)</f>
        <v>201</v>
      </c>
      <c r="K3" s="44">
        <v>1</v>
      </c>
      <c r="L3" s="45">
        <v>30</v>
      </c>
      <c r="M3" s="46">
        <v>15</v>
      </c>
      <c r="N3" s="46">
        <v>19</v>
      </c>
      <c r="O3" s="45">
        <v>41</v>
      </c>
      <c r="P3" s="47">
        <v>70</v>
      </c>
      <c r="Q3" s="45">
        <v>12</v>
      </c>
      <c r="R3" s="45">
        <v>13</v>
      </c>
      <c r="S3" s="48"/>
      <c r="T3" s="2">
        <f>F3+G3-J3</f>
        <v>28</v>
      </c>
      <c r="U3" s="3">
        <f>V3-T3</f>
        <v>-8</v>
      </c>
      <c r="V3" s="49">
        <v>20</v>
      </c>
      <c r="W3" s="50"/>
      <c r="X3" s="51"/>
      <c r="Y3" s="52"/>
      <c r="Z3" s="38"/>
      <c r="AA3" s="41"/>
      <c r="AB3" s="23"/>
      <c r="AC3" s="39"/>
    </row>
    <row r="4" spans="1:30" ht="23.1" customHeight="1" x14ac:dyDescent="0.2">
      <c r="A4" s="65" t="s">
        <v>33</v>
      </c>
      <c r="B4" s="69">
        <v>3.5</v>
      </c>
      <c r="C4" s="53" t="s">
        <v>27</v>
      </c>
      <c r="D4" s="54"/>
      <c r="E4" s="55"/>
      <c r="F4" s="73"/>
      <c r="G4" s="42">
        <v>60</v>
      </c>
      <c r="H4" s="43">
        <v>1</v>
      </c>
      <c r="I4" s="43"/>
      <c r="J4" s="29">
        <f t="shared" si="1"/>
        <v>28</v>
      </c>
      <c r="K4" s="44"/>
      <c r="L4" s="45"/>
      <c r="M4" s="46"/>
      <c r="N4" s="46"/>
      <c r="O4" s="45"/>
      <c r="P4" s="47">
        <v>20</v>
      </c>
      <c r="Q4" s="45">
        <v>4</v>
      </c>
      <c r="R4" s="45">
        <v>2</v>
      </c>
      <c r="S4" s="48">
        <v>2</v>
      </c>
      <c r="T4" s="2">
        <f>F4+G4-J4</f>
        <v>32</v>
      </c>
      <c r="U4" s="3">
        <f>V4-T4</f>
        <v>-9</v>
      </c>
      <c r="V4" s="49">
        <v>23</v>
      </c>
      <c r="W4" s="50"/>
      <c r="X4" s="51"/>
      <c r="Y4" s="52"/>
      <c r="Z4" s="38"/>
      <c r="AA4" s="41"/>
      <c r="AB4" s="23"/>
      <c r="AC4" s="39"/>
    </row>
    <row r="5" spans="1:30" ht="23.1" customHeight="1" x14ac:dyDescent="0.2">
      <c r="A5" s="64" t="s">
        <v>0</v>
      </c>
      <c r="B5" s="69">
        <v>19.5</v>
      </c>
      <c r="C5" s="53" t="s">
        <v>2</v>
      </c>
      <c r="D5" s="54" t="s">
        <v>1</v>
      </c>
      <c r="E5" s="55"/>
      <c r="F5" s="73">
        <v>41</v>
      </c>
      <c r="G5" s="42">
        <v>35</v>
      </c>
      <c r="H5" s="43">
        <v>6.55</v>
      </c>
      <c r="I5" s="43">
        <f>(H5*1.196)*2</f>
        <v>15.667599999999998</v>
      </c>
      <c r="J5" s="29">
        <f t="shared" si="1"/>
        <v>28</v>
      </c>
      <c r="K5" s="44"/>
      <c r="L5" s="45">
        <v>3</v>
      </c>
      <c r="M5" s="46">
        <v>3</v>
      </c>
      <c r="N5" s="46">
        <v>3</v>
      </c>
      <c r="O5" s="45">
        <v>6</v>
      </c>
      <c r="P5" s="47">
        <v>7</v>
      </c>
      <c r="Q5" s="45">
        <v>2</v>
      </c>
      <c r="R5" s="45">
        <v>4</v>
      </c>
      <c r="S5" s="48"/>
      <c r="T5" s="2">
        <f>F5+G5-J5</f>
        <v>48</v>
      </c>
      <c r="U5" s="3">
        <f>V5-T5</f>
        <v>-1</v>
      </c>
      <c r="V5" s="49">
        <v>47</v>
      </c>
      <c r="W5" s="50"/>
      <c r="X5" s="51"/>
      <c r="Y5" s="52"/>
      <c r="Z5" s="38"/>
      <c r="AA5" s="41"/>
      <c r="AB5" s="23"/>
      <c r="AC5" s="39"/>
    </row>
    <row r="6" spans="1:30" s="40" customFormat="1" ht="23.1" customHeight="1" x14ac:dyDescent="0.2">
      <c r="A6" s="65" t="s">
        <v>34</v>
      </c>
      <c r="B6" s="69">
        <v>12</v>
      </c>
      <c r="C6" s="53" t="s">
        <v>35</v>
      </c>
      <c r="D6" s="54"/>
      <c r="E6" s="55"/>
      <c r="F6" s="73"/>
      <c r="G6" s="42">
        <v>12</v>
      </c>
      <c r="H6" s="43">
        <v>4.3</v>
      </c>
      <c r="I6" s="43"/>
      <c r="J6" s="29">
        <f t="shared" si="1"/>
        <v>0</v>
      </c>
      <c r="K6" s="44"/>
      <c r="L6" s="45"/>
      <c r="M6" s="46"/>
      <c r="N6" s="46"/>
      <c r="O6" s="45"/>
      <c r="P6" s="47"/>
      <c r="Q6" s="45"/>
      <c r="R6" s="45"/>
      <c r="S6" s="48"/>
      <c r="T6" s="2">
        <f>F6+G6-J6</f>
        <v>12</v>
      </c>
      <c r="U6" s="3">
        <f>V6-T6</f>
        <v>-3</v>
      </c>
      <c r="V6" s="49">
        <v>9</v>
      </c>
      <c r="W6" s="50"/>
      <c r="X6" s="51"/>
      <c r="Y6" s="52"/>
      <c r="Z6" s="38"/>
      <c r="AA6" s="41"/>
      <c r="AB6" s="23"/>
      <c r="AC6" s="39"/>
      <c r="AD6" s="1"/>
    </row>
  </sheetData>
  <pageMargins left="0.75" right="0.75" top="1" bottom="1" header="0.5" footer="0.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5"/>
  <dimension ref="A1:AC1"/>
  <sheetViews>
    <sheetView workbookViewId="0"/>
  </sheetViews>
  <sheetFormatPr baseColWidth="10" defaultColWidth="9.375" defaultRowHeight="23.1" customHeight="1" x14ac:dyDescent="0.2"/>
  <cols>
    <col min="1" max="1" width="28.75" style="66" customWidth="1"/>
    <col min="2" max="2" width="14.25" style="70" bestFit="1" customWidth="1"/>
    <col min="3" max="3" width="23.625" style="58" customWidth="1"/>
    <col min="4" max="4" width="13" style="59" customWidth="1"/>
    <col min="5" max="5" width="10.375" style="56" hidden="1" customWidth="1"/>
    <col min="6" max="6" width="9.375" style="40" customWidth="1"/>
    <col min="7" max="7" width="8.75" style="60" customWidth="1"/>
    <col min="8" max="9" width="9" style="4" customWidth="1"/>
    <col min="10" max="10" width="9.375" style="57" customWidth="1"/>
    <col min="11" max="11" width="9" style="57" customWidth="1"/>
    <col min="12" max="12" width="9.375" style="57" customWidth="1"/>
    <col min="13" max="14" width="9.375" style="61" customWidth="1"/>
    <col min="15" max="19" width="9.375" style="57" customWidth="1"/>
    <col min="20" max="20" width="9.375" style="5" customWidth="1"/>
    <col min="21" max="22" width="9.375" style="1" customWidth="1"/>
    <col min="23" max="23" width="9.625" style="1" customWidth="1"/>
    <col min="24" max="29" width="12.625" style="1" customWidth="1"/>
    <col min="30" max="16384" width="9.375" style="1"/>
  </cols>
  <sheetData>
    <row r="1" spans="1:29" ht="35.1" customHeight="1" thickBot="1" x14ac:dyDescent="0.25">
      <c r="A1" s="62" t="s">
        <v>14</v>
      </c>
      <c r="B1" s="67" t="s">
        <v>4</v>
      </c>
      <c r="C1" s="7" t="s">
        <v>37</v>
      </c>
      <c r="D1" s="8" t="s">
        <v>5</v>
      </c>
      <c r="E1" s="9"/>
      <c r="F1" s="71" t="s">
        <v>28</v>
      </c>
      <c r="G1" s="10" t="s">
        <v>29</v>
      </c>
      <c r="H1" s="11" t="s">
        <v>30</v>
      </c>
      <c r="I1" s="11" t="s">
        <v>15</v>
      </c>
      <c r="J1" s="12" t="s">
        <v>39</v>
      </c>
      <c r="K1" s="13" t="s">
        <v>6</v>
      </c>
      <c r="L1" s="14" t="s">
        <v>7</v>
      </c>
      <c r="M1" s="15" t="s">
        <v>8</v>
      </c>
      <c r="N1" s="15" t="s">
        <v>36</v>
      </c>
      <c r="O1" s="14" t="s">
        <v>9</v>
      </c>
      <c r="P1" s="14" t="s">
        <v>10</v>
      </c>
      <c r="Q1" s="14" t="s">
        <v>16</v>
      </c>
      <c r="R1" s="14" t="s">
        <v>17</v>
      </c>
      <c r="S1" s="16" t="s">
        <v>18</v>
      </c>
      <c r="T1" s="17" t="s">
        <v>32</v>
      </c>
      <c r="U1" s="17" t="s">
        <v>19</v>
      </c>
      <c r="V1" s="18" t="s">
        <v>31</v>
      </c>
      <c r="W1" s="19" t="s">
        <v>20</v>
      </c>
      <c r="X1" s="6" t="s">
        <v>21</v>
      </c>
      <c r="Y1" s="20" t="s">
        <v>22</v>
      </c>
      <c r="Z1" s="21" t="s">
        <v>23</v>
      </c>
      <c r="AA1" s="6" t="s">
        <v>38</v>
      </c>
      <c r="AB1" s="6" t="s">
        <v>11</v>
      </c>
      <c r="AC1" s="22" t="s">
        <v>12</v>
      </c>
    </row>
  </sheetData>
  <pageMargins left="0.75" right="0.75" top="1" bottom="1" header="0.5" footer="0.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6"/>
  <dimension ref="A1:AC5"/>
  <sheetViews>
    <sheetView workbookViewId="0">
      <selection activeCell="B8" sqref="B8"/>
    </sheetView>
  </sheetViews>
  <sheetFormatPr baseColWidth="10" defaultColWidth="9.375" defaultRowHeight="23.1" customHeight="1" x14ac:dyDescent="0.2"/>
  <cols>
    <col min="1" max="1" width="28.75" style="66" customWidth="1"/>
    <col min="2" max="2" width="14.25" style="70" bestFit="1" customWidth="1"/>
    <col min="3" max="3" width="23.625" style="58" customWidth="1"/>
    <col min="4" max="4" width="13" style="59" customWidth="1"/>
    <col min="5" max="5" width="10.375" style="56" hidden="1" customWidth="1"/>
    <col min="6" max="6" width="9.375" style="40" customWidth="1"/>
    <col min="7" max="7" width="8.75" style="60" customWidth="1"/>
    <col min="8" max="9" width="9" style="4" customWidth="1"/>
    <col min="10" max="10" width="9.375" style="57" customWidth="1"/>
    <col min="11" max="11" width="9" style="57" customWidth="1"/>
    <col min="12" max="12" width="9.375" style="57" customWidth="1"/>
    <col min="13" max="14" width="9.375" style="61" customWidth="1"/>
    <col min="15" max="19" width="9.375" style="57" customWidth="1"/>
    <col min="20" max="20" width="9.375" style="5" customWidth="1"/>
    <col min="21" max="22" width="9.375" style="1" customWidth="1"/>
    <col min="23" max="23" width="9.625" style="1" customWidth="1"/>
    <col min="24" max="29" width="12.625" style="1" customWidth="1"/>
    <col min="30" max="16384" width="9.375" style="1"/>
  </cols>
  <sheetData>
    <row r="1" spans="1:29" ht="35.1" customHeight="1" thickBot="1" x14ac:dyDescent="0.25">
      <c r="A1" s="62" t="s">
        <v>14</v>
      </c>
      <c r="B1" s="67" t="s">
        <v>4</v>
      </c>
      <c r="C1" s="7" t="s">
        <v>37</v>
      </c>
      <c r="D1" s="8" t="s">
        <v>5</v>
      </c>
      <c r="E1" s="9"/>
      <c r="F1" s="71" t="s">
        <v>28</v>
      </c>
      <c r="G1" s="10" t="s">
        <v>29</v>
      </c>
      <c r="H1" s="11" t="s">
        <v>30</v>
      </c>
      <c r="I1" s="11" t="s">
        <v>15</v>
      </c>
      <c r="J1" s="12" t="s">
        <v>39</v>
      </c>
      <c r="K1" s="13" t="s">
        <v>6</v>
      </c>
      <c r="L1" s="14" t="s">
        <v>7</v>
      </c>
      <c r="M1" s="15" t="s">
        <v>8</v>
      </c>
      <c r="N1" s="15" t="s">
        <v>36</v>
      </c>
      <c r="O1" s="14" t="s">
        <v>9</v>
      </c>
      <c r="P1" s="14" t="s">
        <v>10</v>
      </c>
      <c r="Q1" s="14" t="s">
        <v>16</v>
      </c>
      <c r="R1" s="14" t="s">
        <v>17</v>
      </c>
      <c r="S1" s="16" t="s">
        <v>18</v>
      </c>
      <c r="T1" s="17" t="s">
        <v>32</v>
      </c>
      <c r="U1" s="17" t="s">
        <v>19</v>
      </c>
      <c r="V1" s="18" t="s">
        <v>31</v>
      </c>
      <c r="W1" s="19" t="s">
        <v>20</v>
      </c>
      <c r="X1" s="6" t="s">
        <v>21</v>
      </c>
      <c r="Y1" s="20" t="s">
        <v>22</v>
      </c>
      <c r="Z1" s="21" t="s">
        <v>23</v>
      </c>
      <c r="AA1" s="6" t="s">
        <v>38</v>
      </c>
      <c r="AB1" s="6" t="s">
        <v>11</v>
      </c>
      <c r="AC1" s="22" t="s">
        <v>12</v>
      </c>
    </row>
    <row r="2" spans="1:29" ht="23.1" customHeight="1" x14ac:dyDescent="0.2">
      <c r="A2" s="65" t="s">
        <v>45</v>
      </c>
      <c r="B2" s="69">
        <v>12</v>
      </c>
      <c r="C2" s="53" t="s">
        <v>44</v>
      </c>
      <c r="D2" s="54"/>
      <c r="E2" s="55"/>
      <c r="F2" s="73"/>
      <c r="G2" s="42">
        <v>12</v>
      </c>
      <c r="H2" s="43">
        <v>4.3</v>
      </c>
      <c r="I2" s="43"/>
      <c r="J2" s="29">
        <f t="shared" ref="J2:J5" si="0">SUM(K2:S2)</f>
        <v>0</v>
      </c>
      <c r="K2" s="44"/>
      <c r="L2" s="45"/>
      <c r="M2" s="46"/>
      <c r="N2" s="46"/>
      <c r="O2" s="45"/>
      <c r="P2" s="47"/>
      <c r="Q2" s="45"/>
      <c r="R2" s="45"/>
      <c r="S2" s="48"/>
      <c r="T2" s="2">
        <f>F2+G2-J2</f>
        <v>12</v>
      </c>
      <c r="U2" s="3">
        <f>V2-T2</f>
        <v>-3</v>
      </c>
      <c r="V2" s="49">
        <v>9</v>
      </c>
      <c r="W2" s="50"/>
      <c r="X2" s="51"/>
      <c r="Y2" s="52"/>
      <c r="Z2" s="38"/>
      <c r="AA2" s="41"/>
      <c r="AB2" s="23"/>
      <c r="AC2" s="39"/>
    </row>
    <row r="3" spans="1:29" ht="23.1" customHeight="1" x14ac:dyDescent="0.2">
      <c r="A3" s="65" t="s">
        <v>46</v>
      </c>
      <c r="B3" s="69">
        <v>13</v>
      </c>
      <c r="C3" s="53" t="s">
        <v>44</v>
      </c>
      <c r="D3" s="54"/>
      <c r="E3" s="55"/>
      <c r="F3" s="73"/>
      <c r="G3" s="42">
        <v>12</v>
      </c>
      <c r="H3" s="43">
        <v>4.3</v>
      </c>
      <c r="I3" s="43"/>
      <c r="J3" s="29">
        <f t="shared" si="0"/>
        <v>0</v>
      </c>
      <c r="K3" s="44"/>
      <c r="L3" s="45"/>
      <c r="M3" s="46"/>
      <c r="N3" s="46"/>
      <c r="O3" s="45"/>
      <c r="P3" s="47"/>
      <c r="Q3" s="45"/>
      <c r="R3" s="45"/>
      <c r="S3" s="48"/>
      <c r="T3" s="2">
        <f t="shared" ref="T3:T5" si="1">F3+G3-J3</f>
        <v>12</v>
      </c>
      <c r="U3" s="3">
        <f t="shared" ref="U3:U5" si="2">V3-T3</f>
        <v>-2</v>
      </c>
      <c r="V3" s="49">
        <v>10</v>
      </c>
      <c r="W3" s="50"/>
      <c r="X3" s="51"/>
      <c r="Y3" s="52"/>
      <c r="Z3" s="38"/>
      <c r="AA3" s="41"/>
      <c r="AB3" s="23"/>
      <c r="AC3" s="39"/>
    </row>
    <row r="4" spans="1:29" ht="23.1" customHeight="1" x14ac:dyDescent="0.2">
      <c r="A4" s="65" t="s">
        <v>47</v>
      </c>
      <c r="B4" s="69">
        <v>14</v>
      </c>
      <c r="C4" s="53" t="s">
        <v>44</v>
      </c>
      <c r="D4" s="54"/>
      <c r="E4" s="55"/>
      <c r="F4" s="73"/>
      <c r="G4" s="42">
        <v>12</v>
      </c>
      <c r="H4" s="43">
        <v>4.3</v>
      </c>
      <c r="I4" s="43"/>
      <c r="J4" s="29">
        <f t="shared" si="0"/>
        <v>0</v>
      </c>
      <c r="K4" s="44"/>
      <c r="L4" s="45"/>
      <c r="M4" s="46"/>
      <c r="N4" s="46"/>
      <c r="O4" s="45"/>
      <c r="P4" s="47"/>
      <c r="Q4" s="45"/>
      <c r="R4" s="45"/>
      <c r="S4" s="48"/>
      <c r="T4" s="2">
        <f t="shared" si="1"/>
        <v>12</v>
      </c>
      <c r="U4" s="3">
        <f t="shared" si="2"/>
        <v>-1</v>
      </c>
      <c r="V4" s="49">
        <v>11</v>
      </c>
      <c r="W4" s="50"/>
      <c r="X4" s="51"/>
      <c r="Y4" s="52"/>
      <c r="Z4" s="38"/>
      <c r="AA4" s="41"/>
      <c r="AB4" s="23"/>
      <c r="AC4" s="39"/>
    </row>
    <row r="5" spans="1:29" ht="23.1" customHeight="1" x14ac:dyDescent="0.2">
      <c r="A5" s="65" t="s">
        <v>48</v>
      </c>
      <c r="B5" s="69">
        <v>15</v>
      </c>
      <c r="C5" s="53" t="s">
        <v>44</v>
      </c>
      <c r="D5" s="54"/>
      <c r="E5" s="55"/>
      <c r="F5" s="73"/>
      <c r="G5" s="42">
        <v>12</v>
      </c>
      <c r="H5" s="43">
        <v>4.3</v>
      </c>
      <c r="I5" s="43"/>
      <c r="J5" s="29">
        <f t="shared" si="0"/>
        <v>0</v>
      </c>
      <c r="K5" s="44"/>
      <c r="L5" s="45"/>
      <c r="M5" s="46"/>
      <c r="N5" s="46"/>
      <c r="O5" s="45"/>
      <c r="P5" s="47"/>
      <c r="Q5" s="45"/>
      <c r="R5" s="45"/>
      <c r="S5" s="48"/>
      <c r="T5" s="2">
        <f t="shared" si="1"/>
        <v>12</v>
      </c>
      <c r="U5" s="3">
        <f t="shared" si="2"/>
        <v>0</v>
      </c>
      <c r="V5" s="49">
        <v>12</v>
      </c>
      <c r="W5" s="50"/>
      <c r="X5" s="51"/>
      <c r="Y5" s="52"/>
      <c r="Z5" s="38"/>
      <c r="AA5" s="41"/>
      <c r="AB5" s="23"/>
      <c r="AC5" s="39"/>
    </row>
  </sheetData>
  <pageMargins left="0.75" right="0.75" top="1" bottom="1" header="0.5" footer="0.5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7"/>
  <dimension ref="A1:G15"/>
  <sheetViews>
    <sheetView workbookViewId="0">
      <selection activeCell="G2" sqref="G2"/>
    </sheetView>
  </sheetViews>
  <sheetFormatPr baseColWidth="10" defaultColWidth="9.375" defaultRowHeight="23.1" customHeight="1" x14ac:dyDescent="0.2"/>
  <cols>
    <col min="1" max="1" width="23.625" style="58" customWidth="1"/>
    <col min="2" max="2" width="28.75" style="66" customWidth="1"/>
    <col min="3" max="3" width="13" style="59" customWidth="1"/>
    <col min="4" max="4" width="10.375" style="56" hidden="1" customWidth="1"/>
    <col min="5" max="5" width="9" style="4" customWidth="1"/>
    <col min="6" max="6" width="9.375" style="1" customWidth="1"/>
    <col min="7" max="7" width="9.375" style="74" customWidth="1"/>
    <col min="8" max="16384" width="9.375" style="1"/>
  </cols>
  <sheetData>
    <row r="1" spans="1:7" ht="35.1" customHeight="1" thickBot="1" x14ac:dyDescent="0.25">
      <c r="A1" s="7" t="s">
        <v>37</v>
      </c>
      <c r="B1" s="62" t="s">
        <v>14</v>
      </c>
      <c r="C1" s="8" t="s">
        <v>5</v>
      </c>
      <c r="D1" s="9"/>
      <c r="E1" s="11" t="s">
        <v>30</v>
      </c>
      <c r="F1" s="18" t="s">
        <v>31</v>
      </c>
      <c r="G1" s="75" t="s">
        <v>21</v>
      </c>
    </row>
    <row r="2" spans="1:7" ht="23.1" customHeight="1" x14ac:dyDescent="0.2">
      <c r="A2" s="24" t="s">
        <v>42</v>
      </c>
      <c r="B2" s="63" t="s">
        <v>13</v>
      </c>
      <c r="C2" s="25" t="s">
        <v>25</v>
      </c>
      <c r="E2" s="28">
        <v>3.68</v>
      </c>
      <c r="F2" s="34">
        <v>27</v>
      </c>
      <c r="G2" s="74">
        <v>99.36</v>
      </c>
    </row>
    <row r="3" spans="1:7" ht="23.1" customHeight="1" x14ac:dyDescent="0.2">
      <c r="A3" s="53" t="s">
        <v>40</v>
      </c>
      <c r="B3" s="65" t="s">
        <v>3</v>
      </c>
      <c r="C3" s="54">
        <v>7072</v>
      </c>
      <c r="E3" s="43">
        <v>4.75</v>
      </c>
      <c r="F3" s="49">
        <v>20</v>
      </c>
      <c r="G3" s="74">
        <v>95</v>
      </c>
    </row>
    <row r="4" spans="1:7" ht="23.1" customHeight="1" x14ac:dyDescent="0.2">
      <c r="A4" s="53" t="s">
        <v>41</v>
      </c>
      <c r="B4" s="65" t="s">
        <v>33</v>
      </c>
      <c r="C4" s="54"/>
      <c r="E4" s="43">
        <v>1</v>
      </c>
      <c r="F4" s="49">
        <v>23</v>
      </c>
      <c r="G4" s="74">
        <v>23</v>
      </c>
    </row>
    <row r="5" spans="1:7" ht="23.1" customHeight="1" x14ac:dyDescent="0.2">
      <c r="A5" s="53" t="s">
        <v>43</v>
      </c>
      <c r="B5" s="64" t="s">
        <v>0</v>
      </c>
      <c r="C5" s="54" t="s">
        <v>1</v>
      </c>
      <c r="E5" s="43">
        <v>6.55</v>
      </c>
      <c r="F5" s="49">
        <v>47</v>
      </c>
      <c r="G5" s="74">
        <v>307.84999999999997</v>
      </c>
    </row>
    <row r="6" spans="1:7" ht="23.1" customHeight="1" x14ac:dyDescent="0.2">
      <c r="A6" s="53" t="s">
        <v>44</v>
      </c>
      <c r="B6" s="65" t="s">
        <v>45</v>
      </c>
      <c r="C6" s="54"/>
      <c r="E6" s="43">
        <v>4.3</v>
      </c>
      <c r="F6" s="49">
        <v>9</v>
      </c>
      <c r="G6" s="74">
        <v>38.699999999999996</v>
      </c>
    </row>
    <row r="7" spans="1:7" ht="23.1" customHeight="1" x14ac:dyDescent="0.2">
      <c r="A7" s="53" t="s">
        <v>44</v>
      </c>
      <c r="B7" s="65" t="s">
        <v>46</v>
      </c>
      <c r="C7" s="54"/>
      <c r="E7" s="43">
        <v>4.3</v>
      </c>
      <c r="F7" s="49">
        <v>10</v>
      </c>
      <c r="G7" s="74">
        <v>43</v>
      </c>
    </row>
    <row r="8" spans="1:7" ht="23.1" customHeight="1" x14ac:dyDescent="0.2">
      <c r="A8" s="53" t="s">
        <v>44</v>
      </c>
      <c r="B8" s="65" t="s">
        <v>47</v>
      </c>
      <c r="C8" s="54"/>
      <c r="E8" s="43">
        <v>4.3</v>
      </c>
      <c r="F8" s="49">
        <v>11</v>
      </c>
      <c r="G8" s="74">
        <v>47.3</v>
      </c>
    </row>
    <row r="9" spans="1:7" ht="23.1" customHeight="1" x14ac:dyDescent="0.2">
      <c r="A9" s="53" t="s">
        <v>44</v>
      </c>
      <c r="B9" s="65" t="s">
        <v>48</v>
      </c>
      <c r="C9" s="54"/>
      <c r="E9" s="43">
        <v>4.3</v>
      </c>
      <c r="F9" s="49">
        <v>12</v>
      </c>
      <c r="G9" s="74">
        <v>51.599999999999994</v>
      </c>
    </row>
    <row r="10" spans="1:7" ht="23.1" customHeight="1" x14ac:dyDescent="0.2">
      <c r="A10" s="53" t="s">
        <v>40</v>
      </c>
      <c r="B10" s="65" t="s">
        <v>49</v>
      </c>
      <c r="C10" s="54">
        <v>7072</v>
      </c>
      <c r="E10" s="43">
        <v>4.75</v>
      </c>
      <c r="F10" s="49">
        <v>20</v>
      </c>
      <c r="G10" s="74">
        <v>95</v>
      </c>
    </row>
    <row r="11" spans="1:7" ht="23.1" customHeight="1" x14ac:dyDescent="0.2">
      <c r="A11" s="53" t="s">
        <v>40</v>
      </c>
      <c r="B11" s="65" t="s">
        <v>50</v>
      </c>
      <c r="C11" s="54">
        <v>7072</v>
      </c>
      <c r="E11" s="43">
        <v>4.75</v>
      </c>
      <c r="F11" s="49">
        <v>21</v>
      </c>
      <c r="G11" s="74">
        <v>99.75</v>
      </c>
    </row>
    <row r="12" spans="1:7" ht="23.1" customHeight="1" x14ac:dyDescent="0.2">
      <c r="A12" s="53" t="s">
        <v>40</v>
      </c>
      <c r="B12" s="65" t="s">
        <v>51</v>
      </c>
      <c r="C12" s="54">
        <v>7072</v>
      </c>
      <c r="E12" s="43">
        <v>4.75</v>
      </c>
      <c r="F12" s="49">
        <v>22</v>
      </c>
      <c r="G12" s="74">
        <v>104.5</v>
      </c>
    </row>
    <row r="13" spans="1:7" ht="23.1" customHeight="1" x14ac:dyDescent="0.2">
      <c r="A13" s="53" t="s">
        <v>40</v>
      </c>
      <c r="B13" s="65" t="s">
        <v>52</v>
      </c>
      <c r="C13" s="54">
        <v>7072</v>
      </c>
      <c r="E13" s="43">
        <v>4.75</v>
      </c>
      <c r="F13" s="49">
        <v>23</v>
      </c>
      <c r="G13" s="74">
        <v>109.25</v>
      </c>
    </row>
    <row r="14" spans="1:7" ht="23.1" customHeight="1" x14ac:dyDescent="0.2">
      <c r="A14" s="53" t="s">
        <v>40</v>
      </c>
      <c r="B14" s="65" t="s">
        <v>53</v>
      </c>
      <c r="C14" s="54">
        <v>7072</v>
      </c>
      <c r="E14" s="43">
        <v>4.75</v>
      </c>
      <c r="F14" s="49">
        <v>24</v>
      </c>
      <c r="G14" s="74">
        <v>114</v>
      </c>
    </row>
    <row r="15" spans="1:7" ht="23.1" customHeight="1" x14ac:dyDescent="0.2">
      <c r="A15" s="53" t="s">
        <v>40</v>
      </c>
      <c r="B15" s="65" t="s">
        <v>54</v>
      </c>
      <c r="C15" s="54">
        <v>7072</v>
      </c>
      <c r="E15" s="43">
        <v>4.75</v>
      </c>
      <c r="F15" s="49">
        <v>25</v>
      </c>
      <c r="G15" s="74">
        <v>118.75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Gestion</vt:lpstr>
      <vt:lpstr>Anima</vt:lpstr>
      <vt:lpstr>Acti-Pub</vt:lpstr>
      <vt:lpstr>ArtBois</vt:lpstr>
      <vt:lpstr>Avomarks</vt:lpstr>
      <vt:lpstr>Ceka</vt:lpstr>
      <vt:lpstr>Inventaire</vt:lpstr>
    </vt:vector>
  </TitlesOfParts>
  <Company>CRCL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R</dc:creator>
  <cp:lastModifiedBy>lacy</cp:lastModifiedBy>
  <cp:lastPrinted>2013-06-06T09:01:53Z</cp:lastPrinted>
  <dcterms:created xsi:type="dcterms:W3CDTF">2012-05-14T13:00:13Z</dcterms:created>
  <dcterms:modified xsi:type="dcterms:W3CDTF">2014-04-06T06:07:57Z</dcterms:modified>
</cp:coreProperties>
</file>