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-225" yWindow="2220" windowWidth="20730" windowHeight="9600" activeTab="1"/>
  </bookViews>
  <sheets>
    <sheet name="FAM 2014 - cycle 3" sheetId="32" r:id="rId1"/>
    <sheet name="Cycle 3 2014" sheetId="33" r:id="rId2"/>
    <sheet name="Récup fériés" sheetId="29" state="hidden" r:id="rId3"/>
    <sheet name="Feuil1" sheetId="34" r:id="rId4"/>
  </sheets>
  <definedNames>
    <definedName name="_xlnm.Print_Area" localSheetId="0">'FAM 2014 - cycle 3'!$A$1:$Z$60</definedName>
  </definedNames>
  <calcPr calcId="145621"/>
</workbook>
</file>

<file path=xl/calcChain.xml><?xml version="1.0" encoding="utf-8"?>
<calcChain xmlns="http://schemas.openxmlformats.org/spreadsheetml/2006/main">
  <c r="D101" i="33" l="1"/>
  <c r="E101" i="33"/>
  <c r="F101" i="33"/>
  <c r="G101" i="33"/>
  <c r="H101" i="33"/>
  <c r="I101" i="33"/>
  <c r="J101" i="33"/>
  <c r="K101" i="33"/>
  <c r="C101" i="33"/>
  <c r="D6" i="34"/>
  <c r="D7" i="34"/>
  <c r="D8" i="34"/>
  <c r="D9" i="34"/>
  <c r="D10" i="34"/>
  <c r="D11" i="34"/>
  <c r="D12" i="34"/>
  <c r="D13" i="34"/>
  <c r="D14" i="34"/>
  <c r="D15" i="34"/>
  <c r="D3" i="34"/>
  <c r="D4" i="34"/>
  <c r="D5" i="34"/>
  <c r="D2" i="34"/>
  <c r="C3" i="34"/>
  <c r="C4" i="34"/>
  <c r="C5" i="34"/>
  <c r="C6" i="34"/>
  <c r="C7" i="34"/>
  <c r="C8" i="34"/>
  <c r="C9" i="34"/>
  <c r="C10" i="34"/>
  <c r="C11" i="34"/>
  <c r="C12" i="34"/>
  <c r="C13" i="34"/>
  <c r="C14" i="34"/>
  <c r="C15" i="34"/>
  <c r="C2" i="34"/>
  <c r="B3" i="34"/>
  <c r="B4" i="34"/>
  <c r="B5" i="34"/>
  <c r="B6" i="34"/>
  <c r="B7" i="34"/>
  <c r="B8" i="34"/>
  <c r="B9" i="34"/>
  <c r="B10" i="34"/>
  <c r="B11" i="34"/>
  <c r="B12" i="34"/>
  <c r="B13" i="34"/>
  <c r="B14" i="34"/>
  <c r="B15" i="34"/>
  <c r="B2" i="34"/>
  <c r="C7" i="33"/>
  <c r="AG7" i="33"/>
  <c r="AJ7" i="33"/>
  <c r="AP7" i="33"/>
  <c r="AV7" i="33"/>
  <c r="BB7" i="33"/>
  <c r="BH7" i="33"/>
  <c r="BN7" i="33"/>
  <c r="AM7" i="33"/>
  <c r="AS7" i="33"/>
  <c r="AY7" i="33"/>
  <c r="BE7" i="33"/>
  <c r="BK7" i="33"/>
  <c r="I7" i="33"/>
  <c r="L7" i="33"/>
  <c r="R7" i="33"/>
  <c r="X7" i="33"/>
  <c r="AD7" i="33"/>
  <c r="O7" i="33"/>
  <c r="U7" i="33"/>
  <c r="AA7" i="33"/>
  <c r="F7" i="33"/>
  <c r="AC62" i="32" l="1"/>
  <c r="AC121" i="32" s="1"/>
  <c r="AC180" i="32" s="1"/>
  <c r="AC239" i="32" s="1"/>
  <c r="AC298" i="32" s="1"/>
  <c r="AC357" i="32" s="1"/>
  <c r="AC416" i="32" s="1"/>
  <c r="AC476" i="32" s="1"/>
  <c r="AC535" i="32" s="1"/>
  <c r="AC594" i="32" s="1"/>
  <c r="AC653" i="32" s="1"/>
  <c r="AC712" i="32" s="1"/>
  <c r="AC771" i="32" s="1"/>
  <c r="AC830" i="32" s="1"/>
  <c r="AC889" i="32" s="1"/>
  <c r="BN6" i="33"/>
  <c r="BH6" i="33"/>
  <c r="AA6" i="33"/>
  <c r="U6" i="33"/>
  <c r="BN23" i="33"/>
  <c r="BH23" i="33"/>
  <c r="BH55" i="33" s="1"/>
  <c r="BH56" i="33" s="1"/>
  <c r="C3" i="33"/>
  <c r="E115" i="33"/>
  <c r="E114" i="33"/>
  <c r="E113" i="33"/>
  <c r="E112" i="33"/>
  <c r="E111" i="33"/>
  <c r="E110" i="33"/>
  <c r="E109" i="33"/>
  <c r="BM85" i="33"/>
  <c r="AU85" i="33"/>
  <c r="AI85" i="33"/>
  <c r="BQ68" i="33"/>
  <c r="BN68" i="33"/>
  <c r="BK68" i="33"/>
  <c r="BH68" i="33"/>
  <c r="BE68" i="33"/>
  <c r="BB68" i="33"/>
  <c r="AY68" i="33"/>
  <c r="AV68" i="33"/>
  <c r="AS68" i="33"/>
  <c r="AP68" i="33"/>
  <c r="AM68" i="33"/>
  <c r="AJ68" i="33"/>
  <c r="AG68" i="33"/>
  <c r="AD68" i="33"/>
  <c r="AA68" i="33"/>
  <c r="X68" i="33"/>
  <c r="U68" i="33"/>
  <c r="R68" i="33"/>
  <c r="O68" i="33"/>
  <c r="L68" i="33"/>
  <c r="I68" i="33"/>
  <c r="F68" i="33"/>
  <c r="C68" i="33"/>
  <c r="BQ54" i="33"/>
  <c r="BK54" i="33"/>
  <c r="BH54" i="33"/>
  <c r="BE54" i="33"/>
  <c r="BB54" i="33"/>
  <c r="AY54" i="33"/>
  <c r="AV54" i="33"/>
  <c r="AS54" i="33"/>
  <c r="AP54" i="33"/>
  <c r="AM54" i="33"/>
  <c r="AG54" i="33"/>
  <c r="AD54" i="33"/>
  <c r="AA54" i="33"/>
  <c r="X54" i="33"/>
  <c r="U54" i="33"/>
  <c r="R54" i="33"/>
  <c r="O54" i="33"/>
  <c r="L54" i="33"/>
  <c r="I54" i="33"/>
  <c r="F54" i="33"/>
  <c r="C54" i="33"/>
  <c r="BN54" i="33"/>
  <c r="AJ54" i="33"/>
  <c r="R23" i="33"/>
  <c r="R55" i="33" s="1"/>
  <c r="O23" i="33"/>
  <c r="O55" i="33" s="1"/>
  <c r="BK23" i="33"/>
  <c r="BE23" i="33"/>
  <c r="BB23" i="33"/>
  <c r="AY23" i="33"/>
  <c r="AV23" i="33"/>
  <c r="AV55" i="33" s="1"/>
  <c r="AS23" i="33"/>
  <c r="AP23" i="33"/>
  <c r="AM23" i="33"/>
  <c r="AJ23" i="33"/>
  <c r="AJ55" i="33" s="1"/>
  <c r="AG23" i="33"/>
  <c r="AD23" i="33"/>
  <c r="AD55" i="33" s="1"/>
  <c r="AA23" i="33"/>
  <c r="X23" i="33"/>
  <c r="U23" i="33"/>
  <c r="L23" i="33"/>
  <c r="L55" i="33" s="1"/>
  <c r="L6" i="33"/>
  <c r="BQ5" i="33"/>
  <c r="BQ6" i="33" s="1"/>
  <c r="BK5" i="33"/>
  <c r="BK6" i="33" s="1"/>
  <c r="BE5" i="33"/>
  <c r="BE6" i="33" s="1"/>
  <c r="BB5" i="33"/>
  <c r="BB6" i="33" s="1"/>
  <c r="AY5" i="33"/>
  <c r="AY6" i="33" s="1"/>
  <c r="AV5" i="33"/>
  <c r="AV6" i="33" s="1"/>
  <c r="AS5" i="33"/>
  <c r="AS6" i="33" s="1"/>
  <c r="AP5" i="33"/>
  <c r="AP6" i="33" s="1"/>
  <c r="AM5" i="33"/>
  <c r="AM6" i="33" s="1"/>
  <c r="AJ5" i="33"/>
  <c r="AJ6" i="33" s="1"/>
  <c r="AG5" i="33"/>
  <c r="AG6" i="33" s="1"/>
  <c r="AD5" i="33"/>
  <c r="AD6" i="33" s="1"/>
  <c r="X5" i="33"/>
  <c r="X6" i="33" s="1"/>
  <c r="R5" i="33"/>
  <c r="R6" i="33" s="1"/>
  <c r="O5" i="33"/>
  <c r="O6" i="33" s="1"/>
  <c r="I5" i="33"/>
  <c r="I6" i="33" s="1"/>
  <c r="F5" i="33"/>
  <c r="F6" i="33" s="1"/>
  <c r="C5" i="33"/>
  <c r="C6" i="33" s="1"/>
  <c r="BK2" i="33"/>
  <c r="BH2" i="33"/>
  <c r="BE2" i="33"/>
  <c r="BB2" i="33"/>
  <c r="AY2" i="33"/>
  <c r="AV2" i="33"/>
  <c r="AS2" i="33"/>
  <c r="AP2" i="33"/>
  <c r="AM2" i="33"/>
  <c r="AJ2" i="33"/>
  <c r="AG2" i="33"/>
  <c r="AD2" i="33"/>
  <c r="AA2" i="33"/>
  <c r="X2" i="33"/>
  <c r="U2" i="33"/>
  <c r="O2" i="33"/>
  <c r="L2" i="33"/>
  <c r="AA62" i="32"/>
  <c r="AB62" i="32" s="1"/>
  <c r="A121" i="32"/>
  <c r="AA121" i="32" s="1"/>
  <c r="AB121" i="32" s="1"/>
  <c r="A62" i="32"/>
  <c r="AB3" i="32"/>
  <c r="AA3" i="32"/>
  <c r="W945" i="32"/>
  <c r="T945" i="32"/>
  <c r="Q945" i="32"/>
  <c r="N945" i="32"/>
  <c r="K945" i="32"/>
  <c r="H945" i="32"/>
  <c r="E945" i="32"/>
  <c r="W944" i="32"/>
  <c r="T944" i="32"/>
  <c r="Q944" i="32"/>
  <c r="N944" i="32"/>
  <c r="K944" i="32"/>
  <c r="H944" i="32"/>
  <c r="E944" i="32"/>
  <c r="Y942" i="32"/>
  <c r="V942" i="32"/>
  <c r="S942" i="32"/>
  <c r="P942" i="32"/>
  <c r="M942" i="32"/>
  <c r="J942" i="32"/>
  <c r="G942" i="32"/>
  <c r="Y940" i="32"/>
  <c r="V940" i="32"/>
  <c r="S940" i="32"/>
  <c r="P940" i="32"/>
  <c r="M940" i="32"/>
  <c r="J940" i="32"/>
  <c r="G940" i="32"/>
  <c r="Y938" i="32"/>
  <c r="V938" i="32"/>
  <c r="S938" i="32"/>
  <c r="P938" i="32"/>
  <c r="M938" i="32"/>
  <c r="J938" i="32"/>
  <c r="G938" i="32"/>
  <c r="Y936" i="32"/>
  <c r="V936" i="32"/>
  <c r="S936" i="32"/>
  <c r="P936" i="32"/>
  <c r="M936" i="32"/>
  <c r="J936" i="32"/>
  <c r="G936" i="32"/>
  <c r="Y934" i="32"/>
  <c r="V934" i="32"/>
  <c r="S934" i="32"/>
  <c r="P934" i="32"/>
  <c r="M934" i="32"/>
  <c r="J934" i="32"/>
  <c r="G934" i="32"/>
  <c r="Y932" i="32"/>
  <c r="V932" i="32"/>
  <c r="S932" i="32"/>
  <c r="P932" i="32"/>
  <c r="M932" i="32"/>
  <c r="J932" i="32"/>
  <c r="G932" i="32"/>
  <c r="Y930" i="32"/>
  <c r="V930" i="32"/>
  <c r="S930" i="32"/>
  <c r="P930" i="32"/>
  <c r="M930" i="32"/>
  <c r="J930" i="32"/>
  <c r="G930" i="32"/>
  <c r="Y928" i="32"/>
  <c r="V928" i="32"/>
  <c r="S928" i="32"/>
  <c r="P928" i="32"/>
  <c r="M928" i="32"/>
  <c r="J928" i="32"/>
  <c r="G928" i="32"/>
  <c r="Y926" i="32"/>
  <c r="V926" i="32"/>
  <c r="S926" i="32"/>
  <c r="P926" i="32"/>
  <c r="M926" i="32"/>
  <c r="J926" i="32"/>
  <c r="G926" i="32"/>
  <c r="Y924" i="32"/>
  <c r="V924" i="32"/>
  <c r="S924" i="32"/>
  <c r="P924" i="32"/>
  <c r="M924" i="32"/>
  <c r="J924" i="32"/>
  <c r="G924" i="32"/>
  <c r="Z924" i="32" s="1"/>
  <c r="Y922" i="32"/>
  <c r="V922" i="32"/>
  <c r="S922" i="32"/>
  <c r="P922" i="32"/>
  <c r="M922" i="32"/>
  <c r="J922" i="32"/>
  <c r="G922" i="32"/>
  <c r="Y920" i="32"/>
  <c r="V920" i="32"/>
  <c r="S920" i="32"/>
  <c r="P920" i="32"/>
  <c r="M920" i="32"/>
  <c r="J920" i="32"/>
  <c r="G920" i="32"/>
  <c r="Y918" i="32"/>
  <c r="V918" i="32"/>
  <c r="S918" i="32"/>
  <c r="P918" i="32"/>
  <c r="M918" i="32"/>
  <c r="J918" i="32"/>
  <c r="G918" i="32"/>
  <c r="Y916" i="32"/>
  <c r="V916" i="32"/>
  <c r="S916" i="32"/>
  <c r="P916" i="32"/>
  <c r="M916" i="32"/>
  <c r="J916" i="32"/>
  <c r="G916" i="32"/>
  <c r="Y914" i="32"/>
  <c r="V914" i="32"/>
  <c r="S914" i="32"/>
  <c r="P914" i="32"/>
  <c r="M914" i="32"/>
  <c r="J914" i="32"/>
  <c r="G914" i="32"/>
  <c r="Y912" i="32"/>
  <c r="V912" i="32"/>
  <c r="S912" i="32"/>
  <c r="P912" i="32"/>
  <c r="M912" i="32"/>
  <c r="J912" i="32"/>
  <c r="G912" i="32"/>
  <c r="Y910" i="32"/>
  <c r="V910" i="32"/>
  <c r="S910" i="32"/>
  <c r="P910" i="32"/>
  <c r="M910" i="32"/>
  <c r="J910" i="32"/>
  <c r="G910" i="32"/>
  <c r="Y908" i="32"/>
  <c r="V908" i="32"/>
  <c r="S908" i="32"/>
  <c r="P908" i="32"/>
  <c r="M908" i="32"/>
  <c r="J908" i="32"/>
  <c r="G908" i="32"/>
  <c r="Y906" i="32"/>
  <c r="V906" i="32"/>
  <c r="S906" i="32"/>
  <c r="P906" i="32"/>
  <c r="M906" i="32"/>
  <c r="J906" i="32"/>
  <c r="G906" i="32"/>
  <c r="Y904" i="32"/>
  <c r="V904" i="32"/>
  <c r="S904" i="32"/>
  <c r="P904" i="32"/>
  <c r="M904" i="32"/>
  <c r="J904" i="32"/>
  <c r="G904" i="32"/>
  <c r="Y902" i="32"/>
  <c r="V902" i="32"/>
  <c r="S902" i="32"/>
  <c r="P902" i="32"/>
  <c r="M902" i="32"/>
  <c r="J902" i="32"/>
  <c r="G902" i="32"/>
  <c r="Y900" i="32"/>
  <c r="V900" i="32"/>
  <c r="S900" i="32"/>
  <c r="P900" i="32"/>
  <c r="M900" i="32"/>
  <c r="J900" i="32"/>
  <c r="G900" i="32"/>
  <c r="Y898" i="32"/>
  <c r="V898" i="32"/>
  <c r="S898" i="32"/>
  <c r="P898" i="32"/>
  <c r="M898" i="32"/>
  <c r="J898" i="32"/>
  <c r="G898" i="32"/>
  <c r="Y896" i="32"/>
  <c r="V896" i="32"/>
  <c r="S896" i="32"/>
  <c r="P896" i="32"/>
  <c r="M896" i="32"/>
  <c r="J896" i="32"/>
  <c r="G896" i="32"/>
  <c r="Y894" i="32"/>
  <c r="V894" i="32"/>
  <c r="S894" i="32"/>
  <c r="P894" i="32"/>
  <c r="M894" i="32"/>
  <c r="J894" i="32"/>
  <c r="G894" i="32"/>
  <c r="Y892" i="32"/>
  <c r="V892" i="32"/>
  <c r="S892" i="32"/>
  <c r="P892" i="32"/>
  <c r="M892" i="32"/>
  <c r="J892" i="32"/>
  <c r="G892" i="32"/>
  <c r="Y890" i="32"/>
  <c r="V890" i="32"/>
  <c r="S890" i="32"/>
  <c r="P890" i="32"/>
  <c r="M890" i="32"/>
  <c r="J890" i="32"/>
  <c r="G890" i="32"/>
  <c r="W886" i="32"/>
  <c r="T886" i="32"/>
  <c r="Q886" i="32"/>
  <c r="N886" i="32"/>
  <c r="K886" i="32"/>
  <c r="H886" i="32"/>
  <c r="E886" i="32"/>
  <c r="W885" i="32"/>
  <c r="T885" i="32"/>
  <c r="Q885" i="32"/>
  <c r="N885" i="32"/>
  <c r="K885" i="32"/>
  <c r="H885" i="32"/>
  <c r="E885" i="32"/>
  <c r="Y883" i="32"/>
  <c r="V883" i="32"/>
  <c r="S883" i="32"/>
  <c r="P883" i="32"/>
  <c r="M883" i="32"/>
  <c r="J883" i="32"/>
  <c r="G883" i="32"/>
  <c r="Y881" i="32"/>
  <c r="V881" i="32"/>
  <c r="S881" i="32"/>
  <c r="P881" i="32"/>
  <c r="M881" i="32"/>
  <c r="J881" i="32"/>
  <c r="G881" i="32"/>
  <c r="Y879" i="32"/>
  <c r="V879" i="32"/>
  <c r="S879" i="32"/>
  <c r="P879" i="32"/>
  <c r="M879" i="32"/>
  <c r="J879" i="32"/>
  <c r="G879" i="32"/>
  <c r="Y877" i="32"/>
  <c r="V877" i="32"/>
  <c r="S877" i="32"/>
  <c r="P877" i="32"/>
  <c r="M877" i="32"/>
  <c r="J877" i="32"/>
  <c r="G877" i="32"/>
  <c r="Y875" i="32"/>
  <c r="V875" i="32"/>
  <c r="S875" i="32"/>
  <c r="P875" i="32"/>
  <c r="M875" i="32"/>
  <c r="J875" i="32"/>
  <c r="G875" i="32"/>
  <c r="Y873" i="32"/>
  <c r="V873" i="32"/>
  <c r="S873" i="32"/>
  <c r="P873" i="32"/>
  <c r="M873" i="32"/>
  <c r="J873" i="32"/>
  <c r="G873" i="32"/>
  <c r="Y871" i="32"/>
  <c r="V871" i="32"/>
  <c r="S871" i="32"/>
  <c r="P871" i="32"/>
  <c r="M871" i="32"/>
  <c r="J871" i="32"/>
  <c r="G871" i="32"/>
  <c r="Y869" i="32"/>
  <c r="V869" i="32"/>
  <c r="S869" i="32"/>
  <c r="P869" i="32"/>
  <c r="M869" i="32"/>
  <c r="J869" i="32"/>
  <c r="G869" i="32"/>
  <c r="Y867" i="32"/>
  <c r="V867" i="32"/>
  <c r="S867" i="32"/>
  <c r="P867" i="32"/>
  <c r="M867" i="32"/>
  <c r="J867" i="32"/>
  <c r="G867" i="32"/>
  <c r="Y865" i="32"/>
  <c r="V865" i="32"/>
  <c r="S865" i="32"/>
  <c r="P865" i="32"/>
  <c r="M865" i="32"/>
  <c r="J865" i="32"/>
  <c r="G865" i="32"/>
  <c r="Z865" i="32" s="1"/>
  <c r="Y863" i="32"/>
  <c r="V863" i="32"/>
  <c r="S863" i="32"/>
  <c r="P863" i="32"/>
  <c r="M863" i="32"/>
  <c r="J863" i="32"/>
  <c r="G863" i="32"/>
  <c r="Y861" i="32"/>
  <c r="V861" i="32"/>
  <c r="S861" i="32"/>
  <c r="P861" i="32"/>
  <c r="M861" i="32"/>
  <c r="J861" i="32"/>
  <c r="G861" i="32"/>
  <c r="Y859" i="32"/>
  <c r="V859" i="32"/>
  <c r="S859" i="32"/>
  <c r="P859" i="32"/>
  <c r="M859" i="32"/>
  <c r="J859" i="32"/>
  <c r="G859" i="32"/>
  <c r="Y857" i="32"/>
  <c r="V857" i="32"/>
  <c r="S857" i="32"/>
  <c r="P857" i="32"/>
  <c r="M857" i="32"/>
  <c r="J857" i="32"/>
  <c r="G857" i="32"/>
  <c r="Y855" i="32"/>
  <c r="V855" i="32"/>
  <c r="S855" i="32"/>
  <c r="P855" i="32"/>
  <c r="M855" i="32"/>
  <c r="J855" i="32"/>
  <c r="G855" i="32"/>
  <c r="Y853" i="32"/>
  <c r="V853" i="32"/>
  <c r="S853" i="32"/>
  <c r="P853" i="32"/>
  <c r="M853" i="32"/>
  <c r="J853" i="32"/>
  <c r="G853" i="32"/>
  <c r="Y851" i="32"/>
  <c r="V851" i="32"/>
  <c r="S851" i="32"/>
  <c r="P851" i="32"/>
  <c r="M851" i="32"/>
  <c r="J851" i="32"/>
  <c r="G851" i="32"/>
  <c r="Y849" i="32"/>
  <c r="V849" i="32"/>
  <c r="S849" i="32"/>
  <c r="P849" i="32"/>
  <c r="M849" i="32"/>
  <c r="J849" i="32"/>
  <c r="G849" i="32"/>
  <c r="Y847" i="32"/>
  <c r="V847" i="32"/>
  <c r="S847" i="32"/>
  <c r="P847" i="32"/>
  <c r="M847" i="32"/>
  <c r="J847" i="32"/>
  <c r="G847" i="32"/>
  <c r="Y845" i="32"/>
  <c r="V845" i="32"/>
  <c r="S845" i="32"/>
  <c r="P845" i="32"/>
  <c r="M845" i="32"/>
  <c r="J845" i="32"/>
  <c r="G845" i="32"/>
  <c r="Y843" i="32"/>
  <c r="V843" i="32"/>
  <c r="S843" i="32"/>
  <c r="P843" i="32"/>
  <c r="M843" i="32"/>
  <c r="J843" i="32"/>
  <c r="G843" i="32"/>
  <c r="Y841" i="32"/>
  <c r="V841" i="32"/>
  <c r="S841" i="32"/>
  <c r="P841" i="32"/>
  <c r="M841" i="32"/>
  <c r="J841" i="32"/>
  <c r="G841" i="32"/>
  <c r="Y839" i="32"/>
  <c r="V839" i="32"/>
  <c r="S839" i="32"/>
  <c r="P839" i="32"/>
  <c r="M839" i="32"/>
  <c r="J839" i="32"/>
  <c r="G839" i="32"/>
  <c r="Y837" i="32"/>
  <c r="V837" i="32"/>
  <c r="S837" i="32"/>
  <c r="P837" i="32"/>
  <c r="M837" i="32"/>
  <c r="J837" i="32"/>
  <c r="G837" i="32"/>
  <c r="Y835" i="32"/>
  <c r="V835" i="32"/>
  <c r="S835" i="32"/>
  <c r="P835" i="32"/>
  <c r="M835" i="32"/>
  <c r="J835" i="32"/>
  <c r="G835" i="32"/>
  <c r="Y833" i="32"/>
  <c r="V833" i="32"/>
  <c r="S833" i="32"/>
  <c r="P833" i="32"/>
  <c r="M833" i="32"/>
  <c r="J833" i="32"/>
  <c r="G833" i="32"/>
  <c r="Y831" i="32"/>
  <c r="V831" i="32"/>
  <c r="S831" i="32"/>
  <c r="P831" i="32"/>
  <c r="M831" i="32"/>
  <c r="J831" i="32"/>
  <c r="G831" i="32"/>
  <c r="W827" i="32"/>
  <c r="T827" i="32"/>
  <c r="Q827" i="32"/>
  <c r="N827" i="32"/>
  <c r="K827" i="32"/>
  <c r="H827" i="32"/>
  <c r="E827" i="32"/>
  <c r="W826" i="32"/>
  <c r="T826" i="32"/>
  <c r="Q826" i="32"/>
  <c r="N826" i="32"/>
  <c r="K826" i="32"/>
  <c r="H826" i="32"/>
  <c r="E826" i="32"/>
  <c r="Y824" i="32"/>
  <c r="V824" i="32"/>
  <c r="S824" i="32"/>
  <c r="P824" i="32"/>
  <c r="M824" i="32"/>
  <c r="J824" i="32"/>
  <c r="G824" i="32"/>
  <c r="Y822" i="32"/>
  <c r="V822" i="32"/>
  <c r="S822" i="32"/>
  <c r="P822" i="32"/>
  <c r="M822" i="32"/>
  <c r="J822" i="32"/>
  <c r="G822" i="32"/>
  <c r="Y820" i="32"/>
  <c r="V820" i="32"/>
  <c r="S820" i="32"/>
  <c r="P820" i="32"/>
  <c r="M820" i="32"/>
  <c r="J820" i="32"/>
  <c r="G820" i="32"/>
  <c r="Y818" i="32"/>
  <c r="V818" i="32"/>
  <c r="S818" i="32"/>
  <c r="P818" i="32"/>
  <c r="M818" i="32"/>
  <c r="J818" i="32"/>
  <c r="G818" i="32"/>
  <c r="Y816" i="32"/>
  <c r="V816" i="32"/>
  <c r="S816" i="32"/>
  <c r="P816" i="32"/>
  <c r="M816" i="32"/>
  <c r="J816" i="32"/>
  <c r="G816" i="32"/>
  <c r="Y814" i="32"/>
  <c r="V814" i="32"/>
  <c r="S814" i="32"/>
  <c r="P814" i="32"/>
  <c r="M814" i="32"/>
  <c r="J814" i="32"/>
  <c r="G814" i="32"/>
  <c r="Y812" i="32"/>
  <c r="V812" i="32"/>
  <c r="S812" i="32"/>
  <c r="P812" i="32"/>
  <c r="M812" i="32"/>
  <c r="J812" i="32"/>
  <c r="G812" i="32"/>
  <c r="Y810" i="32"/>
  <c r="V810" i="32"/>
  <c r="S810" i="32"/>
  <c r="P810" i="32"/>
  <c r="M810" i="32"/>
  <c r="J810" i="32"/>
  <c r="G810" i="32"/>
  <c r="Y808" i="32"/>
  <c r="V808" i="32"/>
  <c r="S808" i="32"/>
  <c r="P808" i="32"/>
  <c r="M808" i="32"/>
  <c r="J808" i="32"/>
  <c r="G808" i="32"/>
  <c r="Y806" i="32"/>
  <c r="V806" i="32"/>
  <c r="S806" i="32"/>
  <c r="P806" i="32"/>
  <c r="M806" i="32"/>
  <c r="J806" i="32"/>
  <c r="G806" i="32"/>
  <c r="Z806" i="32" s="1"/>
  <c r="Y804" i="32"/>
  <c r="V804" i="32"/>
  <c r="S804" i="32"/>
  <c r="P804" i="32"/>
  <c r="M804" i="32"/>
  <c r="J804" i="32"/>
  <c r="G804" i="32"/>
  <c r="Y802" i="32"/>
  <c r="V802" i="32"/>
  <c r="S802" i="32"/>
  <c r="P802" i="32"/>
  <c r="M802" i="32"/>
  <c r="J802" i="32"/>
  <c r="G802" i="32"/>
  <c r="Y800" i="32"/>
  <c r="V800" i="32"/>
  <c r="S800" i="32"/>
  <c r="P800" i="32"/>
  <c r="M800" i="32"/>
  <c r="J800" i="32"/>
  <c r="G800" i="32"/>
  <c r="Y798" i="32"/>
  <c r="V798" i="32"/>
  <c r="S798" i="32"/>
  <c r="P798" i="32"/>
  <c r="M798" i="32"/>
  <c r="J798" i="32"/>
  <c r="G798" i="32"/>
  <c r="Y796" i="32"/>
  <c r="V796" i="32"/>
  <c r="S796" i="32"/>
  <c r="P796" i="32"/>
  <c r="M796" i="32"/>
  <c r="J796" i="32"/>
  <c r="G796" i="32"/>
  <c r="Y794" i="32"/>
  <c r="V794" i="32"/>
  <c r="S794" i="32"/>
  <c r="P794" i="32"/>
  <c r="M794" i="32"/>
  <c r="J794" i="32"/>
  <c r="G794" i="32"/>
  <c r="Y792" i="32"/>
  <c r="V792" i="32"/>
  <c r="S792" i="32"/>
  <c r="P792" i="32"/>
  <c r="M792" i="32"/>
  <c r="J792" i="32"/>
  <c r="G792" i="32"/>
  <c r="Y790" i="32"/>
  <c r="V790" i="32"/>
  <c r="S790" i="32"/>
  <c r="P790" i="32"/>
  <c r="M790" i="32"/>
  <c r="J790" i="32"/>
  <c r="G790" i="32"/>
  <c r="Y788" i="32"/>
  <c r="V788" i="32"/>
  <c r="S788" i="32"/>
  <c r="P788" i="32"/>
  <c r="M788" i="32"/>
  <c r="J788" i="32"/>
  <c r="G788" i="32"/>
  <c r="Y786" i="32"/>
  <c r="V786" i="32"/>
  <c r="S786" i="32"/>
  <c r="P786" i="32"/>
  <c r="M786" i="32"/>
  <c r="J786" i="32"/>
  <c r="G786" i="32"/>
  <c r="Y784" i="32"/>
  <c r="V784" i="32"/>
  <c r="S784" i="32"/>
  <c r="P784" i="32"/>
  <c r="M784" i="32"/>
  <c r="J784" i="32"/>
  <c r="G784" i="32"/>
  <c r="Y782" i="32"/>
  <c r="V782" i="32"/>
  <c r="S782" i="32"/>
  <c r="P782" i="32"/>
  <c r="M782" i="32"/>
  <c r="J782" i="32"/>
  <c r="G782" i="32"/>
  <c r="Y780" i="32"/>
  <c r="V780" i="32"/>
  <c r="S780" i="32"/>
  <c r="P780" i="32"/>
  <c r="M780" i="32"/>
  <c r="J780" i="32"/>
  <c r="G780" i="32"/>
  <c r="Y778" i="32"/>
  <c r="V778" i="32"/>
  <c r="S778" i="32"/>
  <c r="P778" i="32"/>
  <c r="M778" i="32"/>
  <c r="J778" i="32"/>
  <c r="G778" i="32"/>
  <c r="Y776" i="32"/>
  <c r="V776" i="32"/>
  <c r="S776" i="32"/>
  <c r="P776" i="32"/>
  <c r="M776" i="32"/>
  <c r="J776" i="32"/>
  <c r="G776" i="32"/>
  <c r="Y774" i="32"/>
  <c r="V774" i="32"/>
  <c r="S774" i="32"/>
  <c r="P774" i="32"/>
  <c r="M774" i="32"/>
  <c r="J774" i="32"/>
  <c r="G774" i="32"/>
  <c r="Y772" i="32"/>
  <c r="V772" i="32"/>
  <c r="S772" i="32"/>
  <c r="P772" i="32"/>
  <c r="M772" i="32"/>
  <c r="J772" i="32"/>
  <c r="G772" i="32"/>
  <c r="W768" i="32"/>
  <c r="T768" i="32"/>
  <c r="Q768" i="32"/>
  <c r="N768" i="32"/>
  <c r="K768" i="32"/>
  <c r="H768" i="32"/>
  <c r="E768" i="32"/>
  <c r="W767" i="32"/>
  <c r="T767" i="32"/>
  <c r="Q767" i="32"/>
  <c r="N767" i="32"/>
  <c r="K767" i="32"/>
  <c r="H767" i="32"/>
  <c r="E767" i="32"/>
  <c r="Y765" i="32"/>
  <c r="V765" i="32"/>
  <c r="S765" i="32"/>
  <c r="P765" i="32"/>
  <c r="M765" i="32"/>
  <c r="J765" i="32"/>
  <c r="G765" i="32"/>
  <c r="Y763" i="32"/>
  <c r="V763" i="32"/>
  <c r="S763" i="32"/>
  <c r="P763" i="32"/>
  <c r="M763" i="32"/>
  <c r="J763" i="32"/>
  <c r="G763" i="32"/>
  <c r="Y761" i="32"/>
  <c r="V761" i="32"/>
  <c r="S761" i="32"/>
  <c r="P761" i="32"/>
  <c r="M761" i="32"/>
  <c r="J761" i="32"/>
  <c r="G761" i="32"/>
  <c r="Y759" i="32"/>
  <c r="V759" i="32"/>
  <c r="S759" i="32"/>
  <c r="P759" i="32"/>
  <c r="M759" i="32"/>
  <c r="J759" i="32"/>
  <c r="G759" i="32"/>
  <c r="Y757" i="32"/>
  <c r="V757" i="32"/>
  <c r="S757" i="32"/>
  <c r="P757" i="32"/>
  <c r="M757" i="32"/>
  <c r="J757" i="32"/>
  <c r="G757" i="32"/>
  <c r="Y755" i="32"/>
  <c r="V755" i="32"/>
  <c r="S755" i="32"/>
  <c r="P755" i="32"/>
  <c r="M755" i="32"/>
  <c r="J755" i="32"/>
  <c r="G755" i="32"/>
  <c r="Y753" i="32"/>
  <c r="V753" i="32"/>
  <c r="S753" i="32"/>
  <c r="P753" i="32"/>
  <c r="M753" i="32"/>
  <c r="J753" i="32"/>
  <c r="G753" i="32"/>
  <c r="Y751" i="32"/>
  <c r="V751" i="32"/>
  <c r="S751" i="32"/>
  <c r="P751" i="32"/>
  <c r="M751" i="32"/>
  <c r="J751" i="32"/>
  <c r="G751" i="32"/>
  <c r="Y749" i="32"/>
  <c r="V749" i="32"/>
  <c r="S749" i="32"/>
  <c r="P749" i="32"/>
  <c r="M749" i="32"/>
  <c r="J749" i="32"/>
  <c r="G749" i="32"/>
  <c r="Y747" i="32"/>
  <c r="V747" i="32"/>
  <c r="S747" i="32"/>
  <c r="P747" i="32"/>
  <c r="M747" i="32"/>
  <c r="J747" i="32"/>
  <c r="G747" i="32"/>
  <c r="Z747" i="32" s="1"/>
  <c r="Y745" i="32"/>
  <c r="V745" i="32"/>
  <c r="S745" i="32"/>
  <c r="P745" i="32"/>
  <c r="M745" i="32"/>
  <c r="J745" i="32"/>
  <c r="G745" i="32"/>
  <c r="Y743" i="32"/>
  <c r="V743" i="32"/>
  <c r="S743" i="32"/>
  <c r="P743" i="32"/>
  <c r="M743" i="32"/>
  <c r="J743" i="32"/>
  <c r="G743" i="32"/>
  <c r="Y741" i="32"/>
  <c r="V741" i="32"/>
  <c r="S741" i="32"/>
  <c r="P741" i="32"/>
  <c r="M741" i="32"/>
  <c r="J741" i="32"/>
  <c r="G741" i="32"/>
  <c r="Y739" i="32"/>
  <c r="V739" i="32"/>
  <c r="S739" i="32"/>
  <c r="P739" i="32"/>
  <c r="M739" i="32"/>
  <c r="J739" i="32"/>
  <c r="G739" i="32"/>
  <c r="Y737" i="32"/>
  <c r="V737" i="32"/>
  <c r="S737" i="32"/>
  <c r="P737" i="32"/>
  <c r="M737" i="32"/>
  <c r="J737" i="32"/>
  <c r="G737" i="32"/>
  <c r="Y735" i="32"/>
  <c r="V735" i="32"/>
  <c r="S735" i="32"/>
  <c r="P735" i="32"/>
  <c r="M735" i="32"/>
  <c r="J735" i="32"/>
  <c r="G735" i="32"/>
  <c r="Y733" i="32"/>
  <c r="V733" i="32"/>
  <c r="S733" i="32"/>
  <c r="P733" i="32"/>
  <c r="M733" i="32"/>
  <c r="J733" i="32"/>
  <c r="G733" i="32"/>
  <c r="Y731" i="32"/>
  <c r="V731" i="32"/>
  <c r="S731" i="32"/>
  <c r="P731" i="32"/>
  <c r="M731" i="32"/>
  <c r="J731" i="32"/>
  <c r="G731" i="32"/>
  <c r="Y729" i="32"/>
  <c r="V729" i="32"/>
  <c r="S729" i="32"/>
  <c r="P729" i="32"/>
  <c r="M729" i="32"/>
  <c r="J729" i="32"/>
  <c r="G729" i="32"/>
  <c r="Y727" i="32"/>
  <c r="V727" i="32"/>
  <c r="S727" i="32"/>
  <c r="P727" i="32"/>
  <c r="M727" i="32"/>
  <c r="J727" i="32"/>
  <c r="G727" i="32"/>
  <c r="Y725" i="32"/>
  <c r="V725" i="32"/>
  <c r="S725" i="32"/>
  <c r="P725" i="32"/>
  <c r="M725" i="32"/>
  <c r="J725" i="32"/>
  <c r="G725" i="32"/>
  <c r="Y723" i="32"/>
  <c r="V723" i="32"/>
  <c r="S723" i="32"/>
  <c r="P723" i="32"/>
  <c r="M723" i="32"/>
  <c r="J723" i="32"/>
  <c r="G723" i="32"/>
  <c r="Y721" i="32"/>
  <c r="V721" i="32"/>
  <c r="S721" i="32"/>
  <c r="P721" i="32"/>
  <c r="M721" i="32"/>
  <c r="J721" i="32"/>
  <c r="G721" i="32"/>
  <c r="Y719" i="32"/>
  <c r="V719" i="32"/>
  <c r="S719" i="32"/>
  <c r="P719" i="32"/>
  <c r="M719" i="32"/>
  <c r="J719" i="32"/>
  <c r="G719" i="32"/>
  <c r="Y717" i="32"/>
  <c r="V717" i="32"/>
  <c r="S717" i="32"/>
  <c r="P717" i="32"/>
  <c r="M717" i="32"/>
  <c r="J717" i="32"/>
  <c r="G717" i="32"/>
  <c r="Y715" i="32"/>
  <c r="V715" i="32"/>
  <c r="S715" i="32"/>
  <c r="P715" i="32"/>
  <c r="M715" i="32"/>
  <c r="J715" i="32"/>
  <c r="G715" i="32"/>
  <c r="Y713" i="32"/>
  <c r="V713" i="32"/>
  <c r="S713" i="32"/>
  <c r="P713" i="32"/>
  <c r="M713" i="32"/>
  <c r="J713" i="32"/>
  <c r="G713" i="32"/>
  <c r="W709" i="32"/>
  <c r="T709" i="32"/>
  <c r="Q709" i="32"/>
  <c r="N709" i="32"/>
  <c r="K709" i="32"/>
  <c r="H709" i="32"/>
  <c r="E709" i="32"/>
  <c r="W708" i="32"/>
  <c r="T708" i="32"/>
  <c r="Q708" i="32"/>
  <c r="N708" i="32"/>
  <c r="K708" i="32"/>
  <c r="H708" i="32"/>
  <c r="E708" i="32"/>
  <c r="Y706" i="32"/>
  <c r="V706" i="32"/>
  <c r="S706" i="32"/>
  <c r="P706" i="32"/>
  <c r="M706" i="32"/>
  <c r="J706" i="32"/>
  <c r="G706" i="32"/>
  <c r="Y704" i="32"/>
  <c r="V704" i="32"/>
  <c r="S704" i="32"/>
  <c r="P704" i="32"/>
  <c r="M704" i="32"/>
  <c r="J704" i="32"/>
  <c r="G704" i="32"/>
  <c r="Y702" i="32"/>
  <c r="V702" i="32"/>
  <c r="S702" i="32"/>
  <c r="P702" i="32"/>
  <c r="M702" i="32"/>
  <c r="J702" i="32"/>
  <c r="G702" i="32"/>
  <c r="Y700" i="32"/>
  <c r="V700" i="32"/>
  <c r="S700" i="32"/>
  <c r="P700" i="32"/>
  <c r="M700" i="32"/>
  <c r="J700" i="32"/>
  <c r="G700" i="32"/>
  <c r="Y698" i="32"/>
  <c r="V698" i="32"/>
  <c r="S698" i="32"/>
  <c r="P698" i="32"/>
  <c r="M698" i="32"/>
  <c r="J698" i="32"/>
  <c r="G698" i="32"/>
  <c r="Y696" i="32"/>
  <c r="V696" i="32"/>
  <c r="S696" i="32"/>
  <c r="P696" i="32"/>
  <c r="M696" i="32"/>
  <c r="J696" i="32"/>
  <c r="G696" i="32"/>
  <c r="Y694" i="32"/>
  <c r="V694" i="32"/>
  <c r="S694" i="32"/>
  <c r="P694" i="32"/>
  <c r="M694" i="32"/>
  <c r="J694" i="32"/>
  <c r="G694" i="32"/>
  <c r="Y692" i="32"/>
  <c r="V692" i="32"/>
  <c r="S692" i="32"/>
  <c r="P692" i="32"/>
  <c r="M692" i="32"/>
  <c r="J692" i="32"/>
  <c r="G692" i="32"/>
  <c r="Y690" i="32"/>
  <c r="V690" i="32"/>
  <c r="S690" i="32"/>
  <c r="P690" i="32"/>
  <c r="M690" i="32"/>
  <c r="J690" i="32"/>
  <c r="G690" i="32"/>
  <c r="Y688" i="32"/>
  <c r="V688" i="32"/>
  <c r="S688" i="32"/>
  <c r="P688" i="32"/>
  <c r="M688" i="32"/>
  <c r="J688" i="32"/>
  <c r="G688" i="32"/>
  <c r="Z688" i="32" s="1"/>
  <c r="Y686" i="32"/>
  <c r="V686" i="32"/>
  <c r="S686" i="32"/>
  <c r="P686" i="32"/>
  <c r="M686" i="32"/>
  <c r="J686" i="32"/>
  <c r="G686" i="32"/>
  <c r="Y684" i="32"/>
  <c r="V684" i="32"/>
  <c r="S684" i="32"/>
  <c r="P684" i="32"/>
  <c r="M684" i="32"/>
  <c r="J684" i="32"/>
  <c r="G684" i="32"/>
  <c r="Y682" i="32"/>
  <c r="V682" i="32"/>
  <c r="S682" i="32"/>
  <c r="P682" i="32"/>
  <c r="M682" i="32"/>
  <c r="J682" i="32"/>
  <c r="G682" i="32"/>
  <c r="Y680" i="32"/>
  <c r="V680" i="32"/>
  <c r="S680" i="32"/>
  <c r="P680" i="32"/>
  <c r="M680" i="32"/>
  <c r="J680" i="32"/>
  <c r="G680" i="32"/>
  <c r="Y678" i="32"/>
  <c r="V678" i="32"/>
  <c r="S678" i="32"/>
  <c r="P678" i="32"/>
  <c r="M678" i="32"/>
  <c r="J678" i="32"/>
  <c r="G678" i="32"/>
  <c r="Y676" i="32"/>
  <c r="V676" i="32"/>
  <c r="S676" i="32"/>
  <c r="P676" i="32"/>
  <c r="M676" i="32"/>
  <c r="J676" i="32"/>
  <c r="G676" i="32"/>
  <c r="Y674" i="32"/>
  <c r="V674" i="32"/>
  <c r="S674" i="32"/>
  <c r="P674" i="32"/>
  <c r="M674" i="32"/>
  <c r="J674" i="32"/>
  <c r="G674" i="32"/>
  <c r="Y672" i="32"/>
  <c r="V672" i="32"/>
  <c r="S672" i="32"/>
  <c r="P672" i="32"/>
  <c r="M672" i="32"/>
  <c r="J672" i="32"/>
  <c r="G672" i="32"/>
  <c r="Y670" i="32"/>
  <c r="V670" i="32"/>
  <c r="S670" i="32"/>
  <c r="P670" i="32"/>
  <c r="M670" i="32"/>
  <c r="J670" i="32"/>
  <c r="G670" i="32"/>
  <c r="Y668" i="32"/>
  <c r="V668" i="32"/>
  <c r="S668" i="32"/>
  <c r="P668" i="32"/>
  <c r="M668" i="32"/>
  <c r="J668" i="32"/>
  <c r="G668" i="32"/>
  <c r="Y666" i="32"/>
  <c r="V666" i="32"/>
  <c r="S666" i="32"/>
  <c r="P666" i="32"/>
  <c r="M666" i="32"/>
  <c r="J666" i="32"/>
  <c r="G666" i="32"/>
  <c r="Y664" i="32"/>
  <c r="V664" i="32"/>
  <c r="S664" i="32"/>
  <c r="P664" i="32"/>
  <c r="M664" i="32"/>
  <c r="J664" i="32"/>
  <c r="G664" i="32"/>
  <c r="Y662" i="32"/>
  <c r="V662" i="32"/>
  <c r="S662" i="32"/>
  <c r="P662" i="32"/>
  <c r="M662" i="32"/>
  <c r="J662" i="32"/>
  <c r="G662" i="32"/>
  <c r="Y660" i="32"/>
  <c r="V660" i="32"/>
  <c r="S660" i="32"/>
  <c r="P660" i="32"/>
  <c r="M660" i="32"/>
  <c r="J660" i="32"/>
  <c r="G660" i="32"/>
  <c r="Y658" i="32"/>
  <c r="V658" i="32"/>
  <c r="S658" i="32"/>
  <c r="P658" i="32"/>
  <c r="M658" i="32"/>
  <c r="J658" i="32"/>
  <c r="G658" i="32"/>
  <c r="Y656" i="32"/>
  <c r="V656" i="32"/>
  <c r="S656" i="32"/>
  <c r="P656" i="32"/>
  <c r="M656" i="32"/>
  <c r="J656" i="32"/>
  <c r="G656" i="32"/>
  <c r="Y654" i="32"/>
  <c r="V654" i="32"/>
  <c r="S654" i="32"/>
  <c r="P654" i="32"/>
  <c r="M654" i="32"/>
  <c r="J654" i="32"/>
  <c r="G654" i="32"/>
  <c r="W650" i="32"/>
  <c r="T650" i="32"/>
  <c r="Q650" i="32"/>
  <c r="N650" i="32"/>
  <c r="K650" i="32"/>
  <c r="H650" i="32"/>
  <c r="E650" i="32"/>
  <c r="W649" i="32"/>
  <c r="T649" i="32"/>
  <c r="Q649" i="32"/>
  <c r="N649" i="32"/>
  <c r="K649" i="32"/>
  <c r="H649" i="32"/>
  <c r="E649" i="32"/>
  <c r="Y647" i="32"/>
  <c r="V647" i="32"/>
  <c r="S647" i="32"/>
  <c r="P647" i="32"/>
  <c r="M647" i="32"/>
  <c r="J647" i="32"/>
  <c r="G647" i="32"/>
  <c r="Y645" i="32"/>
  <c r="V645" i="32"/>
  <c r="S645" i="32"/>
  <c r="P645" i="32"/>
  <c r="M645" i="32"/>
  <c r="J645" i="32"/>
  <c r="G645" i="32"/>
  <c r="Y643" i="32"/>
  <c r="V643" i="32"/>
  <c r="S643" i="32"/>
  <c r="P643" i="32"/>
  <c r="M643" i="32"/>
  <c r="J643" i="32"/>
  <c r="G643" i="32"/>
  <c r="Y641" i="32"/>
  <c r="V641" i="32"/>
  <c r="S641" i="32"/>
  <c r="P641" i="32"/>
  <c r="M641" i="32"/>
  <c r="J641" i="32"/>
  <c r="G641" i="32"/>
  <c r="Y639" i="32"/>
  <c r="V639" i="32"/>
  <c r="S639" i="32"/>
  <c r="P639" i="32"/>
  <c r="M639" i="32"/>
  <c r="J639" i="32"/>
  <c r="G639" i="32"/>
  <c r="Y637" i="32"/>
  <c r="V637" i="32"/>
  <c r="S637" i="32"/>
  <c r="P637" i="32"/>
  <c r="M637" i="32"/>
  <c r="J637" i="32"/>
  <c r="G637" i="32"/>
  <c r="Y635" i="32"/>
  <c r="V635" i="32"/>
  <c r="S635" i="32"/>
  <c r="P635" i="32"/>
  <c r="M635" i="32"/>
  <c r="J635" i="32"/>
  <c r="G635" i="32"/>
  <c r="Y633" i="32"/>
  <c r="V633" i="32"/>
  <c r="S633" i="32"/>
  <c r="P633" i="32"/>
  <c r="M633" i="32"/>
  <c r="J633" i="32"/>
  <c r="G633" i="32"/>
  <c r="Y631" i="32"/>
  <c r="V631" i="32"/>
  <c r="S631" i="32"/>
  <c r="P631" i="32"/>
  <c r="M631" i="32"/>
  <c r="J631" i="32"/>
  <c r="G631" i="32"/>
  <c r="Y629" i="32"/>
  <c r="V629" i="32"/>
  <c r="S629" i="32"/>
  <c r="P629" i="32"/>
  <c r="M629" i="32"/>
  <c r="J629" i="32"/>
  <c r="G629" i="32"/>
  <c r="Z629" i="32" s="1"/>
  <c r="Y627" i="32"/>
  <c r="V627" i="32"/>
  <c r="S627" i="32"/>
  <c r="P627" i="32"/>
  <c r="M627" i="32"/>
  <c r="J627" i="32"/>
  <c r="G627" i="32"/>
  <c r="Y625" i="32"/>
  <c r="V625" i="32"/>
  <c r="S625" i="32"/>
  <c r="P625" i="32"/>
  <c r="M625" i="32"/>
  <c r="J625" i="32"/>
  <c r="G625" i="32"/>
  <c r="Y623" i="32"/>
  <c r="V623" i="32"/>
  <c r="S623" i="32"/>
  <c r="P623" i="32"/>
  <c r="M623" i="32"/>
  <c r="J623" i="32"/>
  <c r="G623" i="32"/>
  <c r="Y621" i="32"/>
  <c r="V621" i="32"/>
  <c r="S621" i="32"/>
  <c r="P621" i="32"/>
  <c r="M621" i="32"/>
  <c r="J621" i="32"/>
  <c r="G621" i="32"/>
  <c r="Y619" i="32"/>
  <c r="V619" i="32"/>
  <c r="S619" i="32"/>
  <c r="P619" i="32"/>
  <c r="M619" i="32"/>
  <c r="J619" i="32"/>
  <c r="G619" i="32"/>
  <c r="Y617" i="32"/>
  <c r="V617" i="32"/>
  <c r="S617" i="32"/>
  <c r="P617" i="32"/>
  <c r="M617" i="32"/>
  <c r="J617" i="32"/>
  <c r="G617" i="32"/>
  <c r="Y615" i="32"/>
  <c r="V615" i="32"/>
  <c r="S615" i="32"/>
  <c r="P615" i="32"/>
  <c r="M615" i="32"/>
  <c r="J615" i="32"/>
  <c r="G615" i="32"/>
  <c r="Y613" i="32"/>
  <c r="V613" i="32"/>
  <c r="S613" i="32"/>
  <c r="P613" i="32"/>
  <c r="M613" i="32"/>
  <c r="J613" i="32"/>
  <c r="G613" i="32"/>
  <c r="Y611" i="32"/>
  <c r="V611" i="32"/>
  <c r="S611" i="32"/>
  <c r="P611" i="32"/>
  <c r="M611" i="32"/>
  <c r="J611" i="32"/>
  <c r="G611" i="32"/>
  <c r="Y609" i="32"/>
  <c r="V609" i="32"/>
  <c r="S609" i="32"/>
  <c r="P609" i="32"/>
  <c r="M609" i="32"/>
  <c r="J609" i="32"/>
  <c r="G609" i="32"/>
  <c r="Y607" i="32"/>
  <c r="V607" i="32"/>
  <c r="S607" i="32"/>
  <c r="P607" i="32"/>
  <c r="M607" i="32"/>
  <c r="J607" i="32"/>
  <c r="G607" i="32"/>
  <c r="Y605" i="32"/>
  <c r="V605" i="32"/>
  <c r="S605" i="32"/>
  <c r="P605" i="32"/>
  <c r="M605" i="32"/>
  <c r="J605" i="32"/>
  <c r="G605" i="32"/>
  <c r="Y603" i="32"/>
  <c r="V603" i="32"/>
  <c r="S603" i="32"/>
  <c r="P603" i="32"/>
  <c r="M603" i="32"/>
  <c r="J603" i="32"/>
  <c r="G603" i="32"/>
  <c r="Y601" i="32"/>
  <c r="V601" i="32"/>
  <c r="S601" i="32"/>
  <c r="P601" i="32"/>
  <c r="M601" i="32"/>
  <c r="J601" i="32"/>
  <c r="G601" i="32"/>
  <c r="Y599" i="32"/>
  <c r="V599" i="32"/>
  <c r="S599" i="32"/>
  <c r="P599" i="32"/>
  <c r="M599" i="32"/>
  <c r="J599" i="32"/>
  <c r="G599" i="32"/>
  <c r="Y597" i="32"/>
  <c r="V597" i="32"/>
  <c r="S597" i="32"/>
  <c r="P597" i="32"/>
  <c r="M597" i="32"/>
  <c r="J597" i="32"/>
  <c r="G597" i="32"/>
  <c r="Y595" i="32"/>
  <c r="V595" i="32"/>
  <c r="S595" i="32"/>
  <c r="P595" i="32"/>
  <c r="M595" i="32"/>
  <c r="J595" i="32"/>
  <c r="G595" i="32"/>
  <c r="W591" i="32"/>
  <c r="T591" i="32"/>
  <c r="Q591" i="32"/>
  <c r="N591" i="32"/>
  <c r="K591" i="32"/>
  <c r="H591" i="32"/>
  <c r="E591" i="32"/>
  <c r="W590" i="32"/>
  <c r="T590" i="32"/>
  <c r="Q590" i="32"/>
  <c r="N590" i="32"/>
  <c r="K590" i="32"/>
  <c r="H590" i="32"/>
  <c r="E590" i="32"/>
  <c r="Y588" i="32"/>
  <c r="V588" i="32"/>
  <c r="S588" i="32"/>
  <c r="P588" i="32"/>
  <c r="M588" i="32"/>
  <c r="J588" i="32"/>
  <c r="G588" i="32"/>
  <c r="Y586" i="32"/>
  <c r="V586" i="32"/>
  <c r="S586" i="32"/>
  <c r="P586" i="32"/>
  <c r="M586" i="32"/>
  <c r="J586" i="32"/>
  <c r="G586" i="32"/>
  <c r="Y584" i="32"/>
  <c r="V584" i="32"/>
  <c r="S584" i="32"/>
  <c r="P584" i="32"/>
  <c r="M584" i="32"/>
  <c r="J584" i="32"/>
  <c r="G584" i="32"/>
  <c r="Y582" i="32"/>
  <c r="V582" i="32"/>
  <c r="S582" i="32"/>
  <c r="P582" i="32"/>
  <c r="M582" i="32"/>
  <c r="J582" i="32"/>
  <c r="G582" i="32"/>
  <c r="Y580" i="32"/>
  <c r="V580" i="32"/>
  <c r="S580" i="32"/>
  <c r="P580" i="32"/>
  <c r="M580" i="32"/>
  <c r="J580" i="32"/>
  <c r="G580" i="32"/>
  <c r="Y578" i="32"/>
  <c r="V578" i="32"/>
  <c r="S578" i="32"/>
  <c r="P578" i="32"/>
  <c r="M578" i="32"/>
  <c r="J578" i="32"/>
  <c r="G578" i="32"/>
  <c r="Y576" i="32"/>
  <c r="V576" i="32"/>
  <c r="S576" i="32"/>
  <c r="P576" i="32"/>
  <c r="M576" i="32"/>
  <c r="J576" i="32"/>
  <c r="G576" i="32"/>
  <c r="Y574" i="32"/>
  <c r="V574" i="32"/>
  <c r="S574" i="32"/>
  <c r="P574" i="32"/>
  <c r="M574" i="32"/>
  <c r="J574" i="32"/>
  <c r="G574" i="32"/>
  <c r="Y572" i="32"/>
  <c r="V572" i="32"/>
  <c r="S572" i="32"/>
  <c r="P572" i="32"/>
  <c r="M572" i="32"/>
  <c r="J572" i="32"/>
  <c r="G572" i="32"/>
  <c r="Y570" i="32"/>
  <c r="V570" i="32"/>
  <c r="S570" i="32"/>
  <c r="P570" i="32"/>
  <c r="M570" i="32"/>
  <c r="J570" i="32"/>
  <c r="G570" i="32"/>
  <c r="Z570" i="32" s="1"/>
  <c r="Y568" i="32"/>
  <c r="V568" i="32"/>
  <c r="S568" i="32"/>
  <c r="P568" i="32"/>
  <c r="M568" i="32"/>
  <c r="J568" i="32"/>
  <c r="G568" i="32"/>
  <c r="Y566" i="32"/>
  <c r="V566" i="32"/>
  <c r="S566" i="32"/>
  <c r="P566" i="32"/>
  <c r="M566" i="32"/>
  <c r="J566" i="32"/>
  <c r="G566" i="32"/>
  <c r="Y564" i="32"/>
  <c r="V564" i="32"/>
  <c r="S564" i="32"/>
  <c r="P564" i="32"/>
  <c r="M564" i="32"/>
  <c r="J564" i="32"/>
  <c r="G564" i="32"/>
  <c r="Y562" i="32"/>
  <c r="V562" i="32"/>
  <c r="S562" i="32"/>
  <c r="P562" i="32"/>
  <c r="M562" i="32"/>
  <c r="J562" i="32"/>
  <c r="G562" i="32"/>
  <c r="Y560" i="32"/>
  <c r="V560" i="32"/>
  <c r="S560" i="32"/>
  <c r="P560" i="32"/>
  <c r="M560" i="32"/>
  <c r="J560" i="32"/>
  <c r="G560" i="32"/>
  <c r="Y558" i="32"/>
  <c r="V558" i="32"/>
  <c r="S558" i="32"/>
  <c r="P558" i="32"/>
  <c r="M558" i="32"/>
  <c r="J558" i="32"/>
  <c r="G558" i="32"/>
  <c r="Y556" i="32"/>
  <c r="V556" i="32"/>
  <c r="S556" i="32"/>
  <c r="P556" i="32"/>
  <c r="M556" i="32"/>
  <c r="J556" i="32"/>
  <c r="G556" i="32"/>
  <c r="Y554" i="32"/>
  <c r="V554" i="32"/>
  <c r="S554" i="32"/>
  <c r="P554" i="32"/>
  <c r="M554" i="32"/>
  <c r="J554" i="32"/>
  <c r="G554" i="32"/>
  <c r="Y552" i="32"/>
  <c r="V552" i="32"/>
  <c r="S552" i="32"/>
  <c r="P552" i="32"/>
  <c r="M552" i="32"/>
  <c r="J552" i="32"/>
  <c r="G552" i="32"/>
  <c r="Y550" i="32"/>
  <c r="V550" i="32"/>
  <c r="S550" i="32"/>
  <c r="P550" i="32"/>
  <c r="M550" i="32"/>
  <c r="J550" i="32"/>
  <c r="G550" i="32"/>
  <c r="Y548" i="32"/>
  <c r="V548" i="32"/>
  <c r="S548" i="32"/>
  <c r="P548" i="32"/>
  <c r="M548" i="32"/>
  <c r="J548" i="32"/>
  <c r="G548" i="32"/>
  <c r="Y546" i="32"/>
  <c r="V546" i="32"/>
  <c r="S546" i="32"/>
  <c r="P546" i="32"/>
  <c r="M546" i="32"/>
  <c r="J546" i="32"/>
  <c r="G546" i="32"/>
  <c r="Y544" i="32"/>
  <c r="V544" i="32"/>
  <c r="S544" i="32"/>
  <c r="P544" i="32"/>
  <c r="M544" i="32"/>
  <c r="J544" i="32"/>
  <c r="G544" i="32"/>
  <c r="Y542" i="32"/>
  <c r="V542" i="32"/>
  <c r="S542" i="32"/>
  <c r="P542" i="32"/>
  <c r="M542" i="32"/>
  <c r="J542" i="32"/>
  <c r="G542" i="32"/>
  <c r="Y540" i="32"/>
  <c r="V540" i="32"/>
  <c r="S540" i="32"/>
  <c r="P540" i="32"/>
  <c r="M540" i="32"/>
  <c r="J540" i="32"/>
  <c r="G540" i="32"/>
  <c r="Y538" i="32"/>
  <c r="V538" i="32"/>
  <c r="S538" i="32"/>
  <c r="P538" i="32"/>
  <c r="M538" i="32"/>
  <c r="J538" i="32"/>
  <c r="G538" i="32"/>
  <c r="Y536" i="32"/>
  <c r="V536" i="32"/>
  <c r="S536" i="32"/>
  <c r="P536" i="32"/>
  <c r="M536" i="32"/>
  <c r="J536" i="32"/>
  <c r="G536" i="32"/>
  <c r="W532" i="32"/>
  <c r="T532" i="32"/>
  <c r="Q532" i="32"/>
  <c r="N532" i="32"/>
  <c r="K532" i="32"/>
  <c r="H532" i="32"/>
  <c r="E532" i="32"/>
  <c r="W531" i="32"/>
  <c r="T531" i="32"/>
  <c r="Q531" i="32"/>
  <c r="N531" i="32"/>
  <c r="K531" i="32"/>
  <c r="H531" i="32"/>
  <c r="E531" i="32"/>
  <c r="Y529" i="32"/>
  <c r="V529" i="32"/>
  <c r="S529" i="32"/>
  <c r="P529" i="32"/>
  <c r="M529" i="32"/>
  <c r="J529" i="32"/>
  <c r="G529" i="32"/>
  <c r="Y527" i="32"/>
  <c r="V527" i="32"/>
  <c r="S527" i="32"/>
  <c r="P527" i="32"/>
  <c r="M527" i="32"/>
  <c r="J527" i="32"/>
  <c r="G527" i="32"/>
  <c r="Y525" i="32"/>
  <c r="V525" i="32"/>
  <c r="S525" i="32"/>
  <c r="P525" i="32"/>
  <c r="M525" i="32"/>
  <c r="J525" i="32"/>
  <c r="G525" i="32"/>
  <c r="Y523" i="32"/>
  <c r="V523" i="32"/>
  <c r="S523" i="32"/>
  <c r="P523" i="32"/>
  <c r="M523" i="32"/>
  <c r="J523" i="32"/>
  <c r="G523" i="32"/>
  <c r="Y521" i="32"/>
  <c r="V521" i="32"/>
  <c r="S521" i="32"/>
  <c r="P521" i="32"/>
  <c r="M521" i="32"/>
  <c r="J521" i="32"/>
  <c r="G521" i="32"/>
  <c r="Y519" i="32"/>
  <c r="V519" i="32"/>
  <c r="S519" i="32"/>
  <c r="P519" i="32"/>
  <c r="M519" i="32"/>
  <c r="J519" i="32"/>
  <c r="G519" i="32"/>
  <c r="Y517" i="32"/>
  <c r="V517" i="32"/>
  <c r="S517" i="32"/>
  <c r="P517" i="32"/>
  <c r="M517" i="32"/>
  <c r="J517" i="32"/>
  <c r="G517" i="32"/>
  <c r="Y515" i="32"/>
  <c r="V515" i="32"/>
  <c r="S515" i="32"/>
  <c r="P515" i="32"/>
  <c r="M515" i="32"/>
  <c r="J515" i="32"/>
  <c r="G515" i="32"/>
  <c r="Y513" i="32"/>
  <c r="V513" i="32"/>
  <c r="S513" i="32"/>
  <c r="P513" i="32"/>
  <c r="M513" i="32"/>
  <c r="J513" i="32"/>
  <c r="G513" i="32"/>
  <c r="Y511" i="32"/>
  <c r="V511" i="32"/>
  <c r="S511" i="32"/>
  <c r="P511" i="32"/>
  <c r="M511" i="32"/>
  <c r="J511" i="32"/>
  <c r="G511" i="32"/>
  <c r="Z511" i="32" s="1"/>
  <c r="Y509" i="32"/>
  <c r="V509" i="32"/>
  <c r="S509" i="32"/>
  <c r="P509" i="32"/>
  <c r="M509" i="32"/>
  <c r="J509" i="32"/>
  <c r="G509" i="32"/>
  <c r="Y507" i="32"/>
  <c r="V507" i="32"/>
  <c r="S507" i="32"/>
  <c r="P507" i="32"/>
  <c r="M507" i="32"/>
  <c r="J507" i="32"/>
  <c r="G507" i="32"/>
  <c r="Y505" i="32"/>
  <c r="V505" i="32"/>
  <c r="S505" i="32"/>
  <c r="P505" i="32"/>
  <c r="M505" i="32"/>
  <c r="J505" i="32"/>
  <c r="G505" i="32"/>
  <c r="Y503" i="32"/>
  <c r="V503" i="32"/>
  <c r="S503" i="32"/>
  <c r="P503" i="32"/>
  <c r="M503" i="32"/>
  <c r="J503" i="32"/>
  <c r="G503" i="32"/>
  <c r="Y501" i="32"/>
  <c r="V501" i="32"/>
  <c r="S501" i="32"/>
  <c r="P501" i="32"/>
  <c r="M501" i="32"/>
  <c r="J501" i="32"/>
  <c r="G501" i="32"/>
  <c r="Y499" i="32"/>
  <c r="V499" i="32"/>
  <c r="S499" i="32"/>
  <c r="P499" i="32"/>
  <c r="M499" i="32"/>
  <c r="J499" i="32"/>
  <c r="G499" i="32"/>
  <c r="Y497" i="32"/>
  <c r="V497" i="32"/>
  <c r="S497" i="32"/>
  <c r="P497" i="32"/>
  <c r="M497" i="32"/>
  <c r="J497" i="32"/>
  <c r="G497" i="32"/>
  <c r="Y495" i="32"/>
  <c r="V495" i="32"/>
  <c r="S495" i="32"/>
  <c r="P495" i="32"/>
  <c r="M495" i="32"/>
  <c r="J495" i="32"/>
  <c r="G495" i="32"/>
  <c r="Y493" i="32"/>
  <c r="V493" i="32"/>
  <c r="S493" i="32"/>
  <c r="P493" i="32"/>
  <c r="M493" i="32"/>
  <c r="J493" i="32"/>
  <c r="G493" i="32"/>
  <c r="Y491" i="32"/>
  <c r="V491" i="32"/>
  <c r="S491" i="32"/>
  <c r="P491" i="32"/>
  <c r="M491" i="32"/>
  <c r="J491" i="32"/>
  <c r="G491" i="32"/>
  <c r="Y489" i="32"/>
  <c r="V489" i="32"/>
  <c r="S489" i="32"/>
  <c r="P489" i="32"/>
  <c r="M489" i="32"/>
  <c r="J489" i="32"/>
  <c r="G489" i="32"/>
  <c r="Y487" i="32"/>
  <c r="V487" i="32"/>
  <c r="S487" i="32"/>
  <c r="P487" i="32"/>
  <c r="M487" i="32"/>
  <c r="J487" i="32"/>
  <c r="G487" i="32"/>
  <c r="Y485" i="32"/>
  <c r="V485" i="32"/>
  <c r="S485" i="32"/>
  <c r="P485" i="32"/>
  <c r="M485" i="32"/>
  <c r="J485" i="32"/>
  <c r="G485" i="32"/>
  <c r="Y483" i="32"/>
  <c r="V483" i="32"/>
  <c r="S483" i="32"/>
  <c r="P483" i="32"/>
  <c r="M483" i="32"/>
  <c r="J483" i="32"/>
  <c r="G483" i="32"/>
  <c r="Y481" i="32"/>
  <c r="V481" i="32"/>
  <c r="S481" i="32"/>
  <c r="P481" i="32"/>
  <c r="M481" i="32"/>
  <c r="J481" i="32"/>
  <c r="G481" i="32"/>
  <c r="Y479" i="32"/>
  <c r="V479" i="32"/>
  <c r="S479" i="32"/>
  <c r="P479" i="32"/>
  <c r="M479" i="32"/>
  <c r="J479" i="32"/>
  <c r="G479" i="32"/>
  <c r="Y477" i="32"/>
  <c r="V477" i="32"/>
  <c r="S477" i="32"/>
  <c r="P477" i="32"/>
  <c r="M477" i="32"/>
  <c r="J477" i="32"/>
  <c r="G477" i="32"/>
  <c r="W472" i="32"/>
  <c r="T472" i="32"/>
  <c r="Q472" i="32"/>
  <c r="N472" i="32"/>
  <c r="K472" i="32"/>
  <c r="H472" i="32"/>
  <c r="E472" i="32"/>
  <c r="W471" i="32"/>
  <c r="T471" i="32"/>
  <c r="Q471" i="32"/>
  <c r="N471" i="32"/>
  <c r="K471" i="32"/>
  <c r="H471" i="32"/>
  <c r="E471" i="32"/>
  <c r="Y469" i="32"/>
  <c r="V469" i="32"/>
  <c r="S469" i="32"/>
  <c r="P469" i="32"/>
  <c r="M469" i="32"/>
  <c r="J469" i="32"/>
  <c r="G469" i="32"/>
  <c r="Y467" i="32"/>
  <c r="V467" i="32"/>
  <c r="S467" i="32"/>
  <c r="P467" i="32"/>
  <c r="M467" i="32"/>
  <c r="J467" i="32"/>
  <c r="G467" i="32"/>
  <c r="Y465" i="32"/>
  <c r="V465" i="32"/>
  <c r="S465" i="32"/>
  <c r="P465" i="32"/>
  <c r="M465" i="32"/>
  <c r="J465" i="32"/>
  <c r="G465" i="32"/>
  <c r="Y463" i="32"/>
  <c r="V463" i="32"/>
  <c r="S463" i="32"/>
  <c r="P463" i="32"/>
  <c r="M463" i="32"/>
  <c r="J463" i="32"/>
  <c r="G463" i="32"/>
  <c r="Y461" i="32"/>
  <c r="V461" i="32"/>
  <c r="S461" i="32"/>
  <c r="P461" i="32"/>
  <c r="M461" i="32"/>
  <c r="J461" i="32"/>
  <c r="G461" i="32"/>
  <c r="Y459" i="32"/>
  <c r="V459" i="32"/>
  <c r="S459" i="32"/>
  <c r="P459" i="32"/>
  <c r="M459" i="32"/>
  <c r="J459" i="32"/>
  <c r="G459" i="32"/>
  <c r="Y457" i="32"/>
  <c r="V457" i="32"/>
  <c r="S457" i="32"/>
  <c r="P457" i="32"/>
  <c r="M457" i="32"/>
  <c r="J457" i="32"/>
  <c r="G457" i="32"/>
  <c r="Y455" i="32"/>
  <c r="V455" i="32"/>
  <c r="S455" i="32"/>
  <c r="P455" i="32"/>
  <c r="M455" i="32"/>
  <c r="J455" i="32"/>
  <c r="G455" i="32"/>
  <c r="Y453" i="32"/>
  <c r="V453" i="32"/>
  <c r="S453" i="32"/>
  <c r="P453" i="32"/>
  <c r="M453" i="32"/>
  <c r="J453" i="32"/>
  <c r="G453" i="32"/>
  <c r="Y451" i="32"/>
  <c r="V451" i="32"/>
  <c r="S451" i="32"/>
  <c r="P451" i="32"/>
  <c r="M451" i="32"/>
  <c r="J451" i="32"/>
  <c r="G451" i="32"/>
  <c r="Z451" i="32" s="1"/>
  <c r="Y449" i="32"/>
  <c r="V449" i="32"/>
  <c r="S449" i="32"/>
  <c r="P449" i="32"/>
  <c r="M449" i="32"/>
  <c r="J449" i="32"/>
  <c r="G449" i="32"/>
  <c r="Y447" i="32"/>
  <c r="V447" i="32"/>
  <c r="S447" i="32"/>
  <c r="P447" i="32"/>
  <c r="M447" i="32"/>
  <c r="J447" i="32"/>
  <c r="G447" i="32"/>
  <c r="Y445" i="32"/>
  <c r="V445" i="32"/>
  <c r="S445" i="32"/>
  <c r="P445" i="32"/>
  <c r="M445" i="32"/>
  <c r="J445" i="32"/>
  <c r="G445" i="32"/>
  <c r="Y443" i="32"/>
  <c r="V443" i="32"/>
  <c r="S443" i="32"/>
  <c r="P443" i="32"/>
  <c r="M443" i="32"/>
  <c r="J443" i="32"/>
  <c r="G443" i="32"/>
  <c r="Y441" i="32"/>
  <c r="V441" i="32"/>
  <c r="S441" i="32"/>
  <c r="P441" i="32"/>
  <c r="M441" i="32"/>
  <c r="J441" i="32"/>
  <c r="G441" i="32"/>
  <c r="Y439" i="32"/>
  <c r="V439" i="32"/>
  <c r="S439" i="32"/>
  <c r="P439" i="32"/>
  <c r="M439" i="32"/>
  <c r="J439" i="32"/>
  <c r="G439" i="32"/>
  <c r="Y437" i="32"/>
  <c r="V437" i="32"/>
  <c r="S437" i="32"/>
  <c r="P437" i="32"/>
  <c r="M437" i="32"/>
  <c r="J437" i="32"/>
  <c r="G437" i="32"/>
  <c r="Y435" i="32"/>
  <c r="V435" i="32"/>
  <c r="S435" i="32"/>
  <c r="P435" i="32"/>
  <c r="M435" i="32"/>
  <c r="J435" i="32"/>
  <c r="G435" i="32"/>
  <c r="Y433" i="32"/>
  <c r="V433" i="32"/>
  <c r="S433" i="32"/>
  <c r="P433" i="32"/>
  <c r="M433" i="32"/>
  <c r="J433" i="32"/>
  <c r="G433" i="32"/>
  <c r="Y431" i="32"/>
  <c r="V431" i="32"/>
  <c r="S431" i="32"/>
  <c r="P431" i="32"/>
  <c r="M431" i="32"/>
  <c r="J431" i="32"/>
  <c r="G431" i="32"/>
  <c r="Y429" i="32"/>
  <c r="V429" i="32"/>
  <c r="S429" i="32"/>
  <c r="P429" i="32"/>
  <c r="M429" i="32"/>
  <c r="J429" i="32"/>
  <c r="G429" i="32"/>
  <c r="Y427" i="32"/>
  <c r="V427" i="32"/>
  <c r="S427" i="32"/>
  <c r="P427" i="32"/>
  <c r="M427" i="32"/>
  <c r="J427" i="32"/>
  <c r="G427" i="32"/>
  <c r="Y425" i="32"/>
  <c r="V425" i="32"/>
  <c r="S425" i="32"/>
  <c r="P425" i="32"/>
  <c r="M425" i="32"/>
  <c r="J425" i="32"/>
  <c r="G425" i="32"/>
  <c r="Y423" i="32"/>
  <c r="V423" i="32"/>
  <c r="S423" i="32"/>
  <c r="P423" i="32"/>
  <c r="M423" i="32"/>
  <c r="J423" i="32"/>
  <c r="G423" i="32"/>
  <c r="Y421" i="32"/>
  <c r="V421" i="32"/>
  <c r="S421" i="32"/>
  <c r="P421" i="32"/>
  <c r="M421" i="32"/>
  <c r="J421" i="32"/>
  <c r="G421" i="32"/>
  <c r="Y419" i="32"/>
  <c r="V419" i="32"/>
  <c r="S419" i="32"/>
  <c r="P419" i="32"/>
  <c r="M419" i="32"/>
  <c r="J419" i="32"/>
  <c r="G419" i="32"/>
  <c r="Y417" i="32"/>
  <c r="V417" i="32"/>
  <c r="S417" i="32"/>
  <c r="P417" i="32"/>
  <c r="M417" i="32"/>
  <c r="J417" i="32"/>
  <c r="G417" i="32"/>
  <c r="W413" i="32"/>
  <c r="T413" i="32"/>
  <c r="Q413" i="32"/>
  <c r="N413" i="32"/>
  <c r="K413" i="32"/>
  <c r="H413" i="32"/>
  <c r="E413" i="32"/>
  <c r="W412" i="32"/>
  <c r="T412" i="32"/>
  <c r="Q412" i="32"/>
  <c r="N412" i="32"/>
  <c r="K412" i="32"/>
  <c r="H412" i="32"/>
  <c r="E412" i="32"/>
  <c r="Y410" i="32"/>
  <c r="V410" i="32"/>
  <c r="S410" i="32"/>
  <c r="P410" i="32"/>
  <c r="M410" i="32"/>
  <c r="J410" i="32"/>
  <c r="G410" i="32"/>
  <c r="Y408" i="32"/>
  <c r="V408" i="32"/>
  <c r="S408" i="32"/>
  <c r="P408" i="32"/>
  <c r="M408" i="32"/>
  <c r="J408" i="32"/>
  <c r="G408" i="32"/>
  <c r="Y406" i="32"/>
  <c r="V406" i="32"/>
  <c r="S406" i="32"/>
  <c r="P406" i="32"/>
  <c r="M406" i="32"/>
  <c r="J406" i="32"/>
  <c r="G406" i="32"/>
  <c r="Y404" i="32"/>
  <c r="V404" i="32"/>
  <c r="S404" i="32"/>
  <c r="P404" i="32"/>
  <c r="M404" i="32"/>
  <c r="J404" i="32"/>
  <c r="G404" i="32"/>
  <c r="Y402" i="32"/>
  <c r="V402" i="32"/>
  <c r="S402" i="32"/>
  <c r="P402" i="32"/>
  <c r="M402" i="32"/>
  <c r="J402" i="32"/>
  <c r="G402" i="32"/>
  <c r="Y400" i="32"/>
  <c r="V400" i="32"/>
  <c r="S400" i="32"/>
  <c r="P400" i="32"/>
  <c r="M400" i="32"/>
  <c r="J400" i="32"/>
  <c r="G400" i="32"/>
  <c r="Y398" i="32"/>
  <c r="V398" i="32"/>
  <c r="S398" i="32"/>
  <c r="P398" i="32"/>
  <c r="M398" i="32"/>
  <c r="J398" i="32"/>
  <c r="G398" i="32"/>
  <c r="Y396" i="32"/>
  <c r="V396" i="32"/>
  <c r="S396" i="32"/>
  <c r="P396" i="32"/>
  <c r="M396" i="32"/>
  <c r="J396" i="32"/>
  <c r="G396" i="32"/>
  <c r="Y394" i="32"/>
  <c r="V394" i="32"/>
  <c r="S394" i="32"/>
  <c r="P394" i="32"/>
  <c r="M394" i="32"/>
  <c r="J394" i="32"/>
  <c r="G394" i="32"/>
  <c r="Y392" i="32"/>
  <c r="V392" i="32"/>
  <c r="S392" i="32"/>
  <c r="P392" i="32"/>
  <c r="M392" i="32"/>
  <c r="J392" i="32"/>
  <c r="G392" i="32"/>
  <c r="Z392" i="32" s="1"/>
  <c r="Y390" i="32"/>
  <c r="V390" i="32"/>
  <c r="S390" i="32"/>
  <c r="P390" i="32"/>
  <c r="M390" i="32"/>
  <c r="J390" i="32"/>
  <c r="G390" i="32"/>
  <c r="Y388" i="32"/>
  <c r="V388" i="32"/>
  <c r="S388" i="32"/>
  <c r="P388" i="32"/>
  <c r="M388" i="32"/>
  <c r="J388" i="32"/>
  <c r="G388" i="32"/>
  <c r="Y386" i="32"/>
  <c r="V386" i="32"/>
  <c r="S386" i="32"/>
  <c r="P386" i="32"/>
  <c r="M386" i="32"/>
  <c r="J386" i="32"/>
  <c r="G386" i="32"/>
  <c r="Y384" i="32"/>
  <c r="V384" i="32"/>
  <c r="S384" i="32"/>
  <c r="P384" i="32"/>
  <c r="M384" i="32"/>
  <c r="J384" i="32"/>
  <c r="G384" i="32"/>
  <c r="Y382" i="32"/>
  <c r="V382" i="32"/>
  <c r="S382" i="32"/>
  <c r="P382" i="32"/>
  <c r="M382" i="32"/>
  <c r="J382" i="32"/>
  <c r="G382" i="32"/>
  <c r="Y380" i="32"/>
  <c r="V380" i="32"/>
  <c r="S380" i="32"/>
  <c r="P380" i="32"/>
  <c r="M380" i="32"/>
  <c r="J380" i="32"/>
  <c r="G380" i="32"/>
  <c r="Y378" i="32"/>
  <c r="V378" i="32"/>
  <c r="S378" i="32"/>
  <c r="P378" i="32"/>
  <c r="M378" i="32"/>
  <c r="J378" i="32"/>
  <c r="G378" i="32"/>
  <c r="Y376" i="32"/>
  <c r="V376" i="32"/>
  <c r="S376" i="32"/>
  <c r="P376" i="32"/>
  <c r="M376" i="32"/>
  <c r="J376" i="32"/>
  <c r="G376" i="32"/>
  <c r="Y374" i="32"/>
  <c r="V374" i="32"/>
  <c r="S374" i="32"/>
  <c r="P374" i="32"/>
  <c r="M374" i="32"/>
  <c r="J374" i="32"/>
  <c r="G374" i="32"/>
  <c r="Y372" i="32"/>
  <c r="V372" i="32"/>
  <c r="S372" i="32"/>
  <c r="P372" i="32"/>
  <c r="M372" i="32"/>
  <c r="J372" i="32"/>
  <c r="G372" i="32"/>
  <c r="Y370" i="32"/>
  <c r="V370" i="32"/>
  <c r="S370" i="32"/>
  <c r="P370" i="32"/>
  <c r="M370" i="32"/>
  <c r="J370" i="32"/>
  <c r="G370" i="32"/>
  <c r="Y368" i="32"/>
  <c r="V368" i="32"/>
  <c r="S368" i="32"/>
  <c r="P368" i="32"/>
  <c r="M368" i="32"/>
  <c r="J368" i="32"/>
  <c r="G368" i="32"/>
  <c r="Y366" i="32"/>
  <c r="V366" i="32"/>
  <c r="S366" i="32"/>
  <c r="P366" i="32"/>
  <c r="M366" i="32"/>
  <c r="J366" i="32"/>
  <c r="G366" i="32"/>
  <c r="Y364" i="32"/>
  <c r="V364" i="32"/>
  <c r="S364" i="32"/>
  <c r="P364" i="32"/>
  <c r="M364" i="32"/>
  <c r="J364" i="32"/>
  <c r="G364" i="32"/>
  <c r="Y362" i="32"/>
  <c r="V362" i="32"/>
  <c r="S362" i="32"/>
  <c r="P362" i="32"/>
  <c r="M362" i="32"/>
  <c r="J362" i="32"/>
  <c r="G362" i="32"/>
  <c r="Y360" i="32"/>
  <c r="V360" i="32"/>
  <c r="S360" i="32"/>
  <c r="P360" i="32"/>
  <c r="M360" i="32"/>
  <c r="J360" i="32"/>
  <c r="G360" i="32"/>
  <c r="Y358" i="32"/>
  <c r="V358" i="32"/>
  <c r="S358" i="32"/>
  <c r="P358" i="32"/>
  <c r="M358" i="32"/>
  <c r="J358" i="32"/>
  <c r="G358" i="32"/>
  <c r="W354" i="32"/>
  <c r="T354" i="32"/>
  <c r="Q354" i="32"/>
  <c r="N354" i="32"/>
  <c r="K354" i="32"/>
  <c r="H354" i="32"/>
  <c r="E354" i="32"/>
  <c r="W353" i="32"/>
  <c r="T353" i="32"/>
  <c r="Q353" i="32"/>
  <c r="N353" i="32"/>
  <c r="K353" i="32"/>
  <c r="H353" i="32"/>
  <c r="E353" i="32"/>
  <c r="Y351" i="32"/>
  <c r="V351" i="32"/>
  <c r="S351" i="32"/>
  <c r="P351" i="32"/>
  <c r="M351" i="32"/>
  <c r="J351" i="32"/>
  <c r="G351" i="32"/>
  <c r="Y349" i="32"/>
  <c r="V349" i="32"/>
  <c r="S349" i="32"/>
  <c r="P349" i="32"/>
  <c r="M349" i="32"/>
  <c r="J349" i="32"/>
  <c r="G349" i="32"/>
  <c r="Y347" i="32"/>
  <c r="V347" i="32"/>
  <c r="S347" i="32"/>
  <c r="P347" i="32"/>
  <c r="M347" i="32"/>
  <c r="J347" i="32"/>
  <c r="G347" i="32"/>
  <c r="Y345" i="32"/>
  <c r="V345" i="32"/>
  <c r="S345" i="32"/>
  <c r="P345" i="32"/>
  <c r="M345" i="32"/>
  <c r="J345" i="32"/>
  <c r="G345" i="32"/>
  <c r="Y343" i="32"/>
  <c r="V343" i="32"/>
  <c r="S343" i="32"/>
  <c r="P343" i="32"/>
  <c r="M343" i="32"/>
  <c r="J343" i="32"/>
  <c r="G343" i="32"/>
  <c r="Y341" i="32"/>
  <c r="V341" i="32"/>
  <c r="S341" i="32"/>
  <c r="P341" i="32"/>
  <c r="M341" i="32"/>
  <c r="J341" i="32"/>
  <c r="G341" i="32"/>
  <c r="Y339" i="32"/>
  <c r="V339" i="32"/>
  <c r="S339" i="32"/>
  <c r="P339" i="32"/>
  <c r="M339" i="32"/>
  <c r="J339" i="32"/>
  <c r="G339" i="32"/>
  <c r="Y337" i="32"/>
  <c r="V337" i="32"/>
  <c r="S337" i="32"/>
  <c r="P337" i="32"/>
  <c r="M337" i="32"/>
  <c r="J337" i="32"/>
  <c r="G337" i="32"/>
  <c r="Y335" i="32"/>
  <c r="V335" i="32"/>
  <c r="S335" i="32"/>
  <c r="P335" i="32"/>
  <c r="M335" i="32"/>
  <c r="J335" i="32"/>
  <c r="G335" i="32"/>
  <c r="Y333" i="32"/>
  <c r="V333" i="32"/>
  <c r="S333" i="32"/>
  <c r="P333" i="32"/>
  <c r="M333" i="32"/>
  <c r="J333" i="32"/>
  <c r="G333" i="32"/>
  <c r="Z333" i="32" s="1"/>
  <c r="Y331" i="32"/>
  <c r="V331" i="32"/>
  <c r="S331" i="32"/>
  <c r="P331" i="32"/>
  <c r="M331" i="32"/>
  <c r="J331" i="32"/>
  <c r="G331" i="32"/>
  <c r="Y329" i="32"/>
  <c r="V329" i="32"/>
  <c r="S329" i="32"/>
  <c r="P329" i="32"/>
  <c r="M329" i="32"/>
  <c r="J329" i="32"/>
  <c r="G329" i="32"/>
  <c r="Y327" i="32"/>
  <c r="V327" i="32"/>
  <c r="S327" i="32"/>
  <c r="P327" i="32"/>
  <c r="M327" i="32"/>
  <c r="J327" i="32"/>
  <c r="G327" i="32"/>
  <c r="Y325" i="32"/>
  <c r="V325" i="32"/>
  <c r="S325" i="32"/>
  <c r="P325" i="32"/>
  <c r="M325" i="32"/>
  <c r="J325" i="32"/>
  <c r="G325" i="32"/>
  <c r="Y323" i="32"/>
  <c r="V323" i="32"/>
  <c r="S323" i="32"/>
  <c r="P323" i="32"/>
  <c r="M323" i="32"/>
  <c r="J323" i="32"/>
  <c r="G323" i="32"/>
  <c r="Y321" i="32"/>
  <c r="V321" i="32"/>
  <c r="S321" i="32"/>
  <c r="P321" i="32"/>
  <c r="M321" i="32"/>
  <c r="J321" i="32"/>
  <c r="G321" i="32"/>
  <c r="Y319" i="32"/>
  <c r="V319" i="32"/>
  <c r="S319" i="32"/>
  <c r="P319" i="32"/>
  <c r="M319" i="32"/>
  <c r="J319" i="32"/>
  <c r="G319" i="32"/>
  <c r="Y317" i="32"/>
  <c r="V317" i="32"/>
  <c r="S317" i="32"/>
  <c r="P317" i="32"/>
  <c r="M317" i="32"/>
  <c r="J317" i="32"/>
  <c r="G317" i="32"/>
  <c r="Y315" i="32"/>
  <c r="V315" i="32"/>
  <c r="S315" i="32"/>
  <c r="P315" i="32"/>
  <c r="M315" i="32"/>
  <c r="J315" i="32"/>
  <c r="G315" i="32"/>
  <c r="Y313" i="32"/>
  <c r="V313" i="32"/>
  <c r="S313" i="32"/>
  <c r="P313" i="32"/>
  <c r="M313" i="32"/>
  <c r="J313" i="32"/>
  <c r="G313" i="32"/>
  <c r="Y311" i="32"/>
  <c r="V311" i="32"/>
  <c r="S311" i="32"/>
  <c r="P311" i="32"/>
  <c r="M311" i="32"/>
  <c r="J311" i="32"/>
  <c r="G311" i="32"/>
  <c r="Y309" i="32"/>
  <c r="V309" i="32"/>
  <c r="S309" i="32"/>
  <c r="P309" i="32"/>
  <c r="M309" i="32"/>
  <c r="J309" i="32"/>
  <c r="G309" i="32"/>
  <c r="Y307" i="32"/>
  <c r="V307" i="32"/>
  <c r="S307" i="32"/>
  <c r="P307" i="32"/>
  <c r="M307" i="32"/>
  <c r="J307" i="32"/>
  <c r="G307" i="32"/>
  <c r="Y305" i="32"/>
  <c r="V305" i="32"/>
  <c r="S305" i="32"/>
  <c r="P305" i="32"/>
  <c r="M305" i="32"/>
  <c r="J305" i="32"/>
  <c r="G305" i="32"/>
  <c r="Y303" i="32"/>
  <c r="V303" i="32"/>
  <c r="S303" i="32"/>
  <c r="P303" i="32"/>
  <c r="M303" i="32"/>
  <c r="J303" i="32"/>
  <c r="G303" i="32"/>
  <c r="Y301" i="32"/>
  <c r="V301" i="32"/>
  <c r="S301" i="32"/>
  <c r="P301" i="32"/>
  <c r="M301" i="32"/>
  <c r="J301" i="32"/>
  <c r="G301" i="32"/>
  <c r="Y299" i="32"/>
  <c r="V299" i="32"/>
  <c r="S299" i="32"/>
  <c r="P299" i="32"/>
  <c r="M299" i="32"/>
  <c r="J299" i="32"/>
  <c r="G299" i="32"/>
  <c r="W295" i="32"/>
  <c r="T295" i="32"/>
  <c r="Q295" i="32"/>
  <c r="N295" i="32"/>
  <c r="K295" i="32"/>
  <c r="H295" i="32"/>
  <c r="E295" i="32"/>
  <c r="W294" i="32"/>
  <c r="T294" i="32"/>
  <c r="Q294" i="32"/>
  <c r="N294" i="32"/>
  <c r="K294" i="32"/>
  <c r="H294" i="32"/>
  <c r="E294" i="32"/>
  <c r="Y292" i="32"/>
  <c r="V292" i="32"/>
  <c r="S292" i="32"/>
  <c r="P292" i="32"/>
  <c r="M292" i="32"/>
  <c r="J292" i="32"/>
  <c r="G292" i="32"/>
  <c r="Y290" i="32"/>
  <c r="V290" i="32"/>
  <c r="S290" i="32"/>
  <c r="P290" i="32"/>
  <c r="M290" i="32"/>
  <c r="J290" i="32"/>
  <c r="G290" i="32"/>
  <c r="Y288" i="32"/>
  <c r="V288" i="32"/>
  <c r="S288" i="32"/>
  <c r="P288" i="32"/>
  <c r="M288" i="32"/>
  <c r="J288" i="32"/>
  <c r="G288" i="32"/>
  <c r="Y286" i="32"/>
  <c r="V286" i="32"/>
  <c r="S286" i="32"/>
  <c r="P286" i="32"/>
  <c r="M286" i="32"/>
  <c r="J286" i="32"/>
  <c r="G286" i="32"/>
  <c r="Y284" i="32"/>
  <c r="V284" i="32"/>
  <c r="S284" i="32"/>
  <c r="P284" i="32"/>
  <c r="M284" i="32"/>
  <c r="J284" i="32"/>
  <c r="G284" i="32"/>
  <c r="Y282" i="32"/>
  <c r="V282" i="32"/>
  <c r="S282" i="32"/>
  <c r="P282" i="32"/>
  <c r="M282" i="32"/>
  <c r="J282" i="32"/>
  <c r="G282" i="32"/>
  <c r="Y280" i="32"/>
  <c r="V280" i="32"/>
  <c r="S280" i="32"/>
  <c r="P280" i="32"/>
  <c r="M280" i="32"/>
  <c r="J280" i="32"/>
  <c r="G280" i="32"/>
  <c r="Y278" i="32"/>
  <c r="V278" i="32"/>
  <c r="S278" i="32"/>
  <c r="P278" i="32"/>
  <c r="M278" i="32"/>
  <c r="J278" i="32"/>
  <c r="G278" i="32"/>
  <c r="Y276" i="32"/>
  <c r="V276" i="32"/>
  <c r="S276" i="32"/>
  <c r="P276" i="32"/>
  <c r="M276" i="32"/>
  <c r="J276" i="32"/>
  <c r="G276" i="32"/>
  <c r="Y274" i="32"/>
  <c r="V274" i="32"/>
  <c r="S274" i="32"/>
  <c r="P274" i="32"/>
  <c r="M274" i="32"/>
  <c r="J274" i="32"/>
  <c r="G274" i="32"/>
  <c r="Z274" i="32" s="1"/>
  <c r="Y272" i="32"/>
  <c r="V272" i="32"/>
  <c r="S272" i="32"/>
  <c r="P272" i="32"/>
  <c r="M272" i="32"/>
  <c r="J272" i="32"/>
  <c r="G272" i="32"/>
  <c r="Y270" i="32"/>
  <c r="V270" i="32"/>
  <c r="S270" i="32"/>
  <c r="P270" i="32"/>
  <c r="M270" i="32"/>
  <c r="J270" i="32"/>
  <c r="G270" i="32"/>
  <c r="Y268" i="32"/>
  <c r="V268" i="32"/>
  <c r="S268" i="32"/>
  <c r="P268" i="32"/>
  <c r="M268" i="32"/>
  <c r="J268" i="32"/>
  <c r="G268" i="32"/>
  <c r="Y266" i="32"/>
  <c r="V266" i="32"/>
  <c r="S266" i="32"/>
  <c r="P266" i="32"/>
  <c r="M266" i="32"/>
  <c r="J266" i="32"/>
  <c r="G266" i="32"/>
  <c r="Y264" i="32"/>
  <c r="V264" i="32"/>
  <c r="S264" i="32"/>
  <c r="P264" i="32"/>
  <c r="M264" i="32"/>
  <c r="J264" i="32"/>
  <c r="G264" i="32"/>
  <c r="Y262" i="32"/>
  <c r="V262" i="32"/>
  <c r="S262" i="32"/>
  <c r="P262" i="32"/>
  <c r="M262" i="32"/>
  <c r="J262" i="32"/>
  <c r="G262" i="32"/>
  <c r="Y260" i="32"/>
  <c r="V260" i="32"/>
  <c r="S260" i="32"/>
  <c r="P260" i="32"/>
  <c r="M260" i="32"/>
  <c r="J260" i="32"/>
  <c r="G260" i="32"/>
  <c r="Y258" i="32"/>
  <c r="V258" i="32"/>
  <c r="S258" i="32"/>
  <c r="P258" i="32"/>
  <c r="M258" i="32"/>
  <c r="J258" i="32"/>
  <c r="G258" i="32"/>
  <c r="Y256" i="32"/>
  <c r="V256" i="32"/>
  <c r="S256" i="32"/>
  <c r="P256" i="32"/>
  <c r="M256" i="32"/>
  <c r="J256" i="32"/>
  <c r="G256" i="32"/>
  <c r="Y254" i="32"/>
  <c r="V254" i="32"/>
  <c r="S254" i="32"/>
  <c r="P254" i="32"/>
  <c r="M254" i="32"/>
  <c r="J254" i="32"/>
  <c r="G254" i="32"/>
  <c r="Y252" i="32"/>
  <c r="V252" i="32"/>
  <c r="S252" i="32"/>
  <c r="P252" i="32"/>
  <c r="M252" i="32"/>
  <c r="J252" i="32"/>
  <c r="G252" i="32"/>
  <c r="Y250" i="32"/>
  <c r="V250" i="32"/>
  <c r="S250" i="32"/>
  <c r="P250" i="32"/>
  <c r="M250" i="32"/>
  <c r="J250" i="32"/>
  <c r="G250" i="32"/>
  <c r="Y248" i="32"/>
  <c r="V248" i="32"/>
  <c r="S248" i="32"/>
  <c r="P248" i="32"/>
  <c r="M248" i="32"/>
  <c r="J248" i="32"/>
  <c r="G248" i="32"/>
  <c r="Y246" i="32"/>
  <c r="V246" i="32"/>
  <c r="S246" i="32"/>
  <c r="P246" i="32"/>
  <c r="M246" i="32"/>
  <c r="J246" i="32"/>
  <c r="G246" i="32"/>
  <c r="Y244" i="32"/>
  <c r="V244" i="32"/>
  <c r="S244" i="32"/>
  <c r="P244" i="32"/>
  <c r="M244" i="32"/>
  <c r="J244" i="32"/>
  <c r="G244" i="32"/>
  <c r="Y242" i="32"/>
  <c r="V242" i="32"/>
  <c r="S242" i="32"/>
  <c r="P242" i="32"/>
  <c r="M242" i="32"/>
  <c r="J242" i="32"/>
  <c r="G242" i="32"/>
  <c r="Y240" i="32"/>
  <c r="V240" i="32"/>
  <c r="S240" i="32"/>
  <c r="P240" i="32"/>
  <c r="M240" i="32"/>
  <c r="J240" i="32"/>
  <c r="G240" i="32"/>
  <c r="W236" i="32"/>
  <c r="T236" i="32"/>
  <c r="Q236" i="32"/>
  <c r="N236" i="32"/>
  <c r="K236" i="32"/>
  <c r="H236" i="32"/>
  <c r="E236" i="32"/>
  <c r="W235" i="32"/>
  <c r="T235" i="32"/>
  <c r="Q235" i="32"/>
  <c r="N235" i="32"/>
  <c r="K235" i="32"/>
  <c r="H235" i="32"/>
  <c r="E235" i="32"/>
  <c r="Y233" i="32"/>
  <c r="V233" i="32"/>
  <c r="S233" i="32"/>
  <c r="P233" i="32"/>
  <c r="M233" i="32"/>
  <c r="J233" i="32"/>
  <c r="G233" i="32"/>
  <c r="Y231" i="32"/>
  <c r="V231" i="32"/>
  <c r="S231" i="32"/>
  <c r="P231" i="32"/>
  <c r="M231" i="32"/>
  <c r="J231" i="32"/>
  <c r="G231" i="32"/>
  <c r="Y229" i="32"/>
  <c r="V229" i="32"/>
  <c r="S229" i="32"/>
  <c r="P229" i="32"/>
  <c r="M229" i="32"/>
  <c r="J229" i="32"/>
  <c r="G229" i="32"/>
  <c r="Y227" i="32"/>
  <c r="V227" i="32"/>
  <c r="S227" i="32"/>
  <c r="P227" i="32"/>
  <c r="M227" i="32"/>
  <c r="J227" i="32"/>
  <c r="G227" i="32"/>
  <c r="Y225" i="32"/>
  <c r="V225" i="32"/>
  <c r="S225" i="32"/>
  <c r="P225" i="32"/>
  <c r="M225" i="32"/>
  <c r="J225" i="32"/>
  <c r="G225" i="32"/>
  <c r="Y223" i="32"/>
  <c r="V223" i="32"/>
  <c r="S223" i="32"/>
  <c r="P223" i="32"/>
  <c r="M223" i="32"/>
  <c r="J223" i="32"/>
  <c r="G223" i="32"/>
  <c r="Y221" i="32"/>
  <c r="V221" i="32"/>
  <c r="S221" i="32"/>
  <c r="P221" i="32"/>
  <c r="M221" i="32"/>
  <c r="J221" i="32"/>
  <c r="G221" i="32"/>
  <c r="Y219" i="32"/>
  <c r="V219" i="32"/>
  <c r="S219" i="32"/>
  <c r="P219" i="32"/>
  <c r="M219" i="32"/>
  <c r="J219" i="32"/>
  <c r="G219" i="32"/>
  <c r="Y217" i="32"/>
  <c r="V217" i="32"/>
  <c r="S217" i="32"/>
  <c r="P217" i="32"/>
  <c r="M217" i="32"/>
  <c r="J217" i="32"/>
  <c r="G217" i="32"/>
  <c r="Y215" i="32"/>
  <c r="V215" i="32"/>
  <c r="S215" i="32"/>
  <c r="P215" i="32"/>
  <c r="M215" i="32"/>
  <c r="J215" i="32"/>
  <c r="G215" i="32"/>
  <c r="Z215" i="32" s="1"/>
  <c r="Y213" i="32"/>
  <c r="V213" i="32"/>
  <c r="S213" i="32"/>
  <c r="P213" i="32"/>
  <c r="M213" i="32"/>
  <c r="J213" i="32"/>
  <c r="G213" i="32"/>
  <c r="Y211" i="32"/>
  <c r="V211" i="32"/>
  <c r="S211" i="32"/>
  <c r="P211" i="32"/>
  <c r="M211" i="32"/>
  <c r="J211" i="32"/>
  <c r="G211" i="32"/>
  <c r="Y209" i="32"/>
  <c r="V209" i="32"/>
  <c r="S209" i="32"/>
  <c r="P209" i="32"/>
  <c r="M209" i="32"/>
  <c r="J209" i="32"/>
  <c r="G209" i="32"/>
  <c r="Y207" i="32"/>
  <c r="V207" i="32"/>
  <c r="S207" i="32"/>
  <c r="P207" i="32"/>
  <c r="M207" i="32"/>
  <c r="J207" i="32"/>
  <c r="G207" i="32"/>
  <c r="Y205" i="32"/>
  <c r="V205" i="32"/>
  <c r="S205" i="32"/>
  <c r="P205" i="32"/>
  <c r="M205" i="32"/>
  <c r="J205" i="32"/>
  <c r="G205" i="32"/>
  <c r="Y203" i="32"/>
  <c r="V203" i="32"/>
  <c r="S203" i="32"/>
  <c r="P203" i="32"/>
  <c r="M203" i="32"/>
  <c r="J203" i="32"/>
  <c r="G203" i="32"/>
  <c r="Y201" i="32"/>
  <c r="V201" i="32"/>
  <c r="S201" i="32"/>
  <c r="P201" i="32"/>
  <c r="M201" i="32"/>
  <c r="J201" i="32"/>
  <c r="G201" i="32"/>
  <c r="Y199" i="32"/>
  <c r="V199" i="32"/>
  <c r="S199" i="32"/>
  <c r="P199" i="32"/>
  <c r="M199" i="32"/>
  <c r="J199" i="32"/>
  <c r="G199" i="32"/>
  <c r="Y197" i="32"/>
  <c r="V197" i="32"/>
  <c r="S197" i="32"/>
  <c r="P197" i="32"/>
  <c r="M197" i="32"/>
  <c r="J197" i="32"/>
  <c r="G197" i="32"/>
  <c r="Y195" i="32"/>
  <c r="V195" i="32"/>
  <c r="S195" i="32"/>
  <c r="P195" i="32"/>
  <c r="M195" i="32"/>
  <c r="J195" i="32"/>
  <c r="G195" i="32"/>
  <c r="Y193" i="32"/>
  <c r="V193" i="32"/>
  <c r="S193" i="32"/>
  <c r="P193" i="32"/>
  <c r="M193" i="32"/>
  <c r="J193" i="32"/>
  <c r="G193" i="32"/>
  <c r="Y191" i="32"/>
  <c r="V191" i="32"/>
  <c r="S191" i="32"/>
  <c r="P191" i="32"/>
  <c r="M191" i="32"/>
  <c r="J191" i="32"/>
  <c r="G191" i="32"/>
  <c r="Y189" i="32"/>
  <c r="V189" i="32"/>
  <c r="S189" i="32"/>
  <c r="P189" i="32"/>
  <c r="M189" i="32"/>
  <c r="J189" i="32"/>
  <c r="G189" i="32"/>
  <c r="Y187" i="32"/>
  <c r="V187" i="32"/>
  <c r="S187" i="32"/>
  <c r="P187" i="32"/>
  <c r="M187" i="32"/>
  <c r="J187" i="32"/>
  <c r="G187" i="32"/>
  <c r="Y185" i="32"/>
  <c r="V185" i="32"/>
  <c r="S185" i="32"/>
  <c r="P185" i="32"/>
  <c r="M185" i="32"/>
  <c r="J185" i="32"/>
  <c r="G185" i="32"/>
  <c r="Y183" i="32"/>
  <c r="V183" i="32"/>
  <c r="S183" i="32"/>
  <c r="P183" i="32"/>
  <c r="M183" i="32"/>
  <c r="J183" i="32"/>
  <c r="G183" i="32"/>
  <c r="Y181" i="32"/>
  <c r="V181" i="32"/>
  <c r="S181" i="32"/>
  <c r="P181" i="32"/>
  <c r="M181" i="32"/>
  <c r="J181" i="32"/>
  <c r="G181" i="32"/>
  <c r="W177" i="32"/>
  <c r="T177" i="32"/>
  <c r="Q177" i="32"/>
  <c r="N177" i="32"/>
  <c r="K177" i="32"/>
  <c r="H177" i="32"/>
  <c r="E177" i="32"/>
  <c r="W176" i="32"/>
  <c r="T176" i="32"/>
  <c r="Q176" i="32"/>
  <c r="N176" i="32"/>
  <c r="K176" i="32"/>
  <c r="H176" i="32"/>
  <c r="E176" i="32"/>
  <c r="Y174" i="32"/>
  <c r="V174" i="32"/>
  <c r="S174" i="32"/>
  <c r="P174" i="32"/>
  <c r="M174" i="32"/>
  <c r="J174" i="32"/>
  <c r="G174" i="32"/>
  <c r="Y172" i="32"/>
  <c r="V172" i="32"/>
  <c r="S172" i="32"/>
  <c r="P172" i="32"/>
  <c r="M172" i="32"/>
  <c r="J172" i="32"/>
  <c r="G172" i="32"/>
  <c r="Y170" i="32"/>
  <c r="V170" i="32"/>
  <c r="S170" i="32"/>
  <c r="P170" i="32"/>
  <c r="M170" i="32"/>
  <c r="J170" i="32"/>
  <c r="G170" i="32"/>
  <c r="Y168" i="32"/>
  <c r="V168" i="32"/>
  <c r="S168" i="32"/>
  <c r="P168" i="32"/>
  <c r="M168" i="32"/>
  <c r="J168" i="32"/>
  <c r="G168" i="32"/>
  <c r="Y166" i="32"/>
  <c r="V166" i="32"/>
  <c r="S166" i="32"/>
  <c r="P166" i="32"/>
  <c r="M166" i="32"/>
  <c r="J166" i="32"/>
  <c r="G166" i="32"/>
  <c r="Y164" i="32"/>
  <c r="V164" i="32"/>
  <c r="S164" i="32"/>
  <c r="P164" i="32"/>
  <c r="M164" i="32"/>
  <c r="J164" i="32"/>
  <c r="G164" i="32"/>
  <c r="Y162" i="32"/>
  <c r="V162" i="32"/>
  <c r="S162" i="32"/>
  <c r="P162" i="32"/>
  <c r="M162" i="32"/>
  <c r="J162" i="32"/>
  <c r="G162" i="32"/>
  <c r="Y160" i="32"/>
  <c r="V160" i="32"/>
  <c r="S160" i="32"/>
  <c r="P160" i="32"/>
  <c r="M160" i="32"/>
  <c r="J160" i="32"/>
  <c r="G160" i="32"/>
  <c r="Y158" i="32"/>
  <c r="V158" i="32"/>
  <c r="S158" i="32"/>
  <c r="P158" i="32"/>
  <c r="M158" i="32"/>
  <c r="J158" i="32"/>
  <c r="G158" i="32"/>
  <c r="Y156" i="32"/>
  <c r="V156" i="32"/>
  <c r="S156" i="32"/>
  <c r="P156" i="32"/>
  <c r="M156" i="32"/>
  <c r="J156" i="32"/>
  <c r="G156" i="32"/>
  <c r="Z156" i="32" s="1"/>
  <c r="Y154" i="32"/>
  <c r="V154" i="32"/>
  <c r="S154" i="32"/>
  <c r="P154" i="32"/>
  <c r="M154" i="32"/>
  <c r="J154" i="32"/>
  <c r="G154" i="32"/>
  <c r="Y152" i="32"/>
  <c r="V152" i="32"/>
  <c r="S152" i="32"/>
  <c r="P152" i="32"/>
  <c r="M152" i="32"/>
  <c r="J152" i="32"/>
  <c r="G152" i="32"/>
  <c r="Y150" i="32"/>
  <c r="V150" i="32"/>
  <c r="S150" i="32"/>
  <c r="P150" i="32"/>
  <c r="M150" i="32"/>
  <c r="J150" i="32"/>
  <c r="G150" i="32"/>
  <c r="Y148" i="32"/>
  <c r="V148" i="32"/>
  <c r="S148" i="32"/>
  <c r="P148" i="32"/>
  <c r="M148" i="32"/>
  <c r="J148" i="32"/>
  <c r="G148" i="32"/>
  <c r="Y146" i="32"/>
  <c r="V146" i="32"/>
  <c r="S146" i="32"/>
  <c r="P146" i="32"/>
  <c r="M146" i="32"/>
  <c r="J146" i="32"/>
  <c r="G146" i="32"/>
  <c r="Y144" i="32"/>
  <c r="V144" i="32"/>
  <c r="S144" i="32"/>
  <c r="P144" i="32"/>
  <c r="M144" i="32"/>
  <c r="J144" i="32"/>
  <c r="G144" i="32"/>
  <c r="Y142" i="32"/>
  <c r="V142" i="32"/>
  <c r="S142" i="32"/>
  <c r="P142" i="32"/>
  <c r="M142" i="32"/>
  <c r="J142" i="32"/>
  <c r="G142" i="32"/>
  <c r="Y140" i="32"/>
  <c r="V140" i="32"/>
  <c r="S140" i="32"/>
  <c r="P140" i="32"/>
  <c r="M140" i="32"/>
  <c r="J140" i="32"/>
  <c r="G140" i="32"/>
  <c r="Y138" i="32"/>
  <c r="V138" i="32"/>
  <c r="S138" i="32"/>
  <c r="P138" i="32"/>
  <c r="M138" i="32"/>
  <c r="J138" i="32"/>
  <c r="G138" i="32"/>
  <c r="Y136" i="32"/>
  <c r="V136" i="32"/>
  <c r="S136" i="32"/>
  <c r="P136" i="32"/>
  <c r="M136" i="32"/>
  <c r="J136" i="32"/>
  <c r="G136" i="32"/>
  <c r="Y134" i="32"/>
  <c r="V134" i="32"/>
  <c r="S134" i="32"/>
  <c r="P134" i="32"/>
  <c r="M134" i="32"/>
  <c r="J134" i="32"/>
  <c r="G134" i="32"/>
  <c r="Y132" i="32"/>
  <c r="V132" i="32"/>
  <c r="S132" i="32"/>
  <c r="P132" i="32"/>
  <c r="M132" i="32"/>
  <c r="J132" i="32"/>
  <c r="G132" i="32"/>
  <c r="Y130" i="32"/>
  <c r="V130" i="32"/>
  <c r="S130" i="32"/>
  <c r="P130" i="32"/>
  <c r="M130" i="32"/>
  <c r="J130" i="32"/>
  <c r="G130" i="32"/>
  <c r="Y128" i="32"/>
  <c r="V128" i="32"/>
  <c r="S128" i="32"/>
  <c r="P128" i="32"/>
  <c r="M128" i="32"/>
  <c r="J128" i="32"/>
  <c r="G128" i="32"/>
  <c r="Y126" i="32"/>
  <c r="V126" i="32"/>
  <c r="S126" i="32"/>
  <c r="P126" i="32"/>
  <c r="M126" i="32"/>
  <c r="J126" i="32"/>
  <c r="G126" i="32"/>
  <c r="Y124" i="32"/>
  <c r="V124" i="32"/>
  <c r="S124" i="32"/>
  <c r="P124" i="32"/>
  <c r="M124" i="32"/>
  <c r="J124" i="32"/>
  <c r="G124" i="32"/>
  <c r="Y122" i="32"/>
  <c r="V122" i="32"/>
  <c r="S122" i="32"/>
  <c r="P122" i="32"/>
  <c r="M122" i="32"/>
  <c r="J122" i="32"/>
  <c r="G122" i="32"/>
  <c r="W118" i="32"/>
  <c r="T118" i="32"/>
  <c r="Q118" i="32"/>
  <c r="N118" i="32"/>
  <c r="K118" i="32"/>
  <c r="H118" i="32"/>
  <c r="E118" i="32"/>
  <c r="W117" i="32"/>
  <c r="T117" i="32"/>
  <c r="Q117" i="32"/>
  <c r="N117" i="32"/>
  <c r="K117" i="32"/>
  <c r="H117" i="32"/>
  <c r="E117" i="32"/>
  <c r="Y115" i="32"/>
  <c r="V115" i="32"/>
  <c r="S115" i="32"/>
  <c r="P115" i="32"/>
  <c r="M115" i="32"/>
  <c r="J115" i="32"/>
  <c r="G115" i="32"/>
  <c r="Y113" i="32"/>
  <c r="V113" i="32"/>
  <c r="S113" i="32"/>
  <c r="P113" i="32"/>
  <c r="M113" i="32"/>
  <c r="J113" i="32"/>
  <c r="G113" i="32"/>
  <c r="Y111" i="32"/>
  <c r="V111" i="32"/>
  <c r="S111" i="32"/>
  <c r="P111" i="32"/>
  <c r="M111" i="32"/>
  <c r="J111" i="32"/>
  <c r="G111" i="32"/>
  <c r="Y109" i="32"/>
  <c r="V109" i="32"/>
  <c r="S109" i="32"/>
  <c r="P109" i="32"/>
  <c r="M109" i="32"/>
  <c r="J109" i="32"/>
  <c r="G109" i="32"/>
  <c r="Y107" i="32"/>
  <c r="V107" i="32"/>
  <c r="S107" i="32"/>
  <c r="P107" i="32"/>
  <c r="M107" i="32"/>
  <c r="J107" i="32"/>
  <c r="G107" i="32"/>
  <c r="Y105" i="32"/>
  <c r="V105" i="32"/>
  <c r="S105" i="32"/>
  <c r="P105" i="32"/>
  <c r="M105" i="32"/>
  <c r="J105" i="32"/>
  <c r="G105" i="32"/>
  <c r="Y103" i="32"/>
  <c r="V103" i="32"/>
  <c r="S103" i="32"/>
  <c r="P103" i="32"/>
  <c r="M103" i="32"/>
  <c r="J103" i="32"/>
  <c r="G103" i="32"/>
  <c r="Y101" i="32"/>
  <c r="V101" i="32"/>
  <c r="S101" i="32"/>
  <c r="P101" i="32"/>
  <c r="M101" i="32"/>
  <c r="J101" i="32"/>
  <c r="G101" i="32"/>
  <c r="Y99" i="32"/>
  <c r="V99" i="32"/>
  <c r="S99" i="32"/>
  <c r="P99" i="32"/>
  <c r="M99" i="32"/>
  <c r="J99" i="32"/>
  <c r="G99" i="32"/>
  <c r="Y97" i="32"/>
  <c r="V97" i="32"/>
  <c r="S97" i="32"/>
  <c r="P97" i="32"/>
  <c r="M97" i="32"/>
  <c r="J97" i="32"/>
  <c r="G97" i="32"/>
  <c r="Y95" i="32"/>
  <c r="V95" i="32"/>
  <c r="S95" i="32"/>
  <c r="P95" i="32"/>
  <c r="M95" i="32"/>
  <c r="J95" i="32"/>
  <c r="G95" i="32"/>
  <c r="Y93" i="32"/>
  <c r="V93" i="32"/>
  <c r="S93" i="32"/>
  <c r="P93" i="32"/>
  <c r="M93" i="32"/>
  <c r="J93" i="32"/>
  <c r="G93" i="32"/>
  <c r="Y91" i="32"/>
  <c r="V91" i="32"/>
  <c r="S91" i="32"/>
  <c r="P91" i="32"/>
  <c r="M91" i="32"/>
  <c r="J91" i="32"/>
  <c r="G91" i="32"/>
  <c r="Y89" i="32"/>
  <c r="V89" i="32"/>
  <c r="S89" i="32"/>
  <c r="P89" i="32"/>
  <c r="M89" i="32"/>
  <c r="J89" i="32"/>
  <c r="G89" i="32"/>
  <c r="Y87" i="32"/>
  <c r="V87" i="32"/>
  <c r="S87" i="32"/>
  <c r="P87" i="32"/>
  <c r="M87" i="32"/>
  <c r="J87" i="32"/>
  <c r="G87" i="32"/>
  <c r="Y85" i="32"/>
  <c r="V85" i="32"/>
  <c r="S85" i="32"/>
  <c r="P85" i="32"/>
  <c r="M85" i="32"/>
  <c r="J85" i="32"/>
  <c r="G85" i="32"/>
  <c r="Y83" i="32"/>
  <c r="V83" i="32"/>
  <c r="S83" i="32"/>
  <c r="P83" i="32"/>
  <c r="M83" i="32"/>
  <c r="J83" i="32"/>
  <c r="G83" i="32"/>
  <c r="Y81" i="32"/>
  <c r="V81" i="32"/>
  <c r="S81" i="32"/>
  <c r="P81" i="32"/>
  <c r="M81" i="32"/>
  <c r="J81" i="32"/>
  <c r="G81" i="32"/>
  <c r="Y79" i="32"/>
  <c r="V79" i="32"/>
  <c r="S79" i="32"/>
  <c r="P79" i="32"/>
  <c r="M79" i="32"/>
  <c r="J79" i="32"/>
  <c r="G79" i="32"/>
  <c r="Y77" i="32"/>
  <c r="V77" i="32"/>
  <c r="S77" i="32"/>
  <c r="P77" i="32"/>
  <c r="M77" i="32"/>
  <c r="J77" i="32"/>
  <c r="G77" i="32"/>
  <c r="Y75" i="32"/>
  <c r="V75" i="32"/>
  <c r="S75" i="32"/>
  <c r="P75" i="32"/>
  <c r="M75" i="32"/>
  <c r="J75" i="32"/>
  <c r="G75" i="32"/>
  <c r="Y73" i="32"/>
  <c r="V73" i="32"/>
  <c r="S73" i="32"/>
  <c r="P73" i="32"/>
  <c r="M73" i="32"/>
  <c r="J73" i="32"/>
  <c r="G73" i="32"/>
  <c r="Y71" i="32"/>
  <c r="V71" i="32"/>
  <c r="S71" i="32"/>
  <c r="P71" i="32"/>
  <c r="M71" i="32"/>
  <c r="J71" i="32"/>
  <c r="G71" i="32"/>
  <c r="Y69" i="32"/>
  <c r="V69" i="32"/>
  <c r="S69" i="32"/>
  <c r="P69" i="32"/>
  <c r="M69" i="32"/>
  <c r="J69" i="32"/>
  <c r="G69" i="32"/>
  <c r="Y67" i="32"/>
  <c r="V67" i="32"/>
  <c r="S67" i="32"/>
  <c r="P67" i="32"/>
  <c r="M67" i="32"/>
  <c r="J67" i="32"/>
  <c r="G67" i="32"/>
  <c r="Y65" i="32"/>
  <c r="V65" i="32"/>
  <c r="S65" i="32"/>
  <c r="P65" i="32"/>
  <c r="M65" i="32"/>
  <c r="J65" i="32"/>
  <c r="G65" i="32"/>
  <c r="Y63" i="32"/>
  <c r="V63" i="32"/>
  <c r="S63" i="32"/>
  <c r="P63" i="32"/>
  <c r="M63" i="32"/>
  <c r="J63" i="32"/>
  <c r="G63" i="32"/>
  <c r="W59" i="32"/>
  <c r="T59" i="32"/>
  <c r="Q59" i="32"/>
  <c r="N59" i="32"/>
  <c r="K59" i="32"/>
  <c r="H59" i="32"/>
  <c r="E59" i="32"/>
  <c r="W58" i="32"/>
  <c r="T58" i="32"/>
  <c r="Q58" i="32"/>
  <c r="N58" i="32"/>
  <c r="K58" i="32"/>
  <c r="H58" i="32"/>
  <c r="E58" i="32"/>
  <c r="Y56" i="32"/>
  <c r="V56" i="32"/>
  <c r="S56" i="32"/>
  <c r="P56" i="32"/>
  <c r="M56" i="32"/>
  <c r="J56" i="32"/>
  <c r="G56" i="32"/>
  <c r="Y54" i="32"/>
  <c r="V54" i="32"/>
  <c r="S54" i="32"/>
  <c r="P54" i="32"/>
  <c r="M54" i="32"/>
  <c r="J54" i="32"/>
  <c r="G54" i="32"/>
  <c r="Y52" i="32"/>
  <c r="V52" i="32"/>
  <c r="S52" i="32"/>
  <c r="P52" i="32"/>
  <c r="M52" i="32"/>
  <c r="J52" i="32"/>
  <c r="G52" i="32"/>
  <c r="Y50" i="32"/>
  <c r="V50" i="32"/>
  <c r="S50" i="32"/>
  <c r="P50" i="32"/>
  <c r="M50" i="32"/>
  <c r="J50" i="32"/>
  <c r="G50" i="32"/>
  <c r="Y48" i="32"/>
  <c r="V48" i="32"/>
  <c r="S48" i="32"/>
  <c r="P48" i="32"/>
  <c r="M48" i="32"/>
  <c r="J48" i="32"/>
  <c r="G48" i="32"/>
  <c r="Y46" i="32"/>
  <c r="V46" i="32"/>
  <c r="S46" i="32"/>
  <c r="P46" i="32"/>
  <c r="M46" i="32"/>
  <c r="J46" i="32"/>
  <c r="G46" i="32"/>
  <c r="Y44" i="32"/>
  <c r="V44" i="32"/>
  <c r="S44" i="32"/>
  <c r="P44" i="32"/>
  <c r="M44" i="32"/>
  <c r="J44" i="32"/>
  <c r="G44" i="32"/>
  <c r="Y42" i="32"/>
  <c r="V42" i="32"/>
  <c r="S42" i="32"/>
  <c r="P42" i="32"/>
  <c r="M42" i="32"/>
  <c r="J42" i="32"/>
  <c r="G42" i="32"/>
  <c r="Y40" i="32"/>
  <c r="V40" i="32"/>
  <c r="S40" i="32"/>
  <c r="P40" i="32"/>
  <c r="M40" i="32"/>
  <c r="J40" i="32"/>
  <c r="G40" i="32"/>
  <c r="Y38" i="32"/>
  <c r="V38" i="32"/>
  <c r="S38" i="32"/>
  <c r="P38" i="32"/>
  <c r="M38" i="32"/>
  <c r="J38" i="32"/>
  <c r="G38" i="32"/>
  <c r="Y36" i="32"/>
  <c r="V36" i="32"/>
  <c r="S36" i="32"/>
  <c r="P36" i="32"/>
  <c r="M36" i="32"/>
  <c r="J36" i="32"/>
  <c r="G36" i="32"/>
  <c r="Y34" i="32"/>
  <c r="V34" i="32"/>
  <c r="S34" i="32"/>
  <c r="P34" i="32"/>
  <c r="M34" i="32"/>
  <c r="J34" i="32"/>
  <c r="G34" i="32"/>
  <c r="Y32" i="32"/>
  <c r="V32" i="32"/>
  <c r="S32" i="32"/>
  <c r="P32" i="32"/>
  <c r="M32" i="32"/>
  <c r="J32" i="32"/>
  <c r="G32" i="32"/>
  <c r="Y30" i="32"/>
  <c r="V30" i="32"/>
  <c r="S30" i="32"/>
  <c r="P30" i="32"/>
  <c r="M30" i="32"/>
  <c r="J30" i="32"/>
  <c r="G30" i="32"/>
  <c r="Y28" i="32"/>
  <c r="V28" i="32"/>
  <c r="S28" i="32"/>
  <c r="P28" i="32"/>
  <c r="M28" i="32"/>
  <c r="J28" i="32"/>
  <c r="G28" i="32"/>
  <c r="Y26" i="32"/>
  <c r="V26" i="32"/>
  <c r="S26" i="32"/>
  <c r="P26" i="32"/>
  <c r="M26" i="32"/>
  <c r="J26" i="32"/>
  <c r="G26" i="32"/>
  <c r="Y24" i="32"/>
  <c r="V24" i="32"/>
  <c r="S24" i="32"/>
  <c r="P24" i="32"/>
  <c r="M24" i="32"/>
  <c r="J24" i="32"/>
  <c r="G24" i="32"/>
  <c r="Y22" i="32"/>
  <c r="V22" i="32"/>
  <c r="S22" i="32"/>
  <c r="P22" i="32"/>
  <c r="M22" i="32"/>
  <c r="J22" i="32"/>
  <c r="G22" i="32"/>
  <c r="Y20" i="32"/>
  <c r="V20" i="32"/>
  <c r="S20" i="32"/>
  <c r="P20" i="32"/>
  <c r="M20" i="32"/>
  <c r="J20" i="32"/>
  <c r="G20" i="32"/>
  <c r="Y18" i="32"/>
  <c r="V18" i="32"/>
  <c r="S18" i="32"/>
  <c r="P18" i="32"/>
  <c r="M18" i="32"/>
  <c r="J18" i="32"/>
  <c r="G18" i="32"/>
  <c r="Y16" i="32"/>
  <c r="V16" i="32"/>
  <c r="S16" i="32"/>
  <c r="P16" i="32"/>
  <c r="M16" i="32"/>
  <c r="J16" i="32"/>
  <c r="G16" i="32"/>
  <c r="Y14" i="32"/>
  <c r="V14" i="32"/>
  <c r="S14" i="32"/>
  <c r="P14" i="32"/>
  <c r="M14" i="32"/>
  <c r="J14" i="32"/>
  <c r="G14" i="32"/>
  <c r="Y12" i="32"/>
  <c r="V12" i="32"/>
  <c r="S12" i="32"/>
  <c r="P12" i="32"/>
  <c r="M12" i="32"/>
  <c r="J12" i="32"/>
  <c r="G12" i="32"/>
  <c r="Y10" i="32"/>
  <c r="V10" i="32"/>
  <c r="S10" i="32"/>
  <c r="P10" i="32"/>
  <c r="M10" i="32"/>
  <c r="J10" i="32"/>
  <c r="G10" i="32"/>
  <c r="Y8" i="32"/>
  <c r="V8" i="32"/>
  <c r="S8" i="32"/>
  <c r="P8" i="32"/>
  <c r="M8" i="32"/>
  <c r="J8" i="32"/>
  <c r="G8" i="32"/>
  <c r="Y6" i="32"/>
  <c r="V6" i="32"/>
  <c r="S6" i="32"/>
  <c r="P6" i="32"/>
  <c r="M6" i="32"/>
  <c r="J6" i="32"/>
  <c r="G6" i="32"/>
  <c r="Y4" i="32"/>
  <c r="V4" i="32"/>
  <c r="S4" i="32"/>
  <c r="P4" i="32"/>
  <c r="M4" i="32"/>
  <c r="J4" i="32"/>
  <c r="G4" i="32"/>
  <c r="H3" i="32"/>
  <c r="K3" i="32" s="1"/>
  <c r="N3" i="32" s="1"/>
  <c r="Q3" i="32" s="1"/>
  <c r="T3" i="32" s="1"/>
  <c r="W3" i="32" s="1"/>
  <c r="E62" i="32" s="1"/>
  <c r="H62" i="32" s="1"/>
  <c r="K62" i="32" s="1"/>
  <c r="N62" i="32" s="1"/>
  <c r="Q62" i="32" s="1"/>
  <c r="T62" i="32" s="1"/>
  <c r="W62" i="32" s="1"/>
  <c r="E121" i="32" s="1"/>
  <c r="H121" i="32" s="1"/>
  <c r="K121" i="32" s="1"/>
  <c r="N121" i="32" s="1"/>
  <c r="Q121" i="32" s="1"/>
  <c r="T121" i="32" s="1"/>
  <c r="W121" i="32" s="1"/>
  <c r="E180" i="32" s="1"/>
  <c r="H180" i="32" s="1"/>
  <c r="K180" i="32" s="1"/>
  <c r="N180" i="32" s="1"/>
  <c r="Q180" i="32" s="1"/>
  <c r="T180" i="32" s="1"/>
  <c r="W180" i="32" s="1"/>
  <c r="E239" i="32" s="1"/>
  <c r="H239" i="32" s="1"/>
  <c r="K239" i="32" s="1"/>
  <c r="N239" i="32" s="1"/>
  <c r="Q239" i="32" s="1"/>
  <c r="T239" i="32" s="1"/>
  <c r="W239" i="32" s="1"/>
  <c r="E298" i="32" s="1"/>
  <c r="H298" i="32" s="1"/>
  <c r="K298" i="32" s="1"/>
  <c r="N298" i="32" s="1"/>
  <c r="Q298" i="32" s="1"/>
  <c r="T298" i="32" s="1"/>
  <c r="W298" i="32" s="1"/>
  <c r="E357" i="32" s="1"/>
  <c r="H357" i="32" s="1"/>
  <c r="K357" i="32" s="1"/>
  <c r="N357" i="32" s="1"/>
  <c r="Q357" i="32" s="1"/>
  <c r="T357" i="32" s="1"/>
  <c r="W357" i="32" s="1"/>
  <c r="E416" i="32" s="1"/>
  <c r="H416" i="32" s="1"/>
  <c r="K416" i="32" s="1"/>
  <c r="N416" i="32" s="1"/>
  <c r="Q416" i="32" s="1"/>
  <c r="T416" i="32" s="1"/>
  <c r="W416" i="32" s="1"/>
  <c r="E476" i="32" s="1"/>
  <c r="H476" i="32" s="1"/>
  <c r="K476" i="32" s="1"/>
  <c r="N476" i="32" s="1"/>
  <c r="Q476" i="32" s="1"/>
  <c r="T476" i="32" s="1"/>
  <c r="W476" i="32" s="1"/>
  <c r="E535" i="32" s="1"/>
  <c r="H535" i="32" s="1"/>
  <c r="K535" i="32" s="1"/>
  <c r="N535" i="32" s="1"/>
  <c r="Q535" i="32" s="1"/>
  <c r="T535" i="32" s="1"/>
  <c r="W535" i="32" s="1"/>
  <c r="E594" i="32" s="1"/>
  <c r="H594" i="32" s="1"/>
  <c r="K594" i="32" s="1"/>
  <c r="N594" i="32" s="1"/>
  <c r="Q594" i="32" s="1"/>
  <c r="T594" i="32" s="1"/>
  <c r="W594" i="32" s="1"/>
  <c r="E653" i="32" s="1"/>
  <c r="H653" i="32" s="1"/>
  <c r="K653" i="32" s="1"/>
  <c r="N653" i="32" s="1"/>
  <c r="Q653" i="32" s="1"/>
  <c r="T653" i="32" s="1"/>
  <c r="W653" i="32" s="1"/>
  <c r="E712" i="32" s="1"/>
  <c r="H712" i="32" s="1"/>
  <c r="K712" i="32" s="1"/>
  <c r="N712" i="32" s="1"/>
  <c r="Q712" i="32" s="1"/>
  <c r="T712" i="32" s="1"/>
  <c r="W712" i="32" s="1"/>
  <c r="E771" i="32" s="1"/>
  <c r="H771" i="32" s="1"/>
  <c r="K771" i="32" s="1"/>
  <c r="N771" i="32" s="1"/>
  <c r="Q771" i="32" s="1"/>
  <c r="T771" i="32" s="1"/>
  <c r="W771" i="32" s="1"/>
  <c r="E830" i="32" s="1"/>
  <c r="H830" i="32" s="1"/>
  <c r="K830" i="32" s="1"/>
  <c r="N830" i="32" s="1"/>
  <c r="Q830" i="32" s="1"/>
  <c r="T830" i="32" s="1"/>
  <c r="W830" i="32" s="1"/>
  <c r="E889" i="32" s="1"/>
  <c r="H889" i="32" s="1"/>
  <c r="K889" i="32" s="1"/>
  <c r="N889" i="32" s="1"/>
  <c r="Q889" i="32" s="1"/>
  <c r="T889" i="32" s="1"/>
  <c r="W889" i="32" s="1"/>
  <c r="I23" i="33" l="1"/>
  <c r="I2" i="33"/>
  <c r="Z124" i="32"/>
  <c r="Z128" i="32"/>
  <c r="Z132" i="32"/>
  <c r="Z136" i="32"/>
  <c r="Z140" i="32"/>
  <c r="Z144" i="32"/>
  <c r="Z148" i="32"/>
  <c r="Z152" i="32"/>
  <c r="Z160" i="32"/>
  <c r="Z170" i="32"/>
  <c r="Z183" i="32"/>
  <c r="Z187" i="32"/>
  <c r="Z191" i="32"/>
  <c r="Z195" i="32"/>
  <c r="Z199" i="32"/>
  <c r="Z203" i="32"/>
  <c r="Z207" i="32"/>
  <c r="Z211" i="32"/>
  <c r="Z219" i="32"/>
  <c r="Z223" i="32"/>
  <c r="Z225" i="32"/>
  <c r="Z227" i="32"/>
  <c r="Z229" i="32"/>
  <c r="Z240" i="32"/>
  <c r="C11" i="33" s="1"/>
  <c r="Z244" i="32"/>
  <c r="Z248" i="32"/>
  <c r="Z252" i="32"/>
  <c r="Z256" i="32"/>
  <c r="Z260" i="32"/>
  <c r="Z264" i="32"/>
  <c r="Z272" i="32"/>
  <c r="Z276" i="32"/>
  <c r="Z280" i="32"/>
  <c r="Z284" i="32"/>
  <c r="Z288" i="32"/>
  <c r="Z122" i="32"/>
  <c r="C9" i="33" s="1"/>
  <c r="Z126" i="32"/>
  <c r="Z130" i="32"/>
  <c r="Z134" i="32"/>
  <c r="Z138" i="32"/>
  <c r="Z142" i="32"/>
  <c r="Z146" i="32"/>
  <c r="Z150" i="32"/>
  <c r="Z154" i="32"/>
  <c r="Z158" i="32"/>
  <c r="Z162" i="32"/>
  <c r="Z164" i="32"/>
  <c r="Z166" i="32"/>
  <c r="Z168" i="32"/>
  <c r="Z172" i="32"/>
  <c r="Z174" i="32"/>
  <c r="Z181" i="32"/>
  <c r="C10" i="33" s="1"/>
  <c r="Z185" i="32"/>
  <c r="Z189" i="32"/>
  <c r="Z193" i="32"/>
  <c r="Z197" i="32"/>
  <c r="Z201" i="32"/>
  <c r="Z205" i="32"/>
  <c r="Z209" i="32"/>
  <c r="Z213" i="32"/>
  <c r="Z217" i="32"/>
  <c r="Z221" i="32"/>
  <c r="Z231" i="32"/>
  <c r="Z233" i="32"/>
  <c r="Z242" i="32"/>
  <c r="Z246" i="32"/>
  <c r="Z250" i="32"/>
  <c r="Z254" i="32"/>
  <c r="Z258" i="32"/>
  <c r="Z262" i="32"/>
  <c r="Z266" i="32"/>
  <c r="Z268" i="32"/>
  <c r="Z270" i="32"/>
  <c r="Z278" i="32"/>
  <c r="Z282" i="32"/>
  <c r="Z286" i="32"/>
  <c r="Z290" i="32"/>
  <c r="Z292" i="32"/>
  <c r="Z299" i="32"/>
  <c r="C12" i="33" s="1"/>
  <c r="Z303" i="32"/>
  <c r="Z307" i="32"/>
  <c r="Z311" i="32"/>
  <c r="Z315" i="32"/>
  <c r="Z319" i="32"/>
  <c r="Z323" i="32"/>
  <c r="Z327" i="32"/>
  <c r="Z329" i="32"/>
  <c r="Z337" i="32"/>
  <c r="Z341" i="32"/>
  <c r="Z345" i="32"/>
  <c r="Z349" i="32"/>
  <c r="Z351" i="32"/>
  <c r="Z358" i="32"/>
  <c r="C13" i="33" s="1"/>
  <c r="Z362" i="32"/>
  <c r="Z366" i="32"/>
  <c r="Z370" i="32"/>
  <c r="Z374" i="32"/>
  <c r="Z378" i="32"/>
  <c r="Z382" i="32"/>
  <c r="Z386" i="32"/>
  <c r="Z390" i="32"/>
  <c r="Z394" i="32"/>
  <c r="Z398" i="32"/>
  <c r="Z402" i="32"/>
  <c r="Z406" i="32"/>
  <c r="Z410" i="32"/>
  <c r="Z419" i="32"/>
  <c r="Z423" i="32"/>
  <c r="Z427" i="32"/>
  <c r="Z431" i="32"/>
  <c r="Z433" i="32"/>
  <c r="Z435" i="32"/>
  <c r="Z439" i="32"/>
  <c r="Z443" i="32"/>
  <c r="Z445" i="32"/>
  <c r="Z447" i="32"/>
  <c r="Z455" i="32"/>
  <c r="Z463" i="32"/>
  <c r="Z467" i="32"/>
  <c r="Z469" i="32"/>
  <c r="Z477" i="32"/>
  <c r="C15" i="33" s="1"/>
  <c r="Z481" i="32"/>
  <c r="Z485" i="32"/>
  <c r="Z489" i="32"/>
  <c r="Z493" i="32"/>
  <c r="Z497" i="32"/>
  <c r="Z501" i="32"/>
  <c r="Z505" i="32"/>
  <c r="Z509" i="32"/>
  <c r="Z513" i="32"/>
  <c r="Z517" i="32"/>
  <c r="Z521" i="32"/>
  <c r="Z525" i="32"/>
  <c r="Z529" i="32"/>
  <c r="Z536" i="32"/>
  <c r="C16" i="33" s="1"/>
  <c r="Z540" i="32"/>
  <c r="Z544" i="32"/>
  <c r="Z548" i="32"/>
  <c r="Z552" i="32"/>
  <c r="Z556" i="32"/>
  <c r="Z560" i="32"/>
  <c r="Z564" i="32"/>
  <c r="Z568" i="32"/>
  <c r="Z572" i="32"/>
  <c r="Z576" i="32"/>
  <c r="Z580" i="32"/>
  <c r="Z584" i="32"/>
  <c r="Z588" i="32"/>
  <c r="Z595" i="32"/>
  <c r="C17" i="33" s="1"/>
  <c r="Z599" i="32"/>
  <c r="Z603" i="32"/>
  <c r="Z607" i="32"/>
  <c r="Z623" i="32"/>
  <c r="Z301" i="32"/>
  <c r="Z305" i="32"/>
  <c r="Z309" i="32"/>
  <c r="Z313" i="32"/>
  <c r="Z317" i="32"/>
  <c r="Z321" i="32"/>
  <c r="Z325" i="32"/>
  <c r="Z331" i="32"/>
  <c r="Z335" i="32"/>
  <c r="Z339" i="32"/>
  <c r="Z343" i="32"/>
  <c r="Z347" i="32"/>
  <c r="Z360" i="32"/>
  <c r="Z364" i="32"/>
  <c r="Z368" i="32"/>
  <c r="Z372" i="32"/>
  <c r="Z376" i="32"/>
  <c r="Z380" i="32"/>
  <c r="Z384" i="32"/>
  <c r="Z388" i="32"/>
  <c r="Z396" i="32"/>
  <c r="Z400" i="32"/>
  <c r="Z404" i="32"/>
  <c r="Z408" i="32"/>
  <c r="Z417" i="32"/>
  <c r="C14" i="33" s="1"/>
  <c r="Z421" i="32"/>
  <c r="Z425" i="32"/>
  <c r="Z429" i="32"/>
  <c r="Z437" i="32"/>
  <c r="Z441" i="32"/>
  <c r="Z449" i="32"/>
  <c r="Z453" i="32"/>
  <c r="Z457" i="32"/>
  <c r="Z459" i="32"/>
  <c r="Z461" i="32"/>
  <c r="Z465" i="32"/>
  <c r="Z479" i="32"/>
  <c r="Z483" i="32"/>
  <c r="Z487" i="32"/>
  <c r="Z491" i="32"/>
  <c r="Z495" i="32"/>
  <c r="Z499" i="32"/>
  <c r="Z503" i="32"/>
  <c r="Z507" i="32"/>
  <c r="Z515" i="32"/>
  <c r="Z519" i="32"/>
  <c r="Z523" i="32"/>
  <c r="Z527" i="32"/>
  <c r="Z538" i="32"/>
  <c r="Z542" i="32"/>
  <c r="Z546" i="32"/>
  <c r="Z550" i="32"/>
  <c r="Z554" i="32"/>
  <c r="Z558" i="32"/>
  <c r="Z562" i="32"/>
  <c r="Z566" i="32"/>
  <c r="Z574" i="32"/>
  <c r="Z578" i="32"/>
  <c r="Z582" i="32"/>
  <c r="Z586" i="32"/>
  <c r="Z597" i="32"/>
  <c r="Z601" i="32"/>
  <c r="Z605" i="32"/>
  <c r="Z609" i="32"/>
  <c r="Z656" i="32"/>
  <c r="Z660" i="32"/>
  <c r="Z664" i="32"/>
  <c r="Z668" i="32"/>
  <c r="Z672" i="32"/>
  <c r="Z676" i="32"/>
  <c r="Z680" i="32"/>
  <c r="Z684" i="32"/>
  <c r="Z692" i="32"/>
  <c r="Z696" i="32"/>
  <c r="Z713" i="32"/>
  <c r="C19" i="33" s="1"/>
  <c r="Z717" i="32"/>
  <c r="Z721" i="32"/>
  <c r="Z725" i="32"/>
  <c r="Z729" i="32"/>
  <c r="Z733" i="32"/>
  <c r="Z737" i="32"/>
  <c r="Z741" i="32"/>
  <c r="Z745" i="32"/>
  <c r="Z749" i="32"/>
  <c r="Z753" i="32"/>
  <c r="Z757" i="32"/>
  <c r="Z761" i="32"/>
  <c r="Z765" i="32"/>
  <c r="Z800" i="32"/>
  <c r="Z831" i="32"/>
  <c r="C21" i="33" s="1"/>
  <c r="Z835" i="32"/>
  <c r="Z839" i="32"/>
  <c r="Z843" i="32"/>
  <c r="Z847" i="32"/>
  <c r="Z851" i="32"/>
  <c r="Z855" i="32"/>
  <c r="Z859" i="32"/>
  <c r="Z863" i="32"/>
  <c r="Z867" i="32"/>
  <c r="Z871" i="32"/>
  <c r="Z875" i="32"/>
  <c r="Z879" i="32"/>
  <c r="Z883" i="32"/>
  <c r="Z890" i="32"/>
  <c r="C22" i="33" s="1"/>
  <c r="Z894" i="32"/>
  <c r="Z898" i="32"/>
  <c r="Z902" i="32"/>
  <c r="Z906" i="32"/>
  <c r="Z910" i="32"/>
  <c r="Z914" i="32"/>
  <c r="Z918" i="32"/>
  <c r="Z922" i="32"/>
  <c r="Z926" i="32"/>
  <c r="Z936" i="32"/>
  <c r="Z940" i="32"/>
  <c r="Z942" i="32"/>
  <c r="A180" i="32"/>
  <c r="AS55" i="33"/>
  <c r="AS56" i="33" s="1"/>
  <c r="BE55" i="33"/>
  <c r="BE56" i="33" s="1"/>
  <c r="Z700" i="32"/>
  <c r="Z704" i="32"/>
  <c r="Z715" i="32"/>
  <c r="Z719" i="32"/>
  <c r="Z723" i="32"/>
  <c r="Z727" i="32"/>
  <c r="Z731" i="32"/>
  <c r="Z735" i="32"/>
  <c r="Z739" i="32"/>
  <c r="Z743" i="32"/>
  <c r="Z751" i="32"/>
  <c r="Z755" i="32"/>
  <c r="Z759" i="32"/>
  <c r="Z763" i="32"/>
  <c r="Z790" i="32"/>
  <c r="Z798" i="32"/>
  <c r="Z814" i="32"/>
  <c r="Z822" i="32"/>
  <c r="Z833" i="32"/>
  <c r="Z837" i="32"/>
  <c r="Z841" i="32"/>
  <c r="Z845" i="32"/>
  <c r="Z849" i="32"/>
  <c r="Z853" i="32"/>
  <c r="Z857" i="32"/>
  <c r="Z861" i="32"/>
  <c r="Z869" i="32"/>
  <c r="Z873" i="32"/>
  <c r="Z877" i="32"/>
  <c r="Z881" i="32"/>
  <c r="Z892" i="32"/>
  <c r="Z896" i="32"/>
  <c r="Z900" i="32"/>
  <c r="Z904" i="32"/>
  <c r="Z908" i="32"/>
  <c r="Z912" i="32"/>
  <c r="Z916" i="32"/>
  <c r="Z920" i="32"/>
  <c r="Z928" i="32"/>
  <c r="Z930" i="32"/>
  <c r="Z932" i="32"/>
  <c r="Z934" i="32"/>
  <c r="Z938" i="32"/>
  <c r="L56" i="33"/>
  <c r="I55" i="33"/>
  <c r="I56" i="33" s="1"/>
  <c r="AA55" i="33"/>
  <c r="AA56" i="33" s="1"/>
  <c r="AM55" i="33"/>
  <c r="AM56" i="33" s="1"/>
  <c r="AY55" i="33"/>
  <c r="AY56" i="33" s="1"/>
  <c r="BK55" i="33"/>
  <c r="BK56" i="33" s="1"/>
  <c r="AP55" i="33"/>
  <c r="AP56" i="33" s="1"/>
  <c r="BB55" i="33"/>
  <c r="BB56" i="33" s="1"/>
  <c r="BN55" i="33"/>
  <c r="BN56" i="33" s="1"/>
  <c r="U55" i="33"/>
  <c r="U56" i="33" s="1"/>
  <c r="AG55" i="33"/>
  <c r="AG56" i="33" s="1"/>
  <c r="X55" i="33"/>
  <c r="X56" i="33" s="1"/>
  <c r="AD56" i="33"/>
  <c r="O56" i="33"/>
  <c r="AJ56" i="33"/>
  <c r="AV56" i="33"/>
  <c r="R56" i="33"/>
  <c r="Z615" i="32"/>
  <c r="Z631" i="32"/>
  <c r="Z639" i="32"/>
  <c r="Z647" i="32"/>
  <c r="Z613" i="32"/>
  <c r="Z621" i="32"/>
  <c r="Z637" i="32"/>
  <c r="Z645" i="32"/>
  <c r="Z658" i="32"/>
  <c r="Z666" i="32"/>
  <c r="Z674" i="32"/>
  <c r="Z690" i="32"/>
  <c r="Z698" i="32"/>
  <c r="Z706" i="32"/>
  <c r="Z611" i="32"/>
  <c r="Z619" i="32"/>
  <c r="Z627" i="32"/>
  <c r="Z635" i="32"/>
  <c r="Z643" i="32"/>
  <c r="Z617" i="32"/>
  <c r="Z625" i="32"/>
  <c r="Z633" i="32"/>
  <c r="Z641" i="32"/>
  <c r="Z654" i="32"/>
  <c r="C18" i="33" s="1"/>
  <c r="Z662" i="32"/>
  <c r="Z670" i="32"/>
  <c r="Z678" i="32"/>
  <c r="Z682" i="32"/>
  <c r="Z686" i="32"/>
  <c r="Z694" i="32"/>
  <c r="Z702" i="32"/>
  <c r="Z778" i="32"/>
  <c r="Z786" i="32"/>
  <c r="Z794" i="32"/>
  <c r="Z802" i="32"/>
  <c r="Z810" i="32"/>
  <c r="Z818" i="32"/>
  <c r="Z776" i="32"/>
  <c r="Z784" i="32"/>
  <c r="Z792" i="32"/>
  <c r="Z808" i="32"/>
  <c r="Z816" i="32"/>
  <c r="Z824" i="32"/>
  <c r="Z774" i="32"/>
  <c r="Z782" i="32"/>
  <c r="Z772" i="32"/>
  <c r="C20" i="33" s="1"/>
  <c r="Z780" i="32"/>
  <c r="Z788" i="32"/>
  <c r="Z796" i="32"/>
  <c r="Z804" i="32"/>
  <c r="Z812" i="32"/>
  <c r="Z820" i="32"/>
  <c r="Z69" i="32"/>
  <c r="Z77" i="32"/>
  <c r="Z85" i="32"/>
  <c r="Z93" i="32"/>
  <c r="Z97" i="32"/>
  <c r="Z101" i="32"/>
  <c r="Z109" i="32"/>
  <c r="Z67" i="32"/>
  <c r="Z75" i="32"/>
  <c r="Z83" i="32"/>
  <c r="Z99" i="32"/>
  <c r="Z107" i="32"/>
  <c r="Z113" i="32"/>
  <c r="Z115" i="32"/>
  <c r="Z65" i="32"/>
  <c r="Z73" i="32"/>
  <c r="Z81" i="32"/>
  <c r="Z89" i="32"/>
  <c r="Z105" i="32"/>
  <c r="Z111" i="32"/>
  <c r="Z63" i="32"/>
  <c r="C8" i="33" s="1"/>
  <c r="Z71" i="32"/>
  <c r="Z79" i="32"/>
  <c r="Z87" i="32"/>
  <c r="Z91" i="32"/>
  <c r="Z95" i="32"/>
  <c r="Z103" i="32"/>
  <c r="Z8" i="32"/>
  <c r="Z24" i="32"/>
  <c r="Z40" i="32"/>
  <c r="Z48" i="32"/>
  <c r="Z14" i="32"/>
  <c r="Z22" i="32"/>
  <c r="Z30" i="32"/>
  <c r="Z38" i="32"/>
  <c r="Z46" i="32"/>
  <c r="Z54" i="32"/>
  <c r="Z16" i="32"/>
  <c r="Z32" i="32"/>
  <c r="Z6" i="32"/>
  <c r="Z56" i="32"/>
  <c r="Z10" i="32"/>
  <c r="Z18" i="32"/>
  <c r="Z26" i="32"/>
  <c r="Z34" i="32"/>
  <c r="Z42" i="32"/>
  <c r="Z50" i="32"/>
  <c r="Z4" i="32"/>
  <c r="Z12" i="32"/>
  <c r="Z20" i="32"/>
  <c r="Z28" i="32"/>
  <c r="Z36" i="32"/>
  <c r="Z44" i="32"/>
  <c r="Z52" i="32"/>
  <c r="BQ7" i="33"/>
  <c r="BQ23" i="33" l="1"/>
  <c r="BQ55" i="33" s="1"/>
  <c r="BQ56" i="33" s="1"/>
  <c r="BN2" i="33"/>
  <c r="F23" i="33"/>
  <c r="F55" i="33" s="1"/>
  <c r="F56" i="33" s="1"/>
  <c r="F2" i="33"/>
  <c r="C23" i="33"/>
  <c r="C55" i="33" s="1"/>
  <c r="C56" i="33" s="1"/>
  <c r="C2" i="33"/>
  <c r="AA180" i="32"/>
  <c r="AB180" i="32" s="1"/>
  <c r="A239" i="32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6" i="29"/>
  <c r="A22" i="29"/>
  <c r="A21" i="29"/>
  <c r="A20" i="29"/>
  <c r="A19" i="29"/>
  <c r="A18" i="29"/>
  <c r="A17" i="29"/>
  <c r="A16" i="29"/>
  <c r="A15" i="29"/>
  <c r="A14" i="29"/>
  <c r="A13" i="29"/>
  <c r="A12" i="29"/>
  <c r="A11" i="29"/>
  <c r="A10" i="29"/>
  <c r="A9" i="29"/>
  <c r="A8" i="29"/>
  <c r="A7" i="29"/>
  <c r="A6" i="29"/>
  <c r="AA239" i="32" l="1"/>
  <c r="AB239" i="32" s="1"/>
  <c r="A298" i="32"/>
  <c r="AA298" i="32" l="1"/>
  <c r="AB298" i="32" s="1"/>
  <c r="A357" i="32"/>
  <c r="AA357" i="32" l="1"/>
  <c r="AB357" i="32" s="1"/>
  <c r="A416" i="32"/>
  <c r="A476" i="32" l="1"/>
  <c r="AA416" i="32"/>
  <c r="AB416" i="32" s="1"/>
  <c r="AA476" i="32" l="1"/>
  <c r="AB476" i="32" s="1"/>
  <c r="A535" i="32"/>
  <c r="AA535" i="32" l="1"/>
  <c r="AB535" i="32" s="1"/>
  <c r="A594" i="32"/>
  <c r="AA594" i="32" l="1"/>
  <c r="AB594" i="32" s="1"/>
  <c r="A653" i="32"/>
  <c r="AA653" i="32" l="1"/>
  <c r="AB653" i="32" s="1"/>
  <c r="A712" i="32"/>
  <c r="AA712" i="32" l="1"/>
  <c r="AB712" i="32" s="1"/>
  <c r="A771" i="32"/>
  <c r="AA771" i="32" l="1"/>
  <c r="AB771" i="32" s="1"/>
  <c r="A830" i="32"/>
  <c r="AA830" i="32" l="1"/>
  <c r="AB830" i="32" s="1"/>
  <c r="A889" i="32"/>
  <c r="AA889" i="32" s="1"/>
  <c r="AB889" i="32" s="1"/>
</calcChain>
</file>

<file path=xl/sharedStrings.xml><?xml version="1.0" encoding="utf-8"?>
<sst xmlns="http://schemas.openxmlformats.org/spreadsheetml/2006/main" count="1011" uniqueCount="59">
  <si>
    <t>M</t>
  </si>
  <si>
    <t>S</t>
  </si>
  <si>
    <t>Emploi</t>
  </si>
  <si>
    <t>CAE</t>
  </si>
  <si>
    <t>ETP</t>
  </si>
  <si>
    <t>Base Hebdo.</t>
  </si>
  <si>
    <t>Heures payées</t>
  </si>
  <si>
    <t>Heures comptabilisées</t>
  </si>
  <si>
    <t xml:space="preserve">Compteur heures / Dates </t>
  </si>
  <si>
    <t>Heures réellement travaillées</t>
  </si>
  <si>
    <t>AS</t>
  </si>
  <si>
    <t>AVS</t>
  </si>
  <si>
    <t>Base</t>
  </si>
  <si>
    <t>AMP</t>
  </si>
  <si>
    <t>AN2</t>
  </si>
  <si>
    <t>Total heures supplémentaires</t>
  </si>
  <si>
    <t>Total heures travaillées</t>
  </si>
  <si>
    <t>Date Férié travaillé</t>
  </si>
  <si>
    <t>Date récup Férié</t>
  </si>
  <si>
    <t>Solde</t>
  </si>
  <si>
    <t>FERIES 2013 + SOLDE 2012</t>
  </si>
  <si>
    <t>CDD</t>
  </si>
  <si>
    <t>MM</t>
  </si>
  <si>
    <t>Candidat élève</t>
  </si>
  <si>
    <t>CA</t>
  </si>
  <si>
    <t>Contrat d'avenir du 01/10/2013 au 30/09/2014</t>
  </si>
  <si>
    <t>BANQUE D'HEURES CYCLE 1 2014</t>
  </si>
  <si>
    <t>RTT restants fin cycle 1</t>
  </si>
  <si>
    <t>Avenants</t>
  </si>
  <si>
    <t>Total</t>
  </si>
  <si>
    <t>Solde heures fin cycle 4 2013</t>
  </si>
  <si>
    <t>Banque d'heures fin cycle 1 2014</t>
  </si>
  <si>
    <t>RTT restants cycle 1</t>
  </si>
  <si>
    <t>RTT à prendre cycle 2</t>
  </si>
  <si>
    <t>RTT pris cycle 2</t>
  </si>
  <si>
    <t>B</t>
  </si>
  <si>
    <t>Remplacement CDD -</t>
  </si>
  <si>
    <t xml:space="preserve">Remplacement CDD - </t>
  </si>
  <si>
    <t>Cycle 3 : base 35</t>
  </si>
  <si>
    <t>Fête juin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</si>
  <si>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</si>
  <si>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</si>
  <si>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</si>
  <si>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</si>
  <si>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</si>
  <si>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</si>
  <si>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</si>
  <si>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</si>
  <si>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</si>
  <si>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</si>
  <si>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</si>
  <si>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</si>
  <si>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</si>
  <si>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</si>
  <si>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</si>
  <si>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</si>
  <si>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T</t>
  </si>
  <si>
    <t>U</t>
  </si>
  <si>
    <t>INDIRECT("'" &amp; $F8 &amp; "'!"&amp;ADRESSE(4;COLONNE()-2))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</si>
</sst>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r_._-;\-* #,##0.00\ _f_r_._-;_-* &quot;-&quot;??\ _f_r_._-;_-@_-"/>
    <numFmt numFmtId="164" formatCode="h:mm;@"/>
    <numFmt numFmtId="165" formatCode="dddd\ dd/mm"/>
    <numFmt numFmtId="166" formatCode="dd/mm/yy;@"/>
    <numFmt numFmtId="167" formatCode="[$-F800]dddd\,\ mmmm\ dd\,\ yyyy"/>
    <numFmt numFmtId="170" formatCode="_-* #,##0\ _f_r_._-;\-* #,##0\ _f_r_._-;_-* &quot;-&quot;??\ _f_r_._-;_-@_-"/>
  </numFmts>
  <fonts count="3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rgb="FF111111"/>
      <name val="Courier New"/>
      <family val="3"/>
    </font>
    <font>
      <b/>
      <u/>
      <sz val="8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5">
    <xf numFmtId="167" fontId="0" fillId="0" borderId="0"/>
    <xf numFmtId="167" fontId="16" fillId="0" borderId="0" applyNumberFormat="0" applyFill="0" applyBorder="0" applyAlignment="0" applyProtection="0"/>
    <xf numFmtId="167" fontId="17" fillId="0" borderId="58" applyNumberFormat="0" applyFill="0" applyAlignment="0" applyProtection="0"/>
    <xf numFmtId="167" fontId="18" fillId="0" borderId="59" applyNumberFormat="0" applyFill="0" applyAlignment="0" applyProtection="0"/>
    <xf numFmtId="167" fontId="19" fillId="0" borderId="60" applyNumberFormat="0" applyFill="0" applyAlignment="0" applyProtection="0"/>
    <xf numFmtId="167" fontId="19" fillId="0" borderId="0" applyNumberFormat="0" applyFill="0" applyBorder="0" applyAlignment="0" applyProtection="0"/>
    <xf numFmtId="167" fontId="20" fillId="6" borderId="0" applyNumberFormat="0" applyBorder="0" applyAlignment="0" applyProtection="0"/>
    <xf numFmtId="167" fontId="21" fillId="7" borderId="0" applyNumberFormat="0" applyBorder="0" applyAlignment="0" applyProtection="0"/>
    <xf numFmtId="167" fontId="22" fillId="8" borderId="0" applyNumberFormat="0" applyBorder="0" applyAlignment="0" applyProtection="0"/>
    <xf numFmtId="167" fontId="23" fillId="9" borderId="61" applyNumberFormat="0" applyAlignment="0" applyProtection="0"/>
    <xf numFmtId="167" fontId="24" fillId="10" borderId="62" applyNumberFormat="0" applyAlignment="0" applyProtection="0"/>
    <xf numFmtId="167" fontId="25" fillId="10" borderId="61" applyNumberFormat="0" applyAlignment="0" applyProtection="0"/>
    <xf numFmtId="167" fontId="26" fillId="0" borderId="63" applyNumberFormat="0" applyFill="0" applyAlignment="0" applyProtection="0"/>
    <xf numFmtId="167" fontId="27" fillId="11" borderId="64" applyNumberFormat="0" applyAlignment="0" applyProtection="0"/>
    <xf numFmtId="167" fontId="9" fillId="0" borderId="0" applyNumberFormat="0" applyFill="0" applyBorder="0" applyAlignment="0" applyProtection="0"/>
    <xf numFmtId="167" fontId="15" fillId="12" borderId="65" applyNumberFormat="0" applyFont="0" applyAlignment="0" applyProtection="0"/>
    <xf numFmtId="167" fontId="28" fillId="0" borderId="0" applyNumberFormat="0" applyFill="0" applyBorder="0" applyAlignment="0" applyProtection="0"/>
    <xf numFmtId="167" fontId="11" fillId="0" borderId="66" applyNumberFormat="0" applyFill="0" applyAlignment="0" applyProtection="0"/>
    <xf numFmtId="167" fontId="29" fillId="13" borderId="0" applyNumberFormat="0" applyBorder="0" applyAlignment="0" applyProtection="0"/>
    <xf numFmtId="167" fontId="15" fillId="14" borderId="0" applyNumberFormat="0" applyBorder="0" applyAlignment="0" applyProtection="0"/>
    <xf numFmtId="167" fontId="15" fillId="15" borderId="0" applyNumberFormat="0" applyBorder="0" applyAlignment="0" applyProtection="0"/>
    <xf numFmtId="167" fontId="29" fillId="16" borderId="0" applyNumberFormat="0" applyBorder="0" applyAlignment="0" applyProtection="0"/>
    <xf numFmtId="167" fontId="29" fillId="17" borderId="0" applyNumberFormat="0" applyBorder="0" applyAlignment="0" applyProtection="0"/>
    <xf numFmtId="167" fontId="15" fillId="18" borderId="0" applyNumberFormat="0" applyBorder="0" applyAlignment="0" applyProtection="0"/>
    <xf numFmtId="167" fontId="15" fillId="19" borderId="0" applyNumberFormat="0" applyBorder="0" applyAlignment="0" applyProtection="0"/>
    <xf numFmtId="167" fontId="29" fillId="20" borderId="0" applyNumberFormat="0" applyBorder="0" applyAlignment="0" applyProtection="0"/>
    <xf numFmtId="167" fontId="29" fillId="21" borderId="0" applyNumberFormat="0" applyBorder="0" applyAlignment="0" applyProtection="0"/>
    <xf numFmtId="167" fontId="15" fillId="22" borderId="0" applyNumberFormat="0" applyBorder="0" applyAlignment="0" applyProtection="0"/>
    <xf numFmtId="167" fontId="15" fillId="23" borderId="0" applyNumberFormat="0" applyBorder="0" applyAlignment="0" applyProtection="0"/>
    <xf numFmtId="167" fontId="29" fillId="24" borderId="0" applyNumberFormat="0" applyBorder="0" applyAlignment="0" applyProtection="0"/>
    <xf numFmtId="167" fontId="29" fillId="25" borderId="0" applyNumberFormat="0" applyBorder="0" applyAlignment="0" applyProtection="0"/>
    <xf numFmtId="167" fontId="15" fillId="26" borderId="0" applyNumberFormat="0" applyBorder="0" applyAlignment="0" applyProtection="0"/>
    <xf numFmtId="167" fontId="15" fillId="27" borderId="0" applyNumberFormat="0" applyBorder="0" applyAlignment="0" applyProtection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15" fillId="30" borderId="0" applyNumberFormat="0" applyBorder="0" applyAlignment="0" applyProtection="0"/>
    <xf numFmtId="167" fontId="15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15" fillId="34" borderId="0" applyNumberFormat="0" applyBorder="0" applyAlignment="0" applyProtection="0"/>
    <xf numFmtId="167" fontId="15" fillId="35" borderId="0" applyNumberFormat="0" applyBorder="0" applyAlignment="0" applyProtection="0"/>
    <xf numFmtId="167" fontId="29" fillId="36" borderId="0" applyNumberFormat="0" applyBorder="0" applyAlignment="0" applyProtection="0"/>
    <xf numFmtId="167" fontId="15" fillId="0" borderId="0"/>
    <xf numFmtId="167" fontId="15" fillId="0" borderId="0"/>
    <xf numFmtId="43" fontId="15" fillId="0" borderId="0" applyFont="0" applyFill="0" applyBorder="0" applyAlignment="0" applyProtection="0"/>
  </cellStyleXfs>
  <cellXfs count="386">
    <xf numFmtId="167" fontId="0" fillId="0" borderId="0" xfId="0"/>
    <xf numFmtId="167" fontId="0" fillId="0" borderId="0" xfId="0" applyBorder="1"/>
    <xf numFmtId="167" fontId="0" fillId="0" borderId="0" xfId="0" applyAlignment="1"/>
    <xf numFmtId="167" fontId="0" fillId="0" borderId="0" xfId="0" applyAlignment="1">
      <alignment horizontal="left" vertical="center"/>
    </xf>
    <xf numFmtId="167" fontId="0" fillId="0" borderId="12" xfId="0" applyBorder="1"/>
    <xf numFmtId="49" fontId="5" fillId="0" borderId="2" xfId="0" applyNumberFormat="1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center"/>
    </xf>
    <xf numFmtId="167" fontId="0" fillId="0" borderId="0" xfId="0"/>
    <xf numFmtId="2" fontId="0" fillId="0" borderId="0" xfId="0" applyNumberFormat="1"/>
    <xf numFmtId="2" fontId="5" fillId="0" borderId="2" xfId="0" applyNumberFormat="1" applyFont="1" applyFill="1" applyBorder="1" applyAlignment="1">
      <alignment horizontal="center" vertical="center"/>
    </xf>
    <xf numFmtId="167" fontId="0" fillId="0" borderId="25" xfId="0" applyBorder="1" applyAlignment="1">
      <alignment horizontal="center" vertical="center"/>
    </xf>
    <xf numFmtId="167" fontId="0" fillId="0" borderId="23" xfId="0" applyBorder="1" applyAlignment="1">
      <alignment horizontal="center" vertical="center"/>
    </xf>
    <xf numFmtId="167" fontId="0" fillId="0" borderId="27" xfId="0" applyBorder="1" applyAlignment="1">
      <alignment horizontal="center" vertical="center"/>
    </xf>
    <xf numFmtId="167" fontId="0" fillId="0" borderId="24" xfId="0" applyBorder="1" applyAlignment="1">
      <alignment horizontal="center" vertical="center"/>
    </xf>
    <xf numFmtId="167" fontId="1" fillId="0" borderId="72" xfId="0" applyFont="1" applyBorder="1" applyAlignment="1">
      <alignment horizontal="center" vertical="center"/>
    </xf>
    <xf numFmtId="167" fontId="1" fillId="0" borderId="76" xfId="0" applyFont="1" applyBorder="1" applyAlignment="1">
      <alignment horizontal="center" vertical="center" wrapText="1"/>
    </xf>
    <xf numFmtId="167" fontId="1" fillId="0" borderId="73" xfId="0" applyFont="1" applyBorder="1" applyAlignment="1">
      <alignment horizontal="center" vertical="center" wrapText="1"/>
    </xf>
    <xf numFmtId="167" fontId="1" fillId="0" borderId="77" xfId="0" applyFont="1" applyBorder="1" applyAlignment="1">
      <alignment horizontal="center" vertical="center" wrapText="1"/>
    </xf>
    <xf numFmtId="167" fontId="1" fillId="0" borderId="72" xfId="0" applyFont="1" applyBorder="1" applyAlignment="1">
      <alignment horizontal="center" vertical="center" wrapText="1"/>
    </xf>
    <xf numFmtId="167" fontId="1" fillId="0" borderId="79" xfId="0" applyFont="1" applyBorder="1" applyAlignment="1">
      <alignment horizontal="center" vertical="center" wrapText="1"/>
    </xf>
    <xf numFmtId="167" fontId="1" fillId="0" borderId="80" xfId="0" applyFont="1" applyBorder="1" applyAlignment="1">
      <alignment horizontal="center" vertical="center" wrapText="1"/>
    </xf>
    <xf numFmtId="167" fontId="1" fillId="0" borderId="78" xfId="0" applyFont="1" applyBorder="1" applyAlignment="1">
      <alignment horizontal="center" vertical="center" wrapText="1"/>
    </xf>
    <xf numFmtId="167" fontId="0" fillId="0" borderId="6" xfId="0" applyBorder="1"/>
    <xf numFmtId="167" fontId="0" fillId="0" borderId="1" xfId="0" applyBorder="1" applyAlignment="1">
      <alignment horizontal="left" vertical="center"/>
    </xf>
    <xf numFmtId="167" fontId="0" fillId="0" borderId="76" xfId="0" applyBorder="1" applyAlignment="1">
      <alignment horizontal="center" vertical="center"/>
    </xf>
    <xf numFmtId="2" fontId="30" fillId="0" borderId="74" xfId="0" applyNumberFormat="1" applyFont="1" applyBorder="1" applyAlignment="1">
      <alignment horizontal="center" vertical="center"/>
    </xf>
    <xf numFmtId="2" fontId="0" fillId="0" borderId="75" xfId="0" applyNumberFormat="1" applyBorder="1" applyAlignment="1">
      <alignment horizontal="center" vertical="center"/>
    </xf>
    <xf numFmtId="2" fontId="0" fillId="0" borderId="74" xfId="0" applyNumberFormat="1" applyBorder="1" applyAlignment="1">
      <alignment horizontal="center" vertical="center"/>
    </xf>
    <xf numFmtId="2" fontId="0" fillId="0" borderId="78" xfId="0" applyNumberFormat="1" applyBorder="1" applyAlignment="1">
      <alignment horizontal="center" vertical="center"/>
    </xf>
    <xf numFmtId="166" fontId="0" fillId="0" borderId="76" xfId="0" applyNumberFormat="1" applyBorder="1" applyAlignment="1">
      <alignment horizontal="center" vertical="center"/>
    </xf>
    <xf numFmtId="166" fontId="0" fillId="0" borderId="77" xfId="0" applyNumberFormat="1" applyBorder="1" applyAlignment="1">
      <alignment horizontal="center" vertical="center"/>
    </xf>
    <xf numFmtId="49" fontId="5" fillId="0" borderId="52" xfId="0" applyNumberFormat="1" applyFont="1" applyFill="1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/>
    </xf>
    <xf numFmtId="167" fontId="0" fillId="0" borderId="0" xfId="0" applyProtection="1">
      <protection locked="0"/>
    </xf>
    <xf numFmtId="167" fontId="0" fillId="0" borderId="0" xfId="0" applyProtection="1"/>
    <xf numFmtId="167" fontId="0" fillId="0" borderId="0" xfId="0" applyFill="1" applyProtection="1"/>
    <xf numFmtId="2" fontId="1" fillId="0" borderId="0" xfId="0" applyNumberFormat="1" applyFont="1" applyBorder="1" applyAlignment="1" applyProtection="1">
      <alignment horizontal="center" vertical="center"/>
    </xf>
    <xf numFmtId="167" fontId="0" fillId="0" borderId="0" xfId="0" applyBorder="1" applyAlignment="1" applyProtection="1">
      <alignment horizontal="center" vertical="center"/>
    </xf>
    <xf numFmtId="167" fontId="0" fillId="0" borderId="8" xfId="0" applyBorder="1" applyAlignment="1">
      <alignment horizontal="center" vertical="center"/>
    </xf>
    <xf numFmtId="167" fontId="0" fillId="0" borderId="2" xfId="0" applyBorder="1" applyAlignment="1">
      <alignment horizontal="center" vertical="center"/>
    </xf>
    <xf numFmtId="167" fontId="0" fillId="0" borderId="14" xfId="0" applyBorder="1" applyAlignment="1">
      <alignment horizontal="center" vertical="center"/>
    </xf>
    <xf numFmtId="167" fontId="0" fillId="0" borderId="0" xfId="0" applyFill="1" applyBorder="1"/>
    <xf numFmtId="1" fontId="10" fillId="0" borderId="16" xfId="42" applyNumberFormat="1" applyFont="1" applyFill="1" applyBorder="1" applyAlignment="1">
      <alignment horizontal="center" vertical="center"/>
    </xf>
    <xf numFmtId="1" fontId="14" fillId="0" borderId="16" xfId="42" applyNumberFormat="1" applyFont="1" applyFill="1" applyBorder="1" applyAlignment="1">
      <alignment horizontal="center" vertical="center"/>
    </xf>
    <xf numFmtId="1" fontId="10" fillId="0" borderId="14" xfId="42" applyNumberFormat="1" applyFont="1" applyFill="1" applyBorder="1" applyAlignment="1">
      <alignment horizontal="center" vertical="center"/>
    </xf>
    <xf numFmtId="1" fontId="14" fillId="0" borderId="14" xfId="42" applyNumberFormat="1" applyFont="1" applyFill="1" applyBorder="1" applyAlignment="1">
      <alignment horizontal="center" vertical="center"/>
    </xf>
    <xf numFmtId="167" fontId="31" fillId="0" borderId="14" xfId="42" applyFont="1" applyFill="1" applyBorder="1" applyAlignment="1">
      <alignment horizontal="center" vertical="center"/>
    </xf>
    <xf numFmtId="1" fontId="31" fillId="0" borderId="14" xfId="42" applyNumberFormat="1" applyFont="1" applyFill="1" applyBorder="1" applyAlignment="1">
      <alignment horizontal="center" vertical="center"/>
    </xf>
    <xf numFmtId="167" fontId="14" fillId="0" borderId="14" xfId="42" applyFont="1" applyFill="1" applyBorder="1" applyAlignment="1">
      <alignment horizontal="center" vertical="center"/>
    </xf>
    <xf numFmtId="167" fontId="31" fillId="0" borderId="29" xfId="42" applyFont="1" applyFill="1" applyBorder="1" applyAlignment="1">
      <alignment horizontal="center" vertical="center"/>
    </xf>
    <xf numFmtId="167" fontId="14" fillId="0" borderId="29" xfId="42" applyFont="1" applyFill="1" applyBorder="1" applyAlignment="1">
      <alignment horizontal="center" vertical="center"/>
    </xf>
    <xf numFmtId="167" fontId="0" fillId="0" borderId="26" xfId="0" applyBorder="1" applyProtection="1"/>
    <xf numFmtId="4" fontId="1" fillId="0" borderId="0" xfId="0" applyNumberFormat="1" applyFont="1" applyBorder="1" applyAlignment="1" applyProtection="1">
      <alignment horizontal="center" vertical="center"/>
    </xf>
    <xf numFmtId="164" fontId="1" fillId="0" borderId="84" xfId="0" applyNumberFormat="1" applyFont="1" applyBorder="1" applyAlignment="1" applyProtection="1">
      <alignment horizontal="center" vertical="center"/>
    </xf>
    <xf numFmtId="164" fontId="1" fillId="0" borderId="87" xfId="0" applyNumberFormat="1" applyFont="1" applyBorder="1" applyAlignment="1" applyProtection="1">
      <alignment horizontal="center" vertical="center"/>
    </xf>
    <xf numFmtId="165" fontId="4" fillId="0" borderId="18" xfId="0" applyNumberFormat="1" applyFont="1" applyFill="1" applyBorder="1" applyAlignment="1" applyProtection="1">
      <alignment horizontal="center" vertical="center"/>
    </xf>
    <xf numFmtId="164" fontId="1" fillId="2" borderId="87" xfId="0" applyNumberFormat="1" applyFont="1" applyFill="1" applyBorder="1" applyAlignment="1" applyProtection="1">
      <alignment horizontal="center" vertical="center"/>
    </xf>
    <xf numFmtId="164" fontId="1" fillId="0" borderId="40" xfId="0" applyNumberFormat="1" applyFont="1" applyFill="1" applyBorder="1" applyAlignment="1" applyProtection="1">
      <alignment horizontal="center" vertical="center"/>
    </xf>
    <xf numFmtId="2" fontId="1" fillId="0" borderId="22" xfId="0" applyNumberFormat="1" applyFont="1" applyFill="1" applyBorder="1" applyAlignment="1" applyProtection="1">
      <alignment horizontal="center" vertical="center"/>
    </xf>
    <xf numFmtId="164" fontId="1" fillId="0" borderId="49" xfId="0" applyNumberFormat="1" applyFont="1" applyFill="1" applyBorder="1" applyAlignment="1" applyProtection="1">
      <alignment horizontal="center" vertical="center"/>
    </xf>
    <xf numFmtId="164" fontId="1" fillId="0" borderId="30" xfId="0" applyNumberFormat="1" applyFont="1" applyFill="1" applyBorder="1" applyAlignment="1" applyProtection="1">
      <alignment horizontal="center" vertical="center"/>
    </xf>
    <xf numFmtId="164" fontId="1" fillId="0" borderId="29" xfId="0" applyNumberFormat="1" applyFont="1" applyFill="1" applyBorder="1" applyAlignment="1" applyProtection="1">
      <alignment horizontal="center" vertical="center"/>
    </xf>
    <xf numFmtId="2" fontId="1" fillId="0" borderId="24" xfId="0" applyNumberFormat="1" applyFont="1" applyFill="1" applyBorder="1" applyAlignment="1" applyProtection="1">
      <alignment horizontal="center" vertical="center"/>
    </xf>
    <xf numFmtId="2" fontId="1" fillId="0" borderId="50" xfId="0" applyNumberFormat="1" applyFont="1" applyFill="1" applyBorder="1" applyAlignment="1" applyProtection="1">
      <alignment horizontal="center" vertical="center"/>
    </xf>
    <xf numFmtId="164" fontId="1" fillId="0" borderId="22" xfId="0" applyNumberFormat="1" applyFont="1" applyBorder="1" applyAlignment="1" applyProtection="1">
      <alignment horizontal="center" vertical="center"/>
    </xf>
    <xf numFmtId="167" fontId="14" fillId="0" borderId="48" xfId="42" applyFont="1" applyBorder="1" applyAlignment="1">
      <alignment horizontal="center" vertical="center"/>
    </xf>
    <xf numFmtId="167" fontId="14" fillId="0" borderId="85" xfId="42" applyFont="1" applyBorder="1" applyAlignment="1">
      <alignment horizontal="center" vertical="center"/>
    </xf>
    <xf numFmtId="167" fontId="14" fillId="0" borderId="34" xfId="42" applyFont="1" applyBorder="1" applyAlignment="1">
      <alignment horizontal="center" vertical="center"/>
    </xf>
    <xf numFmtId="2" fontId="14" fillId="0" borderId="1" xfId="0" applyNumberFormat="1" applyFont="1" applyBorder="1" applyAlignment="1">
      <alignment vertical="center"/>
    </xf>
    <xf numFmtId="2" fontId="14" fillId="0" borderId="1" xfId="0" applyNumberFormat="1" applyFont="1" applyBorder="1" applyAlignment="1">
      <alignment horizontal="center" vertical="center"/>
    </xf>
    <xf numFmtId="2" fontId="14" fillId="0" borderId="13" xfId="0" applyNumberFormat="1" applyFont="1" applyBorder="1" applyAlignment="1">
      <alignment horizontal="center" vertical="center"/>
    </xf>
    <xf numFmtId="2" fontId="10" fillId="0" borderId="0" xfId="0" applyNumberFormat="1" applyFont="1"/>
    <xf numFmtId="167" fontId="10" fillId="0" borderId="0" xfId="0" applyFont="1"/>
    <xf numFmtId="167" fontId="10" fillId="0" borderId="12" xfId="0" applyFont="1" applyBorder="1"/>
    <xf numFmtId="1" fontId="0" fillId="0" borderId="0" xfId="0" applyNumberFormat="1" applyFont="1" applyFill="1" applyAlignment="1" applyProtection="1">
      <alignment horizontal="center" vertical="center"/>
    </xf>
    <xf numFmtId="167" fontId="14" fillId="0" borderId="0" xfId="0" applyFont="1" applyProtection="1"/>
    <xf numFmtId="167" fontId="4" fillId="0" borderId="67" xfId="0" applyFont="1" applyBorder="1" applyAlignment="1" applyProtection="1">
      <alignment horizontal="center" vertical="center"/>
    </xf>
    <xf numFmtId="167" fontId="4" fillId="0" borderId="19" xfId="0" applyFont="1" applyBorder="1" applyAlignment="1" applyProtection="1">
      <alignment horizontal="center" vertical="center"/>
    </xf>
    <xf numFmtId="167" fontId="5" fillId="4" borderId="17" xfId="0" applyFont="1" applyFill="1" applyBorder="1" applyAlignment="1" applyProtection="1">
      <alignment horizontal="left" vertical="center"/>
    </xf>
    <xf numFmtId="167" fontId="8" fillId="4" borderId="38" xfId="0" applyFont="1" applyFill="1" applyBorder="1" applyAlignment="1" applyProtection="1">
      <alignment horizontal="center" vertical="center"/>
    </xf>
    <xf numFmtId="1" fontId="8" fillId="4" borderId="6" xfId="0" applyNumberFormat="1" applyFont="1" applyFill="1" applyBorder="1" applyAlignment="1" applyProtection="1">
      <alignment horizontal="center" vertical="center"/>
    </xf>
    <xf numFmtId="2" fontId="8" fillId="4" borderId="5" xfId="0" applyNumberFormat="1" applyFont="1" applyFill="1" applyBorder="1" applyAlignment="1" applyProtection="1">
      <alignment horizontal="center" vertical="center"/>
    </xf>
    <xf numFmtId="164" fontId="1" fillId="0" borderId="6" xfId="0" applyNumberFormat="1" applyFont="1" applyFill="1" applyBorder="1" applyAlignment="1" applyProtection="1">
      <alignment horizontal="center" vertical="center"/>
    </xf>
    <xf numFmtId="164" fontId="1" fillId="0" borderId="37" xfId="0" applyNumberFormat="1" applyFont="1" applyFill="1" applyBorder="1" applyAlignment="1" applyProtection="1">
      <alignment horizontal="center" vertical="center"/>
    </xf>
    <xf numFmtId="167" fontId="5" fillId="0" borderId="36" xfId="0" applyFont="1" applyFill="1" applyBorder="1" applyAlignment="1" applyProtection="1">
      <alignment horizontal="left" vertical="center"/>
    </xf>
    <xf numFmtId="167" fontId="8" fillId="0" borderId="7" xfId="0" applyFont="1" applyFill="1" applyBorder="1" applyAlignment="1" applyProtection="1">
      <alignment horizontal="center" vertical="center"/>
    </xf>
    <xf numFmtId="1" fontId="8" fillId="0" borderId="9" xfId="0" applyNumberFormat="1" applyFont="1" applyFill="1" applyBorder="1" applyAlignment="1" applyProtection="1">
      <alignment horizontal="center" vertical="center"/>
    </xf>
    <xf numFmtId="2" fontId="8" fillId="0" borderId="8" xfId="0" applyNumberFormat="1" applyFont="1" applyFill="1" applyBorder="1" applyAlignment="1" applyProtection="1">
      <alignment horizontal="center" vertical="center"/>
    </xf>
    <xf numFmtId="164" fontId="1" fillId="0" borderId="36" xfId="0" applyNumberFormat="1" applyFont="1" applyFill="1" applyBorder="1" applyAlignment="1" applyProtection="1">
      <alignment horizontal="center" vertical="center"/>
    </xf>
    <xf numFmtId="164" fontId="1" fillId="0" borderId="8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167" fontId="5" fillId="4" borderId="41" xfId="0" applyFont="1" applyFill="1" applyBorder="1" applyAlignment="1" applyProtection="1">
      <alignment horizontal="left" vertical="center"/>
    </xf>
    <xf numFmtId="167" fontId="8" fillId="4" borderId="4" xfId="0" applyFont="1" applyFill="1" applyBorder="1" applyAlignment="1" applyProtection="1">
      <alignment horizontal="center" vertical="center" wrapText="1"/>
    </xf>
    <xf numFmtId="1" fontId="8" fillId="4" borderId="6" xfId="0" applyNumberFormat="1" applyFont="1" applyFill="1" applyBorder="1" applyAlignment="1" applyProtection="1">
      <alignment horizontal="center" vertical="center" wrapText="1"/>
    </xf>
    <xf numFmtId="2" fontId="8" fillId="4" borderId="5" xfId="0" applyNumberFormat="1" applyFont="1" applyFill="1" applyBorder="1" applyAlignment="1" applyProtection="1">
      <alignment horizontal="center" vertical="center" wrapText="1"/>
    </xf>
    <xf numFmtId="164" fontId="1" fillId="0" borderId="5" xfId="0" applyNumberFormat="1" applyFont="1" applyFill="1" applyBorder="1" applyAlignment="1" applyProtection="1">
      <alignment horizontal="center" vertical="center"/>
    </xf>
    <xf numFmtId="167" fontId="5" fillId="4" borderId="31" xfId="0" applyFont="1" applyFill="1" applyBorder="1" applyAlignment="1" applyProtection="1">
      <alignment horizontal="left" vertical="center"/>
    </xf>
    <xf numFmtId="1" fontId="8" fillId="4" borderId="31" xfId="0" applyNumberFormat="1" applyFont="1" applyFill="1" applyBorder="1" applyAlignment="1" applyProtection="1">
      <alignment horizontal="center" vertical="center"/>
    </xf>
    <xf numFmtId="2" fontId="8" fillId="4" borderId="37" xfId="0" applyNumberFormat="1" applyFont="1" applyFill="1" applyBorder="1" applyAlignment="1" applyProtection="1">
      <alignment horizontal="center" vertical="center"/>
    </xf>
    <xf numFmtId="167" fontId="8" fillId="4" borderId="4" xfId="0" applyFont="1" applyFill="1" applyBorder="1" applyAlignment="1" applyProtection="1">
      <alignment horizontal="center" vertical="center"/>
    </xf>
    <xf numFmtId="167" fontId="5" fillId="5" borderId="41" xfId="0" applyFont="1" applyFill="1" applyBorder="1" applyAlignment="1" applyProtection="1">
      <alignment horizontal="left" vertical="center"/>
    </xf>
    <xf numFmtId="167" fontId="8" fillId="5" borderId="4" xfId="0" applyFont="1" applyFill="1" applyBorder="1" applyAlignment="1" applyProtection="1">
      <alignment horizontal="center" vertical="center" wrapText="1"/>
    </xf>
    <xf numFmtId="1" fontId="8" fillId="5" borderId="6" xfId="0" applyNumberFormat="1" applyFont="1" applyFill="1" applyBorder="1" applyAlignment="1" applyProtection="1">
      <alignment horizontal="center" vertical="center" wrapText="1"/>
    </xf>
    <xf numFmtId="2" fontId="8" fillId="5" borderId="5" xfId="0" applyNumberFormat="1" applyFont="1" applyFill="1" applyBorder="1" applyAlignment="1" applyProtection="1">
      <alignment horizontal="center" vertical="center" wrapText="1"/>
    </xf>
    <xf numFmtId="167" fontId="14" fillId="0" borderId="36" xfId="0" applyFont="1" applyFill="1" applyBorder="1" applyAlignment="1" applyProtection="1">
      <alignment horizontal="left" vertical="center"/>
    </xf>
    <xf numFmtId="167" fontId="5" fillId="5" borderId="38" xfId="0" applyFont="1" applyFill="1" applyBorder="1" applyAlignment="1" applyProtection="1">
      <alignment horizontal="left" vertical="center"/>
    </xf>
    <xf numFmtId="167" fontId="8" fillId="5" borderId="38" xfId="0" applyFont="1" applyFill="1" applyBorder="1" applyAlignment="1" applyProtection="1">
      <alignment horizontal="center" vertical="center"/>
    </xf>
    <xf numFmtId="1" fontId="8" fillId="5" borderId="31" xfId="0" applyNumberFormat="1" applyFont="1" applyFill="1" applyBorder="1" applyAlignment="1" applyProtection="1">
      <alignment horizontal="center" vertical="center"/>
    </xf>
    <xf numFmtId="2" fontId="8" fillId="5" borderId="37" xfId="0" applyNumberFormat="1" applyFont="1" applyFill="1" applyBorder="1" applyAlignment="1" applyProtection="1">
      <alignment horizontal="center" vertical="center"/>
    </xf>
    <xf numFmtId="167" fontId="5" fillId="0" borderId="7" xfId="0" applyFont="1" applyFill="1" applyBorder="1" applyAlignment="1" applyProtection="1">
      <alignment horizontal="left" vertical="center"/>
    </xf>
    <xf numFmtId="1" fontId="8" fillId="0" borderId="7" xfId="0" applyNumberFormat="1" applyFont="1" applyFill="1" applyBorder="1" applyAlignment="1" applyProtection="1">
      <alignment horizontal="center" vertical="center"/>
    </xf>
    <xf numFmtId="167" fontId="5" fillId="4" borderId="38" xfId="0" applyFont="1" applyFill="1" applyBorder="1" applyAlignment="1" applyProtection="1">
      <alignment horizontal="left" vertical="center"/>
    </xf>
    <xf numFmtId="164" fontId="1" fillId="0" borderId="31" xfId="0" applyNumberFormat="1" applyFont="1" applyFill="1" applyBorder="1" applyAlignment="1" applyProtection="1">
      <alignment horizontal="center" vertical="center"/>
    </xf>
    <xf numFmtId="167" fontId="5" fillId="5" borderId="17" xfId="0" applyFont="1" applyFill="1" applyBorder="1" applyAlignment="1" applyProtection="1">
      <alignment horizontal="left" vertical="center"/>
    </xf>
    <xf numFmtId="1" fontId="8" fillId="5" borderId="6" xfId="0" applyNumberFormat="1" applyFont="1" applyFill="1" applyBorder="1" applyAlignment="1" applyProtection="1">
      <alignment horizontal="center" vertical="center"/>
    </xf>
    <xf numFmtId="2" fontId="8" fillId="5" borderId="5" xfId="0" applyNumberFormat="1" applyFont="1" applyFill="1" applyBorder="1" applyAlignment="1" applyProtection="1">
      <alignment horizontal="center" vertical="center"/>
    </xf>
    <xf numFmtId="167" fontId="7" fillId="5" borderId="41" xfId="0" applyFont="1" applyFill="1" applyBorder="1" applyAlignment="1" applyProtection="1">
      <alignment horizontal="left" vertical="center"/>
    </xf>
    <xf numFmtId="167" fontId="8" fillId="5" borderId="4" xfId="0" applyFont="1" applyFill="1" applyBorder="1" applyAlignment="1" applyProtection="1">
      <alignment horizontal="center" vertical="center"/>
    </xf>
    <xf numFmtId="164" fontId="1" fillId="0" borderId="4" xfId="0" applyNumberFormat="1" applyFont="1" applyFill="1" applyBorder="1" applyAlignment="1" applyProtection="1">
      <alignment horizontal="center" vertical="center"/>
    </xf>
    <xf numFmtId="164" fontId="1" fillId="0" borderId="3" xfId="0" applyNumberFormat="1" applyFont="1" applyFill="1" applyBorder="1" applyAlignment="1" applyProtection="1">
      <alignment horizontal="center" vertical="center"/>
    </xf>
    <xf numFmtId="164" fontId="1" fillId="0" borderId="24" xfId="0" applyNumberFormat="1" applyFont="1" applyFill="1" applyBorder="1" applyAlignment="1" applyProtection="1">
      <alignment horizontal="center" vertical="center"/>
    </xf>
    <xf numFmtId="164" fontId="1" fillId="0" borderId="23" xfId="0" applyNumberFormat="1" applyFont="1" applyFill="1" applyBorder="1" applyAlignment="1" applyProtection="1">
      <alignment horizontal="center" vertical="center"/>
    </xf>
    <xf numFmtId="164" fontId="1" fillId="0" borderId="35" xfId="0" applyNumberFormat="1" applyFont="1" applyFill="1" applyBorder="1" applyAlignment="1" applyProtection="1">
      <alignment horizontal="center" vertical="center"/>
    </xf>
    <xf numFmtId="167" fontId="1" fillId="0" borderId="0" xfId="0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Fill="1" applyBorder="1" applyAlignment="1" applyProtection="1">
      <alignment horizontal="center" vertical="center" wrapText="1"/>
    </xf>
    <xf numFmtId="2" fontId="1" fillId="0" borderId="0" xfId="0" applyNumberFormat="1" applyFont="1" applyFill="1" applyBorder="1" applyAlignment="1" applyProtection="1">
      <alignment horizontal="center" vertical="center"/>
    </xf>
    <xf numFmtId="1" fontId="0" fillId="0" borderId="0" xfId="0" quotePrefix="1" applyNumberFormat="1" applyFill="1" applyAlignment="1" applyProtection="1">
      <alignment horizontal="center" vertical="center"/>
    </xf>
    <xf numFmtId="164" fontId="1" fillId="0" borderId="42" xfId="0" applyNumberFormat="1" applyFont="1" applyFill="1" applyBorder="1" applyAlignment="1" applyProtection="1">
      <alignment horizontal="center" vertical="center"/>
    </xf>
    <xf numFmtId="167" fontId="0" fillId="0" borderId="0" xfId="0" quotePrefix="1" applyFill="1" applyProtection="1"/>
    <xf numFmtId="1" fontId="13" fillId="0" borderId="13" xfId="0" applyNumberFormat="1" applyFont="1" applyBorder="1" applyAlignment="1">
      <alignment horizontal="right" vertical="center"/>
    </xf>
    <xf numFmtId="14" fontId="5" fillId="0" borderId="10" xfId="0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2" fontId="14" fillId="0" borderId="5" xfId="0" applyNumberFormat="1" applyFont="1" applyFill="1" applyBorder="1" applyAlignment="1">
      <alignment horizontal="center" vertical="center"/>
    </xf>
    <xf numFmtId="2" fontId="14" fillId="0" borderId="2" xfId="0" applyNumberFormat="1" applyFont="1" applyFill="1" applyBorder="1" applyAlignment="1">
      <alignment horizontal="center" vertical="center"/>
    </xf>
    <xf numFmtId="1" fontId="10" fillId="39" borderId="16" xfId="42" applyNumberFormat="1" applyFont="1" applyFill="1" applyBorder="1" applyAlignment="1">
      <alignment horizontal="center" vertical="center"/>
    </xf>
    <xf numFmtId="1" fontId="10" fillId="39" borderId="14" xfId="42" applyNumberFormat="1" applyFont="1" applyFill="1" applyBorder="1" applyAlignment="1">
      <alignment horizontal="center" vertical="center"/>
    </xf>
    <xf numFmtId="167" fontId="31" fillId="39" borderId="14" xfId="42" applyFont="1" applyFill="1" applyBorder="1" applyAlignment="1">
      <alignment horizontal="center" vertical="center"/>
    </xf>
    <xf numFmtId="167" fontId="31" fillId="39" borderId="29" xfId="42" applyFont="1" applyFill="1" applyBorder="1" applyAlignment="1">
      <alignment horizontal="center" vertical="center"/>
    </xf>
    <xf numFmtId="167" fontId="0" fillId="0" borderId="48" xfId="0" applyBorder="1" applyAlignment="1"/>
    <xf numFmtId="167" fontId="0" fillId="0" borderId="45" xfId="0" applyBorder="1" applyAlignment="1"/>
    <xf numFmtId="2" fontId="0" fillId="0" borderId="46" xfId="0" applyNumberFormat="1" applyBorder="1"/>
    <xf numFmtId="2" fontId="10" fillId="0" borderId="0" xfId="0" applyNumberFormat="1" applyFont="1" applyBorder="1"/>
    <xf numFmtId="167" fontId="10" fillId="0" borderId="0" xfId="0" applyFont="1" applyBorder="1"/>
    <xf numFmtId="167" fontId="10" fillId="0" borderId="13" xfId="0" applyFont="1" applyBorder="1"/>
    <xf numFmtId="167" fontId="0" fillId="0" borderId="46" xfId="0" applyBorder="1" applyAlignment="1">
      <alignment horizontal="left"/>
    </xf>
    <xf numFmtId="167" fontId="0" fillId="0" borderId="0" xfId="0" applyBorder="1" applyAlignment="1">
      <alignment horizontal="left"/>
    </xf>
    <xf numFmtId="167" fontId="7" fillId="0" borderId="46" xfId="0" applyFont="1" applyBorder="1" applyAlignment="1">
      <alignment horizontal="left"/>
    </xf>
    <xf numFmtId="49" fontId="5" fillId="0" borderId="3" xfId="0" applyNumberFormat="1" applyFont="1" applyFill="1" applyBorder="1" applyAlignment="1">
      <alignment horizontal="center" vertical="center"/>
    </xf>
    <xf numFmtId="2" fontId="10" fillId="0" borderId="25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2" fontId="14" fillId="0" borderId="0" xfId="0" applyNumberFormat="1" applyFont="1" applyBorder="1"/>
    <xf numFmtId="2" fontId="14" fillId="0" borderId="0" xfId="0" applyNumberFormat="1" applyFont="1" applyBorder="1" applyAlignment="1">
      <alignment horizontal="center" vertical="center"/>
    </xf>
    <xf numFmtId="2" fontId="14" fillId="0" borderId="13" xfId="0" applyNumberFormat="1" applyFont="1" applyBorder="1" applyAlignment="1">
      <alignment vertical="center"/>
    </xf>
    <xf numFmtId="1" fontId="32" fillId="0" borderId="0" xfId="0" applyNumberFormat="1" applyFont="1" applyFill="1" applyAlignment="1" applyProtection="1">
      <alignment horizontal="center" vertical="center"/>
    </xf>
    <xf numFmtId="1" fontId="0" fillId="0" borderId="0" xfId="0" applyNumberFormat="1" applyFill="1" applyAlignment="1" applyProtection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164" fontId="1" fillId="0" borderId="36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164" fontId="1" fillId="0" borderId="34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0" borderId="32" xfId="0" applyNumberFormat="1" applyFont="1" applyFill="1" applyBorder="1" applyAlignment="1">
      <alignment horizontal="center" vertical="center"/>
    </xf>
    <xf numFmtId="164" fontId="1" fillId="0" borderId="17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1" fillId="0" borderId="52" xfId="0" applyNumberFormat="1" applyFont="1" applyFill="1" applyBorder="1" applyAlignment="1">
      <alignment horizontal="center" vertical="center"/>
    </xf>
    <xf numFmtId="164" fontId="1" fillId="0" borderId="19" xfId="0" applyNumberFormat="1" applyFont="1" applyFill="1" applyBorder="1" applyAlignment="1">
      <alignment horizontal="center" vertical="center"/>
    </xf>
    <xf numFmtId="164" fontId="1" fillId="0" borderId="90" xfId="0" applyNumberFormat="1" applyFont="1" applyFill="1" applyBorder="1" applyAlignment="1">
      <alignment horizontal="center" vertical="center"/>
    </xf>
    <xf numFmtId="164" fontId="1" fillId="0" borderId="81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164" fontId="1" fillId="0" borderId="41" xfId="0" applyNumberFormat="1" applyFont="1" applyFill="1" applyBorder="1" applyAlignment="1">
      <alignment horizontal="center" vertical="center"/>
    </xf>
    <xf numFmtId="164" fontId="1" fillId="0" borderId="37" xfId="0" applyNumberFormat="1" applyFont="1" applyFill="1" applyBorder="1" applyAlignment="1">
      <alignment horizontal="center" vertical="center"/>
    </xf>
    <xf numFmtId="164" fontId="1" fillId="0" borderId="44" xfId="0" applyNumberFormat="1" applyFont="1" applyFill="1" applyBorder="1" applyAlignment="1">
      <alignment horizontal="center" vertical="center"/>
    </xf>
    <xf numFmtId="164" fontId="1" fillId="0" borderId="38" xfId="0" applyNumberFormat="1" applyFont="1" applyFill="1" applyBorder="1" applyAlignment="1">
      <alignment horizontal="center" vertical="center"/>
    </xf>
    <xf numFmtId="164" fontId="1" fillId="0" borderId="31" xfId="0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horizontal="center" vertical="center"/>
    </xf>
    <xf numFmtId="164" fontId="1" fillId="0" borderId="35" xfId="0" applyNumberFormat="1" applyFont="1" applyFill="1" applyBorder="1" applyAlignment="1">
      <alignment horizontal="center" vertical="center"/>
    </xf>
    <xf numFmtId="164" fontId="1" fillId="0" borderId="82" xfId="0" applyNumberFormat="1" applyFont="1" applyFill="1" applyBorder="1" applyAlignment="1">
      <alignment horizontal="center" vertical="center"/>
    </xf>
    <xf numFmtId="164" fontId="1" fillId="0" borderId="33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83" xfId="0" applyNumberFormat="1" applyFont="1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horizontal="center" vertical="center"/>
    </xf>
    <xf numFmtId="164" fontId="1" fillId="0" borderId="46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14" fillId="0" borderId="1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49" fontId="5" fillId="0" borderId="34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2" fontId="5" fillId="0" borderId="8" xfId="0" applyNumberFormat="1" applyFont="1" applyFill="1" applyBorder="1" applyAlignment="1">
      <alignment horizontal="center" vertical="center"/>
    </xf>
    <xf numFmtId="49" fontId="14" fillId="0" borderId="8" xfId="0" applyNumberFormat="1" applyFont="1" applyFill="1" applyBorder="1" applyAlignment="1">
      <alignment horizontal="center" vertical="center"/>
    </xf>
    <xf numFmtId="167" fontId="0" fillId="0" borderId="48" xfId="0" applyBorder="1" applyAlignment="1">
      <alignment horizontal="center" vertical="center"/>
    </xf>
    <xf numFmtId="2" fontId="14" fillId="0" borderId="10" xfId="0" applyNumberFormat="1" applyFont="1" applyFill="1" applyBorder="1" applyAlignment="1">
      <alignment horizontal="center" vertical="center"/>
    </xf>
    <xf numFmtId="167" fontId="0" fillId="0" borderId="15" xfId="0" applyBorder="1" applyAlignment="1">
      <alignment horizontal="center" vertical="center"/>
    </xf>
    <xf numFmtId="2" fontId="10" fillId="0" borderId="46" xfId="0" applyNumberFormat="1" applyFont="1" applyFill="1" applyBorder="1" applyAlignment="1">
      <alignment horizontal="center" vertical="center"/>
    </xf>
    <xf numFmtId="167" fontId="10" fillId="0" borderId="0" xfId="0" applyFont="1" applyFill="1" applyBorder="1" applyAlignment="1">
      <alignment horizontal="center" vertical="center"/>
    </xf>
    <xf numFmtId="167" fontId="10" fillId="0" borderId="86" xfId="0" applyFont="1" applyFill="1" applyBorder="1" applyAlignment="1">
      <alignment horizontal="center" vertical="center"/>
    </xf>
    <xf numFmtId="2" fontId="5" fillId="0" borderId="52" xfId="0" applyNumberFormat="1" applyFont="1" applyFill="1" applyBorder="1" applyAlignment="1">
      <alignment horizontal="center" vertical="center"/>
    </xf>
    <xf numFmtId="2" fontId="5" fillId="0" borderId="14" xfId="0" applyNumberFormat="1" applyFont="1" applyFill="1" applyBorder="1" applyAlignment="1">
      <alignment horizontal="center" vertical="center"/>
    </xf>
    <xf numFmtId="14" fontId="14" fillId="0" borderId="10" xfId="0" applyNumberFormat="1" applyFont="1" applyFill="1" applyBorder="1" applyAlignment="1">
      <alignment horizontal="center" vertical="center"/>
    </xf>
    <xf numFmtId="14" fontId="14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10" xfId="0" applyNumberFormat="1" applyFont="1" applyFill="1" applyBorder="1" applyAlignment="1">
      <alignment horizontal="center" vertical="center"/>
    </xf>
    <xf numFmtId="167" fontId="14" fillId="0" borderId="29" xfId="42" applyFont="1" applyBorder="1" applyAlignment="1">
      <alignment horizontal="center" vertical="center"/>
    </xf>
    <xf numFmtId="167" fontId="0" fillId="0" borderId="52" xfId="0" applyBorder="1" applyAlignment="1">
      <alignment horizontal="center" vertical="center"/>
    </xf>
    <xf numFmtId="167" fontId="0" fillId="0" borderId="3" xfId="0" applyBorder="1" applyAlignment="1">
      <alignment horizontal="center" vertical="center"/>
    </xf>
    <xf numFmtId="164" fontId="36" fillId="0" borderId="4" xfId="0" applyNumberFormat="1" applyFont="1" applyFill="1" applyBorder="1" applyAlignment="1">
      <alignment horizontal="center" vertical="center"/>
    </xf>
    <xf numFmtId="164" fontId="36" fillId="0" borderId="7" xfId="0" applyNumberFormat="1" applyFont="1" applyFill="1" applyBorder="1" applyAlignment="1">
      <alignment horizontal="center" vertical="center"/>
    </xf>
    <xf numFmtId="164" fontId="36" fillId="0" borderId="38" xfId="0" applyNumberFormat="1" applyFont="1" applyFill="1" applyBorder="1" applyAlignment="1">
      <alignment horizontal="center" vertical="center"/>
    </xf>
    <xf numFmtId="164" fontId="10" fillId="0" borderId="36" xfId="0" applyNumberFormat="1" applyFont="1" applyFill="1" applyBorder="1" applyAlignment="1">
      <alignment horizontal="left" vertical="center"/>
    </xf>
    <xf numFmtId="164" fontId="1" fillId="0" borderId="36" xfId="0" applyNumberFormat="1" applyFont="1" applyFill="1" applyBorder="1" applyAlignment="1">
      <alignment horizontal="left" vertical="center"/>
    </xf>
    <xf numFmtId="164" fontId="36" fillId="0" borderId="83" xfId="0" applyNumberFormat="1" applyFont="1" applyFill="1" applyBorder="1" applyAlignment="1">
      <alignment horizontal="center" vertical="center"/>
    </xf>
    <xf numFmtId="14" fontId="37" fillId="0" borderId="29" xfId="0" applyNumberFormat="1" applyFont="1" applyFill="1" applyBorder="1" applyAlignment="1" applyProtection="1">
      <alignment horizontal="center" vertical="center"/>
    </xf>
    <xf numFmtId="164" fontId="36" fillId="0" borderId="2" xfId="0" applyNumberFormat="1" applyFont="1" applyFill="1" applyBorder="1" applyAlignment="1" applyProtection="1">
      <alignment horizontal="center" vertical="center"/>
    </xf>
    <xf numFmtId="1" fontId="6" fillId="3" borderId="39" xfId="0" applyNumberFormat="1" applyFont="1" applyFill="1" applyBorder="1" applyAlignment="1" applyProtection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1" fontId="0" fillId="0" borderId="0" xfId="0" applyNumberFormat="1" applyFill="1" applyAlignment="1">
      <alignment horizontal="left" vertical="center"/>
    </xf>
    <xf numFmtId="1" fontId="0" fillId="0" borderId="0" xfId="0" applyNumberFormat="1" applyFill="1" applyBorder="1" applyAlignment="1">
      <alignment horizontal="left" vertical="center"/>
    </xf>
    <xf numFmtId="1" fontId="1" fillId="0" borderId="0" xfId="0" applyNumberFormat="1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left" vertical="center"/>
    </xf>
    <xf numFmtId="165" fontId="4" fillId="0" borderId="21" xfId="0" applyNumberFormat="1" applyFont="1" applyBorder="1" applyAlignment="1" applyProtection="1">
      <alignment horizontal="center" vertical="center"/>
    </xf>
    <xf numFmtId="165" fontId="4" fillId="0" borderId="20" xfId="0" applyNumberFormat="1" applyFont="1" applyBorder="1" applyAlignment="1" applyProtection="1">
      <alignment horizontal="center" vertical="center"/>
    </xf>
    <xf numFmtId="165" fontId="4" fillId="0" borderId="21" xfId="0" applyNumberFormat="1" applyFont="1" applyFill="1" applyBorder="1" applyAlignment="1" applyProtection="1">
      <alignment horizontal="center" vertical="center" wrapText="1"/>
    </xf>
    <xf numFmtId="167" fontId="4" fillId="0" borderId="20" xfId="0" applyFont="1" applyFill="1" applyBorder="1" applyAlignment="1" applyProtection="1">
      <alignment horizontal="center" vertical="center" wrapText="1"/>
    </xf>
    <xf numFmtId="165" fontId="38" fillId="0" borderId="21" xfId="0" applyNumberFormat="1" applyFont="1" applyBorder="1" applyAlignment="1" applyProtection="1">
      <alignment horizontal="center" vertical="center"/>
    </xf>
    <xf numFmtId="165" fontId="38" fillId="0" borderId="20" xfId="0" applyNumberFormat="1" applyFont="1" applyBorder="1" applyAlignment="1" applyProtection="1">
      <alignment horizontal="center" vertical="center"/>
    </xf>
    <xf numFmtId="165" fontId="35" fillId="0" borderId="21" xfId="0" applyNumberFormat="1" applyFont="1" applyBorder="1" applyAlignment="1" applyProtection="1">
      <alignment horizontal="center" vertical="center"/>
    </xf>
    <xf numFmtId="165" fontId="35" fillId="0" borderId="20" xfId="0" applyNumberFormat="1" applyFont="1" applyBorder="1" applyAlignment="1" applyProtection="1">
      <alignment horizontal="center" vertical="center"/>
    </xf>
    <xf numFmtId="165" fontId="33" fillId="0" borderId="21" xfId="0" applyNumberFormat="1" applyFont="1" applyBorder="1" applyAlignment="1" applyProtection="1">
      <alignment horizontal="center" vertical="center"/>
    </xf>
    <xf numFmtId="165" fontId="33" fillId="0" borderId="20" xfId="0" applyNumberFormat="1" applyFont="1" applyBorder="1" applyAlignment="1" applyProtection="1">
      <alignment horizontal="center" vertical="center"/>
    </xf>
    <xf numFmtId="167" fontId="3" fillId="0" borderId="23" xfId="0" applyFont="1" applyBorder="1" applyAlignment="1" applyProtection="1">
      <alignment horizontal="center" vertical="center"/>
    </xf>
    <xf numFmtId="167" fontId="12" fillId="0" borderId="53" xfId="0" applyFont="1" applyBorder="1" applyAlignment="1">
      <alignment horizontal="center" vertical="center"/>
    </xf>
    <xf numFmtId="167" fontId="12" fillId="0" borderId="48" xfId="0" applyFont="1" applyBorder="1" applyAlignment="1">
      <alignment horizontal="center" vertical="center"/>
    </xf>
    <xf numFmtId="167" fontId="10" fillId="4" borderId="10" xfId="0" applyFont="1" applyFill="1" applyBorder="1" applyAlignment="1">
      <alignment horizontal="center" vertical="center"/>
    </xf>
    <xf numFmtId="167" fontId="10" fillId="4" borderId="52" xfId="0" applyFont="1" applyFill="1" applyBorder="1" applyAlignment="1">
      <alignment horizontal="center" vertical="center"/>
    </xf>
    <xf numFmtId="167" fontId="10" fillId="4" borderId="14" xfId="0" applyFont="1" applyFill="1" applyBorder="1" applyAlignment="1">
      <alignment horizontal="center" vertical="center"/>
    </xf>
    <xf numFmtId="167" fontId="10" fillId="4" borderId="15" xfId="0" applyFont="1" applyFill="1" applyBorder="1" applyAlignment="1">
      <alignment horizontal="center" vertical="center"/>
    </xf>
    <xf numFmtId="167" fontId="10" fillId="37" borderId="15" xfId="0" applyFont="1" applyFill="1" applyBorder="1" applyAlignment="1">
      <alignment horizontal="center" vertical="center"/>
    </xf>
    <xf numFmtId="167" fontId="10" fillId="37" borderId="52" xfId="0" applyFont="1" applyFill="1" applyBorder="1" applyAlignment="1">
      <alignment horizontal="center" vertical="center"/>
    </xf>
    <xf numFmtId="167" fontId="10" fillId="37" borderId="14" xfId="0" applyFont="1" applyFill="1" applyBorder="1" applyAlignment="1">
      <alignment horizontal="center" vertical="center"/>
    </xf>
    <xf numFmtId="167" fontId="7" fillId="0" borderId="10" xfId="0" applyFont="1" applyBorder="1" applyAlignment="1">
      <alignment horizontal="left"/>
    </xf>
    <xf numFmtId="167" fontId="7" fillId="0" borderId="3" xfId="0" applyFont="1" applyBorder="1" applyAlignment="1">
      <alignment horizontal="left"/>
    </xf>
    <xf numFmtId="2" fontId="5" fillId="0" borderId="10" xfId="0" applyNumberFormat="1" applyFont="1" applyFill="1" applyBorder="1" applyAlignment="1">
      <alignment horizontal="center" vertical="center"/>
    </xf>
    <xf numFmtId="2" fontId="5" fillId="0" borderId="52" xfId="0" applyNumberFormat="1" applyFont="1" applyFill="1" applyBorder="1" applyAlignment="1">
      <alignment horizontal="center" vertical="center"/>
    </xf>
    <xf numFmtId="2" fontId="5" fillId="0" borderId="14" xfId="0" applyNumberFormat="1" applyFont="1" applyFill="1" applyBorder="1" applyAlignment="1">
      <alignment horizontal="center" vertical="center"/>
    </xf>
    <xf numFmtId="2" fontId="5" fillId="0" borderId="15" xfId="0" applyNumberFormat="1" applyFont="1" applyFill="1" applyBorder="1" applyAlignment="1">
      <alignment horizontal="center" vertical="center"/>
    </xf>
    <xf numFmtId="167" fontId="7" fillId="0" borderId="32" xfId="0" applyFont="1" applyBorder="1" applyAlignment="1">
      <alignment horizontal="left"/>
    </xf>
    <xf numFmtId="167" fontId="7" fillId="0" borderId="9" xfId="0" applyFont="1" applyBorder="1" applyAlignment="1">
      <alignment horizontal="left"/>
    </xf>
    <xf numFmtId="2" fontId="5" fillId="0" borderId="32" xfId="0" applyNumberFormat="1" applyFont="1" applyFill="1" applyBorder="1" applyAlignment="1">
      <alignment horizontal="center" vertical="center"/>
    </xf>
    <xf numFmtId="2" fontId="5" fillId="0" borderId="34" xfId="0" applyNumberFormat="1" applyFont="1" applyFill="1" applyBorder="1" applyAlignment="1">
      <alignment horizontal="center" vertical="center"/>
    </xf>
    <xf numFmtId="2" fontId="5" fillId="0" borderId="29" xfId="0" applyNumberFormat="1" applyFont="1" applyFill="1" applyBorder="1" applyAlignment="1">
      <alignment horizontal="center" vertical="center"/>
    </xf>
    <xf numFmtId="2" fontId="11" fillId="0" borderId="35" xfId="0" applyNumberFormat="1" applyFont="1" applyBorder="1" applyAlignment="1">
      <alignment horizontal="center" vertical="center"/>
    </xf>
    <xf numFmtId="2" fontId="11" fillId="0" borderId="34" xfId="0" applyNumberFormat="1" applyFont="1" applyBorder="1" applyAlignment="1">
      <alignment horizontal="center" vertical="center"/>
    </xf>
    <xf numFmtId="2" fontId="11" fillId="0" borderId="29" xfId="0" applyNumberFormat="1" applyFont="1" applyBorder="1" applyAlignment="1">
      <alignment horizontal="center" vertical="center"/>
    </xf>
    <xf numFmtId="2" fontId="11" fillId="0" borderId="15" xfId="0" applyNumberFormat="1" applyFont="1" applyBorder="1" applyAlignment="1">
      <alignment horizontal="center"/>
    </xf>
    <xf numFmtId="2" fontId="11" fillId="0" borderId="52" xfId="0" applyNumberFormat="1" applyFont="1" applyBorder="1" applyAlignment="1">
      <alignment horizontal="center"/>
    </xf>
    <xf numFmtId="2" fontId="11" fillId="0" borderId="14" xfId="0" applyNumberFormat="1" applyFont="1" applyBorder="1" applyAlignment="1">
      <alignment horizontal="center"/>
    </xf>
    <xf numFmtId="167" fontId="7" fillId="0" borderId="47" xfId="0" applyFont="1" applyBorder="1" applyAlignment="1">
      <alignment horizontal="left"/>
    </xf>
    <xf numFmtId="167" fontId="7" fillId="0" borderId="31" xfId="0" applyFont="1" applyBorder="1" applyAlignment="1">
      <alignment horizontal="left"/>
    </xf>
    <xf numFmtId="2" fontId="5" fillId="0" borderId="47" xfId="0" applyNumberFormat="1" applyFont="1" applyFill="1" applyBorder="1" applyAlignment="1">
      <alignment horizontal="center" vertical="center"/>
    </xf>
    <xf numFmtId="2" fontId="5" fillId="0" borderId="44" xfId="0" applyNumberFormat="1" applyFont="1" applyFill="1" applyBorder="1" applyAlignment="1">
      <alignment horizontal="center" vertical="center"/>
    </xf>
    <xf numFmtId="2" fontId="5" fillId="0" borderId="30" xfId="0" applyNumberFormat="1" applyFont="1" applyFill="1" applyBorder="1" applyAlignment="1">
      <alignment horizontal="center" vertical="center"/>
    </xf>
    <xf numFmtId="2" fontId="11" fillId="0" borderId="35" xfId="0" applyNumberFormat="1" applyFont="1" applyBorder="1" applyAlignment="1">
      <alignment horizontal="center"/>
    </xf>
    <xf numFmtId="2" fontId="11" fillId="0" borderId="34" xfId="0" applyNumberFormat="1" applyFont="1" applyBorder="1" applyAlignment="1">
      <alignment horizontal="center"/>
    </xf>
    <xf numFmtId="2" fontId="11" fillId="0" borderId="29" xfId="0" applyNumberFormat="1" applyFont="1" applyBorder="1" applyAlignment="1">
      <alignment horizontal="center"/>
    </xf>
    <xf numFmtId="2" fontId="10" fillId="0" borderId="46" xfId="0" applyNumberFormat="1" applyFont="1" applyFill="1" applyBorder="1" applyAlignment="1">
      <alignment horizontal="center" vertical="center"/>
    </xf>
    <xf numFmtId="167" fontId="10" fillId="0" borderId="0" xfId="0" applyFont="1" applyFill="1" applyBorder="1" applyAlignment="1">
      <alignment horizontal="center" vertical="center"/>
    </xf>
    <xf numFmtId="167" fontId="10" fillId="0" borderId="86" xfId="0" applyFont="1" applyFill="1" applyBorder="1" applyAlignment="1">
      <alignment horizontal="center" vertical="center"/>
    </xf>
    <xf numFmtId="4" fontId="10" fillId="0" borderId="46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2" fontId="10" fillId="0" borderId="46" xfId="0" applyNumberFormat="1" applyFont="1" applyBorder="1" applyAlignment="1">
      <alignment horizontal="center"/>
    </xf>
    <xf numFmtId="167" fontId="10" fillId="0" borderId="0" xfId="0" applyFont="1" applyBorder="1" applyAlignment="1">
      <alignment horizontal="center"/>
    </xf>
    <xf numFmtId="167" fontId="10" fillId="0" borderId="86" xfId="0" applyFont="1" applyBorder="1" applyAlignment="1">
      <alignment horizontal="center"/>
    </xf>
    <xf numFmtId="4" fontId="10" fillId="0" borderId="46" xfId="0" applyNumberFormat="1" applyFont="1" applyBorder="1" applyAlignment="1">
      <alignment horizontal="center"/>
    </xf>
    <xf numFmtId="2" fontId="10" fillId="0" borderId="0" xfId="0" applyNumberFormat="1" applyFont="1" applyBorder="1" applyAlignment="1">
      <alignment horizontal="center"/>
    </xf>
    <xf numFmtId="2" fontId="10" fillId="0" borderId="11" xfId="0" applyNumberFormat="1" applyFont="1" applyFill="1" applyBorder="1" applyAlignment="1">
      <alignment horizontal="center" vertical="center"/>
    </xf>
    <xf numFmtId="167" fontId="10" fillId="0" borderId="12" xfId="0" applyFont="1" applyFill="1" applyBorder="1" applyAlignment="1">
      <alignment horizontal="center" vertical="center"/>
    </xf>
    <xf numFmtId="167" fontId="10" fillId="0" borderId="25" xfId="0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/>
    </xf>
    <xf numFmtId="2" fontId="10" fillId="0" borderId="12" xfId="0" applyNumberFormat="1" applyFont="1" applyFill="1" applyBorder="1" applyAlignment="1">
      <alignment horizontal="center" vertical="center"/>
    </xf>
    <xf numFmtId="167" fontId="7" fillId="0" borderId="44" xfId="0" applyFont="1" applyBorder="1" applyAlignment="1">
      <alignment horizontal="left"/>
    </xf>
    <xf numFmtId="2" fontId="5" fillId="0" borderId="55" xfId="0" applyNumberFormat="1" applyFont="1" applyFill="1" applyBorder="1" applyAlignment="1">
      <alignment horizontal="center" vertical="center"/>
    </xf>
    <xf numFmtId="2" fontId="5" fillId="0" borderId="54" xfId="0" applyNumberFormat="1" applyFont="1" applyFill="1" applyBorder="1" applyAlignment="1">
      <alignment horizontal="center" vertical="center"/>
    </xf>
    <xf numFmtId="2" fontId="5" fillId="0" borderId="57" xfId="0" applyNumberFormat="1" applyFont="1" applyFill="1" applyBorder="1" applyAlignment="1">
      <alignment horizontal="center" vertical="center"/>
    </xf>
    <xf numFmtId="2" fontId="5" fillId="0" borderId="56" xfId="0" applyNumberFormat="1" applyFont="1" applyFill="1" applyBorder="1" applyAlignment="1">
      <alignment horizontal="center" vertical="center"/>
    </xf>
    <xf numFmtId="2" fontId="5" fillId="0" borderId="35" xfId="0" applyNumberFormat="1" applyFont="1" applyFill="1" applyBorder="1" applyAlignment="1">
      <alignment horizontal="center" vertical="center"/>
    </xf>
    <xf numFmtId="2" fontId="5" fillId="0" borderId="56" xfId="0" applyNumberFormat="1" applyFont="1" applyBorder="1" applyAlignment="1">
      <alignment horizontal="center" vertical="center"/>
    </xf>
    <xf numFmtId="167" fontId="5" fillId="0" borderId="54" xfId="0" applyFont="1" applyBorder="1" applyAlignment="1">
      <alignment horizontal="center" vertical="center"/>
    </xf>
    <xf numFmtId="167" fontId="5" fillId="0" borderId="57" xfId="0" applyFont="1" applyBorder="1" applyAlignment="1">
      <alignment horizontal="center" vertical="center"/>
    </xf>
    <xf numFmtId="2" fontId="5" fillId="0" borderId="68" xfId="0" applyNumberFormat="1" applyFont="1" applyFill="1" applyBorder="1" applyAlignment="1">
      <alignment horizontal="center" vertical="center"/>
    </xf>
    <xf numFmtId="2" fontId="5" fillId="0" borderId="69" xfId="0" applyNumberFormat="1" applyFont="1" applyFill="1" applyBorder="1" applyAlignment="1">
      <alignment horizontal="center" vertical="center"/>
    </xf>
    <xf numFmtId="2" fontId="5" fillId="0" borderId="70" xfId="0" applyNumberFormat="1" applyFont="1" applyFill="1" applyBorder="1" applyAlignment="1">
      <alignment horizontal="center" vertical="center"/>
    </xf>
    <xf numFmtId="2" fontId="5" fillId="0" borderId="54" xfId="0" applyNumberFormat="1" applyFont="1" applyBorder="1" applyAlignment="1">
      <alignment horizontal="center" vertical="center"/>
    </xf>
    <xf numFmtId="14" fontId="14" fillId="0" borderId="11" xfId="0" applyNumberFormat="1" applyFont="1" applyFill="1" applyBorder="1" applyAlignment="1">
      <alignment horizontal="center" vertical="center"/>
    </xf>
    <xf numFmtId="14" fontId="14" fillId="0" borderId="6" xfId="0" applyNumberFormat="1" applyFont="1" applyFill="1" applyBorder="1" applyAlignment="1">
      <alignment horizontal="center" vertical="center"/>
    </xf>
    <xf numFmtId="14" fontId="14" fillId="0" borderId="12" xfId="0" applyNumberFormat="1" applyFont="1" applyFill="1" applyBorder="1" applyAlignment="1">
      <alignment horizontal="center" vertical="center"/>
    </xf>
    <xf numFmtId="14" fontId="14" fillId="0" borderId="10" xfId="0" applyNumberFormat="1" applyFont="1" applyFill="1" applyBorder="1" applyAlignment="1">
      <alignment horizontal="center" vertical="center"/>
    </xf>
    <xf numFmtId="14" fontId="14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14" fontId="14" fillId="0" borderId="52" xfId="0" applyNumberFormat="1" applyFont="1" applyFill="1" applyBorder="1" applyAlignment="1">
      <alignment horizontal="center" vertical="center"/>
    </xf>
    <xf numFmtId="14" fontId="10" fillId="0" borderId="15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14" fontId="14" fillId="0" borderId="15" xfId="0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167" fontId="14" fillId="0" borderId="11" xfId="0" applyFont="1" applyBorder="1" applyAlignment="1">
      <alignment horizontal="center" vertical="center" wrapText="1"/>
    </xf>
    <xf numFmtId="167" fontId="14" fillId="0" borderId="6" xfId="0" applyFont="1" applyBorder="1" applyAlignment="1">
      <alignment horizontal="center" vertical="center" wrapText="1"/>
    </xf>
    <xf numFmtId="2" fontId="5" fillId="0" borderId="11" xfId="0" applyNumberFormat="1" applyFont="1" applyFill="1" applyBorder="1" applyAlignment="1">
      <alignment horizontal="center" vertical="center"/>
    </xf>
    <xf numFmtId="2" fontId="5" fillId="0" borderId="12" xfId="0" applyNumberFormat="1" applyFont="1" applyFill="1" applyBorder="1" applyAlignment="1">
      <alignment horizontal="center" vertical="center"/>
    </xf>
    <xf numFmtId="2" fontId="5" fillId="0" borderId="25" xfId="0" applyNumberFormat="1" applyFont="1" applyFill="1" applyBorder="1" applyAlignment="1">
      <alignment horizontal="center" vertical="center"/>
    </xf>
    <xf numFmtId="167" fontId="7" fillId="0" borderId="53" xfId="0" applyFont="1" applyBorder="1" applyAlignment="1">
      <alignment horizontal="center" vertical="center" wrapText="1"/>
    </xf>
    <xf numFmtId="167" fontId="7" fillId="0" borderId="45" xfId="0" applyFont="1" applyBorder="1" applyAlignment="1">
      <alignment horizontal="center" vertical="center" wrapText="1"/>
    </xf>
    <xf numFmtId="167" fontId="7" fillId="0" borderId="46" xfId="0" applyFont="1" applyBorder="1" applyAlignment="1">
      <alignment horizontal="center" vertical="center" wrapText="1"/>
    </xf>
    <xf numFmtId="167" fontId="7" fillId="0" borderId="13" xfId="0" applyFont="1" applyBorder="1" applyAlignment="1">
      <alignment horizontal="center" vertical="center" wrapText="1"/>
    </xf>
    <xf numFmtId="167" fontId="7" fillId="0" borderId="71" xfId="0" applyFont="1" applyBorder="1" applyAlignment="1">
      <alignment horizontal="center" vertical="center" wrapText="1"/>
    </xf>
    <xf numFmtId="167" fontId="7" fillId="0" borderId="27" xfId="0" applyFont="1" applyBorder="1" applyAlignment="1">
      <alignment horizontal="center" vertical="center" wrapText="1"/>
    </xf>
    <xf numFmtId="14" fontId="10" fillId="0" borderId="88" xfId="0" applyNumberFormat="1" applyFont="1" applyBorder="1" applyAlignment="1">
      <alignment horizontal="center" vertical="center"/>
    </xf>
    <xf numFmtId="14" fontId="10" fillId="0" borderId="89" xfId="0" applyNumberFormat="1" applyFont="1" applyBorder="1" applyAlignment="1">
      <alignment horizontal="center" vertical="center"/>
    </xf>
    <xf numFmtId="167" fontId="14" fillId="0" borderId="1" xfId="0" applyFont="1" applyBorder="1" applyAlignment="1">
      <alignment horizontal="center" vertical="center"/>
    </xf>
    <xf numFmtId="2" fontId="34" fillId="0" borderId="10" xfId="0" applyNumberFormat="1" applyFont="1" applyFill="1" applyBorder="1" applyAlignment="1">
      <alignment horizontal="center" vertical="center"/>
    </xf>
    <xf numFmtId="2" fontId="34" fillId="0" borderId="52" xfId="0" applyNumberFormat="1" applyFont="1" applyFill="1" applyBorder="1" applyAlignment="1">
      <alignment horizontal="center" vertical="center"/>
    </xf>
    <xf numFmtId="2" fontId="34" fillId="0" borderId="14" xfId="0" applyNumberFormat="1" applyFont="1" applyFill="1" applyBorder="1" applyAlignment="1">
      <alignment horizontal="center" vertical="center"/>
    </xf>
    <xf numFmtId="167" fontId="14" fillId="0" borderId="43" xfId="42" applyFont="1" applyBorder="1" applyAlignment="1">
      <alignment horizontal="center" vertical="center"/>
    </xf>
    <xf numFmtId="167" fontId="14" fillId="0" borderId="30" xfId="42" applyFont="1" applyBorder="1" applyAlignment="1">
      <alignment horizontal="center" vertical="center"/>
    </xf>
    <xf numFmtId="2" fontId="0" fillId="0" borderId="43" xfId="42" applyNumberFormat="1" applyFont="1" applyFill="1" applyBorder="1" applyAlignment="1">
      <alignment horizontal="center" vertical="center"/>
    </xf>
    <xf numFmtId="2" fontId="0" fillId="0" borderId="44" xfId="42" applyNumberFormat="1" applyFont="1" applyFill="1" applyBorder="1" applyAlignment="1">
      <alignment horizontal="center" vertical="center"/>
    </xf>
    <xf numFmtId="2" fontId="0" fillId="0" borderId="30" xfId="42" applyNumberFormat="1" applyFont="1" applyFill="1" applyBorder="1" applyAlignment="1">
      <alignment horizontal="center" vertical="center"/>
    </xf>
    <xf numFmtId="2" fontId="0" fillId="0" borderId="43" xfId="42" applyNumberFormat="1" applyFont="1" applyBorder="1" applyAlignment="1">
      <alignment horizontal="center"/>
    </xf>
    <xf numFmtId="2" fontId="0" fillId="0" borderId="44" xfId="42" applyNumberFormat="1" applyFont="1" applyBorder="1" applyAlignment="1">
      <alignment horizontal="center"/>
    </xf>
    <xf numFmtId="2" fontId="0" fillId="0" borderId="30" xfId="42" applyNumberFormat="1" applyFont="1" applyBorder="1" applyAlignment="1">
      <alignment horizontal="center"/>
    </xf>
    <xf numFmtId="167" fontId="14" fillId="0" borderId="35" xfId="42" applyFont="1" applyBorder="1" applyAlignment="1">
      <alignment horizontal="center" vertical="center"/>
    </xf>
    <xf numFmtId="167" fontId="14" fillId="0" borderId="29" xfId="42" applyFont="1" applyBorder="1" applyAlignment="1">
      <alignment horizontal="center" vertical="center"/>
    </xf>
    <xf numFmtId="2" fontId="0" fillId="0" borderId="50" xfId="42" applyNumberFormat="1" applyFont="1" applyFill="1" applyBorder="1" applyAlignment="1">
      <alignment horizontal="center" vertical="center"/>
    </xf>
    <xf numFmtId="2" fontId="0" fillId="0" borderId="43" xfId="42" applyNumberFormat="1" applyFont="1" applyBorder="1" applyAlignment="1">
      <alignment horizontal="center" vertical="center"/>
    </xf>
    <xf numFmtId="2" fontId="0" fillId="0" borderId="44" xfId="42" applyNumberFormat="1" applyFont="1" applyBorder="1" applyAlignment="1">
      <alignment horizontal="center" vertical="center"/>
    </xf>
    <xf numFmtId="2" fontId="0" fillId="0" borderId="30" xfId="42" applyNumberFormat="1" applyFont="1" applyBorder="1" applyAlignment="1">
      <alignment horizontal="center" vertical="center"/>
    </xf>
    <xf numFmtId="2" fontId="0" fillId="0" borderId="50" xfId="42" applyNumberFormat="1" applyFont="1" applyBorder="1" applyAlignment="1">
      <alignment horizontal="center"/>
    </xf>
    <xf numFmtId="167" fontId="14" fillId="0" borderId="28" xfId="42" applyFont="1" applyBorder="1" applyAlignment="1">
      <alignment horizontal="center" vertical="center"/>
    </xf>
    <xf numFmtId="167" fontId="14" fillId="0" borderId="86" xfId="42" applyFont="1" applyBorder="1" applyAlignment="1">
      <alignment horizontal="center" vertical="center"/>
    </xf>
    <xf numFmtId="14" fontId="10" fillId="0" borderId="43" xfId="42" applyNumberFormat="1" applyFont="1" applyFill="1" applyBorder="1" applyAlignment="1">
      <alignment horizontal="center" vertical="center"/>
    </xf>
    <xf numFmtId="14" fontId="10" fillId="0" borderId="30" xfId="42" applyNumberFormat="1" applyFont="1" applyFill="1" applyBorder="1" applyAlignment="1">
      <alignment horizontal="center" vertical="center"/>
    </xf>
    <xf numFmtId="14" fontId="10" fillId="39" borderId="43" xfId="42" applyNumberFormat="1" applyFont="1" applyFill="1" applyBorder="1" applyAlignment="1">
      <alignment horizontal="center" vertical="center"/>
    </xf>
    <xf numFmtId="14" fontId="10" fillId="39" borderId="30" xfId="42" applyNumberFormat="1" applyFont="1" applyFill="1" applyBorder="1" applyAlignment="1">
      <alignment horizontal="center" vertical="center"/>
    </xf>
    <xf numFmtId="2" fontId="0" fillId="0" borderId="50" xfId="42" applyNumberFormat="1" applyFont="1" applyBorder="1" applyAlignment="1">
      <alignment horizontal="center" vertical="center"/>
    </xf>
    <xf numFmtId="14" fontId="10" fillId="0" borderId="15" xfId="42" applyNumberFormat="1" applyFont="1" applyFill="1" applyBorder="1" applyAlignment="1">
      <alignment horizontal="center" vertical="center"/>
    </xf>
    <xf numFmtId="14" fontId="10" fillId="0" borderId="14" xfId="42" applyNumberFormat="1" applyFont="1" applyFill="1" applyBorder="1" applyAlignment="1">
      <alignment horizontal="center" vertical="center"/>
    </xf>
    <xf numFmtId="14" fontId="10" fillId="39" borderId="15" xfId="42" applyNumberFormat="1" applyFont="1" applyFill="1" applyBorder="1" applyAlignment="1">
      <alignment horizontal="center" vertical="center"/>
    </xf>
    <xf numFmtId="14" fontId="10" fillId="39" borderId="14" xfId="42" applyNumberFormat="1" applyFont="1" applyFill="1" applyBorder="1" applyAlignment="1">
      <alignment horizontal="center" vertical="center"/>
    </xf>
    <xf numFmtId="14" fontId="31" fillId="0" borderId="15" xfId="42" applyNumberFormat="1" applyFont="1" applyFill="1" applyBorder="1" applyAlignment="1">
      <alignment horizontal="center" vertical="center"/>
    </xf>
    <xf numFmtId="14" fontId="31" fillId="0" borderId="14" xfId="42" applyNumberFormat="1" applyFont="1" applyFill="1" applyBorder="1" applyAlignment="1">
      <alignment horizontal="center" vertical="center"/>
    </xf>
    <xf numFmtId="14" fontId="31" fillId="39" borderId="15" xfId="42" applyNumberFormat="1" applyFont="1" applyFill="1" applyBorder="1" applyAlignment="1">
      <alignment horizontal="center" vertical="center"/>
    </xf>
    <xf numFmtId="14" fontId="31" fillId="39" borderId="14" xfId="42" applyNumberFormat="1" applyFont="1" applyFill="1" applyBorder="1" applyAlignment="1">
      <alignment horizontal="center" vertical="center"/>
    </xf>
    <xf numFmtId="14" fontId="31" fillId="0" borderId="35" xfId="42" applyNumberFormat="1" applyFont="1" applyFill="1" applyBorder="1" applyAlignment="1">
      <alignment horizontal="center" vertical="center"/>
    </xf>
    <xf numFmtId="14" fontId="31" fillId="0" borderId="29" xfId="42" applyNumberFormat="1" applyFont="1" applyFill="1" applyBorder="1" applyAlignment="1">
      <alignment horizontal="center" vertical="center"/>
    </xf>
    <xf numFmtId="167" fontId="14" fillId="0" borderId="4" xfId="42" applyFont="1" applyBorder="1" applyAlignment="1">
      <alignment horizontal="center" vertical="center"/>
    </xf>
    <xf numFmtId="167" fontId="14" fillId="0" borderId="5" xfId="42" applyFont="1" applyBorder="1" applyAlignment="1">
      <alignment horizontal="center" vertical="center"/>
    </xf>
    <xf numFmtId="1" fontId="3" fillId="38" borderId="25" xfId="42" applyNumberFormat="1" applyFont="1" applyFill="1" applyBorder="1" applyAlignment="1">
      <alignment horizontal="center" vertical="center"/>
    </xf>
    <xf numFmtId="1" fontId="3" fillId="38" borderId="51" xfId="42" applyNumberFormat="1" applyFont="1" applyFill="1" applyBorder="1" applyAlignment="1">
      <alignment horizontal="center" vertical="center"/>
    </xf>
    <xf numFmtId="14" fontId="31" fillId="39" borderId="35" xfId="42" applyNumberFormat="1" applyFont="1" applyFill="1" applyBorder="1" applyAlignment="1">
      <alignment horizontal="center" vertical="center"/>
    </xf>
    <xf numFmtId="14" fontId="31" fillId="39" borderId="29" xfId="42" applyNumberFormat="1" applyFont="1" applyFill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14" fontId="14" fillId="0" borderId="0" xfId="0" applyNumberFormat="1" applyFont="1" applyBorder="1" applyAlignment="1">
      <alignment horizontal="center"/>
    </xf>
    <xf numFmtId="14" fontId="14" fillId="0" borderId="0" xfId="0" applyNumberFormat="1" applyFont="1" applyBorder="1" applyAlignment="1">
      <alignment horizontal="center" vertical="center"/>
    </xf>
    <xf numFmtId="167" fontId="0" fillId="0" borderId="0" xfId="0" applyBorder="1" applyAlignment="1">
      <alignment horizontal="center"/>
    </xf>
    <xf numFmtId="167" fontId="0" fillId="0" borderId="13" xfId="0" applyBorder="1" applyAlignment="1">
      <alignment horizontal="center"/>
    </xf>
    <xf numFmtId="167" fontId="0" fillId="0" borderId="83" xfId="0" applyBorder="1" applyAlignment="1">
      <alignment horizontal="center"/>
    </xf>
    <xf numFmtId="167" fontId="0" fillId="0" borderId="3" xfId="0" applyBorder="1" applyAlignment="1">
      <alignment horizontal="center"/>
    </xf>
    <xf numFmtId="167" fontId="0" fillId="0" borderId="1" xfId="0" applyBorder="1" applyAlignment="1">
      <alignment horizontal="center"/>
    </xf>
    <xf numFmtId="2" fontId="10" fillId="0" borderId="86" xfId="0" applyNumberFormat="1" applyFont="1" applyFill="1" applyBorder="1" applyAlignment="1">
      <alignment horizontal="center" vertical="center"/>
    </xf>
    <xf numFmtId="2" fontId="10" fillId="0" borderId="28" xfId="0" applyNumberFormat="1" applyFont="1" applyFill="1" applyBorder="1" applyAlignment="1">
      <alignment horizontal="center" vertical="center"/>
    </xf>
    <xf numFmtId="1" fontId="3" fillId="39" borderId="25" xfId="42" applyNumberFormat="1" applyFont="1" applyFill="1" applyBorder="1" applyAlignment="1">
      <alignment horizontal="center" vertical="center"/>
    </xf>
    <xf numFmtId="1" fontId="3" fillId="39" borderId="51" xfId="42" applyNumberFormat="1" applyFont="1" applyFill="1" applyBorder="1" applyAlignment="1">
      <alignment horizontal="center" vertical="center"/>
    </xf>
    <xf numFmtId="167" fontId="12" fillId="0" borderId="0" xfId="0" applyFont="1" applyAlignment="1">
      <alignment horizontal="center"/>
    </xf>
    <xf numFmtId="170" fontId="0" fillId="0" borderId="0" xfId="44" applyNumberFormat="1" applyFont="1"/>
    <xf numFmtId="2" fontId="10" fillId="5" borderId="53" xfId="0" applyNumberFormat="1" applyFont="1" applyFill="1" applyBorder="1" applyAlignment="1">
      <alignment horizontal="center" vertical="center"/>
    </xf>
    <xf numFmtId="167" fontId="10" fillId="5" borderId="48" xfId="0" applyFont="1" applyFill="1" applyBorder="1" applyAlignment="1">
      <alignment horizontal="center" vertical="center"/>
    </xf>
    <xf numFmtId="167" fontId="10" fillId="5" borderId="85" xfId="0" applyFont="1" applyFill="1" applyBorder="1" applyAlignment="1">
      <alignment horizontal="center" vertical="center"/>
    </xf>
    <xf numFmtId="2" fontId="10" fillId="40" borderId="53" xfId="0" applyNumberFormat="1" applyFont="1" applyFill="1" applyBorder="1" applyAlignment="1">
      <alignment horizontal="center" vertical="center"/>
    </xf>
    <xf numFmtId="167" fontId="10" fillId="40" borderId="48" xfId="0" applyFont="1" applyFill="1" applyBorder="1" applyAlignment="1">
      <alignment horizontal="center" vertical="center"/>
    </xf>
    <xf numFmtId="167" fontId="10" fillId="40" borderId="85" xfId="0" applyFont="1" applyFill="1" applyBorder="1" applyAlignment="1">
      <alignment horizontal="center" vertic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4" builtinId="3"/>
    <cellStyle name="Neutre" xfId="8" builtinId="28" customBuiltin="1"/>
    <cellStyle name="Normal" xfId="0" builtinId="0"/>
    <cellStyle name="Normal 2" xfId="42"/>
    <cellStyle name="Normal 3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C2424"/>
      <color rgb="FFFFFFFF"/>
      <color rgb="FFFFFF66"/>
      <color rgb="FFFD7373"/>
      <color rgb="FFF17FDB"/>
      <color rgb="FFA50021"/>
      <color rgb="FFBD1B0F"/>
      <color rgb="FFB913A5"/>
      <color rgb="FFC10B77"/>
      <color rgb="FFC20A3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45"/>
  <sheetViews>
    <sheetView topLeftCell="A25" zoomScale="70" zoomScaleNormal="70" zoomScaleSheetLayoutView="70" workbookViewId="0">
      <selection activeCell="E49" sqref="E49"/>
    </sheetView>
  </sheetViews>
  <sheetFormatPr baseColWidth="10" defaultRowHeight="15" x14ac:dyDescent="0.25"/>
  <cols>
    <col min="1" max="1" width="24" style="7" customWidth="1"/>
    <col min="2" max="4" width="6.28515625" style="7" customWidth="1"/>
    <col min="5" max="6" width="7.42578125" style="7" customWidth="1"/>
    <col min="7" max="7" width="7.42578125" style="34" hidden="1" customWidth="1"/>
    <col min="8" max="9" width="7.42578125" style="7" customWidth="1"/>
    <col min="10" max="10" width="7.42578125" style="34" hidden="1" customWidth="1"/>
    <col min="11" max="12" width="7.42578125" style="7" customWidth="1"/>
    <col min="13" max="13" width="7.42578125" style="34" hidden="1" customWidth="1"/>
    <col min="14" max="15" width="7.42578125" style="7" customWidth="1"/>
    <col min="16" max="16" width="7.42578125" style="34" hidden="1" customWidth="1"/>
    <col min="17" max="18" width="7.42578125" style="7" customWidth="1"/>
    <col min="19" max="19" width="7.42578125" style="34" hidden="1" customWidth="1"/>
    <col min="20" max="21" width="7.42578125" style="7" customWidth="1"/>
    <col min="22" max="22" width="7.42578125" style="34" hidden="1" customWidth="1"/>
    <col min="23" max="24" width="7.42578125" style="7" customWidth="1"/>
    <col min="25" max="25" width="8.42578125" style="34" hidden="1" customWidth="1"/>
    <col min="26" max="26" width="7.28515625" style="34" bestFit="1" customWidth="1"/>
    <col min="27" max="27" width="4.140625" style="7" customWidth="1"/>
    <col min="28" max="28" width="4" style="7" customWidth="1"/>
    <col min="29" max="29" width="3.42578125" style="7" customWidth="1"/>
    <col min="30" max="16384" width="11.42578125" style="7"/>
  </cols>
  <sheetData>
    <row r="1" spans="1:29" ht="15" customHeight="1" x14ac:dyDescent="0.25">
      <c r="A1" s="34"/>
      <c r="B1" s="34"/>
      <c r="C1" s="34"/>
      <c r="D1" s="34"/>
      <c r="E1" s="34"/>
      <c r="F1" s="34"/>
      <c r="H1" s="34"/>
      <c r="I1" s="34"/>
      <c r="K1" s="34"/>
      <c r="L1" s="34"/>
      <c r="N1" s="34"/>
      <c r="O1" s="34"/>
      <c r="Q1" s="34"/>
      <c r="R1" s="34"/>
      <c r="T1" s="34"/>
      <c r="U1" s="34"/>
      <c r="W1" s="34"/>
      <c r="X1" s="34"/>
    </row>
    <row r="2" spans="1:29" ht="24.75" customHeight="1" thickBot="1" x14ac:dyDescent="0.3">
      <c r="A2" s="75" t="s">
        <v>38</v>
      </c>
      <c r="B2" s="34"/>
      <c r="C2" s="34"/>
      <c r="D2" s="34"/>
      <c r="E2" s="34"/>
      <c r="F2" s="34"/>
      <c r="H2" s="34"/>
      <c r="I2" s="34"/>
      <c r="K2" s="34"/>
      <c r="L2" s="34"/>
      <c r="N2" s="34"/>
      <c r="O2" s="34"/>
      <c r="Q2" s="34"/>
      <c r="R2" s="34"/>
      <c r="T2" s="34"/>
      <c r="U2" s="34"/>
      <c r="W2" s="34"/>
      <c r="X2" s="34"/>
      <c r="AC2" s="3"/>
    </row>
    <row r="3" spans="1:29" ht="24.75" customHeight="1" thickBot="1" x14ac:dyDescent="0.3">
      <c r="A3" s="218">
        <v>23</v>
      </c>
      <c r="B3" s="76" t="s">
        <v>2</v>
      </c>
      <c r="C3" s="76" t="s">
        <v>12</v>
      </c>
      <c r="D3" s="77" t="s">
        <v>4</v>
      </c>
      <c r="E3" s="226">
        <v>41792</v>
      </c>
      <c r="F3" s="227"/>
      <c r="G3" s="55"/>
      <c r="H3" s="226">
        <f>E3+1</f>
        <v>41793</v>
      </c>
      <c r="I3" s="227"/>
      <c r="J3" s="55"/>
      <c r="K3" s="226">
        <f>H3+1</f>
        <v>41794</v>
      </c>
      <c r="L3" s="227"/>
      <c r="M3" s="55"/>
      <c r="N3" s="228">
        <f>K3+1</f>
        <v>41795</v>
      </c>
      <c r="O3" s="229"/>
      <c r="P3" s="55"/>
      <c r="Q3" s="226">
        <f>N3+1</f>
        <v>41796</v>
      </c>
      <c r="R3" s="227"/>
      <c r="S3" s="55"/>
      <c r="T3" s="226">
        <f>Q3+1</f>
        <v>41797</v>
      </c>
      <c r="U3" s="227"/>
      <c r="V3" s="55"/>
      <c r="W3" s="226">
        <f>T3+1</f>
        <v>41798</v>
      </c>
      <c r="X3" s="227"/>
      <c r="Y3" s="51"/>
      <c r="Z3" s="37" t="s">
        <v>29</v>
      </c>
      <c r="AA3" s="220">
        <f>A3</f>
        <v>23</v>
      </c>
      <c r="AB3" s="220">
        <f>AA3+2</f>
        <v>25</v>
      </c>
      <c r="AC3" s="220">
        <v>1</v>
      </c>
    </row>
    <row r="4" spans="1:29" ht="24.75" customHeight="1" x14ac:dyDescent="0.25">
      <c r="A4" s="78" t="s">
        <v>40</v>
      </c>
      <c r="B4" s="79" t="s">
        <v>13</v>
      </c>
      <c r="C4" s="80">
        <v>37</v>
      </c>
      <c r="D4" s="81">
        <v>1</v>
      </c>
      <c r="E4" s="172">
        <v>8.3333333333333329E-2</v>
      </c>
      <c r="F4" s="173">
        <v>0.125</v>
      </c>
      <c r="G4" s="169">
        <f>F4-E4</f>
        <v>4.1666666666666671E-2</v>
      </c>
      <c r="H4" s="163"/>
      <c r="I4" s="164"/>
      <c r="J4" s="163">
        <f>I4-H4</f>
        <v>0</v>
      </c>
      <c r="K4" s="156"/>
      <c r="L4" s="164"/>
      <c r="M4" s="170">
        <f>L4-K4</f>
        <v>0</v>
      </c>
      <c r="N4" s="156"/>
      <c r="O4" s="156"/>
      <c r="P4" s="171">
        <f>O4-N4</f>
        <v>0</v>
      </c>
      <c r="Q4" s="163"/>
      <c r="R4" s="164"/>
      <c r="S4" s="170">
        <f>R4-Q4</f>
        <v>0</v>
      </c>
      <c r="T4" s="156"/>
      <c r="U4" s="164"/>
      <c r="V4" s="169">
        <f>U4-T4</f>
        <v>0</v>
      </c>
      <c r="W4" s="163"/>
      <c r="X4" s="164"/>
      <c r="Y4" s="53">
        <f>X4-W4</f>
        <v>0</v>
      </c>
      <c r="Z4" s="36">
        <f>(Y4+V4+S4+P4+J4+G4+M4)*24</f>
        <v>1</v>
      </c>
      <c r="AB4" s="219"/>
      <c r="AC4" s="220"/>
    </row>
    <row r="5" spans="1:29" ht="24.95" customHeight="1" thickBot="1" x14ac:dyDescent="0.3">
      <c r="A5" s="84"/>
      <c r="B5" s="85"/>
      <c r="C5" s="86"/>
      <c r="D5" s="87"/>
      <c r="E5" s="157"/>
      <c r="F5" s="158"/>
      <c r="G5" s="159"/>
      <c r="H5" s="157"/>
      <c r="I5" s="158"/>
      <c r="J5" s="157"/>
      <c r="K5" s="160"/>
      <c r="L5" s="158"/>
      <c r="M5" s="161"/>
      <c r="N5" s="160"/>
      <c r="O5" s="160"/>
      <c r="P5" s="162"/>
      <c r="Q5" s="157"/>
      <c r="R5" s="158"/>
      <c r="S5" s="161"/>
      <c r="T5" s="160"/>
      <c r="U5" s="158"/>
      <c r="V5" s="159"/>
      <c r="W5" s="157"/>
      <c r="X5" s="158"/>
      <c r="Y5" s="54"/>
      <c r="Z5" s="36"/>
      <c r="AB5" s="219"/>
      <c r="AC5" s="221"/>
    </row>
    <row r="6" spans="1:29" ht="24.95" customHeight="1" thickBot="1" x14ac:dyDescent="0.3">
      <c r="A6" s="91" t="s">
        <v>35</v>
      </c>
      <c r="B6" s="92" t="s">
        <v>10</v>
      </c>
      <c r="C6" s="93">
        <v>37</v>
      </c>
      <c r="D6" s="94">
        <v>1</v>
      </c>
      <c r="E6" s="163">
        <v>0.39583333333333331</v>
      </c>
      <c r="F6" s="164">
        <v>0.47916666666666669</v>
      </c>
      <c r="G6" s="169">
        <f>F6-E6</f>
        <v>8.333333333333337E-2</v>
      </c>
      <c r="H6" s="163"/>
      <c r="I6" s="164"/>
      <c r="J6" s="163">
        <f>I6-H6</f>
        <v>0</v>
      </c>
      <c r="K6" s="156"/>
      <c r="L6" s="156"/>
      <c r="M6" s="169">
        <f>L6-K6</f>
        <v>0</v>
      </c>
      <c r="N6" s="172"/>
      <c r="O6" s="210"/>
      <c r="P6" s="171">
        <f>O6-N6</f>
        <v>0</v>
      </c>
      <c r="Q6" s="163"/>
      <c r="R6" s="164"/>
      <c r="S6" s="170">
        <f>R6-Q6</f>
        <v>0</v>
      </c>
      <c r="T6" s="156"/>
      <c r="U6" s="164"/>
      <c r="V6" s="181">
        <f>U6-T6</f>
        <v>0</v>
      </c>
      <c r="W6" s="172"/>
      <c r="X6" s="173"/>
      <c r="Y6" s="54">
        <f>X6-W6</f>
        <v>0</v>
      </c>
      <c r="Z6" s="36">
        <f>(Y6+V6+S6+P6+J6+G6+M6)*24</f>
        <v>2.0000000000000009</v>
      </c>
      <c r="AB6" s="219"/>
      <c r="AC6" s="221"/>
    </row>
    <row r="7" spans="1:29" ht="24.95" customHeight="1" thickBot="1" x14ac:dyDescent="0.3">
      <c r="A7" s="84"/>
      <c r="B7" s="85"/>
      <c r="C7" s="86"/>
      <c r="D7" s="87"/>
      <c r="E7" s="157"/>
      <c r="F7" s="158"/>
      <c r="G7" s="165"/>
      <c r="H7" s="157"/>
      <c r="I7" s="158"/>
      <c r="J7" s="157"/>
      <c r="K7" s="160"/>
      <c r="L7" s="160"/>
      <c r="M7" s="159"/>
      <c r="N7" s="157"/>
      <c r="O7" s="211"/>
      <c r="P7" s="162"/>
      <c r="Q7" s="157"/>
      <c r="R7" s="158"/>
      <c r="S7" s="161"/>
      <c r="T7" s="160"/>
      <c r="U7" s="158"/>
      <c r="V7" s="166"/>
      <c r="W7" s="167"/>
      <c r="X7" s="168"/>
      <c r="Y7" s="54"/>
      <c r="Z7" s="36"/>
      <c r="AB7" s="219"/>
      <c r="AC7" s="221"/>
    </row>
    <row r="8" spans="1:29" ht="24.95" customHeight="1" x14ac:dyDescent="0.25">
      <c r="A8" s="96" t="s">
        <v>41</v>
      </c>
      <c r="B8" s="79" t="s">
        <v>22</v>
      </c>
      <c r="C8" s="97">
        <v>37</v>
      </c>
      <c r="D8" s="98">
        <v>1</v>
      </c>
      <c r="E8" s="175">
        <v>0.33333333333333331</v>
      </c>
      <c r="F8" s="173">
        <v>0.45833333333333331</v>
      </c>
      <c r="G8" s="174">
        <f>F8-E8</f>
        <v>0.125</v>
      </c>
      <c r="H8" s="172"/>
      <c r="I8" s="173"/>
      <c r="J8" s="172">
        <f>I8-H8</f>
        <v>0</v>
      </c>
      <c r="K8" s="175"/>
      <c r="L8" s="173"/>
      <c r="M8" s="176">
        <f>L8-K8</f>
        <v>0</v>
      </c>
      <c r="N8" s="175"/>
      <c r="O8" s="175"/>
      <c r="P8" s="177">
        <f>O8-N8</f>
        <v>0</v>
      </c>
      <c r="Q8" s="172"/>
      <c r="R8" s="173"/>
      <c r="S8" s="176">
        <f>R8-Q8</f>
        <v>0</v>
      </c>
      <c r="T8" s="175"/>
      <c r="U8" s="173"/>
      <c r="V8" s="174">
        <f>U8-T8</f>
        <v>0</v>
      </c>
      <c r="W8" s="172"/>
      <c r="X8" s="173"/>
      <c r="Y8" s="54">
        <f>X8-W8</f>
        <v>0</v>
      </c>
      <c r="Z8" s="36">
        <f>(Y8+V8+S8+P8+J8+G8+M8)*24</f>
        <v>3</v>
      </c>
      <c r="AB8" s="219"/>
      <c r="AC8" s="222"/>
    </row>
    <row r="9" spans="1:29" ht="24.95" customHeight="1" thickBot="1" x14ac:dyDescent="0.3">
      <c r="A9" s="84"/>
      <c r="B9" s="85"/>
      <c r="C9" s="86"/>
      <c r="D9" s="87"/>
      <c r="E9" s="160"/>
      <c r="F9" s="158"/>
      <c r="G9" s="159"/>
      <c r="H9" s="157"/>
      <c r="I9" s="158"/>
      <c r="J9" s="157"/>
      <c r="K9" s="160"/>
      <c r="L9" s="158"/>
      <c r="M9" s="161"/>
      <c r="N9" s="160"/>
      <c r="O9" s="160"/>
      <c r="P9" s="162"/>
      <c r="Q9" s="157"/>
      <c r="R9" s="158"/>
      <c r="S9" s="161"/>
      <c r="T9" s="160"/>
      <c r="U9" s="158"/>
      <c r="V9" s="159"/>
      <c r="W9" s="157"/>
      <c r="X9" s="158"/>
      <c r="Y9" s="54"/>
      <c r="Z9" s="36"/>
      <c r="AB9" s="219"/>
      <c r="AC9" s="220"/>
    </row>
    <row r="10" spans="1:29" ht="24.95" customHeight="1" x14ac:dyDescent="0.25">
      <c r="A10" s="78" t="s">
        <v>42</v>
      </c>
      <c r="B10" s="99" t="s">
        <v>13</v>
      </c>
      <c r="C10" s="80">
        <v>37</v>
      </c>
      <c r="D10" s="81">
        <v>1</v>
      </c>
      <c r="E10" s="172"/>
      <c r="F10" s="173"/>
      <c r="G10" s="174">
        <f>F10-E10</f>
        <v>0</v>
      </c>
      <c r="H10" s="172"/>
      <c r="I10" s="173"/>
      <c r="J10" s="172">
        <f>I10-H10</f>
        <v>0</v>
      </c>
      <c r="K10" s="175"/>
      <c r="L10" s="173"/>
      <c r="M10" s="176">
        <f>L10-K10</f>
        <v>0</v>
      </c>
      <c r="N10" s="175"/>
      <c r="O10" s="212"/>
      <c r="P10" s="177">
        <f>O10-N10</f>
        <v>0</v>
      </c>
      <c r="Q10" s="172"/>
      <c r="R10" s="173"/>
      <c r="S10" s="176">
        <f>R10-Q10</f>
        <v>0</v>
      </c>
      <c r="T10" s="175"/>
      <c r="U10" s="173"/>
      <c r="V10" s="174">
        <f>U10-T10</f>
        <v>0</v>
      </c>
      <c r="W10" s="172"/>
      <c r="X10" s="173"/>
      <c r="Y10" s="54">
        <f>X10-W10</f>
        <v>0</v>
      </c>
      <c r="Z10" s="36">
        <f>(Y10+V10+S10+P10+J10+G10+M10)*24</f>
        <v>0</v>
      </c>
      <c r="AB10" s="219"/>
      <c r="AC10" s="220"/>
    </row>
    <row r="11" spans="1:29" ht="24.95" customHeight="1" thickBot="1" x14ac:dyDescent="0.3">
      <c r="A11" s="84"/>
      <c r="B11" s="85"/>
      <c r="C11" s="86"/>
      <c r="D11" s="87"/>
      <c r="E11" s="157"/>
      <c r="F11" s="158"/>
      <c r="G11" s="159"/>
      <c r="H11" s="157"/>
      <c r="I11" s="158"/>
      <c r="J11" s="157"/>
      <c r="K11" s="160"/>
      <c r="L11" s="158"/>
      <c r="M11" s="161"/>
      <c r="N11" s="160"/>
      <c r="O11" s="211"/>
      <c r="P11" s="162"/>
      <c r="Q11" s="157"/>
      <c r="R11" s="158"/>
      <c r="S11" s="161"/>
      <c r="T11" s="160"/>
      <c r="U11" s="158"/>
      <c r="V11" s="159"/>
      <c r="W11" s="157"/>
      <c r="X11" s="158"/>
      <c r="Y11" s="54"/>
      <c r="Z11" s="36"/>
      <c r="AB11" s="219"/>
      <c r="AC11" s="220"/>
    </row>
    <row r="12" spans="1:29" ht="24.95" customHeight="1" x14ac:dyDescent="0.25">
      <c r="A12" s="100" t="s">
        <v>43</v>
      </c>
      <c r="B12" s="101" t="s">
        <v>3</v>
      </c>
      <c r="C12" s="102">
        <v>37</v>
      </c>
      <c r="D12" s="103">
        <v>1</v>
      </c>
      <c r="E12" s="163"/>
      <c r="F12" s="164"/>
      <c r="G12" s="169">
        <f>F12-E12</f>
        <v>0</v>
      </c>
      <c r="H12" s="163"/>
      <c r="I12" s="164"/>
      <c r="J12" s="163">
        <f>I12-H12</f>
        <v>0</v>
      </c>
      <c r="K12" s="156"/>
      <c r="L12" s="164"/>
      <c r="M12" s="170">
        <f>L12-K12</f>
        <v>0</v>
      </c>
      <c r="N12" s="156"/>
      <c r="O12" s="156"/>
      <c r="P12" s="171">
        <f>O12-N12</f>
        <v>0</v>
      </c>
      <c r="Q12" s="163"/>
      <c r="R12" s="164"/>
      <c r="S12" s="170">
        <f>R12-Q12</f>
        <v>0</v>
      </c>
      <c r="T12" s="156"/>
      <c r="U12" s="164"/>
      <c r="V12" s="169">
        <f>U12-T12</f>
        <v>0</v>
      </c>
      <c r="W12" s="163"/>
      <c r="X12" s="164"/>
      <c r="Y12" s="54">
        <f>X12-W12</f>
        <v>0</v>
      </c>
      <c r="Z12" s="36">
        <f>(Y12+V12+S12+P12+J12+G12+M12)*24</f>
        <v>0</v>
      </c>
      <c r="AB12" s="219"/>
      <c r="AC12" s="220"/>
    </row>
    <row r="13" spans="1:29" ht="24.95" customHeight="1" thickBot="1" x14ac:dyDescent="0.3">
      <c r="A13" s="84"/>
      <c r="B13" s="85"/>
      <c r="C13" s="86"/>
      <c r="D13" s="87"/>
      <c r="E13" s="157"/>
      <c r="F13" s="158"/>
      <c r="G13" s="159"/>
      <c r="H13" s="157"/>
      <c r="I13" s="158"/>
      <c r="J13" s="157"/>
      <c r="K13" s="160"/>
      <c r="L13" s="158"/>
      <c r="M13" s="161"/>
      <c r="N13" s="160"/>
      <c r="O13" s="160"/>
      <c r="P13" s="162"/>
      <c r="Q13" s="157"/>
      <c r="R13" s="158"/>
      <c r="S13" s="161"/>
      <c r="T13" s="160"/>
      <c r="U13" s="158"/>
      <c r="V13" s="159"/>
      <c r="W13" s="157"/>
      <c r="X13" s="158"/>
      <c r="Y13" s="54"/>
      <c r="Z13" s="36"/>
      <c r="AB13" s="219"/>
      <c r="AC13" s="220"/>
    </row>
    <row r="14" spans="1:29" ht="24.95" customHeight="1" x14ac:dyDescent="0.25">
      <c r="A14" s="100" t="s">
        <v>44</v>
      </c>
      <c r="B14" s="101" t="s">
        <v>24</v>
      </c>
      <c r="C14" s="102">
        <v>37</v>
      </c>
      <c r="D14" s="103">
        <v>1</v>
      </c>
      <c r="E14" s="172"/>
      <c r="F14" s="173"/>
      <c r="G14" s="174">
        <f>F14-E14</f>
        <v>0</v>
      </c>
      <c r="H14" s="172"/>
      <c r="I14" s="173"/>
      <c r="J14" s="172">
        <f>I14-H14</f>
        <v>0</v>
      </c>
      <c r="K14" s="163"/>
      <c r="L14" s="164"/>
      <c r="M14" s="176">
        <f>L14-K14</f>
        <v>0</v>
      </c>
      <c r="N14" s="175"/>
      <c r="O14" s="175"/>
      <c r="P14" s="177">
        <f>O14-N14</f>
        <v>0</v>
      </c>
      <c r="Q14" s="163"/>
      <c r="R14" s="164"/>
      <c r="S14" s="176">
        <f>R14-Q14</f>
        <v>0</v>
      </c>
      <c r="T14" s="156"/>
      <c r="U14" s="164"/>
      <c r="V14" s="174">
        <f>U14-T14</f>
        <v>0</v>
      </c>
      <c r="W14" s="172"/>
      <c r="X14" s="173"/>
      <c r="Y14" s="54">
        <f>X14-W14</f>
        <v>0</v>
      </c>
      <c r="Z14" s="36">
        <f>(Y14+V14+S14+P14+J14+G14+M14)*24</f>
        <v>0</v>
      </c>
      <c r="AB14" s="219"/>
      <c r="AC14" s="220"/>
    </row>
    <row r="15" spans="1:29" ht="24.95" customHeight="1" thickBot="1" x14ac:dyDescent="0.3">
      <c r="A15" s="104" t="s">
        <v>25</v>
      </c>
      <c r="B15" s="85"/>
      <c r="C15" s="86"/>
      <c r="D15" s="87"/>
      <c r="E15" s="157"/>
      <c r="F15" s="158"/>
      <c r="G15" s="159"/>
      <c r="H15" s="157"/>
      <c r="I15" s="158"/>
      <c r="J15" s="157"/>
      <c r="K15" s="160"/>
      <c r="L15" s="158"/>
      <c r="M15" s="161"/>
      <c r="N15" s="160"/>
      <c r="O15" s="160"/>
      <c r="P15" s="162"/>
      <c r="Q15" s="157"/>
      <c r="R15" s="158"/>
      <c r="S15" s="161"/>
      <c r="T15" s="160"/>
      <c r="U15" s="158"/>
      <c r="V15" s="178"/>
      <c r="W15" s="157"/>
      <c r="X15" s="158"/>
      <c r="Y15" s="54"/>
      <c r="Z15" s="36"/>
      <c r="AB15" s="219"/>
      <c r="AC15" s="220"/>
    </row>
    <row r="16" spans="1:29" ht="24.95" customHeight="1" x14ac:dyDescent="0.25">
      <c r="A16" s="78" t="s">
        <v>45</v>
      </c>
      <c r="B16" s="99" t="s">
        <v>10</v>
      </c>
      <c r="C16" s="80">
        <v>37</v>
      </c>
      <c r="D16" s="81">
        <v>1</v>
      </c>
      <c r="E16" s="163"/>
      <c r="F16" s="164"/>
      <c r="G16" s="169">
        <f>F16-E16</f>
        <v>0</v>
      </c>
      <c r="H16" s="163"/>
      <c r="I16" s="164"/>
      <c r="J16" s="163">
        <f>I16-H16</f>
        <v>0</v>
      </c>
      <c r="K16" s="163"/>
      <c r="L16" s="164"/>
      <c r="M16" s="170">
        <f>L16-K16</f>
        <v>0</v>
      </c>
      <c r="N16" s="163"/>
      <c r="O16" s="164"/>
      <c r="P16" s="171">
        <f>O16-N16</f>
        <v>0</v>
      </c>
      <c r="Q16" s="163"/>
      <c r="R16" s="164"/>
      <c r="S16" s="170">
        <f>R16-Q16</f>
        <v>0</v>
      </c>
      <c r="T16" s="156"/>
      <c r="U16" s="164"/>
      <c r="V16" s="169">
        <f>U16-T16</f>
        <v>0</v>
      </c>
      <c r="W16" s="163"/>
      <c r="X16" s="164"/>
      <c r="Y16" s="54">
        <f>X16-W16</f>
        <v>0</v>
      </c>
      <c r="Z16" s="36">
        <f>(Y16+V16+S16+P16+J16+G16+M16)*24</f>
        <v>0</v>
      </c>
      <c r="AB16" s="219"/>
      <c r="AC16" s="220"/>
    </row>
    <row r="17" spans="1:29" ht="24.95" customHeight="1" thickBot="1" x14ac:dyDescent="0.3">
      <c r="A17" s="84"/>
      <c r="B17" s="85"/>
      <c r="C17" s="86"/>
      <c r="D17" s="87"/>
      <c r="E17" s="213"/>
      <c r="F17" s="158"/>
      <c r="G17" s="159"/>
      <c r="H17" s="213"/>
      <c r="I17" s="158"/>
      <c r="J17" s="157"/>
      <c r="K17" s="213"/>
      <c r="L17" s="158"/>
      <c r="M17" s="161"/>
      <c r="N17" s="213"/>
      <c r="O17" s="158"/>
      <c r="P17" s="162"/>
      <c r="Q17" s="160"/>
      <c r="R17" s="158"/>
      <c r="S17" s="161"/>
      <c r="T17" s="160"/>
      <c r="U17" s="158"/>
      <c r="V17" s="159"/>
      <c r="W17" s="157"/>
      <c r="X17" s="158"/>
      <c r="Y17" s="54"/>
      <c r="Z17" s="36"/>
      <c r="AB17" s="219"/>
      <c r="AC17" s="220"/>
    </row>
    <row r="18" spans="1:29" ht="24.95" customHeight="1" x14ac:dyDescent="0.25">
      <c r="A18" s="78" t="s">
        <v>46</v>
      </c>
      <c r="B18" s="99" t="s">
        <v>10</v>
      </c>
      <c r="C18" s="80">
        <v>37</v>
      </c>
      <c r="D18" s="98">
        <v>1</v>
      </c>
      <c r="E18" s="163"/>
      <c r="F18" s="164"/>
      <c r="G18" s="169">
        <f>F18-E18</f>
        <v>0</v>
      </c>
      <c r="H18" s="163"/>
      <c r="I18" s="164"/>
      <c r="J18" s="163">
        <f>I18-H18</f>
        <v>0</v>
      </c>
      <c r="K18" s="156"/>
      <c r="L18" s="164"/>
      <c r="M18" s="170">
        <f>L18-K18</f>
        <v>0</v>
      </c>
      <c r="N18" s="156"/>
      <c r="O18" s="210"/>
      <c r="P18" s="171">
        <f>O18-N18</f>
        <v>0</v>
      </c>
      <c r="Q18" s="163"/>
      <c r="R18" s="164"/>
      <c r="S18" s="170">
        <f>R18-Q18</f>
        <v>0</v>
      </c>
      <c r="T18" s="156"/>
      <c r="U18" s="164"/>
      <c r="V18" s="169">
        <f>U18-T18</f>
        <v>0</v>
      </c>
      <c r="W18" s="163"/>
      <c r="X18" s="164"/>
      <c r="Y18" s="54">
        <f>X18-W18</f>
        <v>0</v>
      </c>
      <c r="Z18" s="36">
        <f>(Y18+V18+S18+P18+J18+G18+M18)*24</f>
        <v>0</v>
      </c>
      <c r="AB18" s="219"/>
      <c r="AC18" s="220"/>
    </row>
    <row r="19" spans="1:29" ht="24.95" customHeight="1" thickBot="1" x14ac:dyDescent="0.3">
      <c r="A19" s="84"/>
      <c r="B19" s="85"/>
      <c r="C19" s="86"/>
      <c r="D19" s="87"/>
      <c r="E19" s="157"/>
      <c r="F19" s="158"/>
      <c r="G19" s="159"/>
      <c r="H19" s="157"/>
      <c r="I19" s="158"/>
      <c r="J19" s="157"/>
      <c r="K19" s="160"/>
      <c r="L19" s="158"/>
      <c r="M19" s="161"/>
      <c r="N19" s="160"/>
      <c r="O19" s="211"/>
      <c r="P19" s="162"/>
      <c r="Q19" s="157"/>
      <c r="R19" s="158"/>
      <c r="S19" s="161"/>
      <c r="T19" s="160"/>
      <c r="U19" s="158"/>
      <c r="V19" s="159"/>
      <c r="W19" s="157"/>
      <c r="X19" s="158"/>
      <c r="Y19" s="54"/>
      <c r="Z19" s="36"/>
      <c r="AB19" s="219"/>
      <c r="AC19" s="220"/>
    </row>
    <row r="20" spans="1:29" ht="24.95" customHeight="1" x14ac:dyDescent="0.25">
      <c r="A20" s="105" t="s">
        <v>47</v>
      </c>
      <c r="B20" s="106" t="s">
        <v>21</v>
      </c>
      <c r="C20" s="107">
        <v>37</v>
      </c>
      <c r="D20" s="108">
        <v>0.5</v>
      </c>
      <c r="E20" s="163"/>
      <c r="F20" s="164"/>
      <c r="G20" s="169">
        <f>F20-E20</f>
        <v>0</v>
      </c>
      <c r="H20" s="163"/>
      <c r="I20" s="164"/>
      <c r="J20" s="163">
        <f>I20-H20</f>
        <v>0</v>
      </c>
      <c r="K20" s="175"/>
      <c r="L20" s="173"/>
      <c r="M20" s="170">
        <f>L20-K20</f>
        <v>0</v>
      </c>
      <c r="N20" s="156"/>
      <c r="O20" s="210"/>
      <c r="P20" s="171">
        <f>O20-N20</f>
        <v>0</v>
      </c>
      <c r="Q20" s="163"/>
      <c r="R20" s="164"/>
      <c r="S20" s="170">
        <f>R20-Q20</f>
        <v>0</v>
      </c>
      <c r="T20" s="175"/>
      <c r="U20" s="173"/>
      <c r="V20" s="174">
        <f>U20-T20</f>
        <v>0</v>
      </c>
      <c r="W20" s="172"/>
      <c r="X20" s="173"/>
      <c r="Y20" s="54">
        <f>X20-W20</f>
        <v>0</v>
      </c>
      <c r="Z20" s="36">
        <f>(Y20+V20+S20+P20+J20+G20+M20)*24</f>
        <v>0</v>
      </c>
      <c r="AB20" s="219"/>
      <c r="AC20" s="220"/>
    </row>
    <row r="21" spans="1:29" ht="24.95" customHeight="1" thickBot="1" x14ac:dyDescent="0.3">
      <c r="A21" s="109" t="s">
        <v>23</v>
      </c>
      <c r="B21" s="85"/>
      <c r="C21" s="110"/>
      <c r="D21" s="87"/>
      <c r="E21" s="157"/>
      <c r="F21" s="158"/>
      <c r="G21" s="159"/>
      <c r="H21" s="214"/>
      <c r="I21" s="158"/>
      <c r="J21" s="157"/>
      <c r="K21" s="157"/>
      <c r="L21" s="158"/>
      <c r="M21" s="161"/>
      <c r="N21" s="157"/>
      <c r="O21" s="211"/>
      <c r="P21" s="162"/>
      <c r="Q21" s="214"/>
      <c r="R21" s="158"/>
      <c r="S21" s="161"/>
      <c r="T21" s="160"/>
      <c r="U21" s="158"/>
      <c r="V21" s="159"/>
      <c r="W21" s="157"/>
      <c r="X21" s="158"/>
      <c r="Y21" s="54"/>
      <c r="Z21" s="36"/>
      <c r="AB21" s="219"/>
      <c r="AC21" s="220"/>
    </row>
    <row r="22" spans="1:29" ht="24.95" customHeight="1" x14ac:dyDescent="0.25">
      <c r="A22" s="78" t="s">
        <v>48</v>
      </c>
      <c r="B22" s="99" t="s">
        <v>13</v>
      </c>
      <c r="C22" s="80">
        <v>37</v>
      </c>
      <c r="D22" s="81">
        <v>0.75</v>
      </c>
      <c r="E22" s="163"/>
      <c r="F22" s="164"/>
      <c r="G22" s="169">
        <f>F22-E22</f>
        <v>0</v>
      </c>
      <c r="H22" s="156"/>
      <c r="I22" s="164"/>
      <c r="J22" s="163">
        <f>I22-H22</f>
        <v>0</v>
      </c>
      <c r="K22" s="156"/>
      <c r="L22" s="164"/>
      <c r="M22" s="170">
        <f>L22-K22</f>
        <v>0</v>
      </c>
      <c r="N22" s="156"/>
      <c r="O22" s="156"/>
      <c r="P22" s="171">
        <f>O22-N22</f>
        <v>0</v>
      </c>
      <c r="Q22" s="163"/>
      <c r="R22" s="164"/>
      <c r="S22" s="170">
        <f>R22-Q22</f>
        <v>0</v>
      </c>
      <c r="T22" s="156"/>
      <c r="U22" s="164"/>
      <c r="V22" s="169">
        <f>U22-T22</f>
        <v>0</v>
      </c>
      <c r="W22" s="163"/>
      <c r="X22" s="164"/>
      <c r="Y22" s="54">
        <f>X22-W22</f>
        <v>0</v>
      </c>
      <c r="Z22" s="36">
        <f>(Y22+V22+S22+P22+J22+G22+M22)*24</f>
        <v>0</v>
      </c>
      <c r="AB22" s="219"/>
      <c r="AC22" s="220"/>
    </row>
    <row r="23" spans="1:29" ht="24.95" customHeight="1" thickBot="1" x14ac:dyDescent="0.3">
      <c r="A23" s="84"/>
      <c r="B23" s="85"/>
      <c r="C23" s="86"/>
      <c r="D23" s="87"/>
      <c r="E23" s="157"/>
      <c r="F23" s="158"/>
      <c r="G23" s="159"/>
      <c r="H23" s="160"/>
      <c r="I23" s="158"/>
      <c r="J23" s="157"/>
      <c r="K23" s="160"/>
      <c r="L23" s="158"/>
      <c r="M23" s="161"/>
      <c r="N23" s="160"/>
      <c r="O23" s="160"/>
      <c r="P23" s="162"/>
      <c r="Q23" s="160"/>
      <c r="R23" s="158"/>
      <c r="S23" s="161"/>
      <c r="T23" s="160"/>
      <c r="U23" s="158"/>
      <c r="V23" s="159"/>
      <c r="W23" s="157"/>
      <c r="X23" s="158"/>
      <c r="Y23" s="54"/>
      <c r="Z23" s="36"/>
      <c r="AB23" s="219"/>
      <c r="AC23" s="220"/>
    </row>
    <row r="24" spans="1:29" ht="24.95" customHeight="1" x14ac:dyDescent="0.25">
      <c r="A24" s="111" t="s">
        <v>49</v>
      </c>
      <c r="B24" s="79" t="s">
        <v>10</v>
      </c>
      <c r="C24" s="97">
        <v>37</v>
      </c>
      <c r="D24" s="98">
        <v>1</v>
      </c>
      <c r="E24" s="163"/>
      <c r="F24" s="164"/>
      <c r="G24" s="169">
        <f>F24-E24</f>
        <v>0</v>
      </c>
      <c r="H24" s="163"/>
      <c r="I24" s="164"/>
      <c r="J24" s="163">
        <f>I24-H24</f>
        <v>0</v>
      </c>
      <c r="K24" s="156"/>
      <c r="L24" s="164"/>
      <c r="M24" s="170">
        <f>L24-K24</f>
        <v>0</v>
      </c>
      <c r="N24" s="156"/>
      <c r="O24" s="156"/>
      <c r="P24" s="171">
        <f>O24-N24</f>
        <v>0</v>
      </c>
      <c r="Q24" s="163"/>
      <c r="R24" s="164"/>
      <c r="S24" s="170">
        <f>R24-Q24</f>
        <v>0</v>
      </c>
      <c r="T24" s="156"/>
      <c r="U24" s="164"/>
      <c r="V24" s="169">
        <f>U24-T24</f>
        <v>0</v>
      </c>
      <c r="W24" s="163"/>
      <c r="X24" s="164"/>
      <c r="Y24" s="54">
        <f>X24-W24</f>
        <v>0</v>
      </c>
      <c r="Z24" s="36">
        <f>(Y24+V24+S24+P24+J24+G24+M24)*24</f>
        <v>0</v>
      </c>
      <c r="AB24" s="219"/>
      <c r="AC24" s="220"/>
    </row>
    <row r="25" spans="1:29" ht="24.95" customHeight="1" thickBot="1" x14ac:dyDescent="0.3">
      <c r="A25" s="109"/>
      <c r="B25" s="85"/>
      <c r="C25" s="110"/>
      <c r="D25" s="87"/>
      <c r="E25" s="157"/>
      <c r="F25" s="158"/>
      <c r="G25" s="159"/>
      <c r="H25" s="157"/>
      <c r="I25" s="158"/>
      <c r="J25" s="157"/>
      <c r="K25" s="160"/>
      <c r="L25" s="158"/>
      <c r="M25" s="161"/>
      <c r="N25" s="160"/>
      <c r="O25" s="160"/>
      <c r="P25" s="162"/>
      <c r="Q25" s="157"/>
      <c r="R25" s="158"/>
      <c r="S25" s="161"/>
      <c r="T25" s="160"/>
      <c r="U25" s="158"/>
      <c r="V25" s="159"/>
      <c r="W25" s="160"/>
      <c r="X25" s="158"/>
      <c r="Y25" s="54"/>
      <c r="Z25" s="36"/>
      <c r="AB25" s="219"/>
      <c r="AC25" s="220"/>
    </row>
    <row r="26" spans="1:29" ht="24.95" customHeight="1" x14ac:dyDescent="0.25">
      <c r="A26" s="78" t="s">
        <v>50</v>
      </c>
      <c r="B26" s="99" t="s">
        <v>13</v>
      </c>
      <c r="C26" s="80">
        <v>37</v>
      </c>
      <c r="D26" s="81">
        <v>1</v>
      </c>
      <c r="E26" s="172"/>
      <c r="F26" s="173"/>
      <c r="G26" s="174">
        <f>F26-E26</f>
        <v>0</v>
      </c>
      <c r="H26" s="172"/>
      <c r="I26" s="173"/>
      <c r="J26" s="172">
        <f>I26-H26</f>
        <v>0</v>
      </c>
      <c r="K26" s="175"/>
      <c r="L26" s="173"/>
      <c r="M26" s="176">
        <f>L26-K26</f>
        <v>0</v>
      </c>
      <c r="N26" s="175"/>
      <c r="O26" s="212"/>
      <c r="P26" s="177">
        <f>O26-N26</f>
        <v>0</v>
      </c>
      <c r="Q26" s="172"/>
      <c r="R26" s="173"/>
      <c r="S26" s="176">
        <f>R26-Q26</f>
        <v>0</v>
      </c>
      <c r="T26" s="175"/>
      <c r="U26" s="173"/>
      <c r="V26" s="174">
        <f>U26-T26</f>
        <v>0</v>
      </c>
      <c r="W26" s="172"/>
      <c r="X26" s="173"/>
      <c r="Y26" s="54">
        <f>X26-W26</f>
        <v>0</v>
      </c>
      <c r="Z26" s="36">
        <f>(Y26+V26+S26+P26+J26+G26+M26)*24</f>
        <v>0</v>
      </c>
      <c r="AB26" s="219"/>
      <c r="AC26" s="220"/>
    </row>
    <row r="27" spans="1:29" ht="24.95" customHeight="1" thickBot="1" x14ac:dyDescent="0.3">
      <c r="A27" s="84"/>
      <c r="B27" s="85"/>
      <c r="C27" s="86"/>
      <c r="D27" s="87"/>
      <c r="E27" s="157"/>
      <c r="F27" s="158"/>
      <c r="G27" s="159"/>
      <c r="H27" s="157"/>
      <c r="I27" s="158"/>
      <c r="J27" s="157"/>
      <c r="K27" s="160"/>
      <c r="L27" s="158"/>
      <c r="M27" s="161"/>
      <c r="N27" s="160"/>
      <c r="O27" s="211"/>
      <c r="P27" s="162"/>
      <c r="Q27" s="157"/>
      <c r="R27" s="158"/>
      <c r="S27" s="161"/>
      <c r="T27" s="160"/>
      <c r="U27" s="158"/>
      <c r="V27" s="159"/>
      <c r="W27" s="160"/>
      <c r="X27" s="158"/>
      <c r="Y27" s="54"/>
      <c r="Z27" s="36"/>
      <c r="AB27" s="219"/>
      <c r="AC27" s="220"/>
    </row>
    <row r="28" spans="1:29" ht="24.95" customHeight="1" x14ac:dyDescent="0.25">
      <c r="A28" s="91" t="s">
        <v>0</v>
      </c>
      <c r="B28" s="79" t="s">
        <v>14</v>
      </c>
      <c r="C28" s="97">
        <v>37</v>
      </c>
      <c r="D28" s="98">
        <v>1</v>
      </c>
      <c r="E28" s="172"/>
      <c r="F28" s="173"/>
      <c r="G28" s="174">
        <f>F28-E28</f>
        <v>0</v>
      </c>
      <c r="H28" s="172"/>
      <c r="I28" s="173"/>
      <c r="J28" s="172">
        <f>I28-H28</f>
        <v>0</v>
      </c>
      <c r="K28" s="175"/>
      <c r="L28" s="173"/>
      <c r="M28" s="176">
        <f>L28-K28</f>
        <v>0</v>
      </c>
      <c r="N28" s="175"/>
      <c r="O28" s="175"/>
      <c r="P28" s="177">
        <f>O28-N28</f>
        <v>0</v>
      </c>
      <c r="Q28" s="172"/>
      <c r="R28" s="173"/>
      <c r="S28" s="176">
        <f>R28-Q28</f>
        <v>0</v>
      </c>
      <c r="T28" s="175"/>
      <c r="U28" s="173"/>
      <c r="V28" s="174">
        <f>U28-T28</f>
        <v>0</v>
      </c>
      <c r="W28" s="176"/>
      <c r="X28" s="173"/>
      <c r="Y28" s="54">
        <f>X28-W28</f>
        <v>0</v>
      </c>
      <c r="Z28" s="36">
        <f>(Y28+V28+S28+P28+J28+G28+M28)*24</f>
        <v>0</v>
      </c>
      <c r="AB28" s="219"/>
      <c r="AC28" s="220"/>
    </row>
    <row r="29" spans="1:29" ht="24.95" customHeight="1" thickBot="1" x14ac:dyDescent="0.3">
      <c r="A29" s="84"/>
      <c r="B29" s="85"/>
      <c r="C29" s="86"/>
      <c r="D29" s="87"/>
      <c r="E29" s="179"/>
      <c r="F29" s="180"/>
      <c r="G29" s="181"/>
      <c r="H29" s="179"/>
      <c r="I29" s="180"/>
      <c r="J29" s="179"/>
      <c r="K29" s="182"/>
      <c r="L29" s="180"/>
      <c r="M29" s="183"/>
      <c r="N29" s="182"/>
      <c r="O29" s="215"/>
      <c r="P29" s="184"/>
      <c r="Q29" s="179"/>
      <c r="R29" s="180"/>
      <c r="S29" s="183"/>
      <c r="T29" s="182"/>
      <c r="U29" s="168"/>
      <c r="V29" s="181"/>
      <c r="W29" s="183"/>
      <c r="X29" s="180"/>
      <c r="Y29" s="54"/>
      <c r="Z29" s="36"/>
      <c r="AB29" s="219"/>
      <c r="AC29" s="220"/>
    </row>
    <row r="30" spans="1:29" ht="24.95" customHeight="1" x14ac:dyDescent="0.25">
      <c r="A30" s="100" t="s">
        <v>51</v>
      </c>
      <c r="B30" s="106" t="s">
        <v>21</v>
      </c>
      <c r="C30" s="107">
        <v>37</v>
      </c>
      <c r="D30" s="108">
        <v>0.5</v>
      </c>
      <c r="E30" s="172"/>
      <c r="F30" s="173"/>
      <c r="G30" s="174">
        <f>F30-E30</f>
        <v>0</v>
      </c>
      <c r="H30" s="172"/>
      <c r="I30" s="173"/>
      <c r="J30" s="172">
        <f>I30-H30</f>
        <v>0</v>
      </c>
      <c r="K30" s="175"/>
      <c r="L30" s="173"/>
      <c r="M30" s="176">
        <f>L30-K30</f>
        <v>0</v>
      </c>
      <c r="N30" s="175"/>
      <c r="O30" s="175"/>
      <c r="P30" s="177">
        <f>O30-N30</f>
        <v>0</v>
      </c>
      <c r="Q30" s="172"/>
      <c r="R30" s="173"/>
      <c r="S30" s="176">
        <f>R30-Q30</f>
        <v>0</v>
      </c>
      <c r="T30" s="175"/>
      <c r="U30" s="173"/>
      <c r="V30" s="174">
        <f>U30-T30</f>
        <v>0</v>
      </c>
      <c r="W30" s="172"/>
      <c r="X30" s="173"/>
      <c r="Y30" s="54">
        <f>X30-W30</f>
        <v>0</v>
      </c>
      <c r="Z30" s="36">
        <f>(Y30+V30+S30+P30+J30+G30+M30)*24</f>
        <v>0</v>
      </c>
      <c r="AB30" s="219"/>
      <c r="AC30" s="220"/>
    </row>
    <row r="31" spans="1:29" ht="24.95" customHeight="1" thickBot="1" x14ac:dyDescent="0.3">
      <c r="A31" s="84" t="s">
        <v>23</v>
      </c>
      <c r="B31" s="85"/>
      <c r="C31" s="86"/>
      <c r="D31" s="87"/>
      <c r="E31" s="157"/>
      <c r="F31" s="158"/>
      <c r="G31" s="159"/>
      <c r="H31" s="157"/>
      <c r="I31" s="158"/>
      <c r="J31" s="157"/>
      <c r="K31" s="160"/>
      <c r="L31" s="158"/>
      <c r="M31" s="161"/>
      <c r="N31" s="160"/>
      <c r="O31" s="160"/>
      <c r="P31" s="162"/>
      <c r="Q31" s="157"/>
      <c r="R31" s="158"/>
      <c r="S31" s="161"/>
      <c r="T31" s="160"/>
      <c r="U31" s="158"/>
      <c r="V31" s="159"/>
      <c r="W31" s="160"/>
      <c r="X31" s="158"/>
      <c r="Y31" s="54"/>
      <c r="Z31" s="36"/>
      <c r="AB31" s="219"/>
      <c r="AC31" s="220"/>
    </row>
    <row r="32" spans="1:29" ht="24.95" customHeight="1" x14ac:dyDescent="0.25">
      <c r="A32" s="111" t="s">
        <v>52</v>
      </c>
      <c r="B32" s="79" t="s">
        <v>13</v>
      </c>
      <c r="C32" s="97">
        <v>37</v>
      </c>
      <c r="D32" s="98">
        <v>1</v>
      </c>
      <c r="E32" s="172"/>
      <c r="F32" s="173"/>
      <c r="G32" s="174">
        <f>F32-E32</f>
        <v>0</v>
      </c>
      <c r="H32" s="172"/>
      <c r="I32" s="173"/>
      <c r="J32" s="172">
        <f>I32-H32</f>
        <v>0</v>
      </c>
      <c r="K32" s="175"/>
      <c r="L32" s="173"/>
      <c r="M32" s="176">
        <f>L32-K32</f>
        <v>0</v>
      </c>
      <c r="N32" s="175"/>
      <c r="O32" s="212"/>
      <c r="P32" s="177">
        <f>O32-N32</f>
        <v>0</v>
      </c>
      <c r="Q32" s="172"/>
      <c r="R32" s="173"/>
      <c r="S32" s="176">
        <f>R32-Q32</f>
        <v>0</v>
      </c>
      <c r="T32" s="175"/>
      <c r="U32" s="173"/>
      <c r="V32" s="174">
        <f>U32-T32</f>
        <v>0</v>
      </c>
      <c r="W32" s="172"/>
      <c r="X32" s="173"/>
      <c r="Y32" s="56">
        <f>X32-W32</f>
        <v>0</v>
      </c>
      <c r="Z32" s="52">
        <f>(G32+J32+M32+P32+S32+V32+Y32)*24</f>
        <v>0</v>
      </c>
      <c r="AB32" s="219"/>
      <c r="AC32" s="220"/>
    </row>
    <row r="33" spans="1:49" ht="24.95" customHeight="1" thickBot="1" x14ac:dyDescent="0.3">
      <c r="A33" s="109"/>
      <c r="B33" s="85"/>
      <c r="C33" s="110"/>
      <c r="D33" s="87"/>
      <c r="E33" s="157"/>
      <c r="F33" s="158"/>
      <c r="G33" s="159"/>
      <c r="H33" s="157"/>
      <c r="I33" s="158"/>
      <c r="J33" s="157"/>
      <c r="K33" s="160"/>
      <c r="L33" s="158"/>
      <c r="M33" s="161"/>
      <c r="N33" s="160"/>
      <c r="O33" s="211"/>
      <c r="P33" s="162"/>
      <c r="Q33" s="157"/>
      <c r="R33" s="158"/>
      <c r="S33" s="161"/>
      <c r="T33" s="160"/>
      <c r="U33" s="158"/>
      <c r="V33" s="159"/>
      <c r="W33" s="160"/>
      <c r="X33" s="158"/>
      <c r="Y33" s="56"/>
      <c r="Z33" s="52"/>
      <c r="AB33" s="219"/>
      <c r="AC33" s="220"/>
    </row>
    <row r="34" spans="1:49" ht="24.95" customHeight="1" x14ac:dyDescent="0.25">
      <c r="A34" s="78" t="s">
        <v>53</v>
      </c>
      <c r="B34" s="99" t="s">
        <v>10</v>
      </c>
      <c r="C34" s="80">
        <v>37</v>
      </c>
      <c r="D34" s="81">
        <v>1</v>
      </c>
      <c r="E34" s="163"/>
      <c r="F34" s="164"/>
      <c r="G34" s="174">
        <f>F34-E34</f>
        <v>0</v>
      </c>
      <c r="H34" s="172"/>
      <c r="I34" s="173"/>
      <c r="J34" s="172">
        <f>I34-H34</f>
        <v>0</v>
      </c>
      <c r="K34" s="175"/>
      <c r="L34" s="173"/>
      <c r="M34" s="176">
        <f>L34-K34</f>
        <v>0</v>
      </c>
      <c r="N34" s="175"/>
      <c r="O34" s="212"/>
      <c r="P34" s="177">
        <f>O34-N34</f>
        <v>0</v>
      </c>
      <c r="Q34" s="172"/>
      <c r="R34" s="173"/>
      <c r="S34" s="176">
        <f>R34-Q34</f>
        <v>0</v>
      </c>
      <c r="T34" s="175"/>
      <c r="U34" s="173"/>
      <c r="V34" s="174">
        <f>U34-T34</f>
        <v>0</v>
      </c>
      <c r="W34" s="172"/>
      <c r="X34" s="173"/>
      <c r="Y34" s="54">
        <f>X34-W34</f>
        <v>0</v>
      </c>
      <c r="Z34" s="36">
        <f>(Y34+V34+S34+P34+J34+G34+M34)*24</f>
        <v>0</v>
      </c>
      <c r="AB34" s="219"/>
      <c r="AC34" s="220"/>
    </row>
    <row r="35" spans="1:49" ht="24.95" customHeight="1" thickBot="1" x14ac:dyDescent="0.3">
      <c r="A35" s="84"/>
      <c r="B35" s="85"/>
      <c r="C35" s="86"/>
      <c r="D35" s="87"/>
      <c r="E35" s="157"/>
      <c r="F35" s="158"/>
      <c r="G35" s="159"/>
      <c r="H35" s="157"/>
      <c r="I35" s="158"/>
      <c r="J35" s="157"/>
      <c r="K35" s="160"/>
      <c r="L35" s="158"/>
      <c r="M35" s="161"/>
      <c r="N35" s="160"/>
      <c r="O35" s="211"/>
      <c r="P35" s="162"/>
      <c r="Q35" s="157"/>
      <c r="R35" s="158"/>
      <c r="S35" s="161"/>
      <c r="T35" s="160"/>
      <c r="U35" s="158"/>
      <c r="V35" s="159"/>
      <c r="W35" s="157"/>
      <c r="X35" s="158"/>
      <c r="Y35" s="54"/>
      <c r="Z35" s="36"/>
      <c r="AB35" s="219"/>
      <c r="AC35" s="220"/>
    </row>
    <row r="36" spans="1:49" ht="24.95" customHeight="1" x14ac:dyDescent="0.25">
      <c r="A36" s="78" t="s">
        <v>54</v>
      </c>
      <c r="B36" s="99" t="s">
        <v>10</v>
      </c>
      <c r="C36" s="80">
        <v>37</v>
      </c>
      <c r="D36" s="81">
        <v>1</v>
      </c>
      <c r="E36" s="172"/>
      <c r="F36" s="173"/>
      <c r="G36" s="174">
        <f>F36-E36</f>
        <v>0</v>
      </c>
      <c r="H36" s="172"/>
      <c r="I36" s="173"/>
      <c r="J36" s="172">
        <f>I36-H36</f>
        <v>0</v>
      </c>
      <c r="K36" s="175"/>
      <c r="L36" s="173"/>
      <c r="M36" s="176">
        <f>L36-K36</f>
        <v>0</v>
      </c>
      <c r="N36" s="175"/>
      <c r="O36" s="175"/>
      <c r="P36" s="177">
        <f>O36-N36</f>
        <v>0</v>
      </c>
      <c r="Q36" s="172"/>
      <c r="R36" s="173"/>
      <c r="S36" s="176">
        <f>R36-Q36</f>
        <v>0</v>
      </c>
      <c r="T36" s="175"/>
      <c r="U36" s="173"/>
      <c r="V36" s="174">
        <f>U36-T36</f>
        <v>0</v>
      </c>
      <c r="W36" s="172"/>
      <c r="X36" s="173"/>
      <c r="Y36" s="54">
        <f>X36-W36</f>
        <v>0</v>
      </c>
      <c r="Z36" s="36">
        <f>(Y36+V36+S36+P36+J36+G36+M36)*24</f>
        <v>0</v>
      </c>
      <c r="AB36" s="219"/>
      <c r="AC36" s="220"/>
    </row>
    <row r="37" spans="1:49" ht="24.95" customHeight="1" thickBot="1" x14ac:dyDescent="0.3">
      <c r="A37" s="84"/>
      <c r="B37" s="85"/>
      <c r="C37" s="86"/>
      <c r="D37" s="87"/>
      <c r="E37" s="157"/>
      <c r="F37" s="158"/>
      <c r="G37" s="159"/>
      <c r="H37" s="157"/>
      <c r="I37" s="158"/>
      <c r="J37" s="157"/>
      <c r="K37" s="160"/>
      <c r="L37" s="158"/>
      <c r="M37" s="161"/>
      <c r="N37" s="160"/>
      <c r="O37" s="160"/>
      <c r="P37" s="162"/>
      <c r="Q37" s="157"/>
      <c r="R37" s="158"/>
      <c r="S37" s="161"/>
      <c r="T37" s="160"/>
      <c r="U37" s="158"/>
      <c r="V37" s="159"/>
      <c r="W37" s="157"/>
      <c r="X37" s="158"/>
      <c r="Y37" s="54"/>
      <c r="Z37" s="36"/>
      <c r="AB37" s="219"/>
      <c r="AC37" s="223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</row>
    <row r="38" spans="1:49" ht="24.95" customHeight="1" x14ac:dyDescent="0.25">
      <c r="A38" s="78" t="s">
        <v>55</v>
      </c>
      <c r="B38" s="99" t="s">
        <v>11</v>
      </c>
      <c r="C38" s="80">
        <v>37</v>
      </c>
      <c r="D38" s="81">
        <v>1</v>
      </c>
      <c r="E38" s="163"/>
      <c r="F38" s="164"/>
      <c r="G38" s="169">
        <f>F38-E38</f>
        <v>0</v>
      </c>
      <c r="H38" s="163"/>
      <c r="I38" s="164"/>
      <c r="J38" s="163">
        <f>I38-H38</f>
        <v>0</v>
      </c>
      <c r="K38" s="156"/>
      <c r="L38" s="164"/>
      <c r="M38" s="170">
        <f>L38-K38</f>
        <v>0</v>
      </c>
      <c r="N38" s="156"/>
      <c r="O38" s="156"/>
      <c r="P38" s="171">
        <f>O38-N38</f>
        <v>0</v>
      </c>
      <c r="Q38" s="163"/>
      <c r="R38" s="164"/>
      <c r="S38" s="170">
        <f>R38-Q38</f>
        <v>0</v>
      </c>
      <c r="T38" s="156"/>
      <c r="U38" s="164"/>
      <c r="V38" s="169">
        <f>U38-T38</f>
        <v>0</v>
      </c>
      <c r="W38" s="163"/>
      <c r="X38" s="164"/>
      <c r="Y38" s="56">
        <f>X38-W38</f>
        <v>0</v>
      </c>
      <c r="Z38" s="52">
        <f>(G38+J38+M38+P38+S38+V38+Y38)*24</f>
        <v>0</v>
      </c>
      <c r="AB38" s="219"/>
      <c r="AC38" s="224"/>
      <c r="AD38" s="181"/>
      <c r="AE38" s="181"/>
      <c r="AF38" s="181"/>
      <c r="AG38" s="181"/>
      <c r="AH38" s="181"/>
      <c r="AI38" s="181"/>
      <c r="AJ38" s="181"/>
      <c r="AK38" s="181"/>
      <c r="AL38" s="181"/>
      <c r="AM38" s="181"/>
      <c r="AN38" s="181"/>
      <c r="AO38" s="181"/>
      <c r="AP38" s="181"/>
      <c r="AQ38" s="181"/>
      <c r="AR38" s="181"/>
      <c r="AS38" s="181"/>
      <c r="AT38" s="181"/>
      <c r="AU38" s="181"/>
      <c r="AV38" s="181"/>
      <c r="AW38" s="41"/>
    </row>
    <row r="39" spans="1:49" ht="24.95" customHeight="1" thickBot="1" x14ac:dyDescent="0.3">
      <c r="A39" s="84"/>
      <c r="B39" s="85"/>
      <c r="C39" s="86"/>
      <c r="D39" s="87"/>
      <c r="E39" s="157"/>
      <c r="F39" s="158"/>
      <c r="G39" s="159"/>
      <c r="H39" s="157"/>
      <c r="I39" s="158"/>
      <c r="J39" s="157"/>
      <c r="K39" s="160"/>
      <c r="L39" s="158"/>
      <c r="M39" s="161"/>
      <c r="N39" s="160"/>
      <c r="O39" s="160"/>
      <c r="P39" s="162"/>
      <c r="Q39" s="157"/>
      <c r="R39" s="158"/>
      <c r="S39" s="161"/>
      <c r="T39" s="157"/>
      <c r="U39" s="158"/>
      <c r="V39" s="159"/>
      <c r="W39" s="157"/>
      <c r="X39" s="158"/>
      <c r="Y39" s="56"/>
      <c r="Z39" s="52"/>
      <c r="AB39" s="219"/>
      <c r="AC39" s="225"/>
      <c r="AD39" s="185"/>
      <c r="AE39" s="185"/>
      <c r="AF39" s="185"/>
      <c r="AG39" s="185"/>
      <c r="AH39" s="185"/>
      <c r="AI39" s="185"/>
      <c r="AJ39" s="185"/>
      <c r="AK39" s="185"/>
      <c r="AL39" s="185"/>
      <c r="AM39" s="185"/>
      <c r="AN39" s="185"/>
      <c r="AO39" s="185"/>
      <c r="AP39" s="185"/>
      <c r="AQ39" s="185"/>
      <c r="AR39" s="185"/>
      <c r="AS39" s="185"/>
      <c r="AT39" s="185"/>
      <c r="AU39" s="185"/>
      <c r="AV39" s="185"/>
      <c r="AW39" s="41"/>
    </row>
    <row r="40" spans="1:49" ht="24.95" customHeight="1" x14ac:dyDescent="0.25">
      <c r="A40" s="78" t="s">
        <v>1</v>
      </c>
      <c r="B40" s="99" t="s">
        <v>10</v>
      </c>
      <c r="C40" s="80">
        <v>37</v>
      </c>
      <c r="D40" s="81">
        <v>0.8</v>
      </c>
      <c r="E40" s="172"/>
      <c r="F40" s="173"/>
      <c r="G40" s="174">
        <f>F40-E40</f>
        <v>0</v>
      </c>
      <c r="H40" s="172"/>
      <c r="I40" s="173"/>
      <c r="J40" s="172">
        <f>I40-H40</f>
        <v>0</v>
      </c>
      <c r="K40" s="175"/>
      <c r="L40" s="173"/>
      <c r="M40" s="176">
        <f>L40-K40</f>
        <v>0</v>
      </c>
      <c r="N40" s="175"/>
      <c r="O40" s="212"/>
      <c r="P40" s="177">
        <f>O40-N40</f>
        <v>0</v>
      </c>
      <c r="Q40" s="172"/>
      <c r="R40" s="173"/>
      <c r="S40" s="176">
        <f>R40-Q40</f>
        <v>0</v>
      </c>
      <c r="T40" s="156"/>
      <c r="U40" s="164"/>
      <c r="V40" s="174">
        <f>U40-T40</f>
        <v>0</v>
      </c>
      <c r="W40" s="172"/>
      <c r="X40" s="173"/>
      <c r="Y40" s="54">
        <f>X40-W40</f>
        <v>0</v>
      </c>
      <c r="Z40" s="36">
        <f>(Y40+V40+S40+P40+J40+G40+M40)*24</f>
        <v>0</v>
      </c>
      <c r="AB40" s="219"/>
      <c r="AC40" s="223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</row>
    <row r="41" spans="1:49" ht="24.95" customHeight="1" thickBot="1" x14ac:dyDescent="0.3">
      <c r="A41" s="84"/>
      <c r="B41" s="85"/>
      <c r="C41" s="86"/>
      <c r="D41" s="87"/>
      <c r="E41" s="157"/>
      <c r="F41" s="158"/>
      <c r="G41" s="159"/>
      <c r="H41" s="157"/>
      <c r="I41" s="158"/>
      <c r="J41" s="157"/>
      <c r="K41" s="160"/>
      <c r="L41" s="158"/>
      <c r="M41" s="161"/>
      <c r="N41" s="160"/>
      <c r="O41" s="211"/>
      <c r="P41" s="162"/>
      <c r="Q41" s="157"/>
      <c r="R41" s="158"/>
      <c r="S41" s="161"/>
      <c r="T41" s="157"/>
      <c r="U41" s="158"/>
      <c r="V41" s="159"/>
      <c r="W41" s="157"/>
      <c r="X41" s="158"/>
      <c r="Y41" s="54"/>
      <c r="Z41" s="36"/>
      <c r="AB41" s="219"/>
      <c r="AC41" s="223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</row>
    <row r="42" spans="1:49" ht="24.95" customHeight="1" x14ac:dyDescent="0.25">
      <c r="A42" s="113" t="s">
        <v>56</v>
      </c>
      <c r="B42" s="101" t="s">
        <v>3</v>
      </c>
      <c r="C42" s="114">
        <v>37</v>
      </c>
      <c r="D42" s="115">
        <v>0.75</v>
      </c>
      <c r="E42" s="172"/>
      <c r="F42" s="173"/>
      <c r="G42" s="174">
        <f>F42-E42</f>
        <v>0</v>
      </c>
      <c r="H42" s="172"/>
      <c r="I42" s="173"/>
      <c r="J42" s="172">
        <f>I42-H42</f>
        <v>0</v>
      </c>
      <c r="K42" s="175"/>
      <c r="L42" s="173"/>
      <c r="M42" s="176">
        <f>L42-K42</f>
        <v>0</v>
      </c>
      <c r="N42" s="175"/>
      <c r="O42" s="175"/>
      <c r="P42" s="177">
        <f>O42-N42</f>
        <v>0</v>
      </c>
      <c r="Q42" s="172"/>
      <c r="R42" s="173"/>
      <c r="S42" s="176">
        <f>R42-Q42</f>
        <v>0</v>
      </c>
      <c r="T42" s="175"/>
      <c r="U42" s="175"/>
      <c r="V42" s="177">
        <f>U42-T42</f>
        <v>0</v>
      </c>
      <c r="W42" s="172"/>
      <c r="X42" s="173"/>
      <c r="Y42" s="54">
        <f>X42-W42</f>
        <v>0</v>
      </c>
      <c r="Z42" s="36">
        <f>(Y42+V42+S42+P42+J42+G42+M42)*24</f>
        <v>0</v>
      </c>
      <c r="AB42" s="219"/>
      <c r="AC42" s="220"/>
    </row>
    <row r="43" spans="1:49" ht="24.95" customHeight="1" thickBot="1" x14ac:dyDescent="0.3">
      <c r="A43" s="104"/>
      <c r="B43" s="85"/>
      <c r="C43" s="86"/>
      <c r="D43" s="87"/>
      <c r="E43" s="157"/>
      <c r="F43" s="158"/>
      <c r="G43" s="159"/>
      <c r="H43" s="157"/>
      <c r="I43" s="158"/>
      <c r="J43" s="157"/>
      <c r="K43" s="160"/>
      <c r="L43" s="158"/>
      <c r="M43" s="161"/>
      <c r="N43" s="160"/>
      <c r="O43" s="160"/>
      <c r="P43" s="162"/>
      <c r="Q43" s="157"/>
      <c r="R43" s="158"/>
      <c r="S43" s="161"/>
      <c r="T43" s="160"/>
      <c r="U43" s="160"/>
      <c r="V43" s="162"/>
      <c r="W43" s="157"/>
      <c r="X43" s="158"/>
      <c r="Y43" s="54"/>
      <c r="Z43" s="36"/>
      <c r="AB43" s="219"/>
      <c r="AC43" s="220"/>
    </row>
    <row r="44" spans="1:49" ht="24.95" customHeight="1" x14ac:dyDescent="0.25">
      <c r="A44" s="91" t="s">
        <v>57</v>
      </c>
      <c r="B44" s="99" t="s">
        <v>13</v>
      </c>
      <c r="C44" s="80">
        <v>37</v>
      </c>
      <c r="D44" s="81">
        <v>1</v>
      </c>
      <c r="E44" s="172"/>
      <c r="F44" s="173"/>
      <c r="G44" s="174">
        <f>F44-E44</f>
        <v>0</v>
      </c>
      <c r="H44" s="172"/>
      <c r="I44" s="173"/>
      <c r="J44" s="172">
        <f>I44-H44</f>
        <v>0</v>
      </c>
      <c r="K44" s="175"/>
      <c r="L44" s="173"/>
      <c r="M44" s="176">
        <f>L44-K44</f>
        <v>0</v>
      </c>
      <c r="N44" s="175"/>
      <c r="O44" s="175"/>
      <c r="P44" s="177">
        <f>O44-N44</f>
        <v>0</v>
      </c>
      <c r="Q44" s="172"/>
      <c r="R44" s="173"/>
      <c r="S44" s="176">
        <f>R44-Q44</f>
        <v>0</v>
      </c>
      <c r="T44" s="175"/>
      <c r="U44" s="173"/>
      <c r="V44" s="174">
        <f>U44-T44</f>
        <v>0</v>
      </c>
      <c r="W44" s="172"/>
      <c r="X44" s="173"/>
      <c r="Y44" s="54">
        <f>X44-W44</f>
        <v>0</v>
      </c>
      <c r="Z44" s="36">
        <f>(Y44+V44+S44+P44+J44+G44+M44)*24</f>
        <v>0</v>
      </c>
      <c r="AB44" s="219"/>
      <c r="AC44" s="220"/>
    </row>
    <row r="45" spans="1:49" ht="24.95" customHeight="1" thickBot="1" x14ac:dyDescent="0.3">
      <c r="A45" s="84"/>
      <c r="B45" s="85"/>
      <c r="C45" s="86"/>
      <c r="D45" s="87"/>
      <c r="E45" s="157"/>
      <c r="F45" s="158"/>
      <c r="G45" s="159"/>
      <c r="H45" s="157"/>
      <c r="I45" s="158"/>
      <c r="J45" s="157"/>
      <c r="K45" s="160"/>
      <c r="L45" s="158"/>
      <c r="M45" s="161"/>
      <c r="N45" s="160"/>
      <c r="O45" s="160"/>
      <c r="P45" s="162"/>
      <c r="Q45" s="157"/>
      <c r="R45" s="158"/>
      <c r="S45" s="161"/>
      <c r="T45" s="160"/>
      <c r="U45" s="162"/>
      <c r="V45" s="178"/>
      <c r="W45" s="157"/>
      <c r="X45" s="158"/>
      <c r="Y45" s="54"/>
      <c r="Z45" s="36"/>
      <c r="AB45" s="219"/>
      <c r="AC45" s="220"/>
    </row>
    <row r="46" spans="1:49" ht="24.95" customHeight="1" x14ac:dyDescent="0.25">
      <c r="A46" s="116" t="s">
        <v>36</v>
      </c>
      <c r="B46" s="117"/>
      <c r="C46" s="114"/>
      <c r="D46" s="115"/>
      <c r="E46" s="172"/>
      <c r="F46" s="173"/>
      <c r="G46" s="174">
        <f>F46-E46</f>
        <v>0</v>
      </c>
      <c r="H46" s="163"/>
      <c r="I46" s="164"/>
      <c r="J46" s="172">
        <f>I46-H46</f>
        <v>0</v>
      </c>
      <c r="K46" s="175"/>
      <c r="L46" s="173"/>
      <c r="M46" s="176">
        <f>L46-K46</f>
        <v>0</v>
      </c>
      <c r="N46" s="175"/>
      <c r="O46" s="173"/>
      <c r="P46" s="177">
        <f>O46-N46</f>
        <v>0</v>
      </c>
      <c r="Q46" s="172"/>
      <c r="R46" s="173"/>
      <c r="S46" s="176">
        <f>R46-Q46</f>
        <v>0</v>
      </c>
      <c r="T46" s="175"/>
      <c r="U46" s="173"/>
      <c r="V46" s="174">
        <f>U46-T46</f>
        <v>0</v>
      </c>
      <c r="W46" s="172"/>
      <c r="X46" s="173"/>
      <c r="Y46" s="54">
        <f>X46-W46</f>
        <v>0</v>
      </c>
      <c r="Z46" s="36">
        <f>(Y46+V46+S46+P46+J46+G46+M46)*24</f>
        <v>0</v>
      </c>
      <c r="AB46" s="219"/>
      <c r="AC46" s="220"/>
    </row>
    <row r="47" spans="1:49" ht="24.95" customHeight="1" thickBot="1" x14ac:dyDescent="0.3">
      <c r="A47" s="84"/>
      <c r="B47" s="85"/>
      <c r="C47" s="86"/>
      <c r="D47" s="87"/>
      <c r="E47" s="122"/>
      <c r="F47" s="216"/>
      <c r="G47" s="58"/>
      <c r="H47" s="128"/>
      <c r="I47" s="120"/>
      <c r="J47" s="58"/>
      <c r="K47" s="121"/>
      <c r="L47" s="120"/>
      <c r="M47" s="58"/>
      <c r="N47" s="121"/>
      <c r="O47" s="120"/>
      <c r="P47" s="62"/>
      <c r="Q47" s="88"/>
      <c r="R47" s="89"/>
      <c r="S47" s="58"/>
      <c r="T47" s="121"/>
      <c r="U47" s="120"/>
      <c r="V47" s="58"/>
      <c r="W47" s="121"/>
      <c r="X47" s="61"/>
      <c r="Y47" s="54"/>
      <c r="Z47" s="36"/>
      <c r="AB47" s="219"/>
      <c r="AC47" s="220"/>
    </row>
    <row r="48" spans="1:49" ht="24.95" customHeight="1" x14ac:dyDescent="0.25">
      <c r="A48" s="116" t="s">
        <v>37</v>
      </c>
      <c r="B48" s="117"/>
      <c r="C48" s="114"/>
      <c r="D48" s="115"/>
      <c r="E48" s="118">
        <v>0.46597222222222223</v>
      </c>
      <c r="F48" s="95">
        <v>0.6479166666666667</v>
      </c>
      <c r="G48" s="57">
        <f t="shared" ref="G48" si="0">F48-E48</f>
        <v>0.18194444444444446</v>
      </c>
      <c r="H48" s="112"/>
      <c r="I48" s="83"/>
      <c r="J48" s="59">
        <f t="shared" ref="J48" si="1">I48-H48</f>
        <v>0</v>
      </c>
      <c r="K48" s="82"/>
      <c r="L48" s="95"/>
      <c r="M48" s="59">
        <f t="shared" ref="M48" si="2">L48-K48</f>
        <v>0</v>
      </c>
      <c r="N48" s="119"/>
      <c r="O48" s="217"/>
      <c r="P48" s="60">
        <f t="shared" ref="P48" si="3">O48-N48</f>
        <v>0</v>
      </c>
      <c r="Q48" s="112"/>
      <c r="R48" s="83"/>
      <c r="S48" s="59">
        <f t="shared" ref="S48" si="4">R48-Q48</f>
        <v>0</v>
      </c>
      <c r="T48" s="156"/>
      <c r="U48" s="164"/>
      <c r="V48" s="174">
        <f>U48-T48</f>
        <v>0</v>
      </c>
      <c r="W48" s="163"/>
      <c r="X48" s="164"/>
      <c r="Y48" s="54">
        <f>X48-W48</f>
        <v>0</v>
      </c>
      <c r="Z48" s="36">
        <f>(Y48+V48+S48+P48+J48+G48+M48)*24</f>
        <v>4.3666666666666671</v>
      </c>
      <c r="AB48" s="219"/>
      <c r="AC48" s="220"/>
    </row>
    <row r="49" spans="1:49" ht="24.95" customHeight="1" thickBot="1" x14ac:dyDescent="0.3">
      <c r="A49" s="84"/>
      <c r="B49" s="85"/>
      <c r="C49" s="86"/>
      <c r="D49" s="87"/>
      <c r="E49" s="122"/>
      <c r="F49" s="216"/>
      <c r="G49" s="58"/>
      <c r="H49" s="128"/>
      <c r="I49" s="120"/>
      <c r="J49" s="58"/>
      <c r="K49" s="90"/>
      <c r="L49" s="89"/>
      <c r="M49" s="58"/>
      <c r="N49" s="121"/>
      <c r="O49" s="120"/>
      <c r="P49" s="63"/>
      <c r="Q49" s="121"/>
      <c r="R49" s="89"/>
      <c r="S49" s="58"/>
      <c r="T49" s="121"/>
      <c r="U49" s="120"/>
      <c r="V49" s="58"/>
      <c r="W49" s="122"/>
      <c r="X49" s="61"/>
      <c r="Y49" s="64"/>
      <c r="Z49" s="36"/>
      <c r="AB49" s="219"/>
      <c r="AC49" s="220"/>
    </row>
    <row r="50" spans="1:49" ht="24.95" customHeight="1" x14ac:dyDescent="0.25">
      <c r="A50" s="116" t="s">
        <v>37</v>
      </c>
      <c r="B50" s="117"/>
      <c r="C50" s="114"/>
      <c r="D50" s="115"/>
      <c r="E50" s="172"/>
      <c r="F50" s="173"/>
      <c r="G50" s="174">
        <f>F50-E50</f>
        <v>0</v>
      </c>
      <c r="H50" s="172"/>
      <c r="I50" s="173"/>
      <c r="J50" s="172">
        <f>I50-H50</f>
        <v>0</v>
      </c>
      <c r="K50" s="175"/>
      <c r="L50" s="173"/>
      <c r="M50" s="176">
        <f>L50-K50</f>
        <v>0</v>
      </c>
      <c r="N50" s="175"/>
      <c r="O50" s="173"/>
      <c r="P50" s="177">
        <f>O50-N50</f>
        <v>0</v>
      </c>
      <c r="Q50" s="172"/>
      <c r="R50" s="173"/>
      <c r="S50" s="176">
        <f>R50-Q50</f>
        <v>0</v>
      </c>
      <c r="T50" s="175"/>
      <c r="U50" s="173"/>
      <c r="V50" s="174">
        <f>U50-T50</f>
        <v>0</v>
      </c>
      <c r="W50" s="172"/>
      <c r="X50" s="173"/>
      <c r="Y50" s="54">
        <f>X50-W50</f>
        <v>0</v>
      </c>
      <c r="Z50" s="36">
        <f>(Y50+V50+S50+P50+J50+G50+M50)*24</f>
        <v>0</v>
      </c>
      <c r="AB50" s="219"/>
      <c r="AC50" s="220"/>
    </row>
    <row r="51" spans="1:49" ht="24.95" customHeight="1" thickBot="1" x14ac:dyDescent="0.3">
      <c r="A51" s="84"/>
      <c r="B51" s="85"/>
      <c r="C51" s="86"/>
      <c r="D51" s="87"/>
      <c r="E51" s="122"/>
      <c r="F51" s="216"/>
      <c r="G51" s="58"/>
      <c r="H51" s="128"/>
      <c r="I51" s="120"/>
      <c r="J51" s="58"/>
      <c r="K51" s="121"/>
      <c r="L51" s="120"/>
      <c r="M51" s="58"/>
      <c r="N51" s="121"/>
      <c r="O51" s="120"/>
      <c r="P51" s="62"/>
      <c r="Q51" s="88"/>
      <c r="R51" s="89"/>
      <c r="S51" s="58"/>
      <c r="T51" s="121"/>
      <c r="U51" s="120"/>
      <c r="V51" s="58"/>
      <c r="W51" s="121"/>
      <c r="X51" s="61"/>
      <c r="Y51" s="54"/>
      <c r="Z51" s="36"/>
      <c r="AB51" s="219"/>
      <c r="AC51" s="220"/>
    </row>
    <row r="52" spans="1:49" ht="24.95" customHeight="1" x14ac:dyDescent="0.25">
      <c r="A52" s="116" t="s">
        <v>37</v>
      </c>
      <c r="B52" s="117"/>
      <c r="C52" s="114"/>
      <c r="D52" s="115"/>
      <c r="E52" s="172"/>
      <c r="F52" s="173"/>
      <c r="G52" s="174">
        <f>F52-E52</f>
        <v>0</v>
      </c>
      <c r="H52" s="172"/>
      <c r="I52" s="173"/>
      <c r="J52" s="172">
        <f>I52-H52</f>
        <v>0</v>
      </c>
      <c r="K52" s="175"/>
      <c r="L52" s="173"/>
      <c r="M52" s="176">
        <f>L52-K52</f>
        <v>0</v>
      </c>
      <c r="N52" s="175"/>
      <c r="O52" s="173"/>
      <c r="P52" s="177">
        <f>O52-N52</f>
        <v>0</v>
      </c>
      <c r="Q52" s="172"/>
      <c r="R52" s="173"/>
      <c r="S52" s="176">
        <f>R52-Q52</f>
        <v>0</v>
      </c>
      <c r="T52" s="175"/>
      <c r="U52" s="173"/>
      <c r="V52" s="174">
        <f>U52-T52</f>
        <v>0</v>
      </c>
      <c r="W52" s="172"/>
      <c r="X52" s="173"/>
      <c r="Y52" s="54">
        <f>X52-W52</f>
        <v>0</v>
      </c>
      <c r="Z52" s="36">
        <f>(Y52+V52+S52+P52+J52+G52+M52)*24</f>
        <v>0</v>
      </c>
      <c r="AB52" s="219"/>
      <c r="AC52" s="220"/>
    </row>
    <row r="53" spans="1:49" ht="24.95" customHeight="1" thickBot="1" x14ac:dyDescent="0.3">
      <c r="A53" s="84"/>
      <c r="B53" s="85"/>
      <c r="C53" s="86"/>
      <c r="D53" s="87"/>
      <c r="E53" s="122"/>
      <c r="F53" s="216"/>
      <c r="G53" s="58"/>
      <c r="H53" s="128"/>
      <c r="I53" s="120"/>
      <c r="J53" s="58"/>
      <c r="K53" s="121"/>
      <c r="L53" s="120"/>
      <c r="M53" s="58"/>
      <c r="N53" s="121"/>
      <c r="O53" s="120"/>
      <c r="P53" s="62"/>
      <c r="Q53" s="88"/>
      <c r="R53" s="89"/>
      <c r="S53" s="58"/>
      <c r="T53" s="121"/>
      <c r="U53" s="120"/>
      <c r="V53" s="58"/>
      <c r="W53" s="121"/>
      <c r="X53" s="61"/>
      <c r="Y53" s="54"/>
      <c r="Z53" s="36"/>
      <c r="AB53" s="219"/>
      <c r="AC53" s="220"/>
    </row>
    <row r="54" spans="1:49" ht="24.95" customHeight="1" x14ac:dyDescent="0.25">
      <c r="A54" s="116" t="s">
        <v>37</v>
      </c>
      <c r="B54" s="117"/>
      <c r="C54" s="114"/>
      <c r="D54" s="115"/>
      <c r="E54" s="172"/>
      <c r="F54" s="173"/>
      <c r="G54" s="174">
        <f>F54-E54</f>
        <v>0</v>
      </c>
      <c r="H54" s="172"/>
      <c r="I54" s="173"/>
      <c r="J54" s="172">
        <f>I54-H54</f>
        <v>0</v>
      </c>
      <c r="K54" s="175"/>
      <c r="L54" s="173"/>
      <c r="M54" s="176">
        <f>L54-K54</f>
        <v>0</v>
      </c>
      <c r="N54" s="175"/>
      <c r="O54" s="173"/>
      <c r="P54" s="177">
        <f>O54-N54</f>
        <v>0</v>
      </c>
      <c r="Q54" s="172"/>
      <c r="R54" s="173"/>
      <c r="S54" s="176">
        <f>R54-Q54</f>
        <v>0</v>
      </c>
      <c r="T54" s="175"/>
      <c r="U54" s="173"/>
      <c r="V54" s="174">
        <f>U54-T54</f>
        <v>0</v>
      </c>
      <c r="W54" s="172"/>
      <c r="X54" s="173"/>
      <c r="Y54" s="54">
        <f>X54-W54</f>
        <v>0</v>
      </c>
      <c r="Z54" s="36">
        <f>(Y54+V54+S54+P54+J54+G54+M54)*24</f>
        <v>0</v>
      </c>
      <c r="AB54" s="219"/>
      <c r="AC54" s="220"/>
    </row>
    <row r="55" spans="1:49" ht="24.95" customHeight="1" thickBot="1" x14ac:dyDescent="0.3">
      <c r="A55" s="84"/>
      <c r="B55" s="85"/>
      <c r="C55" s="86"/>
      <c r="D55" s="87"/>
      <c r="E55" s="122"/>
      <c r="F55" s="216"/>
      <c r="G55" s="58"/>
      <c r="H55" s="128"/>
      <c r="I55" s="120"/>
      <c r="J55" s="58"/>
      <c r="K55" s="121"/>
      <c r="L55" s="120"/>
      <c r="M55" s="58"/>
      <c r="N55" s="121"/>
      <c r="O55" s="120"/>
      <c r="P55" s="62"/>
      <c r="Q55" s="88"/>
      <c r="R55" s="89"/>
      <c r="S55" s="58"/>
      <c r="T55" s="121"/>
      <c r="U55" s="120"/>
      <c r="V55" s="58"/>
      <c r="W55" s="121"/>
      <c r="X55" s="61"/>
      <c r="Y55" s="54"/>
      <c r="Z55" s="36"/>
      <c r="AB55" s="219"/>
      <c r="AC55" s="220"/>
    </row>
    <row r="56" spans="1:49" ht="24.95" customHeight="1" x14ac:dyDescent="0.25">
      <c r="A56" s="116" t="s">
        <v>37</v>
      </c>
      <c r="B56" s="117"/>
      <c r="C56" s="114"/>
      <c r="D56" s="115"/>
      <c r="E56" s="172"/>
      <c r="F56" s="173"/>
      <c r="G56" s="174">
        <f>F56-E56</f>
        <v>0</v>
      </c>
      <c r="H56" s="172"/>
      <c r="I56" s="173"/>
      <c r="J56" s="172">
        <f>I56-H56</f>
        <v>0</v>
      </c>
      <c r="K56" s="175"/>
      <c r="L56" s="173"/>
      <c r="M56" s="176">
        <f>L56-K56</f>
        <v>0</v>
      </c>
      <c r="N56" s="175"/>
      <c r="O56" s="173"/>
      <c r="P56" s="177">
        <f>O56-N56</f>
        <v>0</v>
      </c>
      <c r="Q56" s="172"/>
      <c r="R56" s="173"/>
      <c r="S56" s="176">
        <f>R56-Q56</f>
        <v>0</v>
      </c>
      <c r="T56" s="175"/>
      <c r="U56" s="173"/>
      <c r="V56" s="174">
        <f>U56-T56</f>
        <v>0</v>
      </c>
      <c r="W56" s="172"/>
      <c r="X56" s="173"/>
      <c r="Y56" s="54">
        <f>X56-W56</f>
        <v>0</v>
      </c>
      <c r="Z56" s="36">
        <f>(Y56+V56+S56+P56+J56+G56+M56)*24</f>
        <v>0</v>
      </c>
      <c r="AB56" s="219"/>
      <c r="AC56" s="220"/>
    </row>
    <row r="57" spans="1:49" ht="24.95" customHeight="1" thickBot="1" x14ac:dyDescent="0.3">
      <c r="A57" s="84"/>
      <c r="B57" s="85"/>
      <c r="C57" s="86"/>
      <c r="D57" s="87"/>
      <c r="E57" s="122"/>
      <c r="F57" s="216"/>
      <c r="G57" s="58"/>
      <c r="H57" s="128"/>
      <c r="I57" s="120"/>
      <c r="J57" s="58"/>
      <c r="K57" s="121"/>
      <c r="L57" s="120"/>
      <c r="M57" s="58"/>
      <c r="N57" s="121"/>
      <c r="O57" s="120"/>
      <c r="P57" s="62"/>
      <c r="Q57" s="88"/>
      <c r="R57" s="89"/>
      <c r="S57" s="58"/>
      <c r="T57" s="121"/>
      <c r="U57" s="120"/>
      <c r="V57" s="58"/>
      <c r="W57" s="121"/>
      <c r="X57" s="61"/>
      <c r="Y57" s="54"/>
      <c r="Z57" s="36"/>
      <c r="AB57" s="219"/>
      <c r="AC57" s="220"/>
    </row>
    <row r="58" spans="1:49" ht="24.95" customHeight="1" x14ac:dyDescent="0.25">
      <c r="A58" s="34"/>
      <c r="B58" s="123"/>
      <c r="C58" s="124"/>
      <c r="D58" s="125" t="s">
        <v>0</v>
      </c>
      <c r="E58" s="127">
        <f>SUMPRODUCT((E4:E57&gt;=7.25/24)*(E4:E57&lt;=9.49/24))-SUMPRODUCT(--(E4:E57={"CP","FORM","AT","MAT","AM","EM"}))</f>
        <v>1</v>
      </c>
      <c r="F58" s="154"/>
      <c r="G58" s="155"/>
      <c r="H58" s="127">
        <f>SUMPRODUCT((H4:H57&gt;=7.25/24)*(H4:H57&lt;=9.49/24))-SUMPRODUCT(--(H4:H57={"CP","FORM","AT","MAT","AM","EM"}))</f>
        <v>0</v>
      </c>
      <c r="I58" s="155"/>
      <c r="J58" s="155"/>
      <c r="K58" s="127">
        <f>SUMPRODUCT((K4:K57&gt;=7.25/24)*(K4:K57&lt;=9.49/24))-SUMPRODUCT(--(K4:K57={"CP","FORM","AT","MAT","AM","EM"}))</f>
        <v>0</v>
      </c>
      <c r="L58" s="155"/>
      <c r="M58" s="155"/>
      <c r="N58" s="127">
        <f>SUMPRODUCT((N4:N57&gt;=7.25/24)*(N4:N57&lt;=9.49/24))-SUMPRODUCT(--(N4:N57={"CP","FORM","AT","MAT","AM","EM"}))</f>
        <v>0</v>
      </c>
      <c r="O58" s="155"/>
      <c r="P58" s="155"/>
      <c r="Q58" s="127">
        <f>SUMPRODUCT((Q4:Q57&gt;=7.25/24)*(Q4:Q57&lt;=9.49/24))-SUMPRODUCT(--(Q4:Q57={"CP","FORM","AT","MAT","AM","EM"}))</f>
        <v>0</v>
      </c>
      <c r="R58" s="155"/>
      <c r="S58" s="155"/>
      <c r="T58" s="127">
        <f>SUMPRODUCT((T4:T57&gt;=7.25/24)*(T4:T57&lt;=9.49/24))-SUMPRODUCT(--(T4:T57={"CP","FORM","AT","MAT","AM","EM"}))</f>
        <v>0</v>
      </c>
      <c r="U58" s="74"/>
      <c r="V58" s="74"/>
      <c r="W58" s="127">
        <f>SUMPRODUCT((W4:W57&gt;=7.25/24)*(W4:W57&lt;=9.49/24))-SUMPRODUCT(--(W4:W57={"CP","FORM","AT","MAT","AM","EM"}))</f>
        <v>0</v>
      </c>
      <c r="X58" s="155"/>
      <c r="AB58" s="219"/>
      <c r="AC58" s="220"/>
    </row>
    <row r="59" spans="1:49" ht="24.95" customHeight="1" x14ac:dyDescent="0.25">
      <c r="A59" s="34"/>
      <c r="B59" s="123"/>
      <c r="C59" s="124"/>
      <c r="D59" s="126" t="s">
        <v>1</v>
      </c>
      <c r="E59" s="127">
        <f>SUMPRODUCT((E4:E57&gt;=14/24)*(E4:E57&lt;=16/24))-SUMPRODUCT(--(F4:F57={"CP","FORM","AT","MAT","AM","EM"}))</f>
        <v>0</v>
      </c>
      <c r="F59" s="154"/>
      <c r="G59" s="155"/>
      <c r="H59" s="127">
        <f>SUMPRODUCT((H4:H57&gt;=14/24)*(H4:H57&lt;=16/24))-SUMPRODUCT(--(I4:I57={"CP","FORM","AT","MAT","AM","EM"}))</f>
        <v>0</v>
      </c>
      <c r="I59" s="155"/>
      <c r="J59" s="155"/>
      <c r="K59" s="127">
        <f>SUMPRODUCT((K4:K57&gt;=14/24)*(K4:K57&lt;=16/24))-SUMPRODUCT(--(L4:L57={"CP","FORM","AT","MAT","AM","EM"}))</f>
        <v>0</v>
      </c>
      <c r="L59" s="155"/>
      <c r="M59" s="155"/>
      <c r="N59" s="127">
        <f>SUMPRODUCT((N4:N57&gt;=14/24)*(N4:N57&lt;=16/24))-SUMPRODUCT(--(O4:O57={"CP","FORM","AT","MAT","AM","EM"}))</f>
        <v>0</v>
      </c>
      <c r="O59" s="155"/>
      <c r="P59" s="155"/>
      <c r="Q59" s="127">
        <f>SUMPRODUCT((Q4:Q57&gt;=14/24)*(Q4:Q57&lt;=16/24))-SUMPRODUCT(--(R4:R57={"CP","FORM","AT","MAT","AM","EM"}))</f>
        <v>0</v>
      </c>
      <c r="R59" s="155"/>
      <c r="S59" s="155"/>
      <c r="T59" s="127">
        <f>SUMPRODUCT((T4:T57&gt;=14/24)*(T4:T57&lt;=16/24))-SUMPRODUCT(--(U4:U57={"CP","FORM","AT","MAT","AM","EM"}))</f>
        <v>0</v>
      </c>
      <c r="U59" s="155"/>
      <c r="V59" s="155"/>
      <c r="W59" s="127">
        <f>SUMPRODUCT((W4:W57&gt;=14/24)*(W4:W57&lt;=16/24))-SUMPRODUCT(--(X4:X57={"CP","FORM","AT","MAT","AM","EM"}))</f>
        <v>0</v>
      </c>
      <c r="X59" s="155"/>
      <c r="AB59" s="219"/>
      <c r="AC59" s="220"/>
    </row>
    <row r="60" spans="1:49" ht="24.95" customHeight="1" x14ac:dyDescent="0.25">
      <c r="A60" s="34"/>
      <c r="B60" s="123"/>
      <c r="C60" s="124"/>
      <c r="D60" s="126"/>
      <c r="E60" s="129"/>
      <c r="F60" s="35"/>
      <c r="G60" s="35"/>
      <c r="H60" s="129"/>
      <c r="I60" s="35"/>
      <c r="J60" s="35"/>
      <c r="K60" s="129"/>
      <c r="L60" s="35"/>
      <c r="M60" s="35"/>
      <c r="N60" s="129"/>
      <c r="O60" s="35"/>
      <c r="P60" s="35"/>
      <c r="Q60" s="129"/>
      <c r="R60" s="35"/>
      <c r="S60" s="35"/>
      <c r="T60" s="129"/>
      <c r="U60" s="35"/>
      <c r="V60" s="35"/>
      <c r="W60" s="129"/>
      <c r="X60" s="35"/>
      <c r="AB60" s="219"/>
      <c r="AC60" s="220"/>
    </row>
    <row r="61" spans="1:49" s="34" customFormat="1" ht="24.95" customHeight="1" thickBot="1" x14ac:dyDescent="0.3">
      <c r="A61" s="75" t="s">
        <v>38</v>
      </c>
      <c r="AA61" s="7"/>
      <c r="AB61" s="219"/>
      <c r="AC61" s="220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</row>
    <row r="62" spans="1:49" s="34" customFormat="1" ht="24.95" customHeight="1" thickBot="1" x14ac:dyDescent="0.3">
      <c r="A62" s="218">
        <f>A3+1</f>
        <v>24</v>
      </c>
      <c r="B62" s="76" t="s">
        <v>2</v>
      </c>
      <c r="C62" s="76" t="s">
        <v>12</v>
      </c>
      <c r="D62" s="77" t="s">
        <v>4</v>
      </c>
      <c r="E62" s="226">
        <f>W3+1</f>
        <v>41799</v>
      </c>
      <c r="F62" s="227"/>
      <c r="G62" s="55"/>
      <c r="H62" s="226">
        <f>E62+1</f>
        <v>41800</v>
      </c>
      <c r="I62" s="227"/>
      <c r="J62" s="55"/>
      <c r="K62" s="226">
        <f>H62+1</f>
        <v>41801</v>
      </c>
      <c r="L62" s="227"/>
      <c r="M62" s="55"/>
      <c r="N62" s="228">
        <f>K62+1</f>
        <v>41802</v>
      </c>
      <c r="O62" s="229"/>
      <c r="P62" s="55"/>
      <c r="Q62" s="226">
        <f>N62+1</f>
        <v>41803</v>
      </c>
      <c r="R62" s="227"/>
      <c r="S62" s="55"/>
      <c r="T62" s="226">
        <f>Q62+1</f>
        <v>41804</v>
      </c>
      <c r="U62" s="227"/>
      <c r="V62" s="55"/>
      <c r="W62" s="226">
        <f>T62+1</f>
        <v>41805</v>
      </c>
      <c r="X62" s="227"/>
      <c r="Y62" s="51"/>
      <c r="Z62" s="37" t="s">
        <v>29</v>
      </c>
      <c r="AA62" s="220">
        <f>A62</f>
        <v>24</v>
      </c>
      <c r="AB62" s="220">
        <f>AA62+2</f>
        <v>26</v>
      </c>
      <c r="AC62" s="220">
        <f>AC3+1</f>
        <v>2</v>
      </c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</row>
    <row r="63" spans="1:49" s="34" customFormat="1" ht="24.95" customHeight="1" x14ac:dyDescent="0.25">
      <c r="A63" s="78" t="s">
        <v>40</v>
      </c>
      <c r="B63" s="79" t="s">
        <v>13</v>
      </c>
      <c r="C63" s="80">
        <v>37</v>
      </c>
      <c r="D63" s="81">
        <v>1</v>
      </c>
      <c r="E63" s="172"/>
      <c r="F63" s="173"/>
      <c r="G63" s="169">
        <f>F63-E63</f>
        <v>0</v>
      </c>
      <c r="H63" s="163"/>
      <c r="I63" s="164"/>
      <c r="J63" s="163">
        <f>I63-H63</f>
        <v>0</v>
      </c>
      <c r="K63" s="156"/>
      <c r="L63" s="164"/>
      <c r="M63" s="170">
        <f>L63-K63</f>
        <v>0</v>
      </c>
      <c r="N63" s="156"/>
      <c r="O63" s="156"/>
      <c r="P63" s="171">
        <f>O63-N63</f>
        <v>0</v>
      </c>
      <c r="Q63" s="163"/>
      <c r="R63" s="164"/>
      <c r="S63" s="170">
        <f>R63-Q63</f>
        <v>0</v>
      </c>
      <c r="T63" s="156"/>
      <c r="U63" s="164"/>
      <c r="V63" s="169">
        <f>U63-T63</f>
        <v>0</v>
      </c>
      <c r="W63" s="163"/>
      <c r="X63" s="164"/>
      <c r="Y63" s="53">
        <f>X63-W63</f>
        <v>0</v>
      </c>
      <c r="Z63" s="36">
        <f>(Y63+V63+S63+P63+J63+G63+M63)*24</f>
        <v>0</v>
      </c>
      <c r="AA63" s="7"/>
      <c r="AB63" s="219"/>
      <c r="AC63" s="220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</row>
    <row r="64" spans="1:49" s="34" customFormat="1" ht="24.95" customHeight="1" thickBot="1" x14ac:dyDescent="0.3">
      <c r="A64" s="84"/>
      <c r="B64" s="85"/>
      <c r="C64" s="86"/>
      <c r="D64" s="87"/>
      <c r="E64" s="157"/>
      <c r="F64" s="158"/>
      <c r="G64" s="159"/>
      <c r="H64" s="157"/>
      <c r="I64" s="158"/>
      <c r="J64" s="157"/>
      <c r="K64" s="160"/>
      <c r="L64" s="158"/>
      <c r="M64" s="161"/>
      <c r="N64" s="160"/>
      <c r="O64" s="160"/>
      <c r="P64" s="162"/>
      <c r="Q64" s="157"/>
      <c r="R64" s="158"/>
      <c r="S64" s="161"/>
      <c r="T64" s="160"/>
      <c r="U64" s="158"/>
      <c r="V64" s="159"/>
      <c r="W64" s="157"/>
      <c r="X64" s="158"/>
      <c r="Y64" s="54"/>
      <c r="Z64" s="36"/>
      <c r="AA64" s="7"/>
      <c r="AB64" s="219"/>
      <c r="AC64" s="220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</row>
    <row r="65" spans="1:49" s="34" customFormat="1" ht="24.95" customHeight="1" thickBot="1" x14ac:dyDescent="0.3">
      <c r="A65" s="91" t="s">
        <v>35</v>
      </c>
      <c r="B65" s="92" t="s">
        <v>10</v>
      </c>
      <c r="C65" s="93">
        <v>37</v>
      </c>
      <c r="D65" s="94">
        <v>1</v>
      </c>
      <c r="E65" s="163"/>
      <c r="F65" s="164"/>
      <c r="G65" s="169">
        <f>F65-E65</f>
        <v>0</v>
      </c>
      <c r="H65" s="163"/>
      <c r="I65" s="164"/>
      <c r="J65" s="163">
        <f>I65-H65</f>
        <v>0</v>
      </c>
      <c r="K65" s="156"/>
      <c r="L65" s="156"/>
      <c r="M65" s="169">
        <f>L65-K65</f>
        <v>0</v>
      </c>
      <c r="N65" s="172"/>
      <c r="O65" s="210"/>
      <c r="P65" s="171">
        <f>O65-N65</f>
        <v>0</v>
      </c>
      <c r="Q65" s="163"/>
      <c r="R65" s="164"/>
      <c r="S65" s="170">
        <f>R65-Q65</f>
        <v>0</v>
      </c>
      <c r="T65" s="156"/>
      <c r="U65" s="164"/>
      <c r="V65" s="181">
        <f>U65-T65</f>
        <v>0</v>
      </c>
      <c r="W65" s="172"/>
      <c r="X65" s="173"/>
      <c r="Y65" s="54">
        <f>X65-W65</f>
        <v>0</v>
      </c>
      <c r="Z65" s="36">
        <f>(Y65+V65+S65+P65+J65+G65+M65)*24</f>
        <v>0</v>
      </c>
      <c r="AA65" s="7"/>
      <c r="AB65" s="219"/>
      <c r="AC65" s="220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</row>
    <row r="66" spans="1:49" s="34" customFormat="1" ht="24.95" customHeight="1" thickBot="1" x14ac:dyDescent="0.3">
      <c r="A66" s="84"/>
      <c r="B66" s="85"/>
      <c r="C66" s="86"/>
      <c r="D66" s="87"/>
      <c r="E66" s="157"/>
      <c r="F66" s="158"/>
      <c r="G66" s="165"/>
      <c r="H66" s="157"/>
      <c r="I66" s="158"/>
      <c r="J66" s="157"/>
      <c r="K66" s="160"/>
      <c r="L66" s="160"/>
      <c r="M66" s="159"/>
      <c r="N66" s="157"/>
      <c r="O66" s="211"/>
      <c r="P66" s="162"/>
      <c r="Q66" s="157"/>
      <c r="R66" s="158"/>
      <c r="S66" s="161"/>
      <c r="T66" s="160"/>
      <c r="U66" s="158"/>
      <c r="V66" s="166"/>
      <c r="W66" s="167"/>
      <c r="X66" s="168"/>
      <c r="Y66" s="54"/>
      <c r="Z66" s="36"/>
      <c r="AA66" s="7"/>
      <c r="AB66" s="219"/>
      <c r="AC66" s="220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</row>
    <row r="67" spans="1:49" s="34" customFormat="1" ht="24.95" customHeight="1" x14ac:dyDescent="0.25">
      <c r="A67" s="96" t="s">
        <v>41</v>
      </c>
      <c r="B67" s="79" t="s">
        <v>22</v>
      </c>
      <c r="C67" s="97">
        <v>37</v>
      </c>
      <c r="D67" s="98">
        <v>1</v>
      </c>
      <c r="E67" s="175"/>
      <c r="F67" s="173"/>
      <c r="G67" s="174">
        <f>F67-E67</f>
        <v>0</v>
      </c>
      <c r="H67" s="172"/>
      <c r="I67" s="173"/>
      <c r="J67" s="172">
        <f>I67-H67</f>
        <v>0</v>
      </c>
      <c r="K67" s="175"/>
      <c r="L67" s="173"/>
      <c r="M67" s="176">
        <f>L67-K67</f>
        <v>0</v>
      </c>
      <c r="N67" s="175"/>
      <c r="O67" s="175"/>
      <c r="P67" s="177">
        <f>O67-N67</f>
        <v>0</v>
      </c>
      <c r="Q67" s="172"/>
      <c r="R67" s="173"/>
      <c r="S67" s="176">
        <f>R67-Q67</f>
        <v>0</v>
      </c>
      <c r="T67" s="175"/>
      <c r="U67" s="173"/>
      <c r="V67" s="174">
        <f>U67-T67</f>
        <v>0</v>
      </c>
      <c r="W67" s="172"/>
      <c r="X67" s="173"/>
      <c r="Y67" s="54">
        <f>X67-W67</f>
        <v>0</v>
      </c>
      <c r="Z67" s="36">
        <f>(Y67+V67+S67+P67+J67+G67+M67)*24</f>
        <v>0</v>
      </c>
      <c r="AA67" s="7"/>
      <c r="AB67" s="219"/>
      <c r="AC67" s="220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</row>
    <row r="68" spans="1:49" s="34" customFormat="1" ht="24.95" customHeight="1" thickBot="1" x14ac:dyDescent="0.3">
      <c r="A68" s="84"/>
      <c r="B68" s="85"/>
      <c r="C68" s="86"/>
      <c r="D68" s="87"/>
      <c r="E68" s="160"/>
      <c r="F68" s="158"/>
      <c r="G68" s="159"/>
      <c r="H68" s="157"/>
      <c r="I68" s="158"/>
      <c r="J68" s="157"/>
      <c r="K68" s="160"/>
      <c r="L68" s="158"/>
      <c r="M68" s="161"/>
      <c r="N68" s="160"/>
      <c r="O68" s="160"/>
      <c r="P68" s="162"/>
      <c r="Q68" s="157"/>
      <c r="R68" s="158"/>
      <c r="S68" s="161"/>
      <c r="T68" s="160"/>
      <c r="U68" s="158"/>
      <c r="V68" s="159"/>
      <c r="W68" s="157"/>
      <c r="X68" s="158"/>
      <c r="Y68" s="54"/>
      <c r="Z68" s="36"/>
      <c r="AA68" s="7"/>
      <c r="AB68" s="219"/>
      <c r="AC68" s="220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</row>
    <row r="69" spans="1:49" s="34" customFormat="1" ht="24.95" customHeight="1" x14ac:dyDescent="0.25">
      <c r="A69" s="78" t="s">
        <v>42</v>
      </c>
      <c r="B69" s="99" t="s">
        <v>13</v>
      </c>
      <c r="C69" s="80">
        <v>37</v>
      </c>
      <c r="D69" s="81">
        <v>1</v>
      </c>
      <c r="E69" s="172"/>
      <c r="F69" s="173"/>
      <c r="G69" s="174">
        <f>F69-E69</f>
        <v>0</v>
      </c>
      <c r="H69" s="172"/>
      <c r="I69" s="173"/>
      <c r="J69" s="172">
        <f>I69-H69</f>
        <v>0</v>
      </c>
      <c r="K69" s="175"/>
      <c r="L69" s="173"/>
      <c r="M69" s="176">
        <f>L69-K69</f>
        <v>0</v>
      </c>
      <c r="N69" s="175"/>
      <c r="O69" s="212"/>
      <c r="P69" s="177">
        <f>O69-N69</f>
        <v>0</v>
      </c>
      <c r="Q69" s="172"/>
      <c r="R69" s="173"/>
      <c r="S69" s="176">
        <f>R69-Q69</f>
        <v>0</v>
      </c>
      <c r="T69" s="175"/>
      <c r="U69" s="173"/>
      <c r="V69" s="174">
        <f>U69-T69</f>
        <v>0</v>
      </c>
      <c r="W69" s="172"/>
      <c r="X69" s="173"/>
      <c r="Y69" s="54">
        <f>X69-W69</f>
        <v>0</v>
      </c>
      <c r="Z69" s="36">
        <f>(Y69+V69+S69+P69+J69+G69+M69)*24</f>
        <v>0</v>
      </c>
      <c r="AA69" s="7"/>
      <c r="AB69" s="219"/>
      <c r="AC69" s="220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</row>
    <row r="70" spans="1:49" s="34" customFormat="1" ht="24.95" customHeight="1" thickBot="1" x14ac:dyDescent="0.3">
      <c r="A70" s="84"/>
      <c r="B70" s="85"/>
      <c r="C70" s="86"/>
      <c r="D70" s="87"/>
      <c r="E70" s="157"/>
      <c r="F70" s="158"/>
      <c r="G70" s="159"/>
      <c r="H70" s="157"/>
      <c r="I70" s="158"/>
      <c r="J70" s="157"/>
      <c r="K70" s="160"/>
      <c r="L70" s="158"/>
      <c r="M70" s="161"/>
      <c r="N70" s="160"/>
      <c r="O70" s="211"/>
      <c r="P70" s="162"/>
      <c r="Q70" s="157"/>
      <c r="R70" s="158"/>
      <c r="S70" s="161"/>
      <c r="T70" s="160"/>
      <c r="U70" s="158"/>
      <c r="V70" s="159"/>
      <c r="W70" s="157"/>
      <c r="X70" s="158"/>
      <c r="Y70" s="54"/>
      <c r="Z70" s="36"/>
      <c r="AA70" s="7"/>
      <c r="AB70" s="219"/>
      <c r="AC70" s="220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</row>
    <row r="71" spans="1:49" s="34" customFormat="1" ht="24.95" customHeight="1" x14ac:dyDescent="0.25">
      <c r="A71" s="100" t="s">
        <v>43</v>
      </c>
      <c r="B71" s="101" t="s">
        <v>3</v>
      </c>
      <c r="C71" s="102">
        <v>37</v>
      </c>
      <c r="D71" s="103">
        <v>1</v>
      </c>
      <c r="E71" s="163"/>
      <c r="F71" s="164"/>
      <c r="G71" s="169">
        <f>F71-E71</f>
        <v>0</v>
      </c>
      <c r="H71" s="163"/>
      <c r="I71" s="164"/>
      <c r="J71" s="163">
        <f>I71-H71</f>
        <v>0</v>
      </c>
      <c r="K71" s="156"/>
      <c r="L71" s="164"/>
      <c r="M71" s="170">
        <f>L71-K71</f>
        <v>0</v>
      </c>
      <c r="N71" s="156"/>
      <c r="O71" s="156"/>
      <c r="P71" s="171">
        <f>O71-N71</f>
        <v>0</v>
      </c>
      <c r="Q71" s="163"/>
      <c r="R71" s="164"/>
      <c r="S71" s="170">
        <f>R71-Q71</f>
        <v>0</v>
      </c>
      <c r="T71" s="156"/>
      <c r="U71" s="164"/>
      <c r="V71" s="169">
        <f>U71-T71</f>
        <v>0</v>
      </c>
      <c r="W71" s="163"/>
      <c r="X71" s="164"/>
      <c r="Y71" s="54">
        <f>X71-W71</f>
        <v>0</v>
      </c>
      <c r="Z71" s="36">
        <f>(Y71+V71+S71+P71+J71+G71+M71)*24</f>
        <v>0</v>
      </c>
      <c r="AA71" s="7"/>
      <c r="AB71" s="219"/>
      <c r="AC71" s="220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</row>
    <row r="72" spans="1:49" s="34" customFormat="1" ht="24.95" customHeight="1" thickBot="1" x14ac:dyDescent="0.3">
      <c r="A72" s="84"/>
      <c r="B72" s="85"/>
      <c r="C72" s="86"/>
      <c r="D72" s="87"/>
      <c r="E72" s="157"/>
      <c r="F72" s="158"/>
      <c r="G72" s="159"/>
      <c r="H72" s="157"/>
      <c r="I72" s="158"/>
      <c r="J72" s="157"/>
      <c r="K72" s="160"/>
      <c r="L72" s="158"/>
      <c r="M72" s="161"/>
      <c r="N72" s="160"/>
      <c r="O72" s="160"/>
      <c r="P72" s="162"/>
      <c r="Q72" s="157"/>
      <c r="R72" s="158"/>
      <c r="S72" s="161"/>
      <c r="T72" s="160"/>
      <c r="U72" s="158"/>
      <c r="V72" s="159"/>
      <c r="W72" s="157"/>
      <c r="X72" s="158"/>
      <c r="Y72" s="54"/>
      <c r="Z72" s="36"/>
      <c r="AA72" s="7"/>
      <c r="AB72" s="219"/>
      <c r="AC72" s="220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</row>
    <row r="73" spans="1:49" s="34" customFormat="1" ht="24.95" customHeight="1" x14ac:dyDescent="0.25">
      <c r="A73" s="100" t="s">
        <v>44</v>
      </c>
      <c r="B73" s="101" t="s">
        <v>24</v>
      </c>
      <c r="C73" s="102">
        <v>37</v>
      </c>
      <c r="D73" s="103">
        <v>1</v>
      </c>
      <c r="E73" s="172"/>
      <c r="F73" s="173"/>
      <c r="G73" s="174">
        <f>F73-E73</f>
        <v>0</v>
      </c>
      <c r="H73" s="172"/>
      <c r="I73" s="173"/>
      <c r="J73" s="172">
        <f>I73-H73</f>
        <v>0</v>
      </c>
      <c r="K73" s="163"/>
      <c r="L73" s="164"/>
      <c r="M73" s="176">
        <f>L73-K73</f>
        <v>0</v>
      </c>
      <c r="N73" s="175"/>
      <c r="O73" s="175"/>
      <c r="P73" s="177">
        <f>O73-N73</f>
        <v>0</v>
      </c>
      <c r="Q73" s="163"/>
      <c r="R73" s="164"/>
      <c r="S73" s="176">
        <f>R73-Q73</f>
        <v>0</v>
      </c>
      <c r="T73" s="156"/>
      <c r="U73" s="164"/>
      <c r="V73" s="174">
        <f>U73-T73</f>
        <v>0</v>
      </c>
      <c r="W73" s="172"/>
      <c r="X73" s="173"/>
      <c r="Y73" s="54">
        <f>X73-W73</f>
        <v>0</v>
      </c>
      <c r="Z73" s="36">
        <f>(Y73+V73+S73+P73+J73+G73+M73)*24</f>
        <v>0</v>
      </c>
      <c r="AA73" s="7"/>
      <c r="AB73" s="219"/>
      <c r="AC73" s="220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</row>
    <row r="74" spans="1:49" s="34" customFormat="1" ht="24.95" customHeight="1" thickBot="1" x14ac:dyDescent="0.3">
      <c r="A74" s="104" t="s">
        <v>25</v>
      </c>
      <c r="B74" s="85"/>
      <c r="C74" s="86"/>
      <c r="D74" s="87"/>
      <c r="E74" s="157"/>
      <c r="F74" s="158"/>
      <c r="G74" s="159"/>
      <c r="H74" s="157"/>
      <c r="I74" s="158"/>
      <c r="J74" s="157"/>
      <c r="K74" s="160"/>
      <c r="L74" s="158"/>
      <c r="M74" s="161"/>
      <c r="N74" s="160"/>
      <c r="O74" s="160"/>
      <c r="P74" s="162"/>
      <c r="Q74" s="157"/>
      <c r="R74" s="158"/>
      <c r="S74" s="161"/>
      <c r="T74" s="160"/>
      <c r="U74" s="158"/>
      <c r="V74" s="178"/>
      <c r="W74" s="157"/>
      <c r="X74" s="158"/>
      <c r="Y74" s="54"/>
      <c r="Z74" s="36"/>
      <c r="AA74" s="7"/>
      <c r="AB74" s="219"/>
      <c r="AC74" s="220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</row>
    <row r="75" spans="1:49" s="34" customFormat="1" ht="24.95" customHeight="1" x14ac:dyDescent="0.25">
      <c r="A75" s="78" t="s">
        <v>45</v>
      </c>
      <c r="B75" s="99" t="s">
        <v>10</v>
      </c>
      <c r="C75" s="80">
        <v>37</v>
      </c>
      <c r="D75" s="81">
        <v>1</v>
      </c>
      <c r="E75" s="163"/>
      <c r="F75" s="164"/>
      <c r="G75" s="169">
        <f>F75-E75</f>
        <v>0</v>
      </c>
      <c r="H75" s="163"/>
      <c r="I75" s="164"/>
      <c r="J75" s="163">
        <f>I75-H75</f>
        <v>0</v>
      </c>
      <c r="K75" s="163"/>
      <c r="L75" s="164"/>
      <c r="M75" s="170">
        <f>L75-K75</f>
        <v>0</v>
      </c>
      <c r="N75" s="163"/>
      <c r="O75" s="164"/>
      <c r="P75" s="171">
        <f>O75-N75</f>
        <v>0</v>
      </c>
      <c r="Q75" s="163"/>
      <c r="R75" s="164"/>
      <c r="S75" s="170">
        <f>R75-Q75</f>
        <v>0</v>
      </c>
      <c r="T75" s="156"/>
      <c r="U75" s="164"/>
      <c r="V75" s="169">
        <f>U75-T75</f>
        <v>0</v>
      </c>
      <c r="W75" s="163"/>
      <c r="X75" s="164"/>
      <c r="Y75" s="54">
        <f>X75-W75</f>
        <v>0</v>
      </c>
      <c r="Z75" s="36">
        <f>(Y75+V75+S75+P75+J75+G75+M75)*24</f>
        <v>0</v>
      </c>
      <c r="AA75" s="7"/>
      <c r="AB75" s="219"/>
      <c r="AC75" s="220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</row>
    <row r="76" spans="1:49" s="34" customFormat="1" ht="24.95" customHeight="1" thickBot="1" x14ac:dyDescent="0.3">
      <c r="A76" s="84"/>
      <c r="B76" s="85"/>
      <c r="C76" s="86"/>
      <c r="D76" s="87"/>
      <c r="E76" s="213"/>
      <c r="F76" s="158"/>
      <c r="G76" s="159"/>
      <c r="H76" s="213"/>
      <c r="I76" s="158"/>
      <c r="J76" s="157"/>
      <c r="K76" s="213"/>
      <c r="L76" s="158"/>
      <c r="M76" s="161"/>
      <c r="N76" s="213"/>
      <c r="O76" s="158"/>
      <c r="P76" s="162"/>
      <c r="Q76" s="160"/>
      <c r="R76" s="158"/>
      <c r="S76" s="161"/>
      <c r="T76" s="160"/>
      <c r="U76" s="158"/>
      <c r="V76" s="159"/>
      <c r="W76" s="157"/>
      <c r="X76" s="158"/>
      <c r="Y76" s="54"/>
      <c r="Z76" s="36"/>
      <c r="AA76" s="7"/>
      <c r="AB76" s="219"/>
      <c r="AC76" s="220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</row>
    <row r="77" spans="1:49" s="34" customFormat="1" ht="24.95" customHeight="1" x14ac:dyDescent="0.25">
      <c r="A77" s="78" t="s">
        <v>46</v>
      </c>
      <c r="B77" s="99" t="s">
        <v>10</v>
      </c>
      <c r="C77" s="80">
        <v>37</v>
      </c>
      <c r="D77" s="98">
        <v>1</v>
      </c>
      <c r="E77" s="163"/>
      <c r="F77" s="164"/>
      <c r="G77" s="169">
        <f>F77-E77</f>
        <v>0</v>
      </c>
      <c r="H77" s="163"/>
      <c r="I77" s="164"/>
      <c r="J77" s="163">
        <f>I77-H77</f>
        <v>0</v>
      </c>
      <c r="K77" s="156"/>
      <c r="L77" s="164"/>
      <c r="M77" s="170">
        <f>L77-K77</f>
        <v>0</v>
      </c>
      <c r="N77" s="156"/>
      <c r="O77" s="210"/>
      <c r="P77" s="171">
        <f>O77-N77</f>
        <v>0</v>
      </c>
      <c r="Q77" s="163"/>
      <c r="R77" s="164"/>
      <c r="S77" s="170">
        <f>R77-Q77</f>
        <v>0</v>
      </c>
      <c r="T77" s="156"/>
      <c r="U77" s="164"/>
      <c r="V77" s="169">
        <f>U77-T77</f>
        <v>0</v>
      </c>
      <c r="W77" s="163"/>
      <c r="X77" s="164"/>
      <c r="Y77" s="54">
        <f>X77-W77</f>
        <v>0</v>
      </c>
      <c r="Z77" s="36">
        <f>(Y77+V77+S77+P77+J77+G77+M77)*24</f>
        <v>0</v>
      </c>
      <c r="AA77" s="7"/>
      <c r="AB77" s="219"/>
      <c r="AC77" s="220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</row>
    <row r="78" spans="1:49" s="34" customFormat="1" ht="24.95" customHeight="1" thickBot="1" x14ac:dyDescent="0.3">
      <c r="A78" s="84"/>
      <c r="B78" s="85"/>
      <c r="C78" s="86"/>
      <c r="D78" s="87"/>
      <c r="E78" s="157"/>
      <c r="F78" s="158"/>
      <c r="G78" s="159"/>
      <c r="H78" s="157"/>
      <c r="I78" s="158"/>
      <c r="J78" s="157"/>
      <c r="K78" s="160"/>
      <c r="L78" s="158"/>
      <c r="M78" s="161"/>
      <c r="N78" s="160"/>
      <c r="O78" s="211"/>
      <c r="P78" s="162"/>
      <c r="Q78" s="157"/>
      <c r="R78" s="158"/>
      <c r="S78" s="161"/>
      <c r="T78" s="160"/>
      <c r="U78" s="158"/>
      <c r="V78" s="159"/>
      <c r="W78" s="157"/>
      <c r="X78" s="158"/>
      <c r="Y78" s="54"/>
      <c r="Z78" s="36"/>
      <c r="AA78" s="7"/>
      <c r="AB78" s="219"/>
      <c r="AC78" s="220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</row>
    <row r="79" spans="1:49" s="34" customFormat="1" ht="24.95" customHeight="1" x14ac:dyDescent="0.25">
      <c r="A79" s="105" t="s">
        <v>47</v>
      </c>
      <c r="B79" s="106" t="s">
        <v>21</v>
      </c>
      <c r="C79" s="107">
        <v>37</v>
      </c>
      <c r="D79" s="108">
        <v>0.5</v>
      </c>
      <c r="E79" s="163"/>
      <c r="F79" s="164"/>
      <c r="G79" s="169">
        <f>F79-E79</f>
        <v>0</v>
      </c>
      <c r="H79" s="163"/>
      <c r="I79" s="164"/>
      <c r="J79" s="163">
        <f>I79-H79</f>
        <v>0</v>
      </c>
      <c r="K79" s="175"/>
      <c r="L79" s="173"/>
      <c r="M79" s="170">
        <f>L79-K79</f>
        <v>0</v>
      </c>
      <c r="N79" s="156"/>
      <c r="O79" s="210"/>
      <c r="P79" s="171">
        <f>O79-N79</f>
        <v>0</v>
      </c>
      <c r="Q79" s="163"/>
      <c r="R79" s="164"/>
      <c r="S79" s="170">
        <f>R79-Q79</f>
        <v>0</v>
      </c>
      <c r="T79" s="175"/>
      <c r="U79" s="173"/>
      <c r="V79" s="174">
        <f>U79-T79</f>
        <v>0</v>
      </c>
      <c r="W79" s="172"/>
      <c r="X79" s="173"/>
      <c r="Y79" s="54">
        <f>X79-W79</f>
        <v>0</v>
      </c>
      <c r="Z79" s="36">
        <f>(Y79+V79+S79+P79+J79+G79+M79)*24</f>
        <v>0</v>
      </c>
      <c r="AA79" s="7"/>
      <c r="AB79" s="219"/>
      <c r="AC79" s="220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</row>
    <row r="80" spans="1:49" s="34" customFormat="1" ht="24.95" customHeight="1" thickBot="1" x14ac:dyDescent="0.3">
      <c r="A80" s="109" t="s">
        <v>23</v>
      </c>
      <c r="B80" s="85"/>
      <c r="C80" s="110"/>
      <c r="D80" s="87"/>
      <c r="E80" s="157"/>
      <c r="F80" s="158"/>
      <c r="G80" s="159"/>
      <c r="H80" s="214"/>
      <c r="I80" s="158"/>
      <c r="J80" s="157"/>
      <c r="K80" s="157"/>
      <c r="L80" s="158"/>
      <c r="M80" s="161"/>
      <c r="N80" s="157"/>
      <c r="O80" s="211"/>
      <c r="P80" s="162"/>
      <c r="Q80" s="214"/>
      <c r="R80" s="158"/>
      <c r="S80" s="161"/>
      <c r="T80" s="160"/>
      <c r="U80" s="158"/>
      <c r="V80" s="159"/>
      <c r="W80" s="157"/>
      <c r="X80" s="158"/>
      <c r="Y80" s="54"/>
      <c r="Z80" s="36"/>
      <c r="AA80" s="7"/>
      <c r="AB80" s="219"/>
      <c r="AC80" s="220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</row>
    <row r="81" spans="1:49" s="34" customFormat="1" ht="24.95" customHeight="1" x14ac:dyDescent="0.25">
      <c r="A81" s="78" t="s">
        <v>48</v>
      </c>
      <c r="B81" s="99" t="s">
        <v>13</v>
      </c>
      <c r="C81" s="80">
        <v>37</v>
      </c>
      <c r="D81" s="81">
        <v>0.75</v>
      </c>
      <c r="E81" s="163"/>
      <c r="F81" s="164"/>
      <c r="G81" s="169">
        <f>F81-E81</f>
        <v>0</v>
      </c>
      <c r="H81" s="156"/>
      <c r="I81" s="164"/>
      <c r="J81" s="163">
        <f>I81-H81</f>
        <v>0</v>
      </c>
      <c r="K81" s="156"/>
      <c r="L81" s="164"/>
      <c r="M81" s="170">
        <f>L81-K81</f>
        <v>0</v>
      </c>
      <c r="N81" s="156"/>
      <c r="O81" s="156"/>
      <c r="P81" s="171">
        <f>O81-N81</f>
        <v>0</v>
      </c>
      <c r="Q81" s="163"/>
      <c r="R81" s="164"/>
      <c r="S81" s="170">
        <f>R81-Q81</f>
        <v>0</v>
      </c>
      <c r="T81" s="156"/>
      <c r="U81" s="164"/>
      <c r="V81" s="169">
        <f>U81-T81</f>
        <v>0</v>
      </c>
      <c r="W81" s="163"/>
      <c r="X81" s="164"/>
      <c r="Y81" s="54">
        <f>X81-W81</f>
        <v>0</v>
      </c>
      <c r="Z81" s="36">
        <f>(Y81+V81+S81+P81+J81+G81+M81)*24</f>
        <v>0</v>
      </c>
      <c r="AA81" s="7"/>
      <c r="AB81" s="219"/>
      <c r="AC81" s="220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</row>
    <row r="82" spans="1:49" s="34" customFormat="1" ht="24.95" customHeight="1" thickBot="1" x14ac:dyDescent="0.3">
      <c r="A82" s="84"/>
      <c r="B82" s="85"/>
      <c r="C82" s="86"/>
      <c r="D82" s="87"/>
      <c r="E82" s="157"/>
      <c r="F82" s="158"/>
      <c r="G82" s="159"/>
      <c r="H82" s="160"/>
      <c r="I82" s="158"/>
      <c r="J82" s="157"/>
      <c r="K82" s="160"/>
      <c r="L82" s="158"/>
      <c r="M82" s="161"/>
      <c r="N82" s="160"/>
      <c r="O82" s="160"/>
      <c r="P82" s="162"/>
      <c r="Q82" s="160"/>
      <c r="R82" s="158"/>
      <c r="S82" s="161"/>
      <c r="T82" s="160"/>
      <c r="U82" s="158"/>
      <c r="V82" s="159"/>
      <c r="W82" s="157"/>
      <c r="X82" s="158"/>
      <c r="Y82" s="54"/>
      <c r="Z82" s="36"/>
      <c r="AA82" s="7"/>
      <c r="AB82" s="219"/>
      <c r="AC82" s="220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</row>
    <row r="83" spans="1:49" s="34" customFormat="1" ht="24.95" customHeight="1" x14ac:dyDescent="0.25">
      <c r="A83" s="111" t="s">
        <v>49</v>
      </c>
      <c r="B83" s="79" t="s">
        <v>10</v>
      </c>
      <c r="C83" s="97">
        <v>37</v>
      </c>
      <c r="D83" s="98">
        <v>1</v>
      </c>
      <c r="E83" s="163"/>
      <c r="F83" s="164"/>
      <c r="G83" s="169">
        <f>F83-E83</f>
        <v>0</v>
      </c>
      <c r="H83" s="163"/>
      <c r="I83" s="164"/>
      <c r="J83" s="163">
        <f>I83-H83</f>
        <v>0</v>
      </c>
      <c r="K83" s="156"/>
      <c r="L83" s="164"/>
      <c r="M83" s="170">
        <f>L83-K83</f>
        <v>0</v>
      </c>
      <c r="N83" s="156"/>
      <c r="O83" s="156"/>
      <c r="P83" s="171">
        <f>O83-N83</f>
        <v>0</v>
      </c>
      <c r="Q83" s="163"/>
      <c r="R83" s="164"/>
      <c r="S83" s="170">
        <f>R83-Q83</f>
        <v>0</v>
      </c>
      <c r="T83" s="156"/>
      <c r="U83" s="164"/>
      <c r="V83" s="169">
        <f>U83-T83</f>
        <v>0</v>
      </c>
      <c r="W83" s="163"/>
      <c r="X83" s="164"/>
      <c r="Y83" s="54">
        <f>X83-W83</f>
        <v>0</v>
      </c>
      <c r="Z83" s="36">
        <f>(Y83+V83+S83+P83+J83+G83+M83)*24</f>
        <v>0</v>
      </c>
      <c r="AA83" s="7"/>
      <c r="AB83" s="219"/>
      <c r="AC83" s="220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</row>
    <row r="84" spans="1:49" s="34" customFormat="1" ht="24.95" customHeight="1" thickBot="1" x14ac:dyDescent="0.3">
      <c r="A84" s="109"/>
      <c r="B84" s="85"/>
      <c r="C84" s="110"/>
      <c r="D84" s="87"/>
      <c r="E84" s="157"/>
      <c r="F84" s="158"/>
      <c r="G84" s="159"/>
      <c r="H84" s="157"/>
      <c r="I84" s="158"/>
      <c r="J84" s="157"/>
      <c r="K84" s="160"/>
      <c r="L84" s="158"/>
      <c r="M84" s="161"/>
      <c r="N84" s="160"/>
      <c r="O84" s="160"/>
      <c r="P84" s="162"/>
      <c r="Q84" s="157"/>
      <c r="R84" s="158"/>
      <c r="S84" s="161"/>
      <c r="T84" s="160"/>
      <c r="U84" s="158"/>
      <c r="V84" s="159"/>
      <c r="W84" s="160"/>
      <c r="X84" s="158"/>
      <c r="Y84" s="54"/>
      <c r="Z84" s="36"/>
      <c r="AA84" s="7"/>
      <c r="AB84" s="219"/>
      <c r="AC84" s="220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</row>
    <row r="85" spans="1:49" s="34" customFormat="1" ht="24.95" customHeight="1" x14ac:dyDescent="0.25">
      <c r="A85" s="78" t="s">
        <v>50</v>
      </c>
      <c r="B85" s="99" t="s">
        <v>13</v>
      </c>
      <c r="C85" s="80">
        <v>37</v>
      </c>
      <c r="D85" s="81">
        <v>1</v>
      </c>
      <c r="E85" s="172"/>
      <c r="F85" s="173"/>
      <c r="G85" s="174">
        <f>F85-E85</f>
        <v>0</v>
      </c>
      <c r="H85" s="172"/>
      <c r="I85" s="173"/>
      <c r="J85" s="172">
        <f>I85-H85</f>
        <v>0</v>
      </c>
      <c r="K85" s="175"/>
      <c r="L85" s="173"/>
      <c r="M85" s="176">
        <f>L85-K85</f>
        <v>0</v>
      </c>
      <c r="N85" s="175"/>
      <c r="O85" s="212"/>
      <c r="P85" s="177">
        <f>O85-N85</f>
        <v>0</v>
      </c>
      <c r="Q85" s="172"/>
      <c r="R85" s="173"/>
      <c r="S85" s="176">
        <f>R85-Q85</f>
        <v>0</v>
      </c>
      <c r="T85" s="175"/>
      <c r="U85" s="173"/>
      <c r="V85" s="174">
        <f>U85-T85</f>
        <v>0</v>
      </c>
      <c r="W85" s="172"/>
      <c r="X85" s="173"/>
      <c r="Y85" s="54">
        <f>X85-W85</f>
        <v>0</v>
      </c>
      <c r="Z85" s="36">
        <f>(Y85+V85+S85+P85+J85+G85+M85)*24</f>
        <v>0</v>
      </c>
      <c r="AA85" s="7"/>
      <c r="AB85" s="219"/>
      <c r="AC85" s="220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</row>
    <row r="86" spans="1:49" s="34" customFormat="1" ht="24.95" customHeight="1" thickBot="1" x14ac:dyDescent="0.3">
      <c r="A86" s="84"/>
      <c r="B86" s="85"/>
      <c r="C86" s="86"/>
      <c r="D86" s="87"/>
      <c r="E86" s="157"/>
      <c r="F86" s="158"/>
      <c r="G86" s="159"/>
      <c r="H86" s="157"/>
      <c r="I86" s="158"/>
      <c r="J86" s="157"/>
      <c r="K86" s="160"/>
      <c r="L86" s="158"/>
      <c r="M86" s="161"/>
      <c r="N86" s="160"/>
      <c r="O86" s="211"/>
      <c r="P86" s="162"/>
      <c r="Q86" s="157"/>
      <c r="R86" s="158"/>
      <c r="S86" s="161"/>
      <c r="T86" s="160"/>
      <c r="U86" s="158"/>
      <c r="V86" s="159"/>
      <c r="W86" s="160"/>
      <c r="X86" s="158"/>
      <c r="Y86" s="54"/>
      <c r="Z86" s="36"/>
      <c r="AA86" s="7"/>
      <c r="AB86" s="219"/>
      <c r="AC86" s="220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</row>
    <row r="87" spans="1:49" s="34" customFormat="1" ht="24.95" customHeight="1" x14ac:dyDescent="0.25">
      <c r="A87" s="91" t="s">
        <v>0</v>
      </c>
      <c r="B87" s="79" t="s">
        <v>14</v>
      </c>
      <c r="C87" s="97">
        <v>37</v>
      </c>
      <c r="D87" s="98">
        <v>1</v>
      </c>
      <c r="E87" s="172"/>
      <c r="F87" s="173"/>
      <c r="G87" s="174">
        <f>F87-E87</f>
        <v>0</v>
      </c>
      <c r="H87" s="172"/>
      <c r="I87" s="173"/>
      <c r="J87" s="172">
        <f>I87-H87</f>
        <v>0</v>
      </c>
      <c r="K87" s="175"/>
      <c r="L87" s="173"/>
      <c r="M87" s="176">
        <f>L87-K87</f>
        <v>0</v>
      </c>
      <c r="N87" s="175"/>
      <c r="O87" s="175"/>
      <c r="P87" s="177">
        <f>O87-N87</f>
        <v>0</v>
      </c>
      <c r="Q87" s="172"/>
      <c r="R87" s="173"/>
      <c r="S87" s="176">
        <f>R87-Q87</f>
        <v>0</v>
      </c>
      <c r="T87" s="175"/>
      <c r="U87" s="173"/>
      <c r="V87" s="174">
        <f>U87-T87</f>
        <v>0</v>
      </c>
      <c r="W87" s="176"/>
      <c r="X87" s="173"/>
      <c r="Y87" s="54">
        <f>X87-W87</f>
        <v>0</v>
      </c>
      <c r="Z87" s="36">
        <f>(Y87+V87+S87+P87+J87+G87+M87)*24</f>
        <v>0</v>
      </c>
      <c r="AA87" s="7"/>
      <c r="AB87" s="219"/>
      <c r="AC87" s="220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</row>
    <row r="88" spans="1:49" s="34" customFormat="1" ht="24.95" customHeight="1" thickBot="1" x14ac:dyDescent="0.3">
      <c r="A88" s="84"/>
      <c r="B88" s="85"/>
      <c r="C88" s="86"/>
      <c r="D88" s="87"/>
      <c r="E88" s="179"/>
      <c r="F88" s="180"/>
      <c r="G88" s="181"/>
      <c r="H88" s="179"/>
      <c r="I88" s="180"/>
      <c r="J88" s="179"/>
      <c r="K88" s="182"/>
      <c r="L88" s="180"/>
      <c r="M88" s="183"/>
      <c r="N88" s="182"/>
      <c r="O88" s="215"/>
      <c r="P88" s="184"/>
      <c r="Q88" s="179"/>
      <c r="R88" s="180"/>
      <c r="S88" s="183"/>
      <c r="T88" s="182"/>
      <c r="U88" s="168"/>
      <c r="V88" s="181"/>
      <c r="W88" s="183"/>
      <c r="X88" s="180"/>
      <c r="Y88" s="54"/>
      <c r="Z88" s="36"/>
      <c r="AA88" s="7"/>
      <c r="AB88" s="219"/>
      <c r="AC88" s="220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</row>
    <row r="89" spans="1:49" s="34" customFormat="1" ht="24.95" customHeight="1" x14ac:dyDescent="0.25">
      <c r="A89" s="100" t="s">
        <v>51</v>
      </c>
      <c r="B89" s="106" t="s">
        <v>21</v>
      </c>
      <c r="C89" s="107">
        <v>37</v>
      </c>
      <c r="D89" s="108">
        <v>0.5</v>
      </c>
      <c r="E89" s="172"/>
      <c r="F89" s="173"/>
      <c r="G89" s="174">
        <f>F89-E89</f>
        <v>0</v>
      </c>
      <c r="H89" s="172"/>
      <c r="I89" s="173"/>
      <c r="J89" s="172">
        <f>I89-H89</f>
        <v>0</v>
      </c>
      <c r="K89" s="175"/>
      <c r="L89" s="173"/>
      <c r="M89" s="176">
        <f>L89-K89</f>
        <v>0</v>
      </c>
      <c r="N89" s="175"/>
      <c r="O89" s="175"/>
      <c r="P89" s="177">
        <f>O89-N89</f>
        <v>0</v>
      </c>
      <c r="Q89" s="172"/>
      <c r="R89" s="173"/>
      <c r="S89" s="176">
        <f>R89-Q89</f>
        <v>0</v>
      </c>
      <c r="T89" s="175"/>
      <c r="U89" s="173"/>
      <c r="V89" s="174">
        <f>U89-T89</f>
        <v>0</v>
      </c>
      <c r="W89" s="172"/>
      <c r="X89" s="173"/>
      <c r="Y89" s="54">
        <f>X89-W89</f>
        <v>0</v>
      </c>
      <c r="Z89" s="36">
        <f>(Y89+V89+S89+P89+J89+G89+M89)*24</f>
        <v>0</v>
      </c>
      <c r="AA89" s="7"/>
      <c r="AB89" s="219"/>
      <c r="AC89" s="220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</row>
    <row r="90" spans="1:49" s="34" customFormat="1" ht="24.95" customHeight="1" thickBot="1" x14ac:dyDescent="0.3">
      <c r="A90" s="84" t="s">
        <v>23</v>
      </c>
      <c r="B90" s="85"/>
      <c r="C90" s="86"/>
      <c r="D90" s="87"/>
      <c r="E90" s="157"/>
      <c r="F90" s="158"/>
      <c r="G90" s="159"/>
      <c r="H90" s="157"/>
      <c r="I90" s="158"/>
      <c r="J90" s="157"/>
      <c r="K90" s="160"/>
      <c r="L90" s="158"/>
      <c r="M90" s="161"/>
      <c r="N90" s="160"/>
      <c r="O90" s="160"/>
      <c r="P90" s="162"/>
      <c r="Q90" s="157"/>
      <c r="R90" s="158"/>
      <c r="S90" s="161"/>
      <c r="T90" s="160"/>
      <c r="U90" s="158"/>
      <c r="V90" s="159"/>
      <c r="W90" s="160"/>
      <c r="X90" s="158"/>
      <c r="Y90" s="54"/>
      <c r="Z90" s="36"/>
      <c r="AA90" s="7"/>
      <c r="AB90" s="219"/>
      <c r="AC90" s="220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</row>
    <row r="91" spans="1:49" s="34" customFormat="1" ht="24.95" customHeight="1" x14ac:dyDescent="0.25">
      <c r="A91" s="111" t="s">
        <v>52</v>
      </c>
      <c r="B91" s="79" t="s">
        <v>13</v>
      </c>
      <c r="C91" s="97">
        <v>37</v>
      </c>
      <c r="D91" s="98">
        <v>1</v>
      </c>
      <c r="E91" s="172"/>
      <c r="F91" s="173"/>
      <c r="G91" s="174">
        <f>F91-E91</f>
        <v>0</v>
      </c>
      <c r="H91" s="172"/>
      <c r="I91" s="173"/>
      <c r="J91" s="172">
        <f>I91-H91</f>
        <v>0</v>
      </c>
      <c r="K91" s="175"/>
      <c r="L91" s="173"/>
      <c r="M91" s="176">
        <f>L91-K91</f>
        <v>0</v>
      </c>
      <c r="N91" s="175"/>
      <c r="O91" s="212"/>
      <c r="P91" s="177">
        <f>O91-N91</f>
        <v>0</v>
      </c>
      <c r="Q91" s="172"/>
      <c r="R91" s="173"/>
      <c r="S91" s="176">
        <f>R91-Q91</f>
        <v>0</v>
      </c>
      <c r="T91" s="175"/>
      <c r="U91" s="173"/>
      <c r="V91" s="174">
        <f>U91-T91</f>
        <v>0</v>
      </c>
      <c r="W91" s="172"/>
      <c r="X91" s="173"/>
      <c r="Y91" s="56">
        <f>X91-W91</f>
        <v>0</v>
      </c>
      <c r="Z91" s="52">
        <f>(G91+J91+M91+P91+S91+V91+Y91)*24</f>
        <v>0</v>
      </c>
      <c r="AA91" s="7"/>
      <c r="AB91" s="219"/>
      <c r="AC91" s="220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</row>
    <row r="92" spans="1:49" s="34" customFormat="1" ht="24.95" customHeight="1" thickBot="1" x14ac:dyDescent="0.3">
      <c r="A92" s="109"/>
      <c r="B92" s="85"/>
      <c r="C92" s="110"/>
      <c r="D92" s="87"/>
      <c r="E92" s="157"/>
      <c r="F92" s="158"/>
      <c r="G92" s="159"/>
      <c r="H92" s="157"/>
      <c r="I92" s="158"/>
      <c r="J92" s="157"/>
      <c r="K92" s="160"/>
      <c r="L92" s="158"/>
      <c r="M92" s="161"/>
      <c r="N92" s="160"/>
      <c r="O92" s="211"/>
      <c r="P92" s="162"/>
      <c r="Q92" s="157"/>
      <c r="R92" s="158"/>
      <c r="S92" s="161"/>
      <c r="T92" s="160"/>
      <c r="U92" s="158"/>
      <c r="V92" s="159"/>
      <c r="W92" s="160"/>
      <c r="X92" s="158"/>
      <c r="Y92" s="56"/>
      <c r="Z92" s="52"/>
      <c r="AA92" s="7"/>
      <c r="AB92" s="219"/>
      <c r="AC92" s="220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</row>
    <row r="93" spans="1:49" s="34" customFormat="1" ht="24.95" customHeight="1" x14ac:dyDescent="0.25">
      <c r="A93" s="78" t="s">
        <v>53</v>
      </c>
      <c r="B93" s="99" t="s">
        <v>10</v>
      </c>
      <c r="C93" s="80">
        <v>37</v>
      </c>
      <c r="D93" s="81">
        <v>1</v>
      </c>
      <c r="E93" s="163"/>
      <c r="F93" s="164"/>
      <c r="G93" s="174">
        <f>F93-E93</f>
        <v>0</v>
      </c>
      <c r="H93" s="172"/>
      <c r="I93" s="173"/>
      <c r="J93" s="172">
        <f>I93-H93</f>
        <v>0</v>
      </c>
      <c r="K93" s="175"/>
      <c r="L93" s="173"/>
      <c r="M93" s="176">
        <f>L93-K93</f>
        <v>0</v>
      </c>
      <c r="N93" s="175"/>
      <c r="O93" s="212"/>
      <c r="P93" s="177">
        <f>O93-N93</f>
        <v>0</v>
      </c>
      <c r="Q93" s="172"/>
      <c r="R93" s="173"/>
      <c r="S93" s="176">
        <f>R93-Q93</f>
        <v>0</v>
      </c>
      <c r="T93" s="175"/>
      <c r="U93" s="173"/>
      <c r="V93" s="174">
        <f>U93-T93</f>
        <v>0</v>
      </c>
      <c r="W93" s="172"/>
      <c r="X93" s="173"/>
      <c r="Y93" s="54">
        <f>X93-W93</f>
        <v>0</v>
      </c>
      <c r="Z93" s="36">
        <f>(Y93+V93+S93+P93+J93+G93+M93)*24</f>
        <v>0</v>
      </c>
      <c r="AA93" s="7"/>
      <c r="AB93" s="219"/>
      <c r="AC93" s="220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</row>
    <row r="94" spans="1:49" s="34" customFormat="1" ht="24.95" customHeight="1" thickBot="1" x14ac:dyDescent="0.3">
      <c r="A94" s="84"/>
      <c r="B94" s="85"/>
      <c r="C94" s="86"/>
      <c r="D94" s="87"/>
      <c r="E94" s="157"/>
      <c r="F94" s="158"/>
      <c r="G94" s="159"/>
      <c r="H94" s="157"/>
      <c r="I94" s="158"/>
      <c r="J94" s="157"/>
      <c r="K94" s="160"/>
      <c r="L94" s="158"/>
      <c r="M94" s="161"/>
      <c r="N94" s="160"/>
      <c r="O94" s="211"/>
      <c r="P94" s="162"/>
      <c r="Q94" s="157"/>
      <c r="R94" s="158"/>
      <c r="S94" s="161"/>
      <c r="T94" s="160"/>
      <c r="U94" s="158"/>
      <c r="V94" s="159"/>
      <c r="W94" s="157"/>
      <c r="X94" s="158"/>
      <c r="Y94" s="54"/>
      <c r="Z94" s="36"/>
      <c r="AA94" s="7"/>
      <c r="AB94" s="219"/>
      <c r="AC94" s="220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</row>
    <row r="95" spans="1:49" s="34" customFormat="1" ht="24.95" customHeight="1" x14ac:dyDescent="0.25">
      <c r="A95" s="78" t="s">
        <v>54</v>
      </c>
      <c r="B95" s="99" t="s">
        <v>10</v>
      </c>
      <c r="C95" s="80">
        <v>37</v>
      </c>
      <c r="D95" s="81">
        <v>1</v>
      </c>
      <c r="E95" s="172"/>
      <c r="F95" s="173"/>
      <c r="G95" s="174">
        <f>F95-E95</f>
        <v>0</v>
      </c>
      <c r="H95" s="172"/>
      <c r="I95" s="173"/>
      <c r="J95" s="172">
        <f>I95-H95</f>
        <v>0</v>
      </c>
      <c r="K95" s="175"/>
      <c r="L95" s="173"/>
      <c r="M95" s="176">
        <f>L95-K95</f>
        <v>0</v>
      </c>
      <c r="N95" s="175"/>
      <c r="O95" s="175"/>
      <c r="P95" s="177">
        <f>O95-N95</f>
        <v>0</v>
      </c>
      <c r="Q95" s="172"/>
      <c r="R95" s="173"/>
      <c r="S95" s="176">
        <f>R95-Q95</f>
        <v>0</v>
      </c>
      <c r="T95" s="175"/>
      <c r="U95" s="173"/>
      <c r="V95" s="174">
        <f>U95-T95</f>
        <v>0</v>
      </c>
      <c r="W95" s="172"/>
      <c r="X95" s="173"/>
      <c r="Y95" s="54">
        <f>X95-W95</f>
        <v>0</v>
      </c>
      <c r="Z95" s="36">
        <f>(Y95+V95+S95+P95+J95+G95+M95)*24</f>
        <v>0</v>
      </c>
      <c r="AA95" s="7"/>
      <c r="AB95" s="219"/>
      <c r="AC95" s="220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</row>
    <row r="96" spans="1:49" s="34" customFormat="1" ht="24.95" customHeight="1" thickBot="1" x14ac:dyDescent="0.3">
      <c r="A96" s="84"/>
      <c r="B96" s="85"/>
      <c r="C96" s="86"/>
      <c r="D96" s="87"/>
      <c r="E96" s="157"/>
      <c r="F96" s="158"/>
      <c r="G96" s="159"/>
      <c r="H96" s="157"/>
      <c r="I96" s="158"/>
      <c r="J96" s="157"/>
      <c r="K96" s="160"/>
      <c r="L96" s="158"/>
      <c r="M96" s="161"/>
      <c r="N96" s="160"/>
      <c r="O96" s="160"/>
      <c r="P96" s="162"/>
      <c r="Q96" s="157"/>
      <c r="R96" s="158"/>
      <c r="S96" s="161"/>
      <c r="T96" s="160"/>
      <c r="U96" s="158"/>
      <c r="V96" s="159"/>
      <c r="W96" s="157"/>
      <c r="X96" s="158"/>
      <c r="Y96" s="54"/>
      <c r="Z96" s="36"/>
      <c r="AA96" s="7"/>
      <c r="AB96" s="219"/>
      <c r="AC96" s="220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</row>
    <row r="97" spans="1:49" s="34" customFormat="1" ht="24.95" customHeight="1" x14ac:dyDescent="0.25">
      <c r="A97" s="78" t="s">
        <v>55</v>
      </c>
      <c r="B97" s="99" t="s">
        <v>11</v>
      </c>
      <c r="C97" s="80">
        <v>37</v>
      </c>
      <c r="D97" s="81">
        <v>1</v>
      </c>
      <c r="E97" s="163"/>
      <c r="F97" s="164"/>
      <c r="G97" s="169">
        <f>F97-E97</f>
        <v>0</v>
      </c>
      <c r="H97" s="163"/>
      <c r="I97" s="164"/>
      <c r="J97" s="163">
        <f>I97-H97</f>
        <v>0</v>
      </c>
      <c r="K97" s="156"/>
      <c r="L97" s="164"/>
      <c r="M97" s="170">
        <f>L97-K97</f>
        <v>0</v>
      </c>
      <c r="N97" s="156"/>
      <c r="O97" s="156"/>
      <c r="P97" s="171">
        <f>O97-N97</f>
        <v>0</v>
      </c>
      <c r="Q97" s="163"/>
      <c r="R97" s="164"/>
      <c r="S97" s="170">
        <f>R97-Q97</f>
        <v>0</v>
      </c>
      <c r="T97" s="156"/>
      <c r="U97" s="164"/>
      <c r="V97" s="169">
        <f>U97-T97</f>
        <v>0</v>
      </c>
      <c r="W97" s="163"/>
      <c r="X97" s="164"/>
      <c r="Y97" s="56">
        <f>X97-W97</f>
        <v>0</v>
      </c>
      <c r="Z97" s="52">
        <f>(G97+J97+M97+P97+S97+V97+Y97)*24</f>
        <v>0</v>
      </c>
      <c r="AA97" s="7"/>
      <c r="AB97" s="219"/>
      <c r="AC97" s="220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</row>
    <row r="98" spans="1:49" s="34" customFormat="1" ht="24.95" customHeight="1" thickBot="1" x14ac:dyDescent="0.3">
      <c r="A98" s="84"/>
      <c r="B98" s="85"/>
      <c r="C98" s="86"/>
      <c r="D98" s="87"/>
      <c r="E98" s="157"/>
      <c r="F98" s="158"/>
      <c r="G98" s="159"/>
      <c r="H98" s="157"/>
      <c r="I98" s="158"/>
      <c r="J98" s="157"/>
      <c r="K98" s="160"/>
      <c r="L98" s="158"/>
      <c r="M98" s="161"/>
      <c r="N98" s="160"/>
      <c r="O98" s="160"/>
      <c r="P98" s="162"/>
      <c r="Q98" s="157"/>
      <c r="R98" s="158"/>
      <c r="S98" s="161"/>
      <c r="T98" s="157"/>
      <c r="U98" s="158"/>
      <c r="V98" s="159"/>
      <c r="W98" s="157"/>
      <c r="X98" s="158"/>
      <c r="Y98" s="56"/>
      <c r="Z98" s="52"/>
      <c r="AA98" s="7"/>
      <c r="AB98" s="219"/>
      <c r="AC98" s="220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</row>
    <row r="99" spans="1:49" s="34" customFormat="1" ht="24.95" customHeight="1" x14ac:dyDescent="0.25">
      <c r="A99" s="78" t="s">
        <v>1</v>
      </c>
      <c r="B99" s="99" t="s">
        <v>10</v>
      </c>
      <c r="C99" s="80">
        <v>37</v>
      </c>
      <c r="D99" s="81">
        <v>0.8</v>
      </c>
      <c r="E99" s="172"/>
      <c r="F99" s="173"/>
      <c r="G99" s="174">
        <f>F99-E99</f>
        <v>0</v>
      </c>
      <c r="H99" s="172"/>
      <c r="I99" s="173"/>
      <c r="J99" s="172">
        <f>I99-H99</f>
        <v>0</v>
      </c>
      <c r="K99" s="175"/>
      <c r="L99" s="173"/>
      <c r="M99" s="176">
        <f>L99-K99</f>
        <v>0</v>
      </c>
      <c r="N99" s="175"/>
      <c r="O99" s="212"/>
      <c r="P99" s="177">
        <f>O99-N99</f>
        <v>0</v>
      </c>
      <c r="Q99" s="172"/>
      <c r="R99" s="173"/>
      <c r="S99" s="176">
        <f>R99-Q99</f>
        <v>0</v>
      </c>
      <c r="T99" s="156"/>
      <c r="U99" s="164"/>
      <c r="V99" s="174">
        <f>U99-T99</f>
        <v>0</v>
      </c>
      <c r="W99" s="172"/>
      <c r="X99" s="173"/>
      <c r="Y99" s="54">
        <f>X99-W99</f>
        <v>0</v>
      </c>
      <c r="Z99" s="36">
        <f>(Y99+V99+S99+P99+J99+G99+M99)*24</f>
        <v>0</v>
      </c>
      <c r="AA99" s="7"/>
      <c r="AB99" s="219"/>
      <c r="AC99" s="220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</row>
    <row r="100" spans="1:49" s="34" customFormat="1" ht="24.95" customHeight="1" thickBot="1" x14ac:dyDescent="0.3">
      <c r="A100" s="84"/>
      <c r="B100" s="85"/>
      <c r="C100" s="86"/>
      <c r="D100" s="87"/>
      <c r="E100" s="157"/>
      <c r="F100" s="158"/>
      <c r="G100" s="159"/>
      <c r="H100" s="157"/>
      <c r="I100" s="158"/>
      <c r="J100" s="157"/>
      <c r="K100" s="160"/>
      <c r="L100" s="158"/>
      <c r="M100" s="161"/>
      <c r="N100" s="160"/>
      <c r="O100" s="211"/>
      <c r="P100" s="162"/>
      <c r="Q100" s="157"/>
      <c r="R100" s="158"/>
      <c r="S100" s="161"/>
      <c r="T100" s="157"/>
      <c r="U100" s="158"/>
      <c r="V100" s="159"/>
      <c r="W100" s="157"/>
      <c r="X100" s="158"/>
      <c r="Y100" s="54"/>
      <c r="Z100" s="36"/>
      <c r="AA100" s="7"/>
      <c r="AB100" s="219"/>
      <c r="AC100" s="220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</row>
    <row r="101" spans="1:49" s="34" customFormat="1" ht="24.95" customHeight="1" x14ac:dyDescent="0.25">
      <c r="A101" s="113" t="s">
        <v>56</v>
      </c>
      <c r="B101" s="101" t="s">
        <v>3</v>
      </c>
      <c r="C101" s="114">
        <v>37</v>
      </c>
      <c r="D101" s="115">
        <v>0.75</v>
      </c>
      <c r="E101" s="172"/>
      <c r="F101" s="173"/>
      <c r="G101" s="174">
        <f>F101-E101</f>
        <v>0</v>
      </c>
      <c r="H101" s="172"/>
      <c r="I101" s="173"/>
      <c r="J101" s="172">
        <f>I101-H101</f>
        <v>0</v>
      </c>
      <c r="K101" s="175"/>
      <c r="L101" s="173"/>
      <c r="M101" s="176">
        <f>L101-K101</f>
        <v>0</v>
      </c>
      <c r="N101" s="175"/>
      <c r="O101" s="175"/>
      <c r="P101" s="177">
        <f>O101-N101</f>
        <v>0</v>
      </c>
      <c r="Q101" s="172"/>
      <c r="R101" s="173"/>
      <c r="S101" s="176">
        <f>R101-Q101</f>
        <v>0</v>
      </c>
      <c r="T101" s="175"/>
      <c r="U101" s="175"/>
      <c r="V101" s="177">
        <f>U101-T101</f>
        <v>0</v>
      </c>
      <c r="W101" s="172"/>
      <c r="X101" s="173"/>
      <c r="Y101" s="54">
        <f>X101-W101</f>
        <v>0</v>
      </c>
      <c r="Z101" s="36">
        <f>(Y101+V101+S101+P101+J101+G101+M101)*24</f>
        <v>0</v>
      </c>
      <c r="AA101" s="7"/>
      <c r="AB101" s="219"/>
      <c r="AC101" s="220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</row>
    <row r="102" spans="1:49" s="34" customFormat="1" ht="24.95" customHeight="1" thickBot="1" x14ac:dyDescent="0.3">
      <c r="A102" s="104"/>
      <c r="B102" s="85"/>
      <c r="C102" s="86"/>
      <c r="D102" s="87"/>
      <c r="E102" s="157"/>
      <c r="F102" s="158"/>
      <c r="G102" s="159"/>
      <c r="H102" s="157"/>
      <c r="I102" s="158"/>
      <c r="J102" s="157"/>
      <c r="K102" s="160"/>
      <c r="L102" s="158"/>
      <c r="M102" s="161"/>
      <c r="N102" s="160"/>
      <c r="O102" s="160"/>
      <c r="P102" s="162"/>
      <c r="Q102" s="157"/>
      <c r="R102" s="158"/>
      <c r="S102" s="161"/>
      <c r="T102" s="160"/>
      <c r="U102" s="160"/>
      <c r="V102" s="162"/>
      <c r="W102" s="157"/>
      <c r="X102" s="158"/>
      <c r="Y102" s="54"/>
      <c r="Z102" s="36"/>
      <c r="AA102" s="7"/>
      <c r="AB102" s="219"/>
      <c r="AC102" s="220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</row>
    <row r="103" spans="1:49" s="34" customFormat="1" ht="24.95" customHeight="1" x14ac:dyDescent="0.25">
      <c r="A103" s="91" t="s">
        <v>57</v>
      </c>
      <c r="B103" s="99" t="s">
        <v>13</v>
      </c>
      <c r="C103" s="80">
        <v>37</v>
      </c>
      <c r="D103" s="81">
        <v>1</v>
      </c>
      <c r="E103" s="172"/>
      <c r="F103" s="173"/>
      <c r="G103" s="174">
        <f>F103-E103</f>
        <v>0</v>
      </c>
      <c r="H103" s="172"/>
      <c r="I103" s="173"/>
      <c r="J103" s="172">
        <f>I103-H103</f>
        <v>0</v>
      </c>
      <c r="K103" s="175"/>
      <c r="L103" s="173"/>
      <c r="M103" s="176">
        <f>L103-K103</f>
        <v>0</v>
      </c>
      <c r="N103" s="175"/>
      <c r="O103" s="175"/>
      <c r="P103" s="177">
        <f>O103-N103</f>
        <v>0</v>
      </c>
      <c r="Q103" s="172"/>
      <c r="R103" s="173"/>
      <c r="S103" s="176">
        <f>R103-Q103</f>
        <v>0</v>
      </c>
      <c r="T103" s="175"/>
      <c r="U103" s="173"/>
      <c r="V103" s="174">
        <f>U103-T103</f>
        <v>0</v>
      </c>
      <c r="W103" s="172"/>
      <c r="X103" s="173"/>
      <c r="Y103" s="54">
        <f>X103-W103</f>
        <v>0</v>
      </c>
      <c r="Z103" s="36">
        <f>(Y103+V103+S103+P103+J103+G103+M103)*24</f>
        <v>0</v>
      </c>
      <c r="AA103" s="7"/>
      <c r="AB103" s="219"/>
      <c r="AC103" s="220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</row>
    <row r="104" spans="1:49" s="34" customFormat="1" ht="24.95" customHeight="1" thickBot="1" x14ac:dyDescent="0.3">
      <c r="A104" s="84"/>
      <c r="B104" s="85"/>
      <c r="C104" s="86"/>
      <c r="D104" s="87"/>
      <c r="E104" s="157"/>
      <c r="F104" s="158"/>
      <c r="G104" s="159"/>
      <c r="H104" s="157"/>
      <c r="I104" s="158"/>
      <c r="J104" s="157"/>
      <c r="K104" s="160"/>
      <c r="L104" s="158"/>
      <c r="M104" s="161"/>
      <c r="N104" s="160"/>
      <c r="O104" s="160"/>
      <c r="P104" s="162"/>
      <c r="Q104" s="157"/>
      <c r="R104" s="158"/>
      <c r="S104" s="161"/>
      <c r="T104" s="160"/>
      <c r="U104" s="162"/>
      <c r="V104" s="178"/>
      <c r="W104" s="157"/>
      <c r="X104" s="158"/>
      <c r="Y104" s="54"/>
      <c r="Z104" s="36"/>
      <c r="AA104" s="7"/>
      <c r="AB104" s="219"/>
      <c r="AC104" s="220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</row>
    <row r="105" spans="1:49" s="34" customFormat="1" ht="24.95" customHeight="1" x14ac:dyDescent="0.25">
      <c r="A105" s="116" t="s">
        <v>36</v>
      </c>
      <c r="B105" s="117"/>
      <c r="C105" s="114"/>
      <c r="D105" s="115"/>
      <c r="E105" s="172"/>
      <c r="F105" s="173"/>
      <c r="G105" s="174">
        <f>F105-E105</f>
        <v>0</v>
      </c>
      <c r="H105" s="163"/>
      <c r="I105" s="164"/>
      <c r="J105" s="172">
        <f>I105-H105</f>
        <v>0</v>
      </c>
      <c r="K105" s="175"/>
      <c r="L105" s="173"/>
      <c r="M105" s="176">
        <f>L105-K105</f>
        <v>0</v>
      </c>
      <c r="N105" s="175"/>
      <c r="O105" s="173"/>
      <c r="P105" s="177">
        <f>O105-N105</f>
        <v>0</v>
      </c>
      <c r="Q105" s="172"/>
      <c r="R105" s="173"/>
      <c r="S105" s="176">
        <f>R105-Q105</f>
        <v>0</v>
      </c>
      <c r="T105" s="175"/>
      <c r="U105" s="173"/>
      <c r="V105" s="174">
        <f>U105-T105</f>
        <v>0</v>
      </c>
      <c r="W105" s="172"/>
      <c r="X105" s="173"/>
      <c r="Y105" s="54">
        <f>X105-W105</f>
        <v>0</v>
      </c>
      <c r="Z105" s="36">
        <f>(Y105+V105+S105+P105+J105+G105+M105)*24</f>
        <v>0</v>
      </c>
      <c r="AA105" s="7"/>
      <c r="AB105" s="219"/>
      <c r="AC105" s="220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</row>
    <row r="106" spans="1:49" s="34" customFormat="1" ht="24.95" customHeight="1" thickBot="1" x14ac:dyDescent="0.3">
      <c r="A106" s="84"/>
      <c r="B106" s="85"/>
      <c r="C106" s="86"/>
      <c r="D106" s="87"/>
      <c r="E106" s="122"/>
      <c r="F106" s="216"/>
      <c r="G106" s="58"/>
      <c r="H106" s="128"/>
      <c r="I106" s="120"/>
      <c r="J106" s="58"/>
      <c r="K106" s="121"/>
      <c r="L106" s="120"/>
      <c r="M106" s="58"/>
      <c r="N106" s="121"/>
      <c r="O106" s="120"/>
      <c r="P106" s="62"/>
      <c r="Q106" s="88"/>
      <c r="R106" s="89"/>
      <c r="S106" s="58"/>
      <c r="T106" s="121"/>
      <c r="U106" s="120"/>
      <c r="V106" s="58"/>
      <c r="W106" s="121"/>
      <c r="X106" s="61"/>
      <c r="Y106" s="54"/>
      <c r="Z106" s="36"/>
      <c r="AA106" s="7"/>
      <c r="AB106" s="219"/>
      <c r="AC106" s="220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</row>
    <row r="107" spans="1:49" s="34" customFormat="1" ht="24.95" customHeight="1" x14ac:dyDescent="0.25">
      <c r="A107" s="116" t="s">
        <v>37</v>
      </c>
      <c r="B107" s="117"/>
      <c r="C107" s="114"/>
      <c r="D107" s="115"/>
      <c r="E107" s="118"/>
      <c r="F107" s="95"/>
      <c r="G107" s="57">
        <f t="shared" ref="G107" si="5">F107-E107</f>
        <v>0</v>
      </c>
      <c r="H107" s="112"/>
      <c r="I107" s="83"/>
      <c r="J107" s="59">
        <f t="shared" ref="J107" si="6">I107-H107</f>
        <v>0</v>
      </c>
      <c r="K107" s="82"/>
      <c r="L107" s="95"/>
      <c r="M107" s="59">
        <f t="shared" ref="M107" si="7">L107-K107</f>
        <v>0</v>
      </c>
      <c r="N107" s="119"/>
      <c r="O107" s="217"/>
      <c r="P107" s="60">
        <f t="shared" ref="P107" si="8">O107-N107</f>
        <v>0</v>
      </c>
      <c r="Q107" s="112"/>
      <c r="R107" s="83"/>
      <c r="S107" s="59">
        <f t="shared" ref="S107" si="9">R107-Q107</f>
        <v>0</v>
      </c>
      <c r="T107" s="156"/>
      <c r="U107" s="164"/>
      <c r="V107" s="174">
        <f>U107-T107</f>
        <v>0</v>
      </c>
      <c r="W107" s="163"/>
      <c r="X107" s="164"/>
      <c r="Y107" s="54">
        <f>X107-W107</f>
        <v>0</v>
      </c>
      <c r="Z107" s="36">
        <f>(Y107+V107+S107+P107+J107+G107+M107)*24</f>
        <v>0</v>
      </c>
      <c r="AA107" s="7"/>
      <c r="AB107" s="219"/>
      <c r="AC107" s="220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</row>
    <row r="108" spans="1:49" s="34" customFormat="1" ht="24.95" customHeight="1" thickBot="1" x14ac:dyDescent="0.3">
      <c r="A108" s="84"/>
      <c r="B108" s="85"/>
      <c r="C108" s="86"/>
      <c r="D108" s="87"/>
      <c r="E108" s="122"/>
      <c r="F108" s="216"/>
      <c r="G108" s="58"/>
      <c r="H108" s="128"/>
      <c r="I108" s="120"/>
      <c r="J108" s="58"/>
      <c r="K108" s="90"/>
      <c r="L108" s="89"/>
      <c r="M108" s="58"/>
      <c r="N108" s="121"/>
      <c r="O108" s="120"/>
      <c r="P108" s="63"/>
      <c r="Q108" s="121"/>
      <c r="R108" s="89"/>
      <c r="S108" s="58"/>
      <c r="T108" s="121"/>
      <c r="U108" s="120"/>
      <c r="V108" s="58"/>
      <c r="W108" s="122"/>
      <c r="X108" s="61"/>
      <c r="Y108" s="64"/>
      <c r="Z108" s="36"/>
      <c r="AA108" s="7"/>
      <c r="AB108" s="219"/>
      <c r="AC108" s="220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</row>
    <row r="109" spans="1:49" s="34" customFormat="1" ht="24.95" customHeight="1" x14ac:dyDescent="0.25">
      <c r="A109" s="116" t="s">
        <v>37</v>
      </c>
      <c r="B109" s="117"/>
      <c r="C109" s="114"/>
      <c r="D109" s="115"/>
      <c r="E109" s="172"/>
      <c r="F109" s="173"/>
      <c r="G109" s="174">
        <f>F109-E109</f>
        <v>0</v>
      </c>
      <c r="H109" s="172"/>
      <c r="I109" s="173"/>
      <c r="J109" s="172">
        <f>I109-H109</f>
        <v>0</v>
      </c>
      <c r="K109" s="175"/>
      <c r="L109" s="173"/>
      <c r="M109" s="176">
        <f>L109-K109</f>
        <v>0</v>
      </c>
      <c r="N109" s="175"/>
      <c r="O109" s="173"/>
      <c r="P109" s="177">
        <f>O109-N109</f>
        <v>0</v>
      </c>
      <c r="Q109" s="172"/>
      <c r="R109" s="173"/>
      <c r="S109" s="176">
        <f>R109-Q109</f>
        <v>0</v>
      </c>
      <c r="T109" s="175"/>
      <c r="U109" s="173"/>
      <c r="V109" s="174">
        <f>U109-T109</f>
        <v>0</v>
      </c>
      <c r="W109" s="172"/>
      <c r="X109" s="173"/>
      <c r="Y109" s="54">
        <f>X109-W109</f>
        <v>0</v>
      </c>
      <c r="Z109" s="36">
        <f>(Y109+V109+S109+P109+J109+G109+M109)*24</f>
        <v>0</v>
      </c>
      <c r="AA109" s="7"/>
      <c r="AB109" s="219"/>
      <c r="AC109" s="220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</row>
    <row r="110" spans="1:49" s="34" customFormat="1" ht="24.95" customHeight="1" thickBot="1" x14ac:dyDescent="0.3">
      <c r="A110" s="84"/>
      <c r="B110" s="85"/>
      <c r="C110" s="86"/>
      <c r="D110" s="87"/>
      <c r="E110" s="122"/>
      <c r="F110" s="216"/>
      <c r="G110" s="58"/>
      <c r="H110" s="128"/>
      <c r="I110" s="120"/>
      <c r="J110" s="58"/>
      <c r="K110" s="121"/>
      <c r="L110" s="120"/>
      <c r="M110" s="58"/>
      <c r="N110" s="121"/>
      <c r="O110" s="120"/>
      <c r="P110" s="62"/>
      <c r="Q110" s="88"/>
      <c r="R110" s="89"/>
      <c r="S110" s="58"/>
      <c r="T110" s="121"/>
      <c r="U110" s="120"/>
      <c r="V110" s="58"/>
      <c r="W110" s="121"/>
      <c r="X110" s="61"/>
      <c r="Y110" s="54"/>
      <c r="Z110" s="36"/>
      <c r="AA110" s="7"/>
      <c r="AB110" s="219"/>
      <c r="AC110" s="220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</row>
    <row r="111" spans="1:49" s="34" customFormat="1" ht="24.95" customHeight="1" x14ac:dyDescent="0.25">
      <c r="A111" s="116" t="s">
        <v>37</v>
      </c>
      <c r="B111" s="117"/>
      <c r="C111" s="114"/>
      <c r="D111" s="115"/>
      <c r="E111" s="172"/>
      <c r="F111" s="173"/>
      <c r="G111" s="174">
        <f>F111-E111</f>
        <v>0</v>
      </c>
      <c r="H111" s="172"/>
      <c r="I111" s="173"/>
      <c r="J111" s="172">
        <f>I111-H111</f>
        <v>0</v>
      </c>
      <c r="K111" s="175"/>
      <c r="L111" s="173"/>
      <c r="M111" s="176">
        <f>L111-K111</f>
        <v>0</v>
      </c>
      <c r="N111" s="175"/>
      <c r="O111" s="173"/>
      <c r="P111" s="177">
        <f>O111-N111</f>
        <v>0</v>
      </c>
      <c r="Q111" s="172"/>
      <c r="R111" s="173"/>
      <c r="S111" s="176">
        <f>R111-Q111</f>
        <v>0</v>
      </c>
      <c r="T111" s="175"/>
      <c r="U111" s="173"/>
      <c r="V111" s="174">
        <f>U111-T111</f>
        <v>0</v>
      </c>
      <c r="W111" s="172"/>
      <c r="X111" s="173"/>
      <c r="Y111" s="54">
        <f>X111-W111</f>
        <v>0</v>
      </c>
      <c r="Z111" s="36">
        <f>(Y111+V111+S111+P111+J111+G111+M111)*24</f>
        <v>0</v>
      </c>
      <c r="AA111" s="7"/>
      <c r="AB111" s="219"/>
      <c r="AC111" s="220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</row>
    <row r="112" spans="1:49" s="34" customFormat="1" ht="24.95" customHeight="1" thickBot="1" x14ac:dyDescent="0.3">
      <c r="A112" s="84"/>
      <c r="B112" s="85"/>
      <c r="C112" s="86"/>
      <c r="D112" s="87"/>
      <c r="E112" s="122"/>
      <c r="F112" s="216"/>
      <c r="G112" s="58"/>
      <c r="H112" s="128"/>
      <c r="I112" s="120"/>
      <c r="J112" s="58"/>
      <c r="K112" s="121"/>
      <c r="L112" s="120"/>
      <c r="M112" s="58"/>
      <c r="N112" s="121"/>
      <c r="O112" s="120"/>
      <c r="P112" s="62"/>
      <c r="Q112" s="88"/>
      <c r="R112" s="89"/>
      <c r="S112" s="58"/>
      <c r="T112" s="121"/>
      <c r="U112" s="120"/>
      <c r="V112" s="58"/>
      <c r="W112" s="121"/>
      <c r="X112" s="61"/>
      <c r="Y112" s="54"/>
      <c r="Z112" s="36"/>
      <c r="AA112" s="7"/>
      <c r="AB112" s="219"/>
      <c r="AC112" s="220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</row>
    <row r="113" spans="1:49" s="34" customFormat="1" ht="24.95" customHeight="1" x14ac:dyDescent="0.25">
      <c r="A113" s="116" t="s">
        <v>37</v>
      </c>
      <c r="B113" s="117"/>
      <c r="C113" s="114"/>
      <c r="D113" s="115"/>
      <c r="E113" s="172"/>
      <c r="F113" s="173"/>
      <c r="G113" s="174">
        <f>F113-E113</f>
        <v>0</v>
      </c>
      <c r="H113" s="172"/>
      <c r="I113" s="173"/>
      <c r="J113" s="172">
        <f>I113-H113</f>
        <v>0</v>
      </c>
      <c r="K113" s="175"/>
      <c r="L113" s="173"/>
      <c r="M113" s="176">
        <f>L113-K113</f>
        <v>0</v>
      </c>
      <c r="N113" s="175"/>
      <c r="O113" s="173"/>
      <c r="P113" s="177">
        <f>O113-N113</f>
        <v>0</v>
      </c>
      <c r="Q113" s="172"/>
      <c r="R113" s="173"/>
      <c r="S113" s="176">
        <f>R113-Q113</f>
        <v>0</v>
      </c>
      <c r="T113" s="175"/>
      <c r="U113" s="173"/>
      <c r="V113" s="174">
        <f>U113-T113</f>
        <v>0</v>
      </c>
      <c r="W113" s="172"/>
      <c r="X113" s="173"/>
      <c r="Y113" s="54">
        <f>X113-W113</f>
        <v>0</v>
      </c>
      <c r="Z113" s="36">
        <f>(Y113+V113+S113+P113+J113+G113+M113)*24</f>
        <v>0</v>
      </c>
      <c r="AA113" s="7"/>
      <c r="AB113" s="219"/>
      <c r="AC113" s="220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</row>
    <row r="114" spans="1:49" s="34" customFormat="1" ht="24.95" customHeight="1" thickBot="1" x14ac:dyDescent="0.3">
      <c r="A114" s="84"/>
      <c r="B114" s="85"/>
      <c r="C114" s="86"/>
      <c r="D114" s="87"/>
      <c r="E114" s="122"/>
      <c r="F114" s="216"/>
      <c r="G114" s="58"/>
      <c r="H114" s="128"/>
      <c r="I114" s="120"/>
      <c r="J114" s="58"/>
      <c r="K114" s="121"/>
      <c r="L114" s="120"/>
      <c r="M114" s="58"/>
      <c r="N114" s="121"/>
      <c r="O114" s="120"/>
      <c r="P114" s="62"/>
      <c r="Q114" s="88"/>
      <c r="R114" s="89"/>
      <c r="S114" s="58"/>
      <c r="T114" s="121"/>
      <c r="U114" s="120"/>
      <c r="V114" s="58"/>
      <c r="W114" s="121"/>
      <c r="X114" s="61"/>
      <c r="Y114" s="54"/>
      <c r="Z114" s="36"/>
      <c r="AA114" s="7"/>
      <c r="AB114" s="219"/>
      <c r="AC114" s="220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</row>
    <row r="115" spans="1:49" s="34" customFormat="1" ht="24.95" customHeight="1" x14ac:dyDescent="0.25">
      <c r="A115" s="116" t="s">
        <v>37</v>
      </c>
      <c r="B115" s="117"/>
      <c r="C115" s="114"/>
      <c r="D115" s="115"/>
      <c r="E115" s="172"/>
      <c r="F115" s="173"/>
      <c r="G115" s="174">
        <f>F115-E115</f>
        <v>0</v>
      </c>
      <c r="H115" s="172"/>
      <c r="I115" s="173"/>
      <c r="J115" s="172">
        <f>I115-H115</f>
        <v>0</v>
      </c>
      <c r="K115" s="175"/>
      <c r="L115" s="173"/>
      <c r="M115" s="176">
        <f>L115-K115</f>
        <v>0</v>
      </c>
      <c r="N115" s="175"/>
      <c r="O115" s="173"/>
      <c r="P115" s="177">
        <f>O115-N115</f>
        <v>0</v>
      </c>
      <c r="Q115" s="172"/>
      <c r="R115" s="173"/>
      <c r="S115" s="176">
        <f>R115-Q115</f>
        <v>0</v>
      </c>
      <c r="T115" s="175"/>
      <c r="U115" s="173"/>
      <c r="V115" s="174">
        <f>U115-T115</f>
        <v>0</v>
      </c>
      <c r="W115" s="172"/>
      <c r="X115" s="173"/>
      <c r="Y115" s="54">
        <f>X115-W115</f>
        <v>0</v>
      </c>
      <c r="Z115" s="36">
        <f>(Y115+V115+S115+P115+J115+G115+M115)*24</f>
        <v>0</v>
      </c>
      <c r="AA115" s="7"/>
      <c r="AB115" s="219"/>
      <c r="AC115" s="220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</row>
    <row r="116" spans="1:49" s="34" customFormat="1" ht="24.95" customHeight="1" thickBot="1" x14ac:dyDescent="0.3">
      <c r="A116" s="84"/>
      <c r="B116" s="85"/>
      <c r="C116" s="86"/>
      <c r="D116" s="87"/>
      <c r="E116" s="122"/>
      <c r="F116" s="216"/>
      <c r="G116" s="58"/>
      <c r="H116" s="128"/>
      <c r="I116" s="120"/>
      <c r="J116" s="58"/>
      <c r="K116" s="121"/>
      <c r="L116" s="120"/>
      <c r="M116" s="58"/>
      <c r="N116" s="121"/>
      <c r="O116" s="120"/>
      <c r="P116" s="62"/>
      <c r="Q116" s="88"/>
      <c r="R116" s="89"/>
      <c r="S116" s="58"/>
      <c r="T116" s="121"/>
      <c r="U116" s="120"/>
      <c r="V116" s="58"/>
      <c r="W116" s="121"/>
      <c r="X116" s="61"/>
      <c r="Y116" s="54"/>
      <c r="Z116" s="36"/>
      <c r="AA116" s="7"/>
      <c r="AB116" s="219"/>
      <c r="AC116" s="220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</row>
    <row r="117" spans="1:49" s="34" customFormat="1" ht="24.95" customHeight="1" x14ac:dyDescent="0.25">
      <c r="B117" s="123"/>
      <c r="C117" s="124"/>
      <c r="D117" s="125" t="s">
        <v>0</v>
      </c>
      <c r="E117" s="127">
        <f>SUMPRODUCT((E63:E116&gt;=7.25/24)*(E63:E116&lt;=9.49/24))-SUMPRODUCT(--(E63:E116={"CP","FORM","AT","MAT","AM","EM"}))</f>
        <v>0</v>
      </c>
      <c r="F117" s="154"/>
      <c r="G117" s="155"/>
      <c r="H117" s="127">
        <f>SUMPRODUCT((H63:H116&gt;=7.25/24)*(H63:H116&lt;=9.49/24))-SUMPRODUCT(--(H63:H116={"CP","FORM","AT","MAT","AM","EM"}))</f>
        <v>0</v>
      </c>
      <c r="I117" s="155"/>
      <c r="J117" s="155"/>
      <c r="K117" s="127">
        <f>SUMPRODUCT((K63:K116&gt;=7.25/24)*(K63:K116&lt;=9.49/24))-SUMPRODUCT(--(K63:K116={"CP","FORM","AT","MAT","AM","EM"}))</f>
        <v>0</v>
      </c>
      <c r="L117" s="155"/>
      <c r="M117" s="155"/>
      <c r="N117" s="127">
        <f>SUMPRODUCT((N63:N116&gt;=7.25/24)*(N63:N116&lt;=9.49/24))-SUMPRODUCT(--(N63:N116={"CP","FORM","AT","MAT","AM","EM"}))</f>
        <v>0</v>
      </c>
      <c r="O117" s="155"/>
      <c r="P117" s="155"/>
      <c r="Q117" s="127">
        <f>SUMPRODUCT((Q63:Q116&gt;=7.25/24)*(Q63:Q116&lt;=9.49/24))-SUMPRODUCT(--(Q63:Q116={"CP","FORM","AT","MAT","AM","EM"}))</f>
        <v>0</v>
      </c>
      <c r="R117" s="155"/>
      <c r="S117" s="155"/>
      <c r="T117" s="127">
        <f>SUMPRODUCT((T63:T116&gt;=7.25/24)*(T63:T116&lt;=9.49/24))-SUMPRODUCT(--(T63:T116={"CP","FORM","AT","MAT","AM","EM"}))</f>
        <v>0</v>
      </c>
      <c r="U117" s="74"/>
      <c r="V117" s="74"/>
      <c r="W117" s="127">
        <f>SUMPRODUCT((W63:W116&gt;=7.25/24)*(W63:W116&lt;=9.49/24))-SUMPRODUCT(--(W63:W116={"CP","FORM","AT","MAT","AM","EM"}))</f>
        <v>0</v>
      </c>
      <c r="X117" s="155"/>
      <c r="AA117" s="7"/>
      <c r="AB117" s="219"/>
      <c r="AC117" s="220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</row>
    <row r="118" spans="1:49" s="34" customFormat="1" ht="24.95" customHeight="1" x14ac:dyDescent="0.25">
      <c r="B118" s="123"/>
      <c r="C118" s="124"/>
      <c r="D118" s="126" t="s">
        <v>1</v>
      </c>
      <c r="E118" s="127">
        <f>SUMPRODUCT((E63:E116&gt;=14/24)*(E63:E116&lt;=16/24))-SUMPRODUCT(--(F63:F116={"CP","FORM","AT","MAT","AM","EM"}))</f>
        <v>0</v>
      </c>
      <c r="F118" s="154"/>
      <c r="G118" s="155"/>
      <c r="H118" s="127">
        <f>SUMPRODUCT((H63:H116&gt;=14/24)*(H63:H116&lt;=16/24))-SUMPRODUCT(--(I63:I116={"CP","FORM","AT","MAT","AM","EM"}))</f>
        <v>0</v>
      </c>
      <c r="I118" s="155"/>
      <c r="J118" s="155"/>
      <c r="K118" s="127">
        <f>SUMPRODUCT((K63:K116&gt;=14/24)*(K63:K116&lt;=16/24))-SUMPRODUCT(--(L63:L116={"CP","FORM","AT","MAT","AM","EM"}))</f>
        <v>0</v>
      </c>
      <c r="L118" s="155"/>
      <c r="M118" s="155"/>
      <c r="N118" s="127">
        <f>SUMPRODUCT((N63:N116&gt;=14/24)*(N63:N116&lt;=16/24))-SUMPRODUCT(--(O63:O116={"CP","FORM","AT","MAT","AM","EM"}))</f>
        <v>0</v>
      </c>
      <c r="O118" s="155"/>
      <c r="P118" s="155"/>
      <c r="Q118" s="127">
        <f>SUMPRODUCT((Q63:Q116&gt;=14/24)*(Q63:Q116&lt;=16/24))-SUMPRODUCT(--(R63:R116={"CP","FORM","AT","MAT","AM","EM"}))</f>
        <v>0</v>
      </c>
      <c r="R118" s="155"/>
      <c r="S118" s="155"/>
      <c r="T118" s="127">
        <f>SUMPRODUCT((T63:T116&gt;=14/24)*(T63:T116&lt;=16/24))-SUMPRODUCT(--(U63:U116={"CP","FORM","AT","MAT","AM","EM"}))</f>
        <v>0</v>
      </c>
      <c r="U118" s="155"/>
      <c r="V118" s="155"/>
      <c r="W118" s="127">
        <f>SUMPRODUCT((W63:W116&gt;=14/24)*(W63:W116&lt;=16/24))-SUMPRODUCT(--(X63:X116={"CP","FORM","AT","MAT","AM","EM"}))</f>
        <v>0</v>
      </c>
      <c r="X118" s="155"/>
      <c r="AA118" s="7"/>
      <c r="AB118" s="219"/>
      <c r="AC118" s="220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</row>
    <row r="119" spans="1:49" s="34" customFormat="1" ht="24.95" customHeight="1" x14ac:dyDescent="0.25">
      <c r="A119" s="33"/>
      <c r="B119" s="33"/>
      <c r="C119" s="33"/>
      <c r="D119" s="33"/>
      <c r="E119" s="33"/>
      <c r="F119" s="33"/>
      <c r="H119" s="33"/>
      <c r="I119" s="33"/>
      <c r="K119" s="33"/>
      <c r="L119" s="33"/>
      <c r="N119" s="33"/>
      <c r="O119" s="33"/>
      <c r="Q119" s="33"/>
      <c r="R119" s="33"/>
      <c r="T119" s="33"/>
      <c r="U119" s="33"/>
      <c r="W119" s="33"/>
      <c r="X119" s="33"/>
      <c r="AA119" s="7"/>
      <c r="AB119" s="219"/>
      <c r="AC119" s="220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</row>
    <row r="120" spans="1:49" s="34" customFormat="1" ht="24.95" customHeight="1" thickBot="1" x14ac:dyDescent="0.3">
      <c r="A120" s="75" t="s">
        <v>38</v>
      </c>
      <c r="Q120" s="236" t="s">
        <v>39</v>
      </c>
      <c r="R120" s="236"/>
      <c r="AA120" s="7"/>
      <c r="AB120" s="219"/>
      <c r="AC120" s="220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</row>
    <row r="121" spans="1:49" s="34" customFormat="1" ht="24.95" customHeight="1" thickBot="1" x14ac:dyDescent="0.3">
      <c r="A121" s="218">
        <f>A62+1</f>
        <v>25</v>
      </c>
      <c r="B121" s="76" t="s">
        <v>2</v>
      </c>
      <c r="C121" s="76" t="s">
        <v>12</v>
      </c>
      <c r="D121" s="77" t="s">
        <v>4</v>
      </c>
      <c r="E121" s="226">
        <f>W62+1</f>
        <v>41806</v>
      </c>
      <c r="F121" s="227"/>
      <c r="G121" s="55"/>
      <c r="H121" s="226">
        <f>E121+1</f>
        <v>41807</v>
      </c>
      <c r="I121" s="227"/>
      <c r="J121" s="55"/>
      <c r="K121" s="226">
        <f>H121+1</f>
        <v>41808</v>
      </c>
      <c r="L121" s="227"/>
      <c r="M121" s="55"/>
      <c r="N121" s="228">
        <f>K121+1</f>
        <v>41809</v>
      </c>
      <c r="O121" s="229"/>
      <c r="P121" s="55"/>
      <c r="Q121" s="230">
        <f>N121+1</f>
        <v>41810</v>
      </c>
      <c r="R121" s="231"/>
      <c r="S121" s="55"/>
      <c r="T121" s="226">
        <f>Q121+1</f>
        <v>41811</v>
      </c>
      <c r="U121" s="227"/>
      <c r="V121" s="55"/>
      <c r="W121" s="226">
        <f>T121+1</f>
        <v>41812</v>
      </c>
      <c r="X121" s="227"/>
      <c r="Y121" s="51"/>
      <c r="Z121" s="37" t="s">
        <v>29</v>
      </c>
      <c r="AA121" s="220">
        <f>A121</f>
        <v>25</v>
      </c>
      <c r="AB121" s="220">
        <f>AA121+2</f>
        <v>27</v>
      </c>
      <c r="AC121" s="220">
        <f>AC62+1</f>
        <v>3</v>
      </c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</row>
    <row r="122" spans="1:49" s="34" customFormat="1" ht="24.95" customHeight="1" x14ac:dyDescent="0.25">
      <c r="A122" s="78" t="s">
        <v>40</v>
      </c>
      <c r="B122" s="79" t="s">
        <v>13</v>
      </c>
      <c r="C122" s="80">
        <v>37</v>
      </c>
      <c r="D122" s="81">
        <v>1</v>
      </c>
      <c r="E122" s="172"/>
      <c r="F122" s="173"/>
      <c r="G122" s="169">
        <f>F122-E122</f>
        <v>0</v>
      </c>
      <c r="H122" s="163"/>
      <c r="I122" s="164"/>
      <c r="J122" s="163">
        <f>I122-H122</f>
        <v>0</v>
      </c>
      <c r="K122" s="156"/>
      <c r="L122" s="164"/>
      <c r="M122" s="170">
        <f>L122-K122</f>
        <v>0</v>
      </c>
      <c r="N122" s="156"/>
      <c r="O122" s="156"/>
      <c r="P122" s="171">
        <f>O122-N122</f>
        <v>0</v>
      </c>
      <c r="Q122" s="163"/>
      <c r="R122" s="164"/>
      <c r="S122" s="170">
        <f>R122-Q122</f>
        <v>0</v>
      </c>
      <c r="T122" s="156"/>
      <c r="U122" s="164"/>
      <c r="V122" s="169">
        <f>U122-T122</f>
        <v>0</v>
      </c>
      <c r="W122" s="163"/>
      <c r="X122" s="164"/>
      <c r="Y122" s="53">
        <f>X122-W122</f>
        <v>0</v>
      </c>
      <c r="Z122" s="36">
        <f>(Y122+V122+S122+P122+J122+G122+M122)*24</f>
        <v>0</v>
      </c>
      <c r="AA122" s="7"/>
      <c r="AB122" s="219"/>
      <c r="AC122" s="220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</row>
    <row r="123" spans="1:49" s="34" customFormat="1" ht="24.95" customHeight="1" thickBot="1" x14ac:dyDescent="0.3">
      <c r="A123" s="84"/>
      <c r="B123" s="85"/>
      <c r="C123" s="86"/>
      <c r="D123" s="87"/>
      <c r="E123" s="157"/>
      <c r="F123" s="158"/>
      <c r="G123" s="159"/>
      <c r="H123" s="157"/>
      <c r="I123" s="158"/>
      <c r="J123" s="157"/>
      <c r="K123" s="160"/>
      <c r="L123" s="158"/>
      <c r="M123" s="161"/>
      <c r="N123" s="160"/>
      <c r="O123" s="160"/>
      <c r="P123" s="162"/>
      <c r="Q123" s="157"/>
      <c r="R123" s="158"/>
      <c r="S123" s="161"/>
      <c r="T123" s="160"/>
      <c r="U123" s="158"/>
      <c r="V123" s="159"/>
      <c r="W123" s="157"/>
      <c r="X123" s="158"/>
      <c r="Y123" s="54"/>
      <c r="Z123" s="36"/>
      <c r="AA123" s="7"/>
      <c r="AB123" s="219"/>
      <c r="AC123" s="220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</row>
    <row r="124" spans="1:49" s="34" customFormat="1" ht="24.95" customHeight="1" thickBot="1" x14ac:dyDescent="0.3">
      <c r="A124" s="91" t="s">
        <v>35</v>
      </c>
      <c r="B124" s="92" t="s">
        <v>10</v>
      </c>
      <c r="C124" s="93">
        <v>37</v>
      </c>
      <c r="D124" s="94">
        <v>1</v>
      </c>
      <c r="E124" s="163"/>
      <c r="F124" s="164"/>
      <c r="G124" s="169">
        <f>F124-E124</f>
        <v>0</v>
      </c>
      <c r="H124" s="163"/>
      <c r="I124" s="164"/>
      <c r="J124" s="163">
        <f>I124-H124</f>
        <v>0</v>
      </c>
      <c r="K124" s="156"/>
      <c r="L124" s="156"/>
      <c r="M124" s="169">
        <f>L124-K124</f>
        <v>0</v>
      </c>
      <c r="N124" s="172"/>
      <c r="O124" s="210"/>
      <c r="P124" s="171">
        <f>O124-N124</f>
        <v>0</v>
      </c>
      <c r="Q124" s="163"/>
      <c r="R124" s="164"/>
      <c r="S124" s="170">
        <f>R124-Q124</f>
        <v>0</v>
      </c>
      <c r="T124" s="156"/>
      <c r="U124" s="164"/>
      <c r="V124" s="181">
        <f>U124-T124</f>
        <v>0</v>
      </c>
      <c r="W124" s="172"/>
      <c r="X124" s="173"/>
      <c r="Y124" s="54">
        <f>X124-W124</f>
        <v>0</v>
      </c>
      <c r="Z124" s="36">
        <f>(Y124+V124+S124+P124+J124+G124+M124)*24</f>
        <v>0</v>
      </c>
      <c r="AA124" s="7"/>
      <c r="AB124" s="219"/>
      <c r="AC124" s="220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</row>
    <row r="125" spans="1:49" s="34" customFormat="1" ht="24.95" customHeight="1" thickBot="1" x14ac:dyDescent="0.3">
      <c r="A125" s="84"/>
      <c r="B125" s="85"/>
      <c r="C125" s="86"/>
      <c r="D125" s="87"/>
      <c r="E125" s="157"/>
      <c r="F125" s="158"/>
      <c r="G125" s="165"/>
      <c r="H125" s="157"/>
      <c r="I125" s="158"/>
      <c r="J125" s="157"/>
      <c r="K125" s="160"/>
      <c r="L125" s="160"/>
      <c r="M125" s="159"/>
      <c r="N125" s="157"/>
      <c r="O125" s="211"/>
      <c r="P125" s="162"/>
      <c r="Q125" s="157"/>
      <c r="R125" s="158"/>
      <c r="S125" s="161"/>
      <c r="T125" s="160"/>
      <c r="U125" s="158"/>
      <c r="V125" s="166"/>
      <c r="W125" s="167"/>
      <c r="X125" s="168"/>
      <c r="Y125" s="54"/>
      <c r="Z125" s="36"/>
      <c r="AA125" s="7"/>
      <c r="AB125" s="219"/>
      <c r="AC125" s="220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</row>
    <row r="126" spans="1:49" s="34" customFormat="1" ht="24.95" customHeight="1" x14ac:dyDescent="0.25">
      <c r="A126" s="96" t="s">
        <v>41</v>
      </c>
      <c r="B126" s="79" t="s">
        <v>22</v>
      </c>
      <c r="C126" s="97">
        <v>37</v>
      </c>
      <c r="D126" s="98">
        <v>1</v>
      </c>
      <c r="E126" s="175"/>
      <c r="F126" s="173"/>
      <c r="G126" s="174">
        <f>F126-E126</f>
        <v>0</v>
      </c>
      <c r="H126" s="172"/>
      <c r="I126" s="173"/>
      <c r="J126" s="172">
        <f>I126-H126</f>
        <v>0</v>
      </c>
      <c r="K126" s="175"/>
      <c r="L126" s="173"/>
      <c r="M126" s="176">
        <f>L126-K126</f>
        <v>0</v>
      </c>
      <c r="N126" s="175"/>
      <c r="O126" s="175"/>
      <c r="P126" s="177">
        <f>O126-N126</f>
        <v>0</v>
      </c>
      <c r="Q126" s="172"/>
      <c r="R126" s="173"/>
      <c r="S126" s="176">
        <f>R126-Q126</f>
        <v>0</v>
      </c>
      <c r="T126" s="175"/>
      <c r="U126" s="173"/>
      <c r="V126" s="174">
        <f>U126-T126</f>
        <v>0</v>
      </c>
      <c r="W126" s="172"/>
      <c r="X126" s="173"/>
      <c r="Y126" s="54">
        <f>X126-W126</f>
        <v>0</v>
      </c>
      <c r="Z126" s="36">
        <f>(Y126+V126+S126+P126+J126+G126+M126)*24</f>
        <v>0</v>
      </c>
      <c r="AA126" s="7"/>
      <c r="AB126" s="219"/>
      <c r="AC126" s="220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</row>
    <row r="127" spans="1:49" s="34" customFormat="1" ht="24.95" customHeight="1" thickBot="1" x14ac:dyDescent="0.3">
      <c r="A127" s="84"/>
      <c r="B127" s="85"/>
      <c r="C127" s="86"/>
      <c r="D127" s="87"/>
      <c r="E127" s="160"/>
      <c r="F127" s="158"/>
      <c r="G127" s="159"/>
      <c r="H127" s="157"/>
      <c r="I127" s="158"/>
      <c r="J127" s="157"/>
      <c r="K127" s="160"/>
      <c r="L127" s="158"/>
      <c r="M127" s="161"/>
      <c r="N127" s="160"/>
      <c r="O127" s="160"/>
      <c r="P127" s="162"/>
      <c r="Q127" s="157"/>
      <c r="R127" s="158"/>
      <c r="S127" s="161"/>
      <c r="T127" s="160"/>
      <c r="U127" s="158"/>
      <c r="V127" s="159"/>
      <c r="W127" s="157"/>
      <c r="X127" s="158"/>
      <c r="Y127" s="54"/>
      <c r="Z127" s="36"/>
      <c r="AA127" s="7"/>
      <c r="AB127" s="219"/>
      <c r="AC127" s="220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</row>
    <row r="128" spans="1:49" s="34" customFormat="1" ht="24.95" customHeight="1" x14ac:dyDescent="0.25">
      <c r="A128" s="78" t="s">
        <v>42</v>
      </c>
      <c r="B128" s="99" t="s">
        <v>13</v>
      </c>
      <c r="C128" s="80">
        <v>37</v>
      </c>
      <c r="D128" s="81">
        <v>1</v>
      </c>
      <c r="E128" s="172"/>
      <c r="F128" s="173"/>
      <c r="G128" s="174">
        <f>F128-E128</f>
        <v>0</v>
      </c>
      <c r="H128" s="172"/>
      <c r="I128" s="173"/>
      <c r="J128" s="172">
        <f>I128-H128</f>
        <v>0</v>
      </c>
      <c r="K128" s="175"/>
      <c r="L128" s="173"/>
      <c r="M128" s="176">
        <f>L128-K128</f>
        <v>0</v>
      </c>
      <c r="N128" s="175"/>
      <c r="O128" s="212"/>
      <c r="P128" s="177">
        <f>O128-N128</f>
        <v>0</v>
      </c>
      <c r="Q128" s="172"/>
      <c r="R128" s="173"/>
      <c r="S128" s="176">
        <f>R128-Q128</f>
        <v>0</v>
      </c>
      <c r="T128" s="175"/>
      <c r="U128" s="173"/>
      <c r="V128" s="174">
        <f>U128-T128</f>
        <v>0</v>
      </c>
      <c r="W128" s="172"/>
      <c r="X128" s="173"/>
      <c r="Y128" s="54">
        <f>X128-W128</f>
        <v>0</v>
      </c>
      <c r="Z128" s="36">
        <f>(Y128+V128+S128+P128+J128+G128+M128)*24</f>
        <v>0</v>
      </c>
      <c r="AA128" s="7"/>
      <c r="AB128" s="219"/>
      <c r="AC128" s="220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</row>
    <row r="129" spans="1:49" s="34" customFormat="1" ht="24.95" customHeight="1" thickBot="1" x14ac:dyDescent="0.3">
      <c r="A129" s="84"/>
      <c r="B129" s="85"/>
      <c r="C129" s="86"/>
      <c r="D129" s="87"/>
      <c r="E129" s="157"/>
      <c r="F129" s="158"/>
      <c r="G129" s="159"/>
      <c r="H129" s="157"/>
      <c r="I129" s="158"/>
      <c r="J129" s="157"/>
      <c r="K129" s="160"/>
      <c r="L129" s="158"/>
      <c r="M129" s="161"/>
      <c r="N129" s="160"/>
      <c r="O129" s="211"/>
      <c r="P129" s="162"/>
      <c r="Q129" s="157"/>
      <c r="R129" s="158"/>
      <c r="S129" s="161"/>
      <c r="T129" s="160"/>
      <c r="U129" s="158"/>
      <c r="V129" s="159"/>
      <c r="W129" s="157"/>
      <c r="X129" s="158"/>
      <c r="Y129" s="54"/>
      <c r="Z129" s="36"/>
      <c r="AA129" s="7"/>
      <c r="AB129" s="219"/>
      <c r="AC129" s="220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</row>
    <row r="130" spans="1:49" s="34" customFormat="1" ht="24.95" customHeight="1" x14ac:dyDescent="0.25">
      <c r="A130" s="100" t="s">
        <v>43</v>
      </c>
      <c r="B130" s="101" t="s">
        <v>3</v>
      </c>
      <c r="C130" s="102">
        <v>37</v>
      </c>
      <c r="D130" s="103">
        <v>1</v>
      </c>
      <c r="E130" s="163"/>
      <c r="F130" s="164"/>
      <c r="G130" s="169">
        <f>F130-E130</f>
        <v>0</v>
      </c>
      <c r="H130" s="163"/>
      <c r="I130" s="164"/>
      <c r="J130" s="163">
        <f>I130-H130</f>
        <v>0</v>
      </c>
      <c r="K130" s="156"/>
      <c r="L130" s="164"/>
      <c r="M130" s="170">
        <f>L130-K130</f>
        <v>0</v>
      </c>
      <c r="N130" s="156"/>
      <c r="O130" s="156"/>
      <c r="P130" s="171">
        <f>O130-N130</f>
        <v>0</v>
      </c>
      <c r="Q130" s="163"/>
      <c r="R130" s="164"/>
      <c r="S130" s="170">
        <f>R130-Q130</f>
        <v>0</v>
      </c>
      <c r="T130" s="156"/>
      <c r="U130" s="164"/>
      <c r="V130" s="169">
        <f>U130-T130</f>
        <v>0</v>
      </c>
      <c r="W130" s="163"/>
      <c r="X130" s="164"/>
      <c r="Y130" s="54">
        <f>X130-W130</f>
        <v>0</v>
      </c>
      <c r="Z130" s="36">
        <f>(Y130+V130+S130+P130+J130+G130+M130)*24</f>
        <v>0</v>
      </c>
      <c r="AA130" s="7"/>
      <c r="AB130" s="219"/>
      <c r="AC130" s="220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</row>
    <row r="131" spans="1:49" s="34" customFormat="1" ht="24.95" customHeight="1" thickBot="1" x14ac:dyDescent="0.3">
      <c r="A131" s="84"/>
      <c r="B131" s="85"/>
      <c r="C131" s="86"/>
      <c r="D131" s="87"/>
      <c r="E131" s="157"/>
      <c r="F131" s="158"/>
      <c r="G131" s="159"/>
      <c r="H131" s="157"/>
      <c r="I131" s="158"/>
      <c r="J131" s="157"/>
      <c r="K131" s="160"/>
      <c r="L131" s="158"/>
      <c r="M131" s="161"/>
      <c r="N131" s="160"/>
      <c r="O131" s="160"/>
      <c r="P131" s="162"/>
      <c r="Q131" s="157"/>
      <c r="R131" s="158"/>
      <c r="S131" s="161"/>
      <c r="T131" s="160"/>
      <c r="U131" s="158"/>
      <c r="V131" s="159"/>
      <c r="W131" s="157"/>
      <c r="X131" s="158"/>
      <c r="Y131" s="54"/>
      <c r="Z131" s="36"/>
      <c r="AA131" s="7"/>
      <c r="AB131" s="219"/>
      <c r="AC131" s="220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</row>
    <row r="132" spans="1:49" s="34" customFormat="1" ht="24.95" customHeight="1" x14ac:dyDescent="0.25">
      <c r="A132" s="100" t="s">
        <v>44</v>
      </c>
      <c r="B132" s="101" t="s">
        <v>24</v>
      </c>
      <c r="C132" s="102">
        <v>37</v>
      </c>
      <c r="D132" s="103">
        <v>1</v>
      </c>
      <c r="E132" s="172"/>
      <c r="F132" s="173"/>
      <c r="G132" s="174">
        <f>F132-E132</f>
        <v>0</v>
      </c>
      <c r="H132" s="172"/>
      <c r="I132" s="173"/>
      <c r="J132" s="172">
        <f>I132-H132</f>
        <v>0</v>
      </c>
      <c r="K132" s="163"/>
      <c r="L132" s="164"/>
      <c r="M132" s="176">
        <f>L132-K132</f>
        <v>0</v>
      </c>
      <c r="N132" s="175"/>
      <c r="O132" s="175"/>
      <c r="P132" s="177">
        <f>O132-N132</f>
        <v>0</v>
      </c>
      <c r="Q132" s="163"/>
      <c r="R132" s="164"/>
      <c r="S132" s="176">
        <f>R132-Q132</f>
        <v>0</v>
      </c>
      <c r="T132" s="156"/>
      <c r="U132" s="164"/>
      <c r="V132" s="174">
        <f>U132-T132</f>
        <v>0</v>
      </c>
      <c r="W132" s="172"/>
      <c r="X132" s="173"/>
      <c r="Y132" s="54">
        <f>X132-W132</f>
        <v>0</v>
      </c>
      <c r="Z132" s="36">
        <f>(Y132+V132+S132+P132+J132+G132+M132)*24</f>
        <v>0</v>
      </c>
      <c r="AA132" s="7"/>
      <c r="AB132" s="219"/>
      <c r="AC132" s="220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</row>
    <row r="133" spans="1:49" s="34" customFormat="1" ht="24.95" customHeight="1" thickBot="1" x14ac:dyDescent="0.3">
      <c r="A133" s="104" t="s">
        <v>25</v>
      </c>
      <c r="B133" s="85"/>
      <c r="C133" s="86"/>
      <c r="D133" s="87"/>
      <c r="E133" s="157"/>
      <c r="F133" s="158"/>
      <c r="G133" s="159"/>
      <c r="H133" s="157"/>
      <c r="I133" s="158"/>
      <c r="J133" s="157"/>
      <c r="K133" s="160"/>
      <c r="L133" s="158"/>
      <c r="M133" s="161"/>
      <c r="N133" s="160"/>
      <c r="O133" s="160"/>
      <c r="P133" s="162"/>
      <c r="Q133" s="157"/>
      <c r="R133" s="158"/>
      <c r="S133" s="161"/>
      <c r="T133" s="160"/>
      <c r="U133" s="158"/>
      <c r="V133" s="178"/>
      <c r="W133" s="157"/>
      <c r="X133" s="158"/>
      <c r="Y133" s="54"/>
      <c r="Z133" s="36"/>
      <c r="AA133" s="7"/>
      <c r="AB133" s="219"/>
      <c r="AC133" s="220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</row>
    <row r="134" spans="1:49" s="34" customFormat="1" ht="24.95" customHeight="1" x14ac:dyDescent="0.25">
      <c r="A134" s="78" t="s">
        <v>45</v>
      </c>
      <c r="B134" s="99" t="s">
        <v>10</v>
      </c>
      <c r="C134" s="80">
        <v>37</v>
      </c>
      <c r="D134" s="81">
        <v>1</v>
      </c>
      <c r="E134" s="163"/>
      <c r="F134" s="164"/>
      <c r="G134" s="169">
        <f>F134-E134</f>
        <v>0</v>
      </c>
      <c r="H134" s="163"/>
      <c r="I134" s="164"/>
      <c r="J134" s="163">
        <f>I134-H134</f>
        <v>0</v>
      </c>
      <c r="K134" s="163"/>
      <c r="L134" s="164"/>
      <c r="M134" s="170">
        <f>L134-K134</f>
        <v>0</v>
      </c>
      <c r="N134" s="163"/>
      <c r="O134" s="164"/>
      <c r="P134" s="171">
        <f>O134-N134</f>
        <v>0</v>
      </c>
      <c r="Q134" s="163"/>
      <c r="R134" s="164"/>
      <c r="S134" s="170">
        <f>R134-Q134</f>
        <v>0</v>
      </c>
      <c r="T134" s="156"/>
      <c r="U134" s="164"/>
      <c r="V134" s="169">
        <f>U134-T134</f>
        <v>0</v>
      </c>
      <c r="W134" s="163"/>
      <c r="X134" s="164"/>
      <c r="Y134" s="54">
        <f>X134-W134</f>
        <v>0</v>
      </c>
      <c r="Z134" s="36">
        <f>(Y134+V134+S134+P134+J134+G134+M134)*24</f>
        <v>0</v>
      </c>
      <c r="AA134" s="7"/>
      <c r="AB134" s="219"/>
      <c r="AC134" s="220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</row>
    <row r="135" spans="1:49" s="34" customFormat="1" ht="24.95" customHeight="1" thickBot="1" x14ac:dyDescent="0.3">
      <c r="A135" s="84"/>
      <c r="B135" s="85"/>
      <c r="C135" s="86"/>
      <c r="D135" s="87"/>
      <c r="E135" s="213"/>
      <c r="F135" s="158"/>
      <c r="G135" s="159"/>
      <c r="H135" s="213"/>
      <c r="I135" s="158"/>
      <c r="J135" s="157"/>
      <c r="K135" s="213"/>
      <c r="L135" s="158"/>
      <c r="M135" s="161"/>
      <c r="N135" s="213"/>
      <c r="O135" s="158"/>
      <c r="P135" s="162"/>
      <c r="Q135" s="160"/>
      <c r="R135" s="158"/>
      <c r="S135" s="161"/>
      <c r="T135" s="160"/>
      <c r="U135" s="158"/>
      <c r="V135" s="159"/>
      <c r="W135" s="157"/>
      <c r="X135" s="158"/>
      <c r="Y135" s="54"/>
      <c r="Z135" s="36"/>
      <c r="AA135" s="7"/>
      <c r="AB135" s="219"/>
      <c r="AC135" s="220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</row>
    <row r="136" spans="1:49" s="34" customFormat="1" ht="24.95" customHeight="1" x14ac:dyDescent="0.25">
      <c r="A136" s="78" t="s">
        <v>46</v>
      </c>
      <c r="B136" s="99" t="s">
        <v>10</v>
      </c>
      <c r="C136" s="80">
        <v>37</v>
      </c>
      <c r="D136" s="98">
        <v>1</v>
      </c>
      <c r="E136" s="163"/>
      <c r="F136" s="164"/>
      <c r="G136" s="169">
        <f>F136-E136</f>
        <v>0</v>
      </c>
      <c r="H136" s="163"/>
      <c r="I136" s="164"/>
      <c r="J136" s="163">
        <f>I136-H136</f>
        <v>0</v>
      </c>
      <c r="K136" s="156"/>
      <c r="L136" s="164"/>
      <c r="M136" s="170">
        <f>L136-K136</f>
        <v>0</v>
      </c>
      <c r="N136" s="156"/>
      <c r="O136" s="210"/>
      <c r="P136" s="171">
        <f>O136-N136</f>
        <v>0</v>
      </c>
      <c r="Q136" s="163"/>
      <c r="R136" s="164"/>
      <c r="S136" s="170">
        <f>R136-Q136</f>
        <v>0</v>
      </c>
      <c r="T136" s="156"/>
      <c r="U136" s="164"/>
      <c r="V136" s="169">
        <f>U136-T136</f>
        <v>0</v>
      </c>
      <c r="W136" s="163"/>
      <c r="X136" s="164"/>
      <c r="Y136" s="54">
        <f>X136-W136</f>
        <v>0</v>
      </c>
      <c r="Z136" s="36">
        <f>(Y136+V136+S136+P136+J136+G136+M136)*24</f>
        <v>0</v>
      </c>
      <c r="AA136" s="7"/>
      <c r="AB136" s="219"/>
      <c r="AC136" s="220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</row>
    <row r="137" spans="1:49" s="34" customFormat="1" ht="24.95" customHeight="1" thickBot="1" x14ac:dyDescent="0.3">
      <c r="A137" s="84"/>
      <c r="B137" s="85"/>
      <c r="C137" s="86"/>
      <c r="D137" s="87"/>
      <c r="E137" s="157"/>
      <c r="F137" s="158"/>
      <c r="G137" s="159"/>
      <c r="H137" s="157"/>
      <c r="I137" s="158"/>
      <c r="J137" s="157"/>
      <c r="K137" s="160"/>
      <c r="L137" s="158"/>
      <c r="M137" s="161"/>
      <c r="N137" s="160"/>
      <c r="O137" s="211"/>
      <c r="P137" s="162"/>
      <c r="Q137" s="157"/>
      <c r="R137" s="158"/>
      <c r="S137" s="161"/>
      <c r="T137" s="160"/>
      <c r="U137" s="158"/>
      <c r="V137" s="159"/>
      <c r="W137" s="157"/>
      <c r="X137" s="158"/>
      <c r="Y137" s="54"/>
      <c r="Z137" s="36"/>
      <c r="AA137" s="7"/>
      <c r="AB137" s="219"/>
      <c r="AC137" s="220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</row>
    <row r="138" spans="1:49" s="34" customFormat="1" ht="24.95" customHeight="1" x14ac:dyDescent="0.25">
      <c r="A138" s="105" t="s">
        <v>47</v>
      </c>
      <c r="B138" s="106" t="s">
        <v>21</v>
      </c>
      <c r="C138" s="107">
        <v>37</v>
      </c>
      <c r="D138" s="108">
        <v>0.5</v>
      </c>
      <c r="E138" s="163"/>
      <c r="F138" s="164"/>
      <c r="G138" s="169">
        <f>F138-E138</f>
        <v>0</v>
      </c>
      <c r="H138" s="163"/>
      <c r="I138" s="164"/>
      <c r="J138" s="163">
        <f>I138-H138</f>
        <v>0</v>
      </c>
      <c r="K138" s="175"/>
      <c r="L138" s="173"/>
      <c r="M138" s="170">
        <f>L138-K138</f>
        <v>0</v>
      </c>
      <c r="N138" s="156"/>
      <c r="O138" s="210"/>
      <c r="P138" s="171">
        <f>O138-N138</f>
        <v>0</v>
      </c>
      <c r="Q138" s="163"/>
      <c r="R138" s="164"/>
      <c r="S138" s="170">
        <f>R138-Q138</f>
        <v>0</v>
      </c>
      <c r="T138" s="175"/>
      <c r="U138" s="173"/>
      <c r="V138" s="174">
        <f>U138-T138</f>
        <v>0</v>
      </c>
      <c r="W138" s="172"/>
      <c r="X138" s="173"/>
      <c r="Y138" s="54">
        <f>X138-W138</f>
        <v>0</v>
      </c>
      <c r="Z138" s="36">
        <f>(Y138+V138+S138+P138+J138+G138+M138)*24</f>
        <v>0</v>
      </c>
      <c r="AA138" s="7"/>
      <c r="AB138" s="219"/>
      <c r="AC138" s="220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</row>
    <row r="139" spans="1:49" s="34" customFormat="1" ht="24.95" customHeight="1" thickBot="1" x14ac:dyDescent="0.3">
      <c r="A139" s="109" t="s">
        <v>23</v>
      </c>
      <c r="B139" s="85"/>
      <c r="C139" s="110"/>
      <c r="D139" s="87"/>
      <c r="E139" s="157"/>
      <c r="F139" s="158"/>
      <c r="G139" s="159"/>
      <c r="H139" s="214"/>
      <c r="I139" s="158"/>
      <c r="J139" s="157"/>
      <c r="K139" s="157"/>
      <c r="L139" s="158"/>
      <c r="M139" s="161"/>
      <c r="N139" s="157"/>
      <c r="O139" s="211"/>
      <c r="P139" s="162"/>
      <c r="Q139" s="214"/>
      <c r="R139" s="158"/>
      <c r="S139" s="161"/>
      <c r="T139" s="160"/>
      <c r="U139" s="158"/>
      <c r="V139" s="159"/>
      <c r="W139" s="157"/>
      <c r="X139" s="158"/>
      <c r="Y139" s="54"/>
      <c r="Z139" s="36"/>
      <c r="AA139" s="7"/>
      <c r="AB139" s="219"/>
      <c r="AC139" s="220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</row>
    <row r="140" spans="1:49" s="34" customFormat="1" ht="24.95" customHeight="1" x14ac:dyDescent="0.25">
      <c r="A140" s="78" t="s">
        <v>48</v>
      </c>
      <c r="B140" s="99" t="s">
        <v>13</v>
      </c>
      <c r="C140" s="80">
        <v>37</v>
      </c>
      <c r="D140" s="81">
        <v>0.75</v>
      </c>
      <c r="E140" s="163"/>
      <c r="F140" s="164"/>
      <c r="G140" s="169">
        <f>F140-E140</f>
        <v>0</v>
      </c>
      <c r="H140" s="156"/>
      <c r="I140" s="164"/>
      <c r="J140" s="163">
        <f>I140-H140</f>
        <v>0</v>
      </c>
      <c r="K140" s="156"/>
      <c r="L140" s="164"/>
      <c r="M140" s="170">
        <f>L140-K140</f>
        <v>0</v>
      </c>
      <c r="N140" s="156"/>
      <c r="O140" s="156"/>
      <c r="P140" s="171">
        <f>O140-N140</f>
        <v>0</v>
      </c>
      <c r="Q140" s="163"/>
      <c r="R140" s="164"/>
      <c r="S140" s="170">
        <f>R140-Q140</f>
        <v>0</v>
      </c>
      <c r="T140" s="156"/>
      <c r="U140" s="164"/>
      <c r="V140" s="169">
        <f>U140-T140</f>
        <v>0</v>
      </c>
      <c r="W140" s="163"/>
      <c r="X140" s="164"/>
      <c r="Y140" s="54">
        <f>X140-W140</f>
        <v>0</v>
      </c>
      <c r="Z140" s="36">
        <f>(Y140+V140+S140+P140+J140+G140+M140)*24</f>
        <v>0</v>
      </c>
      <c r="AA140" s="7"/>
      <c r="AB140" s="219"/>
      <c r="AC140" s="220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</row>
    <row r="141" spans="1:49" s="34" customFormat="1" ht="24.95" customHeight="1" thickBot="1" x14ac:dyDescent="0.3">
      <c r="A141" s="84"/>
      <c r="B141" s="85"/>
      <c r="C141" s="86"/>
      <c r="D141" s="87"/>
      <c r="E141" s="157"/>
      <c r="F141" s="158"/>
      <c r="G141" s="159"/>
      <c r="H141" s="160"/>
      <c r="I141" s="158"/>
      <c r="J141" s="157"/>
      <c r="K141" s="160"/>
      <c r="L141" s="158"/>
      <c r="M141" s="161"/>
      <c r="N141" s="160"/>
      <c r="O141" s="160"/>
      <c r="P141" s="162"/>
      <c r="Q141" s="160"/>
      <c r="R141" s="158"/>
      <c r="S141" s="161"/>
      <c r="T141" s="160"/>
      <c r="U141" s="158"/>
      <c r="V141" s="159"/>
      <c r="W141" s="157"/>
      <c r="X141" s="158"/>
      <c r="Y141" s="54"/>
      <c r="Z141" s="36"/>
      <c r="AA141" s="7"/>
      <c r="AB141" s="219"/>
      <c r="AC141" s="220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</row>
    <row r="142" spans="1:49" s="34" customFormat="1" ht="24.95" customHeight="1" x14ac:dyDescent="0.25">
      <c r="A142" s="111" t="s">
        <v>49</v>
      </c>
      <c r="B142" s="79" t="s">
        <v>10</v>
      </c>
      <c r="C142" s="97">
        <v>37</v>
      </c>
      <c r="D142" s="98">
        <v>1</v>
      </c>
      <c r="E142" s="163"/>
      <c r="F142" s="164"/>
      <c r="G142" s="169">
        <f>F142-E142</f>
        <v>0</v>
      </c>
      <c r="H142" s="163"/>
      <c r="I142" s="164"/>
      <c r="J142" s="163">
        <f>I142-H142</f>
        <v>0</v>
      </c>
      <c r="K142" s="156"/>
      <c r="L142" s="164"/>
      <c r="M142" s="170">
        <f>L142-K142</f>
        <v>0</v>
      </c>
      <c r="N142" s="156"/>
      <c r="O142" s="156"/>
      <c r="P142" s="171">
        <f>O142-N142</f>
        <v>0</v>
      </c>
      <c r="Q142" s="163"/>
      <c r="R142" s="164"/>
      <c r="S142" s="170">
        <f>R142-Q142</f>
        <v>0</v>
      </c>
      <c r="T142" s="156"/>
      <c r="U142" s="164"/>
      <c r="V142" s="169">
        <f>U142-T142</f>
        <v>0</v>
      </c>
      <c r="W142" s="163"/>
      <c r="X142" s="164"/>
      <c r="Y142" s="54">
        <f>X142-W142</f>
        <v>0</v>
      </c>
      <c r="Z142" s="36">
        <f>(Y142+V142+S142+P142+J142+G142+M142)*24</f>
        <v>0</v>
      </c>
      <c r="AA142" s="7"/>
      <c r="AB142" s="219"/>
      <c r="AC142" s="220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</row>
    <row r="143" spans="1:49" s="34" customFormat="1" ht="24.95" customHeight="1" thickBot="1" x14ac:dyDescent="0.3">
      <c r="A143" s="109"/>
      <c r="B143" s="85"/>
      <c r="C143" s="110"/>
      <c r="D143" s="87"/>
      <c r="E143" s="157"/>
      <c r="F143" s="158"/>
      <c r="G143" s="159"/>
      <c r="H143" s="157"/>
      <c r="I143" s="158"/>
      <c r="J143" s="157"/>
      <c r="K143" s="160"/>
      <c r="L143" s="158"/>
      <c r="M143" s="161"/>
      <c r="N143" s="160"/>
      <c r="O143" s="160"/>
      <c r="P143" s="162"/>
      <c r="Q143" s="157"/>
      <c r="R143" s="158"/>
      <c r="S143" s="161"/>
      <c r="T143" s="160"/>
      <c r="U143" s="158"/>
      <c r="V143" s="159"/>
      <c r="W143" s="160"/>
      <c r="X143" s="158"/>
      <c r="Y143" s="54"/>
      <c r="Z143" s="36"/>
      <c r="AA143" s="7"/>
      <c r="AB143" s="219"/>
      <c r="AC143" s="220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</row>
    <row r="144" spans="1:49" s="34" customFormat="1" ht="24.95" customHeight="1" x14ac:dyDescent="0.25">
      <c r="A144" s="78" t="s">
        <v>50</v>
      </c>
      <c r="B144" s="99" t="s">
        <v>13</v>
      </c>
      <c r="C144" s="80">
        <v>37</v>
      </c>
      <c r="D144" s="81">
        <v>1</v>
      </c>
      <c r="E144" s="172"/>
      <c r="F144" s="173"/>
      <c r="G144" s="174">
        <f>F144-E144</f>
        <v>0</v>
      </c>
      <c r="H144" s="172"/>
      <c r="I144" s="173"/>
      <c r="J144" s="172">
        <f>I144-H144</f>
        <v>0</v>
      </c>
      <c r="K144" s="175"/>
      <c r="L144" s="173"/>
      <c r="M144" s="176">
        <f>L144-K144</f>
        <v>0</v>
      </c>
      <c r="N144" s="175"/>
      <c r="O144" s="212"/>
      <c r="P144" s="177">
        <f>O144-N144</f>
        <v>0</v>
      </c>
      <c r="Q144" s="172"/>
      <c r="R144" s="173"/>
      <c r="S144" s="176">
        <f>R144-Q144</f>
        <v>0</v>
      </c>
      <c r="T144" s="175"/>
      <c r="U144" s="173"/>
      <c r="V144" s="174">
        <f>U144-T144</f>
        <v>0</v>
      </c>
      <c r="W144" s="172"/>
      <c r="X144" s="173"/>
      <c r="Y144" s="54">
        <f>X144-W144</f>
        <v>0</v>
      </c>
      <c r="Z144" s="36">
        <f>(Y144+V144+S144+P144+J144+G144+M144)*24</f>
        <v>0</v>
      </c>
      <c r="AA144" s="7"/>
      <c r="AB144" s="219"/>
      <c r="AC144" s="220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</row>
    <row r="145" spans="1:49" s="34" customFormat="1" ht="24.95" customHeight="1" thickBot="1" x14ac:dyDescent="0.3">
      <c r="A145" s="84"/>
      <c r="B145" s="85"/>
      <c r="C145" s="86"/>
      <c r="D145" s="87"/>
      <c r="E145" s="157"/>
      <c r="F145" s="158"/>
      <c r="G145" s="159"/>
      <c r="H145" s="157"/>
      <c r="I145" s="158"/>
      <c r="J145" s="157"/>
      <c r="K145" s="160"/>
      <c r="L145" s="158"/>
      <c r="M145" s="161"/>
      <c r="N145" s="160"/>
      <c r="O145" s="211"/>
      <c r="P145" s="162"/>
      <c r="Q145" s="157"/>
      <c r="R145" s="158"/>
      <c r="S145" s="161"/>
      <c r="T145" s="160"/>
      <c r="U145" s="158"/>
      <c r="V145" s="159"/>
      <c r="W145" s="160"/>
      <c r="X145" s="158"/>
      <c r="Y145" s="54"/>
      <c r="Z145" s="36"/>
      <c r="AA145" s="7"/>
      <c r="AB145" s="219"/>
      <c r="AC145" s="220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</row>
    <row r="146" spans="1:49" s="34" customFormat="1" ht="24.95" customHeight="1" x14ac:dyDescent="0.25">
      <c r="A146" s="91" t="s">
        <v>0</v>
      </c>
      <c r="B146" s="79" t="s">
        <v>14</v>
      </c>
      <c r="C146" s="97">
        <v>37</v>
      </c>
      <c r="D146" s="98">
        <v>1</v>
      </c>
      <c r="E146" s="172"/>
      <c r="F146" s="173"/>
      <c r="G146" s="174">
        <f>F146-E146</f>
        <v>0</v>
      </c>
      <c r="H146" s="172"/>
      <c r="I146" s="173"/>
      <c r="J146" s="172">
        <f>I146-H146</f>
        <v>0</v>
      </c>
      <c r="K146" s="175"/>
      <c r="L146" s="173"/>
      <c r="M146" s="176">
        <f>L146-K146</f>
        <v>0</v>
      </c>
      <c r="N146" s="175"/>
      <c r="O146" s="175"/>
      <c r="P146" s="177">
        <f>O146-N146</f>
        <v>0</v>
      </c>
      <c r="Q146" s="172"/>
      <c r="R146" s="173"/>
      <c r="S146" s="176">
        <f>R146-Q146</f>
        <v>0</v>
      </c>
      <c r="T146" s="175"/>
      <c r="U146" s="173"/>
      <c r="V146" s="174">
        <f>U146-T146</f>
        <v>0</v>
      </c>
      <c r="W146" s="176"/>
      <c r="X146" s="173"/>
      <c r="Y146" s="54">
        <f>X146-W146</f>
        <v>0</v>
      </c>
      <c r="Z146" s="36">
        <f>(Y146+V146+S146+P146+J146+G146+M146)*24</f>
        <v>0</v>
      </c>
      <c r="AA146" s="7"/>
      <c r="AB146" s="219"/>
      <c r="AC146" s="220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</row>
    <row r="147" spans="1:49" s="34" customFormat="1" ht="24.95" customHeight="1" thickBot="1" x14ac:dyDescent="0.3">
      <c r="A147" s="84"/>
      <c r="B147" s="85"/>
      <c r="C147" s="86"/>
      <c r="D147" s="87"/>
      <c r="E147" s="179"/>
      <c r="F147" s="180"/>
      <c r="G147" s="181"/>
      <c r="H147" s="179"/>
      <c r="I147" s="180"/>
      <c r="J147" s="179"/>
      <c r="K147" s="182"/>
      <c r="L147" s="180"/>
      <c r="M147" s="183"/>
      <c r="N147" s="182"/>
      <c r="O147" s="215"/>
      <c r="P147" s="184"/>
      <c r="Q147" s="179"/>
      <c r="R147" s="180"/>
      <c r="S147" s="183"/>
      <c r="T147" s="182"/>
      <c r="U147" s="168"/>
      <c r="V147" s="181"/>
      <c r="W147" s="183"/>
      <c r="X147" s="180"/>
      <c r="Y147" s="54"/>
      <c r="Z147" s="36"/>
      <c r="AA147" s="7"/>
      <c r="AB147" s="219"/>
      <c r="AC147" s="220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</row>
    <row r="148" spans="1:49" s="34" customFormat="1" ht="24.95" customHeight="1" x14ac:dyDescent="0.25">
      <c r="A148" s="100" t="s">
        <v>51</v>
      </c>
      <c r="B148" s="106" t="s">
        <v>21</v>
      </c>
      <c r="C148" s="107">
        <v>37</v>
      </c>
      <c r="D148" s="108">
        <v>0.5</v>
      </c>
      <c r="E148" s="172"/>
      <c r="F148" s="173"/>
      <c r="G148" s="174">
        <f>F148-E148</f>
        <v>0</v>
      </c>
      <c r="H148" s="172"/>
      <c r="I148" s="173"/>
      <c r="J148" s="172">
        <f>I148-H148</f>
        <v>0</v>
      </c>
      <c r="K148" s="175"/>
      <c r="L148" s="173"/>
      <c r="M148" s="176">
        <f>L148-K148</f>
        <v>0</v>
      </c>
      <c r="N148" s="175"/>
      <c r="O148" s="175"/>
      <c r="P148" s="177">
        <f>O148-N148</f>
        <v>0</v>
      </c>
      <c r="Q148" s="172"/>
      <c r="R148" s="173"/>
      <c r="S148" s="176">
        <f>R148-Q148</f>
        <v>0</v>
      </c>
      <c r="T148" s="175"/>
      <c r="U148" s="173"/>
      <c r="V148" s="174">
        <f>U148-T148</f>
        <v>0</v>
      </c>
      <c r="W148" s="172"/>
      <c r="X148" s="173"/>
      <c r="Y148" s="54">
        <f>X148-W148</f>
        <v>0</v>
      </c>
      <c r="Z148" s="36">
        <f>(Y148+V148+S148+P148+J148+G148+M148)*24</f>
        <v>0</v>
      </c>
      <c r="AA148" s="7"/>
      <c r="AB148" s="219"/>
      <c r="AC148" s="220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</row>
    <row r="149" spans="1:49" s="34" customFormat="1" ht="24.95" customHeight="1" thickBot="1" x14ac:dyDescent="0.3">
      <c r="A149" s="84" t="s">
        <v>23</v>
      </c>
      <c r="B149" s="85"/>
      <c r="C149" s="86"/>
      <c r="D149" s="87"/>
      <c r="E149" s="157"/>
      <c r="F149" s="158"/>
      <c r="G149" s="159"/>
      <c r="H149" s="157"/>
      <c r="I149" s="158"/>
      <c r="J149" s="157"/>
      <c r="K149" s="160"/>
      <c r="L149" s="158"/>
      <c r="M149" s="161"/>
      <c r="N149" s="160"/>
      <c r="O149" s="160"/>
      <c r="P149" s="162"/>
      <c r="Q149" s="157"/>
      <c r="R149" s="158"/>
      <c r="S149" s="161"/>
      <c r="T149" s="160"/>
      <c r="U149" s="158"/>
      <c r="V149" s="159"/>
      <c r="W149" s="160"/>
      <c r="X149" s="158"/>
      <c r="Y149" s="54"/>
      <c r="Z149" s="36"/>
      <c r="AA149" s="7"/>
      <c r="AB149" s="219"/>
      <c r="AC149" s="220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</row>
    <row r="150" spans="1:49" s="34" customFormat="1" ht="24.95" customHeight="1" x14ac:dyDescent="0.25">
      <c r="A150" s="111" t="s">
        <v>52</v>
      </c>
      <c r="B150" s="79" t="s">
        <v>13</v>
      </c>
      <c r="C150" s="97">
        <v>37</v>
      </c>
      <c r="D150" s="98">
        <v>1</v>
      </c>
      <c r="E150" s="172"/>
      <c r="F150" s="173"/>
      <c r="G150" s="174">
        <f>F150-E150</f>
        <v>0</v>
      </c>
      <c r="H150" s="172"/>
      <c r="I150" s="173"/>
      <c r="J150" s="172">
        <f>I150-H150</f>
        <v>0</v>
      </c>
      <c r="K150" s="175"/>
      <c r="L150" s="173"/>
      <c r="M150" s="176">
        <f>L150-K150</f>
        <v>0</v>
      </c>
      <c r="N150" s="175"/>
      <c r="O150" s="212"/>
      <c r="P150" s="177">
        <f>O150-N150</f>
        <v>0</v>
      </c>
      <c r="Q150" s="172"/>
      <c r="R150" s="173"/>
      <c r="S150" s="176">
        <f>R150-Q150</f>
        <v>0</v>
      </c>
      <c r="T150" s="175"/>
      <c r="U150" s="173"/>
      <c r="V150" s="174">
        <f>U150-T150</f>
        <v>0</v>
      </c>
      <c r="W150" s="172"/>
      <c r="X150" s="173"/>
      <c r="Y150" s="56">
        <f>X150-W150</f>
        <v>0</v>
      </c>
      <c r="Z150" s="52">
        <f>(G150+J150+M150+P150+S150+V150+Y150)*24</f>
        <v>0</v>
      </c>
      <c r="AA150" s="7"/>
      <c r="AB150" s="219"/>
      <c r="AC150" s="220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</row>
    <row r="151" spans="1:49" s="34" customFormat="1" ht="24.95" customHeight="1" thickBot="1" x14ac:dyDescent="0.3">
      <c r="A151" s="109"/>
      <c r="B151" s="85"/>
      <c r="C151" s="110"/>
      <c r="D151" s="87"/>
      <c r="E151" s="157"/>
      <c r="F151" s="158"/>
      <c r="G151" s="159"/>
      <c r="H151" s="157"/>
      <c r="I151" s="158"/>
      <c r="J151" s="157"/>
      <c r="K151" s="160"/>
      <c r="L151" s="158"/>
      <c r="M151" s="161"/>
      <c r="N151" s="160"/>
      <c r="O151" s="211"/>
      <c r="P151" s="162"/>
      <c r="Q151" s="157"/>
      <c r="R151" s="158"/>
      <c r="S151" s="161"/>
      <c r="T151" s="160"/>
      <c r="U151" s="158"/>
      <c r="V151" s="159"/>
      <c r="W151" s="160"/>
      <c r="X151" s="158"/>
      <c r="Y151" s="56"/>
      <c r="Z151" s="52"/>
      <c r="AA151" s="7"/>
      <c r="AB151" s="219"/>
      <c r="AC151" s="220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</row>
    <row r="152" spans="1:49" s="34" customFormat="1" ht="24.95" customHeight="1" x14ac:dyDescent="0.25">
      <c r="A152" s="78" t="s">
        <v>53</v>
      </c>
      <c r="B152" s="99" t="s">
        <v>10</v>
      </c>
      <c r="C152" s="80">
        <v>37</v>
      </c>
      <c r="D152" s="81">
        <v>1</v>
      </c>
      <c r="E152" s="163"/>
      <c r="F152" s="164"/>
      <c r="G152" s="174">
        <f>F152-E152</f>
        <v>0</v>
      </c>
      <c r="H152" s="172"/>
      <c r="I152" s="173"/>
      <c r="J152" s="172">
        <f>I152-H152</f>
        <v>0</v>
      </c>
      <c r="K152" s="175"/>
      <c r="L152" s="173"/>
      <c r="M152" s="176">
        <f>L152-K152</f>
        <v>0</v>
      </c>
      <c r="N152" s="175"/>
      <c r="O152" s="212"/>
      <c r="P152" s="177">
        <f>O152-N152</f>
        <v>0</v>
      </c>
      <c r="Q152" s="172"/>
      <c r="R152" s="173"/>
      <c r="S152" s="176">
        <f>R152-Q152</f>
        <v>0</v>
      </c>
      <c r="T152" s="175"/>
      <c r="U152" s="173"/>
      <c r="V152" s="174">
        <f>U152-T152</f>
        <v>0</v>
      </c>
      <c r="W152" s="172"/>
      <c r="X152" s="173"/>
      <c r="Y152" s="54">
        <f>X152-W152</f>
        <v>0</v>
      </c>
      <c r="Z152" s="36">
        <f>(Y152+V152+S152+P152+J152+G152+M152)*24</f>
        <v>0</v>
      </c>
      <c r="AA152" s="7"/>
      <c r="AB152" s="219"/>
      <c r="AC152" s="220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</row>
    <row r="153" spans="1:49" s="34" customFormat="1" ht="24.95" customHeight="1" thickBot="1" x14ac:dyDescent="0.3">
      <c r="A153" s="84"/>
      <c r="B153" s="85"/>
      <c r="C153" s="86"/>
      <c r="D153" s="87"/>
      <c r="E153" s="157"/>
      <c r="F153" s="158"/>
      <c r="G153" s="159"/>
      <c r="H153" s="157"/>
      <c r="I153" s="158"/>
      <c r="J153" s="157"/>
      <c r="K153" s="160"/>
      <c r="L153" s="158"/>
      <c r="M153" s="161"/>
      <c r="N153" s="160"/>
      <c r="O153" s="211"/>
      <c r="P153" s="162"/>
      <c r="Q153" s="157"/>
      <c r="R153" s="158"/>
      <c r="S153" s="161"/>
      <c r="T153" s="160"/>
      <c r="U153" s="158"/>
      <c r="V153" s="159"/>
      <c r="W153" s="157"/>
      <c r="X153" s="158"/>
      <c r="Y153" s="54"/>
      <c r="Z153" s="36"/>
      <c r="AA153" s="7"/>
      <c r="AB153" s="219"/>
      <c r="AC153" s="220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</row>
    <row r="154" spans="1:49" s="34" customFormat="1" ht="24.95" customHeight="1" x14ac:dyDescent="0.25">
      <c r="A154" s="78" t="s">
        <v>54</v>
      </c>
      <c r="B154" s="99" t="s">
        <v>10</v>
      </c>
      <c r="C154" s="80">
        <v>37</v>
      </c>
      <c r="D154" s="81">
        <v>1</v>
      </c>
      <c r="E154" s="172"/>
      <c r="F154" s="173"/>
      <c r="G154" s="174">
        <f>F154-E154</f>
        <v>0</v>
      </c>
      <c r="H154" s="172"/>
      <c r="I154" s="173"/>
      <c r="J154" s="172">
        <f>I154-H154</f>
        <v>0</v>
      </c>
      <c r="K154" s="175"/>
      <c r="L154" s="173"/>
      <c r="M154" s="176">
        <f>L154-K154</f>
        <v>0</v>
      </c>
      <c r="N154" s="175"/>
      <c r="O154" s="175"/>
      <c r="P154" s="177">
        <f>O154-N154</f>
        <v>0</v>
      </c>
      <c r="Q154" s="172"/>
      <c r="R154" s="173"/>
      <c r="S154" s="176">
        <f>R154-Q154</f>
        <v>0</v>
      </c>
      <c r="T154" s="175"/>
      <c r="U154" s="173"/>
      <c r="V154" s="174">
        <f>U154-T154</f>
        <v>0</v>
      </c>
      <c r="W154" s="172"/>
      <c r="X154" s="173"/>
      <c r="Y154" s="54">
        <f>X154-W154</f>
        <v>0</v>
      </c>
      <c r="Z154" s="36">
        <f>(Y154+V154+S154+P154+J154+G154+M154)*24</f>
        <v>0</v>
      </c>
      <c r="AA154" s="7"/>
      <c r="AB154" s="219"/>
      <c r="AC154" s="220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</row>
    <row r="155" spans="1:49" s="34" customFormat="1" ht="24.95" customHeight="1" thickBot="1" x14ac:dyDescent="0.3">
      <c r="A155" s="84"/>
      <c r="B155" s="85"/>
      <c r="C155" s="86"/>
      <c r="D155" s="87"/>
      <c r="E155" s="157"/>
      <c r="F155" s="158"/>
      <c r="G155" s="159"/>
      <c r="H155" s="157"/>
      <c r="I155" s="158"/>
      <c r="J155" s="157"/>
      <c r="K155" s="160"/>
      <c r="L155" s="158"/>
      <c r="M155" s="161"/>
      <c r="N155" s="160"/>
      <c r="O155" s="160"/>
      <c r="P155" s="162"/>
      <c r="Q155" s="157"/>
      <c r="R155" s="158"/>
      <c r="S155" s="161"/>
      <c r="T155" s="160"/>
      <c r="U155" s="158"/>
      <c r="V155" s="159"/>
      <c r="W155" s="157"/>
      <c r="X155" s="158"/>
      <c r="Y155" s="54"/>
      <c r="Z155" s="36"/>
      <c r="AA155" s="7"/>
      <c r="AB155" s="219"/>
      <c r="AC155" s="220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</row>
    <row r="156" spans="1:49" s="34" customFormat="1" ht="24.95" customHeight="1" x14ac:dyDescent="0.25">
      <c r="A156" s="78" t="s">
        <v>55</v>
      </c>
      <c r="B156" s="99" t="s">
        <v>11</v>
      </c>
      <c r="C156" s="80">
        <v>37</v>
      </c>
      <c r="D156" s="81">
        <v>1</v>
      </c>
      <c r="E156" s="163"/>
      <c r="F156" s="164"/>
      <c r="G156" s="169">
        <f>F156-E156</f>
        <v>0</v>
      </c>
      <c r="H156" s="163"/>
      <c r="I156" s="164"/>
      <c r="J156" s="163">
        <f>I156-H156</f>
        <v>0</v>
      </c>
      <c r="K156" s="156"/>
      <c r="L156" s="164"/>
      <c r="M156" s="170">
        <f>L156-K156</f>
        <v>0</v>
      </c>
      <c r="N156" s="156"/>
      <c r="O156" s="156"/>
      <c r="P156" s="171">
        <f>O156-N156</f>
        <v>0</v>
      </c>
      <c r="Q156" s="163"/>
      <c r="R156" s="164"/>
      <c r="S156" s="170">
        <f>R156-Q156</f>
        <v>0</v>
      </c>
      <c r="T156" s="156"/>
      <c r="U156" s="164"/>
      <c r="V156" s="169">
        <f>U156-T156</f>
        <v>0</v>
      </c>
      <c r="W156" s="163"/>
      <c r="X156" s="164"/>
      <c r="Y156" s="56">
        <f>X156-W156</f>
        <v>0</v>
      </c>
      <c r="Z156" s="52">
        <f>(G156+J156+M156+P156+S156+V156+Y156)*24</f>
        <v>0</v>
      </c>
      <c r="AA156" s="7"/>
      <c r="AB156" s="219"/>
      <c r="AC156" s="220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</row>
    <row r="157" spans="1:49" s="34" customFormat="1" ht="24.95" customHeight="1" thickBot="1" x14ac:dyDescent="0.3">
      <c r="A157" s="84"/>
      <c r="B157" s="85"/>
      <c r="C157" s="86"/>
      <c r="D157" s="87"/>
      <c r="E157" s="157"/>
      <c r="F157" s="158"/>
      <c r="G157" s="159"/>
      <c r="H157" s="157"/>
      <c r="I157" s="158"/>
      <c r="J157" s="157"/>
      <c r="K157" s="160"/>
      <c r="L157" s="158"/>
      <c r="M157" s="161"/>
      <c r="N157" s="160"/>
      <c r="O157" s="160"/>
      <c r="P157" s="162"/>
      <c r="Q157" s="157"/>
      <c r="R157" s="158"/>
      <c r="S157" s="161"/>
      <c r="T157" s="157"/>
      <c r="U157" s="158"/>
      <c r="V157" s="159"/>
      <c r="W157" s="157"/>
      <c r="X157" s="158"/>
      <c r="Y157" s="56"/>
      <c r="Z157" s="52"/>
      <c r="AA157" s="7"/>
      <c r="AB157" s="219"/>
      <c r="AC157" s="220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</row>
    <row r="158" spans="1:49" s="34" customFormat="1" ht="24.95" customHeight="1" x14ac:dyDescent="0.25">
      <c r="A158" s="78" t="s">
        <v>1</v>
      </c>
      <c r="B158" s="99" t="s">
        <v>10</v>
      </c>
      <c r="C158" s="80">
        <v>37</v>
      </c>
      <c r="D158" s="81">
        <v>0.8</v>
      </c>
      <c r="E158" s="172"/>
      <c r="F158" s="173"/>
      <c r="G158" s="174">
        <f>F158-E158</f>
        <v>0</v>
      </c>
      <c r="H158" s="172"/>
      <c r="I158" s="173"/>
      <c r="J158" s="172">
        <f>I158-H158</f>
        <v>0</v>
      </c>
      <c r="K158" s="175"/>
      <c r="L158" s="173"/>
      <c r="M158" s="176">
        <f>L158-K158</f>
        <v>0</v>
      </c>
      <c r="N158" s="175"/>
      <c r="O158" s="212"/>
      <c r="P158" s="177">
        <f>O158-N158</f>
        <v>0</v>
      </c>
      <c r="Q158" s="172"/>
      <c r="R158" s="173"/>
      <c r="S158" s="176">
        <f>R158-Q158</f>
        <v>0</v>
      </c>
      <c r="T158" s="156"/>
      <c r="U158" s="164"/>
      <c r="V158" s="174">
        <f>U158-T158</f>
        <v>0</v>
      </c>
      <c r="W158" s="172"/>
      <c r="X158" s="173"/>
      <c r="Y158" s="54">
        <f>X158-W158</f>
        <v>0</v>
      </c>
      <c r="Z158" s="36">
        <f>(Y158+V158+S158+P158+J158+G158+M158)*24</f>
        <v>0</v>
      </c>
      <c r="AA158" s="7"/>
      <c r="AB158" s="219"/>
      <c r="AC158" s="220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</row>
    <row r="159" spans="1:49" s="34" customFormat="1" ht="24.95" customHeight="1" thickBot="1" x14ac:dyDescent="0.3">
      <c r="A159" s="84"/>
      <c r="B159" s="85"/>
      <c r="C159" s="86"/>
      <c r="D159" s="87"/>
      <c r="E159" s="157"/>
      <c r="F159" s="158"/>
      <c r="G159" s="159"/>
      <c r="H159" s="157"/>
      <c r="I159" s="158"/>
      <c r="J159" s="157"/>
      <c r="K159" s="160"/>
      <c r="L159" s="158"/>
      <c r="M159" s="161"/>
      <c r="N159" s="160"/>
      <c r="O159" s="211"/>
      <c r="P159" s="162"/>
      <c r="Q159" s="157"/>
      <c r="R159" s="158"/>
      <c r="S159" s="161"/>
      <c r="T159" s="157"/>
      <c r="U159" s="158"/>
      <c r="V159" s="159"/>
      <c r="W159" s="157"/>
      <c r="X159" s="158"/>
      <c r="Y159" s="54"/>
      <c r="Z159" s="36"/>
      <c r="AA159" s="7"/>
      <c r="AB159" s="219"/>
      <c r="AC159" s="220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</row>
    <row r="160" spans="1:49" s="34" customFormat="1" ht="24.95" customHeight="1" x14ac:dyDescent="0.25">
      <c r="A160" s="113" t="s">
        <v>56</v>
      </c>
      <c r="B160" s="101" t="s">
        <v>3</v>
      </c>
      <c r="C160" s="114">
        <v>37</v>
      </c>
      <c r="D160" s="115">
        <v>0.75</v>
      </c>
      <c r="E160" s="172"/>
      <c r="F160" s="173"/>
      <c r="G160" s="174">
        <f>F160-E160</f>
        <v>0</v>
      </c>
      <c r="H160" s="172"/>
      <c r="I160" s="173"/>
      <c r="J160" s="172">
        <f>I160-H160</f>
        <v>0</v>
      </c>
      <c r="K160" s="175"/>
      <c r="L160" s="173"/>
      <c r="M160" s="176">
        <f>L160-K160</f>
        <v>0</v>
      </c>
      <c r="N160" s="175"/>
      <c r="O160" s="175"/>
      <c r="P160" s="177">
        <f>O160-N160</f>
        <v>0</v>
      </c>
      <c r="Q160" s="172"/>
      <c r="R160" s="173"/>
      <c r="S160" s="176">
        <f>R160-Q160</f>
        <v>0</v>
      </c>
      <c r="T160" s="175"/>
      <c r="U160" s="175"/>
      <c r="V160" s="177">
        <f>U160-T160</f>
        <v>0</v>
      </c>
      <c r="W160" s="172"/>
      <c r="X160" s="173"/>
      <c r="Y160" s="54">
        <f>X160-W160</f>
        <v>0</v>
      </c>
      <c r="Z160" s="36">
        <f>(Y160+V160+S160+P160+J160+G160+M160)*24</f>
        <v>0</v>
      </c>
      <c r="AA160" s="7"/>
      <c r="AB160" s="219"/>
      <c r="AC160" s="220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</row>
    <row r="161" spans="1:49" s="34" customFormat="1" ht="24.95" customHeight="1" thickBot="1" x14ac:dyDescent="0.3">
      <c r="A161" s="104"/>
      <c r="B161" s="85"/>
      <c r="C161" s="86"/>
      <c r="D161" s="87"/>
      <c r="E161" s="157"/>
      <c r="F161" s="158"/>
      <c r="G161" s="159"/>
      <c r="H161" s="157"/>
      <c r="I161" s="158"/>
      <c r="J161" s="157"/>
      <c r="K161" s="160"/>
      <c r="L161" s="158"/>
      <c r="M161" s="161"/>
      <c r="N161" s="160"/>
      <c r="O161" s="160"/>
      <c r="P161" s="162"/>
      <c r="Q161" s="157"/>
      <c r="R161" s="158"/>
      <c r="S161" s="161"/>
      <c r="T161" s="160"/>
      <c r="U161" s="160"/>
      <c r="V161" s="162"/>
      <c r="W161" s="157"/>
      <c r="X161" s="158"/>
      <c r="Y161" s="54"/>
      <c r="Z161" s="36"/>
      <c r="AA161" s="7"/>
      <c r="AB161" s="219"/>
      <c r="AC161" s="220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</row>
    <row r="162" spans="1:49" s="34" customFormat="1" ht="24.95" customHeight="1" x14ac:dyDescent="0.25">
      <c r="A162" s="91" t="s">
        <v>57</v>
      </c>
      <c r="B162" s="99" t="s">
        <v>13</v>
      </c>
      <c r="C162" s="80">
        <v>37</v>
      </c>
      <c r="D162" s="81">
        <v>1</v>
      </c>
      <c r="E162" s="172"/>
      <c r="F162" s="173"/>
      <c r="G162" s="174">
        <f>F162-E162</f>
        <v>0</v>
      </c>
      <c r="H162" s="172"/>
      <c r="I162" s="173"/>
      <c r="J162" s="172">
        <f>I162-H162</f>
        <v>0</v>
      </c>
      <c r="K162" s="175"/>
      <c r="L162" s="173"/>
      <c r="M162" s="176">
        <f>L162-K162</f>
        <v>0</v>
      </c>
      <c r="N162" s="175"/>
      <c r="O162" s="175"/>
      <c r="P162" s="177">
        <f>O162-N162</f>
        <v>0</v>
      </c>
      <c r="Q162" s="172"/>
      <c r="R162" s="173"/>
      <c r="S162" s="176">
        <f>R162-Q162</f>
        <v>0</v>
      </c>
      <c r="T162" s="175"/>
      <c r="U162" s="173"/>
      <c r="V162" s="174">
        <f>U162-T162</f>
        <v>0</v>
      </c>
      <c r="W162" s="172"/>
      <c r="X162" s="173"/>
      <c r="Y162" s="54">
        <f>X162-W162</f>
        <v>0</v>
      </c>
      <c r="Z162" s="36">
        <f>(Y162+V162+S162+P162+J162+G162+M162)*24</f>
        <v>0</v>
      </c>
      <c r="AA162" s="7"/>
      <c r="AB162" s="219"/>
      <c r="AC162" s="220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</row>
    <row r="163" spans="1:49" s="34" customFormat="1" ht="24.95" customHeight="1" thickBot="1" x14ac:dyDescent="0.3">
      <c r="A163" s="84"/>
      <c r="B163" s="85"/>
      <c r="C163" s="86"/>
      <c r="D163" s="87"/>
      <c r="E163" s="157"/>
      <c r="F163" s="158"/>
      <c r="G163" s="159"/>
      <c r="H163" s="157"/>
      <c r="I163" s="158"/>
      <c r="J163" s="157"/>
      <c r="K163" s="160"/>
      <c r="L163" s="158"/>
      <c r="M163" s="161"/>
      <c r="N163" s="160"/>
      <c r="O163" s="160"/>
      <c r="P163" s="162"/>
      <c r="Q163" s="157"/>
      <c r="R163" s="158"/>
      <c r="S163" s="161"/>
      <c r="T163" s="160"/>
      <c r="U163" s="162"/>
      <c r="V163" s="178"/>
      <c r="W163" s="157"/>
      <c r="X163" s="158"/>
      <c r="Y163" s="54"/>
      <c r="Z163" s="36"/>
      <c r="AA163" s="7"/>
      <c r="AB163" s="219"/>
      <c r="AC163" s="220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</row>
    <row r="164" spans="1:49" s="34" customFormat="1" ht="24.95" customHeight="1" x14ac:dyDescent="0.25">
      <c r="A164" s="116" t="s">
        <v>36</v>
      </c>
      <c r="B164" s="117"/>
      <c r="C164" s="114"/>
      <c r="D164" s="115"/>
      <c r="E164" s="172"/>
      <c r="F164" s="173"/>
      <c r="G164" s="174">
        <f>F164-E164</f>
        <v>0</v>
      </c>
      <c r="H164" s="163"/>
      <c r="I164" s="164"/>
      <c r="J164" s="172">
        <f>I164-H164</f>
        <v>0</v>
      </c>
      <c r="K164" s="175"/>
      <c r="L164" s="173"/>
      <c r="M164" s="176">
        <f>L164-K164</f>
        <v>0</v>
      </c>
      <c r="N164" s="175"/>
      <c r="O164" s="173"/>
      <c r="P164" s="177">
        <f>O164-N164</f>
        <v>0</v>
      </c>
      <c r="Q164" s="172"/>
      <c r="R164" s="173"/>
      <c r="S164" s="176">
        <f>R164-Q164</f>
        <v>0</v>
      </c>
      <c r="T164" s="175"/>
      <c r="U164" s="173"/>
      <c r="V164" s="174">
        <f>U164-T164</f>
        <v>0</v>
      </c>
      <c r="W164" s="172"/>
      <c r="X164" s="173"/>
      <c r="Y164" s="54">
        <f>X164-W164</f>
        <v>0</v>
      </c>
      <c r="Z164" s="36">
        <f>(Y164+V164+S164+P164+J164+G164+M164)*24</f>
        <v>0</v>
      </c>
      <c r="AA164" s="7"/>
      <c r="AB164" s="219"/>
      <c r="AC164" s="220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</row>
    <row r="165" spans="1:49" s="34" customFormat="1" ht="24.95" customHeight="1" thickBot="1" x14ac:dyDescent="0.3">
      <c r="A165" s="84"/>
      <c r="B165" s="85"/>
      <c r="C165" s="86"/>
      <c r="D165" s="87"/>
      <c r="E165" s="122"/>
      <c r="F165" s="216"/>
      <c r="G165" s="58"/>
      <c r="H165" s="128"/>
      <c r="I165" s="120"/>
      <c r="J165" s="58"/>
      <c r="K165" s="121"/>
      <c r="L165" s="120"/>
      <c r="M165" s="58"/>
      <c r="N165" s="121"/>
      <c r="O165" s="120"/>
      <c r="P165" s="62"/>
      <c r="Q165" s="88"/>
      <c r="R165" s="89"/>
      <c r="S165" s="58"/>
      <c r="T165" s="121"/>
      <c r="U165" s="120"/>
      <c r="V165" s="58"/>
      <c r="W165" s="121"/>
      <c r="X165" s="61"/>
      <c r="Y165" s="54"/>
      <c r="Z165" s="36"/>
      <c r="AA165" s="7"/>
      <c r="AB165" s="219"/>
      <c r="AC165" s="220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</row>
    <row r="166" spans="1:49" s="34" customFormat="1" ht="24.95" customHeight="1" x14ac:dyDescent="0.25">
      <c r="A166" s="116" t="s">
        <v>37</v>
      </c>
      <c r="B166" s="117"/>
      <c r="C166" s="114"/>
      <c r="D166" s="115"/>
      <c r="E166" s="118"/>
      <c r="F166" s="95"/>
      <c r="G166" s="57">
        <f t="shared" ref="G166" si="10">F166-E166</f>
        <v>0</v>
      </c>
      <c r="H166" s="112"/>
      <c r="I166" s="83"/>
      <c r="J166" s="59">
        <f t="shared" ref="J166" si="11">I166-H166</f>
        <v>0</v>
      </c>
      <c r="K166" s="82"/>
      <c r="L166" s="95"/>
      <c r="M166" s="59">
        <f t="shared" ref="M166" si="12">L166-K166</f>
        <v>0</v>
      </c>
      <c r="N166" s="119"/>
      <c r="O166" s="217"/>
      <c r="P166" s="60">
        <f t="shared" ref="P166" si="13">O166-N166</f>
        <v>0</v>
      </c>
      <c r="Q166" s="112"/>
      <c r="R166" s="83"/>
      <c r="S166" s="59">
        <f t="shared" ref="S166" si="14">R166-Q166</f>
        <v>0</v>
      </c>
      <c r="T166" s="156"/>
      <c r="U166" s="164"/>
      <c r="V166" s="174">
        <f>U166-T166</f>
        <v>0</v>
      </c>
      <c r="W166" s="163"/>
      <c r="X166" s="164"/>
      <c r="Y166" s="54">
        <f>X166-W166</f>
        <v>0</v>
      </c>
      <c r="Z166" s="36">
        <f>(Y166+V166+S166+P166+J166+G166+M166)*24</f>
        <v>0</v>
      </c>
      <c r="AA166" s="7"/>
      <c r="AB166" s="219"/>
      <c r="AC166" s="220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</row>
    <row r="167" spans="1:49" s="34" customFormat="1" ht="24.95" customHeight="1" thickBot="1" x14ac:dyDescent="0.3">
      <c r="A167" s="84"/>
      <c r="B167" s="85"/>
      <c r="C167" s="86"/>
      <c r="D167" s="87"/>
      <c r="E167" s="122"/>
      <c r="F167" s="216"/>
      <c r="G167" s="58"/>
      <c r="H167" s="128"/>
      <c r="I167" s="120"/>
      <c r="J167" s="58"/>
      <c r="K167" s="90"/>
      <c r="L167" s="89"/>
      <c r="M167" s="58"/>
      <c r="N167" s="121"/>
      <c r="O167" s="120"/>
      <c r="P167" s="63"/>
      <c r="Q167" s="121"/>
      <c r="R167" s="89"/>
      <c r="S167" s="58"/>
      <c r="T167" s="121"/>
      <c r="U167" s="120"/>
      <c r="V167" s="58"/>
      <c r="W167" s="122"/>
      <c r="X167" s="61"/>
      <c r="Y167" s="64"/>
      <c r="Z167" s="36"/>
      <c r="AA167" s="7"/>
      <c r="AB167" s="219"/>
      <c r="AC167" s="220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</row>
    <row r="168" spans="1:49" s="34" customFormat="1" ht="24.95" customHeight="1" x14ac:dyDescent="0.25">
      <c r="A168" s="116" t="s">
        <v>37</v>
      </c>
      <c r="B168" s="117"/>
      <c r="C168" s="114"/>
      <c r="D168" s="115"/>
      <c r="E168" s="172"/>
      <c r="F168" s="173"/>
      <c r="G168" s="174">
        <f>F168-E168</f>
        <v>0</v>
      </c>
      <c r="H168" s="172"/>
      <c r="I168" s="173"/>
      <c r="J168" s="172">
        <f>I168-H168</f>
        <v>0</v>
      </c>
      <c r="K168" s="175"/>
      <c r="L168" s="173"/>
      <c r="M168" s="176">
        <f>L168-K168</f>
        <v>0</v>
      </c>
      <c r="N168" s="175"/>
      <c r="O168" s="173"/>
      <c r="P168" s="177">
        <f>O168-N168</f>
        <v>0</v>
      </c>
      <c r="Q168" s="172"/>
      <c r="R168" s="173"/>
      <c r="S168" s="176">
        <f>R168-Q168</f>
        <v>0</v>
      </c>
      <c r="T168" s="175"/>
      <c r="U168" s="173"/>
      <c r="V168" s="174">
        <f>U168-T168</f>
        <v>0</v>
      </c>
      <c r="W168" s="172"/>
      <c r="X168" s="173"/>
      <c r="Y168" s="54">
        <f>X168-W168</f>
        <v>0</v>
      </c>
      <c r="Z168" s="36">
        <f>(Y168+V168+S168+P168+J168+G168+M168)*24</f>
        <v>0</v>
      </c>
      <c r="AA168" s="7"/>
      <c r="AB168" s="219"/>
      <c r="AC168" s="220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</row>
    <row r="169" spans="1:49" s="34" customFormat="1" ht="24.95" customHeight="1" thickBot="1" x14ac:dyDescent="0.3">
      <c r="A169" s="84"/>
      <c r="B169" s="85"/>
      <c r="C169" s="86"/>
      <c r="D169" s="87"/>
      <c r="E169" s="122"/>
      <c r="F169" s="216"/>
      <c r="G169" s="58"/>
      <c r="H169" s="128"/>
      <c r="I169" s="120"/>
      <c r="J169" s="58"/>
      <c r="K169" s="121"/>
      <c r="L169" s="120"/>
      <c r="M169" s="58"/>
      <c r="N169" s="121"/>
      <c r="O169" s="120"/>
      <c r="P169" s="62"/>
      <c r="Q169" s="88"/>
      <c r="R169" s="89"/>
      <c r="S169" s="58"/>
      <c r="T169" s="121"/>
      <c r="U169" s="120"/>
      <c r="V169" s="58"/>
      <c r="W169" s="121"/>
      <c r="X169" s="61"/>
      <c r="Y169" s="54"/>
      <c r="Z169" s="36"/>
      <c r="AA169" s="7"/>
      <c r="AB169" s="219"/>
      <c r="AC169" s="220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</row>
    <row r="170" spans="1:49" s="34" customFormat="1" ht="24.95" customHeight="1" x14ac:dyDescent="0.25">
      <c r="A170" s="116" t="s">
        <v>37</v>
      </c>
      <c r="B170" s="117"/>
      <c r="C170" s="114"/>
      <c r="D170" s="115"/>
      <c r="E170" s="172"/>
      <c r="F170" s="173"/>
      <c r="G170" s="174">
        <f>F170-E170</f>
        <v>0</v>
      </c>
      <c r="H170" s="172"/>
      <c r="I170" s="173"/>
      <c r="J170" s="172">
        <f>I170-H170</f>
        <v>0</v>
      </c>
      <c r="K170" s="175"/>
      <c r="L170" s="173"/>
      <c r="M170" s="176">
        <f>L170-K170</f>
        <v>0</v>
      </c>
      <c r="N170" s="175"/>
      <c r="O170" s="173"/>
      <c r="P170" s="177">
        <f>O170-N170</f>
        <v>0</v>
      </c>
      <c r="Q170" s="172"/>
      <c r="R170" s="173"/>
      <c r="S170" s="176">
        <f>R170-Q170</f>
        <v>0</v>
      </c>
      <c r="T170" s="175"/>
      <c r="U170" s="173"/>
      <c r="V170" s="174">
        <f>U170-T170</f>
        <v>0</v>
      </c>
      <c r="W170" s="172"/>
      <c r="X170" s="173"/>
      <c r="Y170" s="54">
        <f>X170-W170</f>
        <v>0</v>
      </c>
      <c r="Z170" s="36">
        <f>(Y170+V170+S170+P170+J170+G170+M170)*24</f>
        <v>0</v>
      </c>
      <c r="AA170" s="7"/>
      <c r="AB170" s="219"/>
      <c r="AC170" s="220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</row>
    <row r="171" spans="1:49" s="34" customFormat="1" ht="24.95" customHeight="1" thickBot="1" x14ac:dyDescent="0.3">
      <c r="A171" s="84"/>
      <c r="B171" s="85"/>
      <c r="C171" s="86"/>
      <c r="D171" s="87"/>
      <c r="E171" s="122"/>
      <c r="F171" s="216"/>
      <c r="G171" s="58"/>
      <c r="H171" s="128"/>
      <c r="I171" s="120"/>
      <c r="J171" s="58"/>
      <c r="K171" s="121"/>
      <c r="L171" s="120"/>
      <c r="M171" s="58"/>
      <c r="N171" s="121"/>
      <c r="O171" s="120"/>
      <c r="P171" s="62"/>
      <c r="Q171" s="88"/>
      <c r="R171" s="89"/>
      <c r="S171" s="58"/>
      <c r="T171" s="121"/>
      <c r="U171" s="120"/>
      <c r="V171" s="58"/>
      <c r="W171" s="121"/>
      <c r="X171" s="61"/>
      <c r="Y171" s="54"/>
      <c r="Z171" s="36"/>
      <c r="AA171" s="7"/>
      <c r="AB171" s="219"/>
      <c r="AC171" s="220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</row>
    <row r="172" spans="1:49" s="34" customFormat="1" ht="24.95" customHeight="1" x14ac:dyDescent="0.25">
      <c r="A172" s="116" t="s">
        <v>37</v>
      </c>
      <c r="B172" s="117"/>
      <c r="C172" s="114"/>
      <c r="D172" s="115"/>
      <c r="E172" s="172"/>
      <c r="F172" s="173"/>
      <c r="G172" s="174">
        <f>F172-E172</f>
        <v>0</v>
      </c>
      <c r="H172" s="172"/>
      <c r="I172" s="173"/>
      <c r="J172" s="172">
        <f>I172-H172</f>
        <v>0</v>
      </c>
      <c r="K172" s="175"/>
      <c r="L172" s="173"/>
      <c r="M172" s="176">
        <f>L172-K172</f>
        <v>0</v>
      </c>
      <c r="N172" s="175"/>
      <c r="O172" s="173"/>
      <c r="P172" s="177">
        <f>O172-N172</f>
        <v>0</v>
      </c>
      <c r="Q172" s="172"/>
      <c r="R172" s="173"/>
      <c r="S172" s="176">
        <f>R172-Q172</f>
        <v>0</v>
      </c>
      <c r="T172" s="175"/>
      <c r="U172" s="173"/>
      <c r="V172" s="174">
        <f>U172-T172</f>
        <v>0</v>
      </c>
      <c r="W172" s="172"/>
      <c r="X172" s="173"/>
      <c r="Y172" s="54">
        <f>X172-W172</f>
        <v>0</v>
      </c>
      <c r="Z172" s="36">
        <f>(Y172+V172+S172+P172+J172+G172+M172)*24</f>
        <v>0</v>
      </c>
      <c r="AA172" s="7"/>
      <c r="AB172" s="219"/>
      <c r="AC172" s="220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</row>
    <row r="173" spans="1:49" s="34" customFormat="1" ht="24.95" customHeight="1" thickBot="1" x14ac:dyDescent="0.3">
      <c r="A173" s="84"/>
      <c r="B173" s="85"/>
      <c r="C173" s="86"/>
      <c r="D173" s="87"/>
      <c r="E173" s="122"/>
      <c r="F173" s="216"/>
      <c r="G173" s="58"/>
      <c r="H173" s="128"/>
      <c r="I173" s="120"/>
      <c r="J173" s="58"/>
      <c r="K173" s="121"/>
      <c r="L173" s="120"/>
      <c r="M173" s="58"/>
      <c r="N173" s="121"/>
      <c r="O173" s="120"/>
      <c r="P173" s="62"/>
      <c r="Q173" s="88"/>
      <c r="R173" s="89"/>
      <c r="S173" s="58"/>
      <c r="T173" s="121"/>
      <c r="U173" s="120"/>
      <c r="V173" s="58"/>
      <c r="W173" s="121"/>
      <c r="X173" s="61"/>
      <c r="Y173" s="54"/>
      <c r="Z173" s="36"/>
      <c r="AA173" s="7"/>
      <c r="AB173" s="219"/>
      <c r="AC173" s="220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</row>
    <row r="174" spans="1:49" s="34" customFormat="1" ht="24.95" customHeight="1" x14ac:dyDescent="0.25">
      <c r="A174" s="116" t="s">
        <v>37</v>
      </c>
      <c r="B174" s="117"/>
      <c r="C174" s="114"/>
      <c r="D174" s="115"/>
      <c r="E174" s="172"/>
      <c r="F174" s="173"/>
      <c r="G174" s="174">
        <f>F174-E174</f>
        <v>0</v>
      </c>
      <c r="H174" s="172"/>
      <c r="I174" s="173"/>
      <c r="J174" s="172">
        <f>I174-H174</f>
        <v>0</v>
      </c>
      <c r="K174" s="175"/>
      <c r="L174" s="173"/>
      <c r="M174" s="176">
        <f>L174-K174</f>
        <v>0</v>
      </c>
      <c r="N174" s="175"/>
      <c r="O174" s="173"/>
      <c r="P174" s="177">
        <f>O174-N174</f>
        <v>0</v>
      </c>
      <c r="Q174" s="172"/>
      <c r="R174" s="173"/>
      <c r="S174" s="176">
        <f>R174-Q174</f>
        <v>0</v>
      </c>
      <c r="T174" s="175"/>
      <c r="U174" s="173"/>
      <c r="V174" s="174">
        <f>U174-T174</f>
        <v>0</v>
      </c>
      <c r="W174" s="172"/>
      <c r="X174" s="173"/>
      <c r="Y174" s="54">
        <f>X174-W174</f>
        <v>0</v>
      </c>
      <c r="Z174" s="36">
        <f>(Y174+V174+S174+P174+J174+G174+M174)*24</f>
        <v>0</v>
      </c>
      <c r="AA174" s="7"/>
      <c r="AB174" s="219"/>
      <c r="AC174" s="220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</row>
    <row r="175" spans="1:49" s="34" customFormat="1" ht="24.95" customHeight="1" thickBot="1" x14ac:dyDescent="0.3">
      <c r="A175" s="84"/>
      <c r="B175" s="85"/>
      <c r="C175" s="86"/>
      <c r="D175" s="87"/>
      <c r="E175" s="122"/>
      <c r="F175" s="216"/>
      <c r="G175" s="58"/>
      <c r="H175" s="128"/>
      <c r="I175" s="120"/>
      <c r="J175" s="58"/>
      <c r="K175" s="121"/>
      <c r="L175" s="120"/>
      <c r="M175" s="58"/>
      <c r="N175" s="121"/>
      <c r="O175" s="120"/>
      <c r="P175" s="62"/>
      <c r="Q175" s="88"/>
      <c r="R175" s="89"/>
      <c r="S175" s="58"/>
      <c r="T175" s="121"/>
      <c r="U175" s="120"/>
      <c r="V175" s="58"/>
      <c r="W175" s="121"/>
      <c r="X175" s="61"/>
      <c r="Y175" s="54"/>
      <c r="Z175" s="36"/>
      <c r="AA175" s="7"/>
      <c r="AB175" s="219"/>
      <c r="AC175" s="220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</row>
    <row r="176" spans="1:49" s="34" customFormat="1" ht="24.95" customHeight="1" x14ac:dyDescent="0.25">
      <c r="B176" s="123"/>
      <c r="C176" s="124"/>
      <c r="D176" s="125" t="s">
        <v>0</v>
      </c>
      <c r="E176" s="127">
        <f>SUMPRODUCT((E122:E175&gt;=7.25/24)*(E122:E175&lt;=9.49/24))-SUMPRODUCT(--(E122:E175={"CP","FORM","AT","MAT","AM","EM"}))</f>
        <v>0</v>
      </c>
      <c r="F176" s="154"/>
      <c r="G176" s="155"/>
      <c r="H176" s="127">
        <f>SUMPRODUCT((H122:H175&gt;=7.25/24)*(H122:H175&lt;=9.49/24))-SUMPRODUCT(--(H122:H175={"CP","FORM","AT","MAT","AM","EM"}))</f>
        <v>0</v>
      </c>
      <c r="I176" s="155"/>
      <c r="J176" s="155"/>
      <c r="K176" s="127">
        <f>SUMPRODUCT((K122:K175&gt;=7.25/24)*(K122:K175&lt;=9.49/24))-SUMPRODUCT(--(K122:K175={"CP","FORM","AT","MAT","AM","EM"}))</f>
        <v>0</v>
      </c>
      <c r="L176" s="155"/>
      <c r="M176" s="155"/>
      <c r="N176" s="127">
        <f>SUMPRODUCT((N122:N175&gt;=7.25/24)*(N122:N175&lt;=9.49/24))-SUMPRODUCT(--(N122:N175={"CP","FORM","AT","MAT","AM","EM"}))</f>
        <v>0</v>
      </c>
      <c r="O176" s="155"/>
      <c r="P176" s="155"/>
      <c r="Q176" s="127">
        <f>SUMPRODUCT((Q122:Q175&gt;=7.25/24)*(Q122:Q175&lt;=9.49/24))-SUMPRODUCT(--(Q122:Q175={"CP","FORM","AT","MAT","AM","EM"}))</f>
        <v>0</v>
      </c>
      <c r="R176" s="155"/>
      <c r="S176" s="155"/>
      <c r="T176" s="127">
        <f>SUMPRODUCT((T122:T175&gt;=7.25/24)*(T122:T175&lt;=9.49/24))-SUMPRODUCT(--(T122:T175={"CP","FORM","AT","MAT","AM","EM"}))</f>
        <v>0</v>
      </c>
      <c r="U176" s="74"/>
      <c r="V176" s="74"/>
      <c r="W176" s="127">
        <f>SUMPRODUCT((W122:W175&gt;=7.25/24)*(W122:W175&lt;=9.49/24))-SUMPRODUCT(--(W122:W175={"CP","FORM","AT","MAT","AM","EM"}))</f>
        <v>0</v>
      </c>
      <c r="X176" s="155"/>
      <c r="AA176" s="7"/>
      <c r="AB176" s="219"/>
      <c r="AC176" s="220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</row>
    <row r="177" spans="1:49" s="34" customFormat="1" ht="24.95" customHeight="1" x14ac:dyDescent="0.25">
      <c r="B177" s="123"/>
      <c r="C177" s="124"/>
      <c r="D177" s="126" t="s">
        <v>1</v>
      </c>
      <c r="E177" s="127">
        <f>SUMPRODUCT((E122:E175&gt;=14/24)*(E122:E175&lt;=16/24))-SUMPRODUCT(--(F122:F175={"CP","FORM","AT","MAT","AM","EM"}))</f>
        <v>0</v>
      </c>
      <c r="F177" s="154"/>
      <c r="G177" s="155"/>
      <c r="H177" s="127">
        <f>SUMPRODUCT((H122:H175&gt;=14/24)*(H122:H175&lt;=16/24))-SUMPRODUCT(--(I122:I175={"CP","FORM","AT","MAT","AM","EM"}))</f>
        <v>0</v>
      </c>
      <c r="I177" s="155"/>
      <c r="J177" s="155"/>
      <c r="K177" s="127">
        <f>SUMPRODUCT((K122:K175&gt;=14/24)*(K122:K175&lt;=16/24))-SUMPRODUCT(--(L122:L175={"CP","FORM","AT","MAT","AM","EM"}))</f>
        <v>0</v>
      </c>
      <c r="L177" s="155"/>
      <c r="M177" s="155"/>
      <c r="N177" s="127">
        <f>SUMPRODUCT((N122:N175&gt;=14/24)*(N122:N175&lt;=16/24))-SUMPRODUCT(--(O122:O175={"CP","FORM","AT","MAT","AM","EM"}))</f>
        <v>0</v>
      </c>
      <c r="O177" s="155"/>
      <c r="P177" s="155"/>
      <c r="Q177" s="127">
        <f>SUMPRODUCT((Q122:Q175&gt;=14/24)*(Q122:Q175&lt;=16/24))-SUMPRODUCT(--(R122:R175={"CP","FORM","AT","MAT","AM","EM"}))</f>
        <v>0</v>
      </c>
      <c r="R177" s="155"/>
      <c r="S177" s="155"/>
      <c r="T177" s="127">
        <f>SUMPRODUCT((T122:T175&gt;=14/24)*(T122:T175&lt;=16/24))-SUMPRODUCT(--(U122:U175={"CP","FORM","AT","MAT","AM","EM"}))</f>
        <v>0</v>
      </c>
      <c r="U177" s="155"/>
      <c r="V177" s="155"/>
      <c r="W177" s="127">
        <f>SUMPRODUCT((W122:W175&gt;=14/24)*(W122:W175&lt;=16/24))-SUMPRODUCT(--(X122:X175={"CP","FORM","AT","MAT","AM","EM"}))</f>
        <v>0</v>
      </c>
      <c r="X177" s="155"/>
      <c r="AA177" s="7"/>
      <c r="AB177" s="219"/>
      <c r="AC177" s="220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</row>
    <row r="178" spans="1:49" s="34" customFormat="1" ht="24.95" customHeight="1" x14ac:dyDescent="0.25">
      <c r="A178" s="33"/>
      <c r="B178" s="33"/>
      <c r="C178" s="33"/>
      <c r="D178" s="33"/>
      <c r="E178" s="33"/>
      <c r="F178" s="33"/>
      <c r="H178" s="33"/>
      <c r="I178" s="33"/>
      <c r="K178" s="33"/>
      <c r="L178" s="33"/>
      <c r="N178" s="33"/>
      <c r="O178" s="33"/>
      <c r="Q178" s="33"/>
      <c r="R178" s="33"/>
      <c r="T178" s="33"/>
      <c r="U178" s="33"/>
      <c r="W178" s="33"/>
      <c r="X178" s="33"/>
      <c r="AA178" s="7"/>
      <c r="AB178" s="219"/>
      <c r="AC178" s="220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</row>
    <row r="179" spans="1:49" s="34" customFormat="1" ht="24.95" customHeight="1" thickBot="1" x14ac:dyDescent="0.3">
      <c r="A179" s="75" t="s">
        <v>38</v>
      </c>
      <c r="AA179" s="7"/>
      <c r="AB179" s="219"/>
      <c r="AC179" s="220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</row>
    <row r="180" spans="1:49" s="34" customFormat="1" ht="24.95" customHeight="1" thickBot="1" x14ac:dyDescent="0.3">
      <c r="A180" s="218">
        <f>A121+1</f>
        <v>26</v>
      </c>
      <c r="B180" s="76" t="s">
        <v>2</v>
      </c>
      <c r="C180" s="76" t="s">
        <v>12</v>
      </c>
      <c r="D180" s="77" t="s">
        <v>4</v>
      </c>
      <c r="E180" s="226">
        <f>W121+1</f>
        <v>41813</v>
      </c>
      <c r="F180" s="227"/>
      <c r="G180" s="55"/>
      <c r="H180" s="226">
        <f>E180+1</f>
        <v>41814</v>
      </c>
      <c r="I180" s="227"/>
      <c r="J180" s="55"/>
      <c r="K180" s="226">
        <f>H180+1</f>
        <v>41815</v>
      </c>
      <c r="L180" s="227"/>
      <c r="M180" s="55"/>
      <c r="N180" s="228">
        <f>K180+1</f>
        <v>41816</v>
      </c>
      <c r="O180" s="229"/>
      <c r="P180" s="55"/>
      <c r="Q180" s="226">
        <f>N180+1</f>
        <v>41817</v>
      </c>
      <c r="R180" s="227"/>
      <c r="S180" s="55"/>
      <c r="T180" s="226">
        <f>Q180+1</f>
        <v>41818</v>
      </c>
      <c r="U180" s="227"/>
      <c r="V180" s="55"/>
      <c r="W180" s="226">
        <f>T180+1</f>
        <v>41819</v>
      </c>
      <c r="X180" s="227"/>
      <c r="Y180" s="51"/>
      <c r="Z180" s="37" t="s">
        <v>29</v>
      </c>
      <c r="AA180" s="220">
        <f>A180</f>
        <v>26</v>
      </c>
      <c r="AB180" s="220">
        <f>AA180+2</f>
        <v>28</v>
      </c>
      <c r="AC180" s="220">
        <f>AC121+1</f>
        <v>4</v>
      </c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</row>
    <row r="181" spans="1:49" s="34" customFormat="1" ht="24.95" customHeight="1" x14ac:dyDescent="0.25">
      <c r="A181" s="78" t="s">
        <v>40</v>
      </c>
      <c r="B181" s="79" t="s">
        <v>13</v>
      </c>
      <c r="C181" s="80">
        <v>37</v>
      </c>
      <c r="D181" s="81">
        <v>1</v>
      </c>
      <c r="E181" s="172"/>
      <c r="F181" s="173"/>
      <c r="G181" s="169">
        <f>F181-E181</f>
        <v>0</v>
      </c>
      <c r="H181" s="163"/>
      <c r="I181" s="164"/>
      <c r="J181" s="163">
        <f>I181-H181</f>
        <v>0</v>
      </c>
      <c r="K181" s="156"/>
      <c r="L181" s="164"/>
      <c r="M181" s="170">
        <f>L181-K181</f>
        <v>0</v>
      </c>
      <c r="N181" s="156"/>
      <c r="O181" s="156"/>
      <c r="P181" s="171">
        <f>O181-N181</f>
        <v>0</v>
      </c>
      <c r="Q181" s="163"/>
      <c r="R181" s="164"/>
      <c r="S181" s="170">
        <f>R181-Q181</f>
        <v>0</v>
      </c>
      <c r="T181" s="156"/>
      <c r="U181" s="164"/>
      <c r="V181" s="169">
        <f>U181-T181</f>
        <v>0</v>
      </c>
      <c r="W181" s="163"/>
      <c r="X181" s="164"/>
      <c r="Y181" s="53">
        <f>X181-W181</f>
        <v>0</v>
      </c>
      <c r="Z181" s="36">
        <f>(Y181+V181+S181+P181+J181+G181+M181)*24</f>
        <v>0</v>
      </c>
      <c r="AA181" s="7"/>
      <c r="AB181" s="219"/>
      <c r="AC181" s="220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</row>
    <row r="182" spans="1:49" s="34" customFormat="1" ht="24.95" customHeight="1" thickBot="1" x14ac:dyDescent="0.3">
      <c r="A182" s="84"/>
      <c r="B182" s="85"/>
      <c r="C182" s="86"/>
      <c r="D182" s="87"/>
      <c r="E182" s="157"/>
      <c r="F182" s="158"/>
      <c r="G182" s="159"/>
      <c r="H182" s="157"/>
      <c r="I182" s="158"/>
      <c r="J182" s="157"/>
      <c r="K182" s="160"/>
      <c r="L182" s="158"/>
      <c r="M182" s="161"/>
      <c r="N182" s="160"/>
      <c r="O182" s="160"/>
      <c r="P182" s="162"/>
      <c r="Q182" s="157"/>
      <c r="R182" s="158"/>
      <c r="S182" s="161"/>
      <c r="T182" s="160"/>
      <c r="U182" s="158"/>
      <c r="V182" s="159"/>
      <c r="W182" s="157"/>
      <c r="X182" s="158"/>
      <c r="Y182" s="54"/>
      <c r="Z182" s="36"/>
      <c r="AA182" s="7"/>
      <c r="AB182" s="219"/>
      <c r="AC182" s="220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</row>
    <row r="183" spans="1:49" s="34" customFormat="1" ht="24.95" customHeight="1" thickBot="1" x14ac:dyDescent="0.3">
      <c r="A183" s="91" t="s">
        <v>35</v>
      </c>
      <c r="B183" s="92" t="s">
        <v>10</v>
      </c>
      <c r="C183" s="93">
        <v>37</v>
      </c>
      <c r="D183" s="94">
        <v>1</v>
      </c>
      <c r="E183" s="163"/>
      <c r="F183" s="164"/>
      <c r="G183" s="169">
        <f>F183-E183</f>
        <v>0</v>
      </c>
      <c r="H183" s="163"/>
      <c r="I183" s="164"/>
      <c r="J183" s="163">
        <f>I183-H183</f>
        <v>0</v>
      </c>
      <c r="K183" s="156"/>
      <c r="L183" s="156"/>
      <c r="M183" s="169">
        <f>L183-K183</f>
        <v>0</v>
      </c>
      <c r="N183" s="172"/>
      <c r="O183" s="210"/>
      <c r="P183" s="171">
        <f>O183-N183</f>
        <v>0</v>
      </c>
      <c r="Q183" s="163"/>
      <c r="R183" s="164"/>
      <c r="S183" s="170">
        <f>R183-Q183</f>
        <v>0</v>
      </c>
      <c r="T183" s="156"/>
      <c r="U183" s="164"/>
      <c r="V183" s="181">
        <f>U183-T183</f>
        <v>0</v>
      </c>
      <c r="W183" s="172"/>
      <c r="X183" s="173"/>
      <c r="Y183" s="54">
        <f>X183-W183</f>
        <v>0</v>
      </c>
      <c r="Z183" s="36">
        <f>(Y183+V183+S183+P183+J183+G183+M183)*24</f>
        <v>0</v>
      </c>
      <c r="AA183" s="7"/>
      <c r="AB183" s="219"/>
      <c r="AC183" s="220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</row>
    <row r="184" spans="1:49" s="34" customFormat="1" ht="24.95" customHeight="1" thickBot="1" x14ac:dyDescent="0.3">
      <c r="A184" s="84"/>
      <c r="B184" s="85"/>
      <c r="C184" s="86"/>
      <c r="D184" s="87"/>
      <c r="E184" s="157"/>
      <c r="F184" s="158"/>
      <c r="G184" s="165"/>
      <c r="H184" s="157"/>
      <c r="I184" s="158"/>
      <c r="J184" s="157"/>
      <c r="K184" s="160"/>
      <c r="L184" s="160"/>
      <c r="M184" s="159"/>
      <c r="N184" s="157"/>
      <c r="O184" s="211"/>
      <c r="P184" s="162"/>
      <c r="Q184" s="157"/>
      <c r="R184" s="158"/>
      <c r="S184" s="161"/>
      <c r="T184" s="160"/>
      <c r="U184" s="158"/>
      <c r="V184" s="166"/>
      <c r="W184" s="167"/>
      <c r="X184" s="168"/>
      <c r="Y184" s="54"/>
      <c r="Z184" s="36"/>
      <c r="AA184" s="7"/>
      <c r="AB184" s="219"/>
      <c r="AC184" s="220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</row>
    <row r="185" spans="1:49" s="34" customFormat="1" ht="24.95" customHeight="1" x14ac:dyDescent="0.25">
      <c r="A185" s="96" t="s">
        <v>41</v>
      </c>
      <c r="B185" s="79" t="s">
        <v>22</v>
      </c>
      <c r="C185" s="97">
        <v>37</v>
      </c>
      <c r="D185" s="98">
        <v>1</v>
      </c>
      <c r="E185" s="175"/>
      <c r="F185" s="173"/>
      <c r="G185" s="174">
        <f>F185-E185</f>
        <v>0</v>
      </c>
      <c r="H185" s="172"/>
      <c r="I185" s="173"/>
      <c r="J185" s="172">
        <f>I185-H185</f>
        <v>0</v>
      </c>
      <c r="K185" s="175"/>
      <c r="L185" s="173"/>
      <c r="M185" s="176">
        <f>L185-K185</f>
        <v>0</v>
      </c>
      <c r="N185" s="175"/>
      <c r="O185" s="175"/>
      <c r="P185" s="177">
        <f>O185-N185</f>
        <v>0</v>
      </c>
      <c r="Q185" s="172"/>
      <c r="R185" s="173"/>
      <c r="S185" s="176">
        <f>R185-Q185</f>
        <v>0</v>
      </c>
      <c r="T185" s="175"/>
      <c r="U185" s="173"/>
      <c r="V185" s="174">
        <f>U185-T185</f>
        <v>0</v>
      </c>
      <c r="W185" s="172"/>
      <c r="X185" s="173"/>
      <c r="Y185" s="54">
        <f>X185-W185</f>
        <v>0</v>
      </c>
      <c r="Z185" s="36">
        <f>(Y185+V185+S185+P185+J185+G185+M185)*24</f>
        <v>0</v>
      </c>
      <c r="AA185" s="7"/>
      <c r="AB185" s="219"/>
      <c r="AC185" s="220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</row>
    <row r="186" spans="1:49" s="34" customFormat="1" ht="24.95" customHeight="1" thickBot="1" x14ac:dyDescent="0.3">
      <c r="A186" s="84"/>
      <c r="B186" s="85"/>
      <c r="C186" s="86"/>
      <c r="D186" s="87"/>
      <c r="E186" s="160"/>
      <c r="F186" s="158"/>
      <c r="G186" s="159"/>
      <c r="H186" s="157"/>
      <c r="I186" s="158"/>
      <c r="J186" s="157"/>
      <c r="K186" s="160"/>
      <c r="L186" s="158"/>
      <c r="M186" s="161"/>
      <c r="N186" s="160"/>
      <c r="O186" s="160"/>
      <c r="P186" s="162"/>
      <c r="Q186" s="157"/>
      <c r="R186" s="158"/>
      <c r="S186" s="161"/>
      <c r="T186" s="160"/>
      <c r="U186" s="158"/>
      <c r="V186" s="159"/>
      <c r="W186" s="157"/>
      <c r="X186" s="158"/>
      <c r="Y186" s="54"/>
      <c r="Z186" s="36"/>
      <c r="AA186" s="7"/>
      <c r="AB186" s="219"/>
      <c r="AC186" s="220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</row>
    <row r="187" spans="1:49" s="34" customFormat="1" ht="24.95" customHeight="1" x14ac:dyDescent="0.25">
      <c r="A187" s="78" t="s">
        <v>42</v>
      </c>
      <c r="B187" s="99" t="s">
        <v>13</v>
      </c>
      <c r="C187" s="80">
        <v>37</v>
      </c>
      <c r="D187" s="81">
        <v>1</v>
      </c>
      <c r="E187" s="172"/>
      <c r="F187" s="173"/>
      <c r="G187" s="174">
        <f>F187-E187</f>
        <v>0</v>
      </c>
      <c r="H187" s="172"/>
      <c r="I187" s="173"/>
      <c r="J187" s="172">
        <f>I187-H187</f>
        <v>0</v>
      </c>
      <c r="K187" s="175"/>
      <c r="L187" s="173"/>
      <c r="M187" s="176">
        <f>L187-K187</f>
        <v>0</v>
      </c>
      <c r="N187" s="175"/>
      <c r="O187" s="212"/>
      <c r="P187" s="177">
        <f>O187-N187</f>
        <v>0</v>
      </c>
      <c r="Q187" s="172"/>
      <c r="R187" s="173"/>
      <c r="S187" s="176">
        <f>R187-Q187</f>
        <v>0</v>
      </c>
      <c r="T187" s="175"/>
      <c r="U187" s="173"/>
      <c r="V187" s="174">
        <f>U187-T187</f>
        <v>0</v>
      </c>
      <c r="W187" s="172"/>
      <c r="X187" s="173"/>
      <c r="Y187" s="54">
        <f>X187-W187</f>
        <v>0</v>
      </c>
      <c r="Z187" s="36">
        <f>(Y187+V187+S187+P187+J187+G187+M187)*24</f>
        <v>0</v>
      </c>
      <c r="AA187" s="7"/>
      <c r="AB187" s="219"/>
      <c r="AC187" s="220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</row>
    <row r="188" spans="1:49" s="34" customFormat="1" ht="24.95" customHeight="1" thickBot="1" x14ac:dyDescent="0.3">
      <c r="A188" s="84"/>
      <c r="B188" s="85"/>
      <c r="C188" s="86"/>
      <c r="D188" s="87"/>
      <c r="E188" s="157"/>
      <c r="F188" s="158"/>
      <c r="G188" s="159"/>
      <c r="H188" s="157"/>
      <c r="I188" s="158"/>
      <c r="J188" s="157"/>
      <c r="K188" s="160"/>
      <c r="L188" s="158"/>
      <c r="M188" s="161"/>
      <c r="N188" s="160"/>
      <c r="O188" s="211"/>
      <c r="P188" s="162"/>
      <c r="Q188" s="157"/>
      <c r="R188" s="158"/>
      <c r="S188" s="161"/>
      <c r="T188" s="160"/>
      <c r="U188" s="158"/>
      <c r="V188" s="159"/>
      <c r="W188" s="157"/>
      <c r="X188" s="158"/>
      <c r="Y188" s="54"/>
      <c r="Z188" s="36"/>
      <c r="AA188" s="7"/>
      <c r="AB188" s="219"/>
      <c r="AC188" s="220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</row>
    <row r="189" spans="1:49" s="34" customFormat="1" ht="24.95" customHeight="1" x14ac:dyDescent="0.25">
      <c r="A189" s="100" t="s">
        <v>43</v>
      </c>
      <c r="B189" s="101" t="s">
        <v>3</v>
      </c>
      <c r="C189" s="102">
        <v>37</v>
      </c>
      <c r="D189" s="103">
        <v>1</v>
      </c>
      <c r="E189" s="163"/>
      <c r="F189" s="164"/>
      <c r="G189" s="169">
        <f>F189-E189</f>
        <v>0</v>
      </c>
      <c r="H189" s="163"/>
      <c r="I189" s="164"/>
      <c r="J189" s="163">
        <f>I189-H189</f>
        <v>0</v>
      </c>
      <c r="K189" s="156"/>
      <c r="L189" s="164"/>
      <c r="M189" s="170">
        <f>L189-K189</f>
        <v>0</v>
      </c>
      <c r="N189" s="156"/>
      <c r="O189" s="156"/>
      <c r="P189" s="171">
        <f>O189-N189</f>
        <v>0</v>
      </c>
      <c r="Q189" s="163"/>
      <c r="R189" s="164"/>
      <c r="S189" s="170">
        <f>R189-Q189</f>
        <v>0</v>
      </c>
      <c r="T189" s="156"/>
      <c r="U189" s="164"/>
      <c r="V189" s="169">
        <f>U189-T189</f>
        <v>0</v>
      </c>
      <c r="W189" s="163"/>
      <c r="X189" s="164"/>
      <c r="Y189" s="54">
        <f>X189-W189</f>
        <v>0</v>
      </c>
      <c r="Z189" s="36">
        <f>(Y189+V189+S189+P189+J189+G189+M189)*24</f>
        <v>0</v>
      </c>
      <c r="AA189" s="7"/>
      <c r="AB189" s="219"/>
      <c r="AC189" s="220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</row>
    <row r="190" spans="1:49" s="34" customFormat="1" ht="24.95" customHeight="1" thickBot="1" x14ac:dyDescent="0.3">
      <c r="A190" s="84"/>
      <c r="B190" s="85"/>
      <c r="C190" s="86"/>
      <c r="D190" s="87"/>
      <c r="E190" s="157"/>
      <c r="F190" s="158"/>
      <c r="G190" s="159"/>
      <c r="H190" s="157"/>
      <c r="I190" s="158"/>
      <c r="J190" s="157"/>
      <c r="K190" s="160"/>
      <c r="L190" s="158"/>
      <c r="M190" s="161"/>
      <c r="N190" s="160"/>
      <c r="O190" s="160"/>
      <c r="P190" s="162"/>
      <c r="Q190" s="157"/>
      <c r="R190" s="158"/>
      <c r="S190" s="161"/>
      <c r="T190" s="160"/>
      <c r="U190" s="158"/>
      <c r="V190" s="159"/>
      <c r="W190" s="157"/>
      <c r="X190" s="158"/>
      <c r="Y190" s="54"/>
      <c r="Z190" s="36"/>
      <c r="AA190" s="7"/>
      <c r="AB190" s="219"/>
      <c r="AC190" s="220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</row>
    <row r="191" spans="1:49" s="34" customFormat="1" ht="24.95" customHeight="1" x14ac:dyDescent="0.25">
      <c r="A191" s="100" t="s">
        <v>44</v>
      </c>
      <c r="B191" s="101" t="s">
        <v>24</v>
      </c>
      <c r="C191" s="102">
        <v>37</v>
      </c>
      <c r="D191" s="103">
        <v>1</v>
      </c>
      <c r="E191" s="172"/>
      <c r="F191" s="173"/>
      <c r="G191" s="174">
        <f>F191-E191</f>
        <v>0</v>
      </c>
      <c r="H191" s="172"/>
      <c r="I191" s="173"/>
      <c r="J191" s="172">
        <f>I191-H191</f>
        <v>0</v>
      </c>
      <c r="K191" s="163"/>
      <c r="L191" s="164"/>
      <c r="M191" s="176">
        <f>L191-K191</f>
        <v>0</v>
      </c>
      <c r="N191" s="175"/>
      <c r="O191" s="175"/>
      <c r="P191" s="177">
        <f>O191-N191</f>
        <v>0</v>
      </c>
      <c r="Q191" s="163"/>
      <c r="R191" s="164"/>
      <c r="S191" s="176">
        <f>R191-Q191</f>
        <v>0</v>
      </c>
      <c r="T191" s="156"/>
      <c r="U191" s="164"/>
      <c r="V191" s="174">
        <f>U191-T191</f>
        <v>0</v>
      </c>
      <c r="W191" s="172"/>
      <c r="X191" s="173"/>
      <c r="Y191" s="54">
        <f>X191-W191</f>
        <v>0</v>
      </c>
      <c r="Z191" s="36">
        <f>(Y191+V191+S191+P191+J191+G191+M191)*24</f>
        <v>0</v>
      </c>
      <c r="AA191" s="7"/>
      <c r="AB191" s="219"/>
      <c r="AC191" s="220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</row>
    <row r="192" spans="1:49" s="34" customFormat="1" ht="24.95" customHeight="1" thickBot="1" x14ac:dyDescent="0.3">
      <c r="A192" s="104" t="s">
        <v>25</v>
      </c>
      <c r="B192" s="85"/>
      <c r="C192" s="86"/>
      <c r="D192" s="87"/>
      <c r="E192" s="157"/>
      <c r="F192" s="158"/>
      <c r="G192" s="159"/>
      <c r="H192" s="157"/>
      <c r="I192" s="158"/>
      <c r="J192" s="157"/>
      <c r="K192" s="160"/>
      <c r="L192" s="158"/>
      <c r="M192" s="161"/>
      <c r="N192" s="160"/>
      <c r="O192" s="160"/>
      <c r="P192" s="162"/>
      <c r="Q192" s="157"/>
      <c r="R192" s="158"/>
      <c r="S192" s="161"/>
      <c r="T192" s="160"/>
      <c r="U192" s="158"/>
      <c r="V192" s="178"/>
      <c r="W192" s="157"/>
      <c r="X192" s="158"/>
      <c r="Y192" s="54"/>
      <c r="Z192" s="36"/>
      <c r="AA192" s="7"/>
      <c r="AB192" s="219"/>
      <c r="AC192" s="220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</row>
    <row r="193" spans="1:49" s="34" customFormat="1" ht="24.95" customHeight="1" x14ac:dyDescent="0.25">
      <c r="A193" s="78" t="s">
        <v>45</v>
      </c>
      <c r="B193" s="99" t="s">
        <v>10</v>
      </c>
      <c r="C193" s="80">
        <v>37</v>
      </c>
      <c r="D193" s="81">
        <v>1</v>
      </c>
      <c r="E193" s="163"/>
      <c r="F193" s="164"/>
      <c r="G193" s="169">
        <f>F193-E193</f>
        <v>0</v>
      </c>
      <c r="H193" s="163"/>
      <c r="I193" s="164"/>
      <c r="J193" s="163">
        <f>I193-H193</f>
        <v>0</v>
      </c>
      <c r="K193" s="163"/>
      <c r="L193" s="164"/>
      <c r="M193" s="170">
        <f>L193-K193</f>
        <v>0</v>
      </c>
      <c r="N193" s="163"/>
      <c r="O193" s="164"/>
      <c r="P193" s="171">
        <f>O193-N193</f>
        <v>0</v>
      </c>
      <c r="Q193" s="163"/>
      <c r="R193" s="164"/>
      <c r="S193" s="170">
        <f>R193-Q193</f>
        <v>0</v>
      </c>
      <c r="T193" s="156"/>
      <c r="U193" s="164"/>
      <c r="V193" s="169">
        <f>U193-T193</f>
        <v>0</v>
      </c>
      <c r="W193" s="163"/>
      <c r="X193" s="164"/>
      <c r="Y193" s="54">
        <f>X193-W193</f>
        <v>0</v>
      </c>
      <c r="Z193" s="36">
        <f>(Y193+V193+S193+P193+J193+G193+M193)*24</f>
        <v>0</v>
      </c>
      <c r="AA193" s="7"/>
      <c r="AB193" s="219"/>
      <c r="AC193" s="220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</row>
    <row r="194" spans="1:49" s="34" customFormat="1" ht="24.95" customHeight="1" thickBot="1" x14ac:dyDescent="0.3">
      <c r="A194" s="84"/>
      <c r="B194" s="85"/>
      <c r="C194" s="86"/>
      <c r="D194" s="87"/>
      <c r="E194" s="213"/>
      <c r="F194" s="158"/>
      <c r="G194" s="159"/>
      <c r="H194" s="213"/>
      <c r="I194" s="158"/>
      <c r="J194" s="157"/>
      <c r="K194" s="213"/>
      <c r="L194" s="158"/>
      <c r="M194" s="161"/>
      <c r="N194" s="213"/>
      <c r="O194" s="158"/>
      <c r="P194" s="162"/>
      <c r="Q194" s="160"/>
      <c r="R194" s="158"/>
      <c r="S194" s="161"/>
      <c r="T194" s="160"/>
      <c r="U194" s="158"/>
      <c r="V194" s="159"/>
      <c r="W194" s="157"/>
      <c r="X194" s="158"/>
      <c r="Y194" s="54"/>
      <c r="Z194" s="36"/>
      <c r="AA194" s="7"/>
      <c r="AB194" s="219"/>
      <c r="AC194" s="220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</row>
    <row r="195" spans="1:49" s="34" customFormat="1" ht="24.95" customHeight="1" x14ac:dyDescent="0.25">
      <c r="A195" s="78" t="s">
        <v>46</v>
      </c>
      <c r="B195" s="99" t="s">
        <v>10</v>
      </c>
      <c r="C195" s="80">
        <v>37</v>
      </c>
      <c r="D195" s="98">
        <v>1</v>
      </c>
      <c r="E195" s="163"/>
      <c r="F195" s="164"/>
      <c r="G195" s="169">
        <f>F195-E195</f>
        <v>0</v>
      </c>
      <c r="H195" s="163"/>
      <c r="I195" s="164"/>
      <c r="J195" s="163">
        <f>I195-H195</f>
        <v>0</v>
      </c>
      <c r="K195" s="156"/>
      <c r="L195" s="164"/>
      <c r="M195" s="170">
        <f>L195-K195</f>
        <v>0</v>
      </c>
      <c r="N195" s="156"/>
      <c r="O195" s="210"/>
      <c r="P195" s="171">
        <f>O195-N195</f>
        <v>0</v>
      </c>
      <c r="Q195" s="163"/>
      <c r="R195" s="164"/>
      <c r="S195" s="170">
        <f>R195-Q195</f>
        <v>0</v>
      </c>
      <c r="T195" s="156"/>
      <c r="U195" s="164"/>
      <c r="V195" s="169">
        <f>U195-T195</f>
        <v>0</v>
      </c>
      <c r="W195" s="163"/>
      <c r="X195" s="164"/>
      <c r="Y195" s="54">
        <f>X195-W195</f>
        <v>0</v>
      </c>
      <c r="Z195" s="36">
        <f>(Y195+V195+S195+P195+J195+G195+M195)*24</f>
        <v>0</v>
      </c>
      <c r="AA195" s="7"/>
      <c r="AB195" s="219"/>
      <c r="AC195" s="220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</row>
    <row r="196" spans="1:49" s="34" customFormat="1" ht="24.95" customHeight="1" thickBot="1" x14ac:dyDescent="0.3">
      <c r="A196" s="84"/>
      <c r="B196" s="85"/>
      <c r="C196" s="86"/>
      <c r="D196" s="87"/>
      <c r="E196" s="157"/>
      <c r="F196" s="158"/>
      <c r="G196" s="159"/>
      <c r="H196" s="157"/>
      <c r="I196" s="158"/>
      <c r="J196" s="157"/>
      <c r="K196" s="160"/>
      <c r="L196" s="158"/>
      <c r="M196" s="161"/>
      <c r="N196" s="160"/>
      <c r="O196" s="211"/>
      <c r="P196" s="162"/>
      <c r="Q196" s="157"/>
      <c r="R196" s="158"/>
      <c r="S196" s="161"/>
      <c r="T196" s="160"/>
      <c r="U196" s="158"/>
      <c r="V196" s="159"/>
      <c r="W196" s="157"/>
      <c r="X196" s="158"/>
      <c r="Y196" s="54"/>
      <c r="Z196" s="36"/>
      <c r="AA196" s="7"/>
      <c r="AB196" s="219"/>
      <c r="AC196" s="220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</row>
    <row r="197" spans="1:49" s="34" customFormat="1" ht="24.95" customHeight="1" x14ac:dyDescent="0.25">
      <c r="A197" s="105" t="s">
        <v>47</v>
      </c>
      <c r="B197" s="106" t="s">
        <v>21</v>
      </c>
      <c r="C197" s="107">
        <v>37</v>
      </c>
      <c r="D197" s="108">
        <v>0.5</v>
      </c>
      <c r="E197" s="163"/>
      <c r="F197" s="164"/>
      <c r="G197" s="169">
        <f>F197-E197</f>
        <v>0</v>
      </c>
      <c r="H197" s="163"/>
      <c r="I197" s="164"/>
      <c r="J197" s="163">
        <f>I197-H197</f>
        <v>0</v>
      </c>
      <c r="K197" s="175"/>
      <c r="L197" s="173"/>
      <c r="M197" s="170">
        <f>L197-K197</f>
        <v>0</v>
      </c>
      <c r="N197" s="156"/>
      <c r="O197" s="210"/>
      <c r="P197" s="171">
        <f>O197-N197</f>
        <v>0</v>
      </c>
      <c r="Q197" s="163"/>
      <c r="R197" s="164"/>
      <c r="S197" s="170">
        <f>R197-Q197</f>
        <v>0</v>
      </c>
      <c r="T197" s="175"/>
      <c r="U197" s="173"/>
      <c r="V197" s="174">
        <f>U197-T197</f>
        <v>0</v>
      </c>
      <c r="W197" s="172"/>
      <c r="X197" s="173"/>
      <c r="Y197" s="54">
        <f>X197-W197</f>
        <v>0</v>
      </c>
      <c r="Z197" s="36">
        <f>(Y197+V197+S197+P197+J197+G197+M197)*24</f>
        <v>0</v>
      </c>
      <c r="AA197" s="7"/>
      <c r="AB197" s="219"/>
      <c r="AC197" s="220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</row>
    <row r="198" spans="1:49" s="34" customFormat="1" ht="24.95" customHeight="1" thickBot="1" x14ac:dyDescent="0.3">
      <c r="A198" s="109" t="s">
        <v>23</v>
      </c>
      <c r="B198" s="85"/>
      <c r="C198" s="110"/>
      <c r="D198" s="87"/>
      <c r="E198" s="157"/>
      <c r="F198" s="158"/>
      <c r="G198" s="159"/>
      <c r="H198" s="214"/>
      <c r="I198" s="158"/>
      <c r="J198" s="157"/>
      <c r="K198" s="157"/>
      <c r="L198" s="158"/>
      <c r="M198" s="161"/>
      <c r="N198" s="157"/>
      <c r="O198" s="211"/>
      <c r="P198" s="162"/>
      <c r="Q198" s="214"/>
      <c r="R198" s="158"/>
      <c r="S198" s="161"/>
      <c r="T198" s="160"/>
      <c r="U198" s="158"/>
      <c r="V198" s="159"/>
      <c r="W198" s="157"/>
      <c r="X198" s="158"/>
      <c r="Y198" s="54"/>
      <c r="Z198" s="36"/>
      <c r="AA198" s="7"/>
      <c r="AB198" s="219"/>
      <c r="AC198" s="220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</row>
    <row r="199" spans="1:49" s="34" customFormat="1" ht="24.95" customHeight="1" x14ac:dyDescent="0.25">
      <c r="A199" s="78" t="s">
        <v>48</v>
      </c>
      <c r="B199" s="99" t="s">
        <v>13</v>
      </c>
      <c r="C199" s="80">
        <v>37</v>
      </c>
      <c r="D199" s="81">
        <v>0.75</v>
      </c>
      <c r="E199" s="163"/>
      <c r="F199" s="164"/>
      <c r="G199" s="169">
        <f>F199-E199</f>
        <v>0</v>
      </c>
      <c r="H199" s="156"/>
      <c r="I199" s="164"/>
      <c r="J199" s="163">
        <f>I199-H199</f>
        <v>0</v>
      </c>
      <c r="K199" s="156"/>
      <c r="L199" s="164"/>
      <c r="M199" s="170">
        <f>L199-K199</f>
        <v>0</v>
      </c>
      <c r="N199" s="156"/>
      <c r="O199" s="156"/>
      <c r="P199" s="171">
        <f>O199-N199</f>
        <v>0</v>
      </c>
      <c r="Q199" s="163"/>
      <c r="R199" s="164"/>
      <c r="S199" s="170">
        <f>R199-Q199</f>
        <v>0</v>
      </c>
      <c r="T199" s="156"/>
      <c r="U199" s="164"/>
      <c r="V199" s="169">
        <f>U199-T199</f>
        <v>0</v>
      </c>
      <c r="W199" s="163"/>
      <c r="X199" s="164"/>
      <c r="Y199" s="54">
        <f>X199-W199</f>
        <v>0</v>
      </c>
      <c r="Z199" s="36">
        <f>(Y199+V199+S199+P199+J199+G199+M199)*24</f>
        <v>0</v>
      </c>
      <c r="AA199" s="7"/>
      <c r="AB199" s="219"/>
      <c r="AC199" s="220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</row>
    <row r="200" spans="1:49" s="34" customFormat="1" ht="24.95" customHeight="1" thickBot="1" x14ac:dyDescent="0.3">
      <c r="A200" s="84"/>
      <c r="B200" s="85"/>
      <c r="C200" s="86"/>
      <c r="D200" s="87"/>
      <c r="E200" s="157"/>
      <c r="F200" s="158"/>
      <c r="G200" s="159"/>
      <c r="H200" s="160"/>
      <c r="I200" s="158"/>
      <c r="J200" s="157"/>
      <c r="K200" s="160"/>
      <c r="L200" s="158"/>
      <c r="M200" s="161"/>
      <c r="N200" s="160"/>
      <c r="O200" s="160"/>
      <c r="P200" s="162"/>
      <c r="Q200" s="160"/>
      <c r="R200" s="158"/>
      <c r="S200" s="161"/>
      <c r="T200" s="160"/>
      <c r="U200" s="158"/>
      <c r="V200" s="159"/>
      <c r="W200" s="157"/>
      <c r="X200" s="158"/>
      <c r="Y200" s="54"/>
      <c r="Z200" s="36"/>
      <c r="AA200" s="7"/>
      <c r="AB200" s="219"/>
      <c r="AC200" s="220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</row>
    <row r="201" spans="1:49" s="34" customFormat="1" ht="24.95" customHeight="1" x14ac:dyDescent="0.25">
      <c r="A201" s="111" t="s">
        <v>49</v>
      </c>
      <c r="B201" s="79" t="s">
        <v>10</v>
      </c>
      <c r="C201" s="97">
        <v>37</v>
      </c>
      <c r="D201" s="98">
        <v>1</v>
      </c>
      <c r="E201" s="163"/>
      <c r="F201" s="164"/>
      <c r="G201" s="169">
        <f>F201-E201</f>
        <v>0</v>
      </c>
      <c r="H201" s="163"/>
      <c r="I201" s="164"/>
      <c r="J201" s="163">
        <f>I201-H201</f>
        <v>0</v>
      </c>
      <c r="K201" s="156"/>
      <c r="L201" s="164"/>
      <c r="M201" s="170">
        <f>L201-K201</f>
        <v>0</v>
      </c>
      <c r="N201" s="156"/>
      <c r="O201" s="156"/>
      <c r="P201" s="171">
        <f>O201-N201</f>
        <v>0</v>
      </c>
      <c r="Q201" s="163"/>
      <c r="R201" s="164"/>
      <c r="S201" s="170">
        <f>R201-Q201</f>
        <v>0</v>
      </c>
      <c r="T201" s="156"/>
      <c r="U201" s="164"/>
      <c r="V201" s="169">
        <f>U201-T201</f>
        <v>0</v>
      </c>
      <c r="W201" s="163"/>
      <c r="X201" s="164"/>
      <c r="Y201" s="54">
        <f>X201-W201</f>
        <v>0</v>
      </c>
      <c r="Z201" s="36">
        <f>(Y201+V201+S201+P201+J201+G201+M201)*24</f>
        <v>0</v>
      </c>
      <c r="AA201" s="7"/>
      <c r="AB201" s="219"/>
      <c r="AC201" s="220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</row>
    <row r="202" spans="1:49" s="34" customFormat="1" ht="24.95" customHeight="1" thickBot="1" x14ac:dyDescent="0.3">
      <c r="A202" s="109"/>
      <c r="B202" s="85"/>
      <c r="C202" s="110"/>
      <c r="D202" s="87"/>
      <c r="E202" s="157"/>
      <c r="F202" s="158"/>
      <c r="G202" s="159"/>
      <c r="H202" s="157"/>
      <c r="I202" s="158"/>
      <c r="J202" s="157"/>
      <c r="K202" s="160"/>
      <c r="L202" s="158"/>
      <c r="M202" s="161"/>
      <c r="N202" s="160"/>
      <c r="O202" s="160"/>
      <c r="P202" s="162"/>
      <c r="Q202" s="157"/>
      <c r="R202" s="158"/>
      <c r="S202" s="161"/>
      <c r="T202" s="160"/>
      <c r="U202" s="158"/>
      <c r="V202" s="159"/>
      <c r="W202" s="160"/>
      <c r="X202" s="158"/>
      <c r="Y202" s="54"/>
      <c r="Z202" s="36"/>
      <c r="AA202" s="7"/>
      <c r="AB202" s="219"/>
      <c r="AC202" s="220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</row>
    <row r="203" spans="1:49" s="34" customFormat="1" ht="24.95" customHeight="1" x14ac:dyDescent="0.25">
      <c r="A203" s="78" t="s">
        <v>50</v>
      </c>
      <c r="B203" s="99" t="s">
        <v>13</v>
      </c>
      <c r="C203" s="80">
        <v>37</v>
      </c>
      <c r="D203" s="81">
        <v>1</v>
      </c>
      <c r="E203" s="172"/>
      <c r="F203" s="173"/>
      <c r="G203" s="174">
        <f>F203-E203</f>
        <v>0</v>
      </c>
      <c r="H203" s="172"/>
      <c r="I203" s="173"/>
      <c r="J203" s="172">
        <f>I203-H203</f>
        <v>0</v>
      </c>
      <c r="K203" s="175"/>
      <c r="L203" s="173"/>
      <c r="M203" s="176">
        <f>L203-K203</f>
        <v>0</v>
      </c>
      <c r="N203" s="175"/>
      <c r="O203" s="212"/>
      <c r="P203" s="177">
        <f>O203-N203</f>
        <v>0</v>
      </c>
      <c r="Q203" s="172"/>
      <c r="R203" s="173"/>
      <c r="S203" s="176">
        <f>R203-Q203</f>
        <v>0</v>
      </c>
      <c r="T203" s="175"/>
      <c r="U203" s="173"/>
      <c r="V203" s="174">
        <f>U203-T203</f>
        <v>0</v>
      </c>
      <c r="W203" s="172"/>
      <c r="X203" s="173"/>
      <c r="Y203" s="54">
        <f>X203-W203</f>
        <v>0</v>
      </c>
      <c r="Z203" s="36">
        <f>(Y203+V203+S203+P203+J203+G203+M203)*24</f>
        <v>0</v>
      </c>
      <c r="AA203" s="7"/>
      <c r="AB203" s="219"/>
      <c r="AC203" s="220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</row>
    <row r="204" spans="1:49" s="34" customFormat="1" ht="24.95" customHeight="1" thickBot="1" x14ac:dyDescent="0.3">
      <c r="A204" s="84"/>
      <c r="B204" s="85"/>
      <c r="C204" s="86"/>
      <c r="D204" s="87"/>
      <c r="E204" s="157"/>
      <c r="F204" s="158"/>
      <c r="G204" s="159"/>
      <c r="H204" s="157"/>
      <c r="I204" s="158"/>
      <c r="J204" s="157"/>
      <c r="K204" s="160"/>
      <c r="L204" s="158"/>
      <c r="M204" s="161"/>
      <c r="N204" s="160"/>
      <c r="O204" s="211"/>
      <c r="P204" s="162"/>
      <c r="Q204" s="157"/>
      <c r="R204" s="158"/>
      <c r="S204" s="161"/>
      <c r="T204" s="160"/>
      <c r="U204" s="158"/>
      <c r="V204" s="159"/>
      <c r="W204" s="160"/>
      <c r="X204" s="158"/>
      <c r="Y204" s="54"/>
      <c r="Z204" s="36"/>
      <c r="AA204" s="7"/>
      <c r="AB204" s="219"/>
      <c r="AC204" s="220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</row>
    <row r="205" spans="1:49" s="34" customFormat="1" ht="24.95" customHeight="1" x14ac:dyDescent="0.25">
      <c r="A205" s="91" t="s">
        <v>0</v>
      </c>
      <c r="B205" s="79" t="s">
        <v>14</v>
      </c>
      <c r="C205" s="97">
        <v>37</v>
      </c>
      <c r="D205" s="98">
        <v>1</v>
      </c>
      <c r="E205" s="172"/>
      <c r="F205" s="173"/>
      <c r="G205" s="174">
        <f>F205-E205</f>
        <v>0</v>
      </c>
      <c r="H205" s="172"/>
      <c r="I205" s="173"/>
      <c r="J205" s="172">
        <f>I205-H205</f>
        <v>0</v>
      </c>
      <c r="K205" s="175"/>
      <c r="L205" s="173"/>
      <c r="M205" s="176">
        <f>L205-K205</f>
        <v>0</v>
      </c>
      <c r="N205" s="175"/>
      <c r="O205" s="175"/>
      <c r="P205" s="177">
        <f>O205-N205</f>
        <v>0</v>
      </c>
      <c r="Q205" s="172"/>
      <c r="R205" s="173"/>
      <c r="S205" s="176">
        <f>R205-Q205</f>
        <v>0</v>
      </c>
      <c r="T205" s="175"/>
      <c r="U205" s="173"/>
      <c r="V205" s="174">
        <f>U205-T205</f>
        <v>0</v>
      </c>
      <c r="W205" s="176"/>
      <c r="X205" s="173"/>
      <c r="Y205" s="54">
        <f>X205-W205</f>
        <v>0</v>
      </c>
      <c r="Z205" s="36">
        <f>(Y205+V205+S205+P205+J205+G205+M205)*24</f>
        <v>0</v>
      </c>
      <c r="AA205" s="7"/>
      <c r="AB205" s="219"/>
      <c r="AC205" s="220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</row>
    <row r="206" spans="1:49" s="34" customFormat="1" ht="24.95" customHeight="1" thickBot="1" x14ac:dyDescent="0.3">
      <c r="A206" s="84"/>
      <c r="B206" s="85"/>
      <c r="C206" s="86"/>
      <c r="D206" s="87"/>
      <c r="E206" s="179"/>
      <c r="F206" s="180"/>
      <c r="G206" s="181"/>
      <c r="H206" s="179"/>
      <c r="I206" s="180"/>
      <c r="J206" s="179"/>
      <c r="K206" s="182"/>
      <c r="L206" s="180"/>
      <c r="M206" s="183"/>
      <c r="N206" s="182"/>
      <c r="O206" s="215"/>
      <c r="P206" s="184"/>
      <c r="Q206" s="179"/>
      <c r="R206" s="180"/>
      <c r="S206" s="183"/>
      <c r="T206" s="182"/>
      <c r="U206" s="168"/>
      <c r="V206" s="181"/>
      <c r="W206" s="183"/>
      <c r="X206" s="180"/>
      <c r="Y206" s="54"/>
      <c r="Z206" s="36"/>
      <c r="AA206" s="7"/>
      <c r="AB206" s="219"/>
      <c r="AC206" s="220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</row>
    <row r="207" spans="1:49" s="34" customFormat="1" ht="24.95" customHeight="1" x14ac:dyDescent="0.25">
      <c r="A207" s="100" t="s">
        <v>51</v>
      </c>
      <c r="B207" s="106" t="s">
        <v>21</v>
      </c>
      <c r="C207" s="107">
        <v>37</v>
      </c>
      <c r="D207" s="108">
        <v>0.5</v>
      </c>
      <c r="E207" s="172"/>
      <c r="F207" s="173"/>
      <c r="G207" s="174">
        <f>F207-E207</f>
        <v>0</v>
      </c>
      <c r="H207" s="172"/>
      <c r="I207" s="173"/>
      <c r="J207" s="172">
        <f>I207-H207</f>
        <v>0</v>
      </c>
      <c r="K207" s="175"/>
      <c r="L207" s="173"/>
      <c r="M207" s="176">
        <f>L207-K207</f>
        <v>0</v>
      </c>
      <c r="N207" s="175"/>
      <c r="O207" s="175"/>
      <c r="P207" s="177">
        <f>O207-N207</f>
        <v>0</v>
      </c>
      <c r="Q207" s="172"/>
      <c r="R207" s="173"/>
      <c r="S207" s="176">
        <f>R207-Q207</f>
        <v>0</v>
      </c>
      <c r="T207" s="175"/>
      <c r="U207" s="173"/>
      <c r="V207" s="174">
        <f>U207-T207</f>
        <v>0</v>
      </c>
      <c r="W207" s="172"/>
      <c r="X207" s="173"/>
      <c r="Y207" s="54">
        <f>X207-W207</f>
        <v>0</v>
      </c>
      <c r="Z207" s="36">
        <f>(Y207+V207+S207+P207+J207+G207+M207)*24</f>
        <v>0</v>
      </c>
      <c r="AA207" s="7"/>
      <c r="AB207" s="219"/>
      <c r="AC207" s="220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</row>
    <row r="208" spans="1:49" s="34" customFormat="1" ht="24.95" customHeight="1" thickBot="1" x14ac:dyDescent="0.3">
      <c r="A208" s="84" t="s">
        <v>23</v>
      </c>
      <c r="B208" s="85"/>
      <c r="C208" s="86"/>
      <c r="D208" s="87"/>
      <c r="E208" s="157"/>
      <c r="F208" s="158"/>
      <c r="G208" s="159"/>
      <c r="H208" s="157"/>
      <c r="I208" s="158"/>
      <c r="J208" s="157"/>
      <c r="K208" s="160"/>
      <c r="L208" s="158"/>
      <c r="M208" s="161"/>
      <c r="N208" s="160"/>
      <c r="O208" s="160"/>
      <c r="P208" s="162"/>
      <c r="Q208" s="157"/>
      <c r="R208" s="158"/>
      <c r="S208" s="161"/>
      <c r="T208" s="160"/>
      <c r="U208" s="158"/>
      <c r="V208" s="159"/>
      <c r="W208" s="160"/>
      <c r="X208" s="158"/>
      <c r="Y208" s="54"/>
      <c r="Z208" s="36"/>
      <c r="AA208" s="7"/>
      <c r="AB208" s="219"/>
      <c r="AC208" s="220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</row>
    <row r="209" spans="1:49" s="34" customFormat="1" ht="24.95" customHeight="1" x14ac:dyDescent="0.25">
      <c r="A209" s="111" t="s">
        <v>52</v>
      </c>
      <c r="B209" s="79" t="s">
        <v>13</v>
      </c>
      <c r="C209" s="97">
        <v>37</v>
      </c>
      <c r="D209" s="98">
        <v>1</v>
      </c>
      <c r="E209" s="172"/>
      <c r="F209" s="173"/>
      <c r="G209" s="174">
        <f>F209-E209</f>
        <v>0</v>
      </c>
      <c r="H209" s="172"/>
      <c r="I209" s="173"/>
      <c r="J209" s="172">
        <f>I209-H209</f>
        <v>0</v>
      </c>
      <c r="K209" s="175"/>
      <c r="L209" s="173"/>
      <c r="M209" s="176">
        <f>L209-K209</f>
        <v>0</v>
      </c>
      <c r="N209" s="175"/>
      <c r="O209" s="212"/>
      <c r="P209" s="177">
        <f>O209-N209</f>
        <v>0</v>
      </c>
      <c r="Q209" s="172"/>
      <c r="R209" s="173"/>
      <c r="S209" s="176">
        <f>R209-Q209</f>
        <v>0</v>
      </c>
      <c r="T209" s="175"/>
      <c r="U209" s="173"/>
      <c r="V209" s="174">
        <f>U209-T209</f>
        <v>0</v>
      </c>
      <c r="W209" s="172"/>
      <c r="X209" s="173"/>
      <c r="Y209" s="56">
        <f>X209-W209</f>
        <v>0</v>
      </c>
      <c r="Z209" s="52">
        <f>(G209+J209+M209+P209+S209+V209+Y209)*24</f>
        <v>0</v>
      </c>
      <c r="AA209" s="7"/>
      <c r="AB209" s="219"/>
      <c r="AC209" s="220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</row>
    <row r="210" spans="1:49" s="34" customFormat="1" ht="24.95" customHeight="1" thickBot="1" x14ac:dyDescent="0.3">
      <c r="A210" s="109"/>
      <c r="B210" s="85"/>
      <c r="C210" s="110"/>
      <c r="D210" s="87"/>
      <c r="E210" s="157"/>
      <c r="F210" s="158"/>
      <c r="G210" s="159"/>
      <c r="H210" s="157"/>
      <c r="I210" s="158"/>
      <c r="J210" s="157"/>
      <c r="K210" s="160"/>
      <c r="L210" s="158"/>
      <c r="M210" s="161"/>
      <c r="N210" s="160"/>
      <c r="O210" s="211"/>
      <c r="P210" s="162"/>
      <c r="Q210" s="157"/>
      <c r="R210" s="158"/>
      <c r="S210" s="161"/>
      <c r="T210" s="160"/>
      <c r="U210" s="158"/>
      <c r="V210" s="159"/>
      <c r="W210" s="160"/>
      <c r="X210" s="158"/>
      <c r="Y210" s="56"/>
      <c r="Z210" s="52"/>
      <c r="AA210" s="7"/>
      <c r="AB210" s="219"/>
      <c r="AC210" s="220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</row>
    <row r="211" spans="1:49" s="34" customFormat="1" ht="24.95" customHeight="1" x14ac:dyDescent="0.25">
      <c r="A211" s="78" t="s">
        <v>53</v>
      </c>
      <c r="B211" s="99" t="s">
        <v>10</v>
      </c>
      <c r="C211" s="80">
        <v>37</v>
      </c>
      <c r="D211" s="81">
        <v>1</v>
      </c>
      <c r="E211" s="163"/>
      <c r="F211" s="164"/>
      <c r="G211" s="174">
        <f>F211-E211</f>
        <v>0</v>
      </c>
      <c r="H211" s="172"/>
      <c r="I211" s="173"/>
      <c r="J211" s="172">
        <f>I211-H211</f>
        <v>0</v>
      </c>
      <c r="K211" s="175"/>
      <c r="L211" s="173"/>
      <c r="M211" s="176">
        <f>L211-K211</f>
        <v>0</v>
      </c>
      <c r="N211" s="175"/>
      <c r="O211" s="212"/>
      <c r="P211" s="177">
        <f>O211-N211</f>
        <v>0</v>
      </c>
      <c r="Q211" s="172"/>
      <c r="R211" s="173"/>
      <c r="S211" s="176">
        <f>R211-Q211</f>
        <v>0</v>
      </c>
      <c r="T211" s="175"/>
      <c r="U211" s="173"/>
      <c r="V211" s="174">
        <f>U211-T211</f>
        <v>0</v>
      </c>
      <c r="W211" s="172"/>
      <c r="X211" s="173"/>
      <c r="Y211" s="54">
        <f>X211-W211</f>
        <v>0</v>
      </c>
      <c r="Z211" s="36">
        <f>(Y211+V211+S211+P211+J211+G211+M211)*24</f>
        <v>0</v>
      </c>
      <c r="AA211" s="7"/>
      <c r="AB211" s="219"/>
      <c r="AC211" s="220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</row>
    <row r="212" spans="1:49" s="34" customFormat="1" ht="24.95" customHeight="1" thickBot="1" x14ac:dyDescent="0.3">
      <c r="A212" s="84"/>
      <c r="B212" s="85"/>
      <c r="C212" s="86"/>
      <c r="D212" s="87"/>
      <c r="E212" s="157"/>
      <c r="F212" s="158"/>
      <c r="G212" s="159"/>
      <c r="H212" s="157"/>
      <c r="I212" s="158"/>
      <c r="J212" s="157"/>
      <c r="K212" s="160"/>
      <c r="L212" s="158"/>
      <c r="M212" s="161"/>
      <c r="N212" s="160"/>
      <c r="O212" s="211"/>
      <c r="P212" s="162"/>
      <c r="Q212" s="157"/>
      <c r="R212" s="158"/>
      <c r="S212" s="161"/>
      <c r="T212" s="160"/>
      <c r="U212" s="158"/>
      <c r="V212" s="159"/>
      <c r="W212" s="157"/>
      <c r="X212" s="158"/>
      <c r="Y212" s="54"/>
      <c r="Z212" s="36"/>
      <c r="AA212" s="7"/>
      <c r="AB212" s="219"/>
      <c r="AC212" s="220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</row>
    <row r="213" spans="1:49" s="34" customFormat="1" ht="24.95" customHeight="1" x14ac:dyDescent="0.25">
      <c r="A213" s="78" t="s">
        <v>54</v>
      </c>
      <c r="B213" s="99" t="s">
        <v>10</v>
      </c>
      <c r="C213" s="80">
        <v>37</v>
      </c>
      <c r="D213" s="81">
        <v>1</v>
      </c>
      <c r="E213" s="172"/>
      <c r="F213" s="173"/>
      <c r="G213" s="174">
        <f>F213-E213</f>
        <v>0</v>
      </c>
      <c r="H213" s="172"/>
      <c r="I213" s="173"/>
      <c r="J213" s="172">
        <f>I213-H213</f>
        <v>0</v>
      </c>
      <c r="K213" s="175"/>
      <c r="L213" s="173"/>
      <c r="M213" s="176">
        <f>L213-K213</f>
        <v>0</v>
      </c>
      <c r="N213" s="175"/>
      <c r="O213" s="175"/>
      <c r="P213" s="177">
        <f>O213-N213</f>
        <v>0</v>
      </c>
      <c r="Q213" s="172"/>
      <c r="R213" s="173"/>
      <c r="S213" s="176">
        <f>R213-Q213</f>
        <v>0</v>
      </c>
      <c r="T213" s="175"/>
      <c r="U213" s="173"/>
      <c r="V213" s="174">
        <f>U213-T213</f>
        <v>0</v>
      </c>
      <c r="W213" s="172"/>
      <c r="X213" s="173"/>
      <c r="Y213" s="54">
        <f>X213-W213</f>
        <v>0</v>
      </c>
      <c r="Z213" s="36">
        <f>(Y213+V213+S213+P213+J213+G213+M213)*24</f>
        <v>0</v>
      </c>
      <c r="AA213" s="7"/>
      <c r="AB213" s="219"/>
      <c r="AC213" s="220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</row>
    <row r="214" spans="1:49" s="34" customFormat="1" ht="24.95" customHeight="1" thickBot="1" x14ac:dyDescent="0.3">
      <c r="A214" s="84"/>
      <c r="B214" s="85"/>
      <c r="C214" s="86"/>
      <c r="D214" s="87"/>
      <c r="E214" s="157"/>
      <c r="F214" s="158"/>
      <c r="G214" s="159"/>
      <c r="H214" s="157"/>
      <c r="I214" s="158"/>
      <c r="J214" s="157"/>
      <c r="K214" s="160"/>
      <c r="L214" s="158"/>
      <c r="M214" s="161"/>
      <c r="N214" s="160"/>
      <c r="O214" s="160"/>
      <c r="P214" s="162"/>
      <c r="Q214" s="157"/>
      <c r="R214" s="158"/>
      <c r="S214" s="161"/>
      <c r="T214" s="160"/>
      <c r="U214" s="158"/>
      <c r="V214" s="159"/>
      <c r="W214" s="157"/>
      <c r="X214" s="158"/>
      <c r="Y214" s="54"/>
      <c r="Z214" s="36"/>
      <c r="AA214" s="7"/>
      <c r="AB214" s="219"/>
      <c r="AC214" s="220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</row>
    <row r="215" spans="1:49" s="34" customFormat="1" ht="24.95" customHeight="1" x14ac:dyDescent="0.25">
      <c r="A215" s="78" t="s">
        <v>55</v>
      </c>
      <c r="B215" s="99" t="s">
        <v>11</v>
      </c>
      <c r="C215" s="80">
        <v>37</v>
      </c>
      <c r="D215" s="81">
        <v>1</v>
      </c>
      <c r="E215" s="163"/>
      <c r="F215" s="164"/>
      <c r="G215" s="169">
        <f>F215-E215</f>
        <v>0</v>
      </c>
      <c r="H215" s="163"/>
      <c r="I215" s="164"/>
      <c r="J215" s="163">
        <f>I215-H215</f>
        <v>0</v>
      </c>
      <c r="K215" s="156"/>
      <c r="L215" s="164"/>
      <c r="M215" s="170">
        <f>L215-K215</f>
        <v>0</v>
      </c>
      <c r="N215" s="156"/>
      <c r="O215" s="156"/>
      <c r="P215" s="171">
        <f>O215-N215</f>
        <v>0</v>
      </c>
      <c r="Q215" s="163"/>
      <c r="R215" s="164"/>
      <c r="S215" s="170">
        <f>R215-Q215</f>
        <v>0</v>
      </c>
      <c r="T215" s="156"/>
      <c r="U215" s="164"/>
      <c r="V215" s="169">
        <f>U215-T215</f>
        <v>0</v>
      </c>
      <c r="W215" s="163"/>
      <c r="X215" s="164"/>
      <c r="Y215" s="56">
        <f>X215-W215</f>
        <v>0</v>
      </c>
      <c r="Z215" s="52">
        <f>(G215+J215+M215+P215+S215+V215+Y215)*24</f>
        <v>0</v>
      </c>
      <c r="AA215" s="7"/>
      <c r="AB215" s="219"/>
      <c r="AC215" s="220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</row>
    <row r="216" spans="1:49" s="34" customFormat="1" ht="24.95" customHeight="1" thickBot="1" x14ac:dyDescent="0.3">
      <c r="A216" s="84"/>
      <c r="B216" s="85"/>
      <c r="C216" s="86"/>
      <c r="D216" s="87"/>
      <c r="E216" s="157"/>
      <c r="F216" s="158"/>
      <c r="G216" s="159"/>
      <c r="H216" s="157"/>
      <c r="I216" s="158"/>
      <c r="J216" s="157"/>
      <c r="K216" s="160"/>
      <c r="L216" s="158"/>
      <c r="M216" s="161"/>
      <c r="N216" s="160"/>
      <c r="O216" s="160"/>
      <c r="P216" s="162"/>
      <c r="Q216" s="157"/>
      <c r="R216" s="158"/>
      <c r="S216" s="161"/>
      <c r="T216" s="157"/>
      <c r="U216" s="158"/>
      <c r="V216" s="159"/>
      <c r="W216" s="157"/>
      <c r="X216" s="158"/>
      <c r="Y216" s="56"/>
      <c r="Z216" s="52"/>
      <c r="AA216" s="7"/>
      <c r="AB216" s="219"/>
      <c r="AC216" s="220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</row>
    <row r="217" spans="1:49" s="34" customFormat="1" ht="24.95" customHeight="1" x14ac:dyDescent="0.25">
      <c r="A217" s="78" t="s">
        <v>1</v>
      </c>
      <c r="B217" s="99" t="s">
        <v>10</v>
      </c>
      <c r="C217" s="80">
        <v>37</v>
      </c>
      <c r="D217" s="81">
        <v>0.8</v>
      </c>
      <c r="E217" s="172"/>
      <c r="F217" s="173"/>
      <c r="G217" s="174">
        <f>F217-E217</f>
        <v>0</v>
      </c>
      <c r="H217" s="172"/>
      <c r="I217" s="173"/>
      <c r="J217" s="172">
        <f>I217-H217</f>
        <v>0</v>
      </c>
      <c r="K217" s="175"/>
      <c r="L217" s="173"/>
      <c r="M217" s="176">
        <f>L217-K217</f>
        <v>0</v>
      </c>
      <c r="N217" s="175"/>
      <c r="O217" s="212"/>
      <c r="P217" s="177">
        <f>O217-N217</f>
        <v>0</v>
      </c>
      <c r="Q217" s="172"/>
      <c r="R217" s="173"/>
      <c r="S217" s="176">
        <f>R217-Q217</f>
        <v>0</v>
      </c>
      <c r="T217" s="156"/>
      <c r="U217" s="164"/>
      <c r="V217" s="174">
        <f>U217-T217</f>
        <v>0</v>
      </c>
      <c r="W217" s="172"/>
      <c r="X217" s="173"/>
      <c r="Y217" s="54">
        <f>X217-W217</f>
        <v>0</v>
      </c>
      <c r="Z217" s="36">
        <f>(Y217+V217+S217+P217+J217+G217+M217)*24</f>
        <v>0</v>
      </c>
      <c r="AA217" s="7"/>
      <c r="AB217" s="219"/>
      <c r="AC217" s="220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</row>
    <row r="218" spans="1:49" s="34" customFormat="1" ht="24.95" customHeight="1" thickBot="1" x14ac:dyDescent="0.3">
      <c r="A218" s="84"/>
      <c r="B218" s="85"/>
      <c r="C218" s="86"/>
      <c r="D218" s="87"/>
      <c r="E218" s="157"/>
      <c r="F218" s="158"/>
      <c r="G218" s="159"/>
      <c r="H218" s="157"/>
      <c r="I218" s="158"/>
      <c r="J218" s="157"/>
      <c r="K218" s="160"/>
      <c r="L218" s="158"/>
      <c r="M218" s="161"/>
      <c r="N218" s="160"/>
      <c r="O218" s="211"/>
      <c r="P218" s="162"/>
      <c r="Q218" s="157"/>
      <c r="R218" s="158"/>
      <c r="S218" s="161"/>
      <c r="T218" s="157"/>
      <c r="U218" s="158"/>
      <c r="V218" s="159"/>
      <c r="W218" s="157"/>
      <c r="X218" s="158"/>
      <c r="Y218" s="54"/>
      <c r="Z218" s="36"/>
      <c r="AA218" s="7"/>
      <c r="AB218" s="219"/>
      <c r="AC218" s="220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</row>
    <row r="219" spans="1:49" s="34" customFormat="1" ht="24.95" customHeight="1" x14ac:dyDescent="0.25">
      <c r="A219" s="113" t="s">
        <v>56</v>
      </c>
      <c r="B219" s="101" t="s">
        <v>3</v>
      </c>
      <c r="C219" s="114">
        <v>37</v>
      </c>
      <c r="D219" s="115">
        <v>0.75</v>
      </c>
      <c r="E219" s="172"/>
      <c r="F219" s="173"/>
      <c r="G219" s="174">
        <f>F219-E219</f>
        <v>0</v>
      </c>
      <c r="H219" s="172"/>
      <c r="I219" s="173"/>
      <c r="J219" s="172">
        <f>I219-H219</f>
        <v>0</v>
      </c>
      <c r="K219" s="175"/>
      <c r="L219" s="173"/>
      <c r="M219" s="176">
        <f>L219-K219</f>
        <v>0</v>
      </c>
      <c r="N219" s="175"/>
      <c r="O219" s="175"/>
      <c r="P219" s="177">
        <f>O219-N219</f>
        <v>0</v>
      </c>
      <c r="Q219" s="172"/>
      <c r="R219" s="173"/>
      <c r="S219" s="176">
        <f>R219-Q219</f>
        <v>0</v>
      </c>
      <c r="T219" s="175"/>
      <c r="U219" s="175"/>
      <c r="V219" s="177">
        <f>U219-T219</f>
        <v>0</v>
      </c>
      <c r="W219" s="172"/>
      <c r="X219" s="173"/>
      <c r="Y219" s="54">
        <f>X219-W219</f>
        <v>0</v>
      </c>
      <c r="Z219" s="36">
        <f>(Y219+V219+S219+P219+J219+G219+M219)*24</f>
        <v>0</v>
      </c>
      <c r="AA219" s="7"/>
      <c r="AB219" s="219"/>
      <c r="AC219" s="220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</row>
    <row r="220" spans="1:49" s="34" customFormat="1" ht="24.95" customHeight="1" thickBot="1" x14ac:dyDescent="0.3">
      <c r="A220" s="104"/>
      <c r="B220" s="85"/>
      <c r="C220" s="86"/>
      <c r="D220" s="87"/>
      <c r="E220" s="157"/>
      <c r="F220" s="158"/>
      <c r="G220" s="159"/>
      <c r="H220" s="157"/>
      <c r="I220" s="158"/>
      <c r="J220" s="157"/>
      <c r="K220" s="160"/>
      <c r="L220" s="158"/>
      <c r="M220" s="161"/>
      <c r="N220" s="160"/>
      <c r="O220" s="160"/>
      <c r="P220" s="162"/>
      <c r="Q220" s="157"/>
      <c r="R220" s="158"/>
      <c r="S220" s="161"/>
      <c r="T220" s="160"/>
      <c r="U220" s="160"/>
      <c r="V220" s="162"/>
      <c r="W220" s="157"/>
      <c r="X220" s="158"/>
      <c r="Y220" s="54"/>
      <c r="Z220" s="36"/>
      <c r="AA220" s="7"/>
      <c r="AB220" s="219"/>
      <c r="AC220" s="220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</row>
    <row r="221" spans="1:49" s="34" customFormat="1" ht="24.95" customHeight="1" x14ac:dyDescent="0.25">
      <c r="A221" s="91" t="s">
        <v>57</v>
      </c>
      <c r="B221" s="99" t="s">
        <v>13</v>
      </c>
      <c r="C221" s="80">
        <v>37</v>
      </c>
      <c r="D221" s="81">
        <v>1</v>
      </c>
      <c r="E221" s="172"/>
      <c r="F221" s="173"/>
      <c r="G221" s="174">
        <f>F221-E221</f>
        <v>0</v>
      </c>
      <c r="H221" s="172"/>
      <c r="I221" s="173"/>
      <c r="J221" s="172">
        <f>I221-H221</f>
        <v>0</v>
      </c>
      <c r="K221" s="175"/>
      <c r="L221" s="173"/>
      <c r="M221" s="176">
        <f>L221-K221</f>
        <v>0</v>
      </c>
      <c r="N221" s="175"/>
      <c r="O221" s="175"/>
      <c r="P221" s="177">
        <f>O221-N221</f>
        <v>0</v>
      </c>
      <c r="Q221" s="172"/>
      <c r="R221" s="173"/>
      <c r="S221" s="176">
        <f>R221-Q221</f>
        <v>0</v>
      </c>
      <c r="T221" s="175"/>
      <c r="U221" s="173"/>
      <c r="V221" s="174">
        <f>U221-T221</f>
        <v>0</v>
      </c>
      <c r="W221" s="172"/>
      <c r="X221" s="173"/>
      <c r="Y221" s="54">
        <f>X221-W221</f>
        <v>0</v>
      </c>
      <c r="Z221" s="36">
        <f>(Y221+V221+S221+P221+J221+G221+M221)*24</f>
        <v>0</v>
      </c>
      <c r="AA221" s="7"/>
      <c r="AB221" s="219"/>
      <c r="AC221" s="220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</row>
    <row r="222" spans="1:49" s="34" customFormat="1" ht="24.95" customHeight="1" thickBot="1" x14ac:dyDescent="0.3">
      <c r="A222" s="84"/>
      <c r="B222" s="85"/>
      <c r="C222" s="86"/>
      <c r="D222" s="87"/>
      <c r="E222" s="157"/>
      <c r="F222" s="158"/>
      <c r="G222" s="159"/>
      <c r="H222" s="157"/>
      <c r="I222" s="158"/>
      <c r="J222" s="157"/>
      <c r="K222" s="160"/>
      <c r="L222" s="158"/>
      <c r="M222" s="161"/>
      <c r="N222" s="160"/>
      <c r="O222" s="160"/>
      <c r="P222" s="162"/>
      <c r="Q222" s="157"/>
      <c r="R222" s="158"/>
      <c r="S222" s="161"/>
      <c r="T222" s="160"/>
      <c r="U222" s="162"/>
      <c r="V222" s="178"/>
      <c r="W222" s="157"/>
      <c r="X222" s="158"/>
      <c r="Y222" s="54"/>
      <c r="Z222" s="36"/>
      <c r="AA222" s="7"/>
      <c r="AB222" s="219"/>
      <c r="AC222" s="220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</row>
    <row r="223" spans="1:49" s="34" customFormat="1" ht="24.95" customHeight="1" x14ac:dyDescent="0.25">
      <c r="A223" s="116" t="s">
        <v>36</v>
      </c>
      <c r="B223" s="117"/>
      <c r="C223" s="114"/>
      <c r="D223" s="115"/>
      <c r="E223" s="172"/>
      <c r="F223" s="173"/>
      <c r="G223" s="174">
        <f>F223-E223</f>
        <v>0</v>
      </c>
      <c r="H223" s="163"/>
      <c r="I223" s="164"/>
      <c r="J223" s="172">
        <f>I223-H223</f>
        <v>0</v>
      </c>
      <c r="K223" s="175"/>
      <c r="L223" s="173"/>
      <c r="M223" s="176">
        <f>L223-K223</f>
        <v>0</v>
      </c>
      <c r="N223" s="175"/>
      <c r="O223" s="173"/>
      <c r="P223" s="177">
        <f>O223-N223</f>
        <v>0</v>
      </c>
      <c r="Q223" s="172"/>
      <c r="R223" s="173"/>
      <c r="S223" s="176">
        <f>R223-Q223</f>
        <v>0</v>
      </c>
      <c r="T223" s="175"/>
      <c r="U223" s="173"/>
      <c r="V223" s="174">
        <f>U223-T223</f>
        <v>0</v>
      </c>
      <c r="W223" s="172"/>
      <c r="X223" s="173"/>
      <c r="Y223" s="54">
        <f>X223-W223</f>
        <v>0</v>
      </c>
      <c r="Z223" s="36">
        <f>(Y223+V223+S223+P223+J223+G223+M223)*24</f>
        <v>0</v>
      </c>
      <c r="AA223" s="7"/>
      <c r="AB223" s="219"/>
      <c r="AC223" s="220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</row>
    <row r="224" spans="1:49" s="34" customFormat="1" ht="24.95" customHeight="1" thickBot="1" x14ac:dyDescent="0.3">
      <c r="A224" s="84"/>
      <c r="B224" s="85"/>
      <c r="C224" s="86"/>
      <c r="D224" s="87"/>
      <c r="E224" s="122"/>
      <c r="F224" s="216"/>
      <c r="G224" s="58"/>
      <c r="H224" s="128"/>
      <c r="I224" s="120"/>
      <c r="J224" s="58"/>
      <c r="K224" s="121"/>
      <c r="L224" s="120"/>
      <c r="M224" s="58"/>
      <c r="N224" s="121"/>
      <c r="O224" s="120"/>
      <c r="P224" s="62"/>
      <c r="Q224" s="88"/>
      <c r="R224" s="89"/>
      <c r="S224" s="58"/>
      <c r="T224" s="121"/>
      <c r="U224" s="120"/>
      <c r="V224" s="58"/>
      <c r="W224" s="121"/>
      <c r="X224" s="61"/>
      <c r="Y224" s="54"/>
      <c r="Z224" s="36"/>
      <c r="AA224" s="7"/>
      <c r="AB224" s="219"/>
      <c r="AC224" s="220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</row>
    <row r="225" spans="1:49" s="34" customFormat="1" ht="24.95" customHeight="1" x14ac:dyDescent="0.25">
      <c r="A225" s="116" t="s">
        <v>37</v>
      </c>
      <c r="B225" s="117"/>
      <c r="C225" s="114"/>
      <c r="D225" s="115"/>
      <c r="E225" s="118"/>
      <c r="F225" s="95"/>
      <c r="G225" s="57">
        <f t="shared" ref="G225" si="15">F225-E225</f>
        <v>0</v>
      </c>
      <c r="H225" s="112"/>
      <c r="I225" s="83"/>
      <c r="J225" s="59">
        <f t="shared" ref="J225" si="16">I225-H225</f>
        <v>0</v>
      </c>
      <c r="K225" s="82"/>
      <c r="L225" s="95"/>
      <c r="M225" s="59">
        <f t="shared" ref="M225" si="17">L225-K225</f>
        <v>0</v>
      </c>
      <c r="N225" s="119"/>
      <c r="O225" s="217"/>
      <c r="P225" s="60">
        <f t="shared" ref="P225" si="18">O225-N225</f>
        <v>0</v>
      </c>
      <c r="Q225" s="112"/>
      <c r="R225" s="83"/>
      <c r="S225" s="59">
        <f t="shared" ref="S225" si="19">R225-Q225</f>
        <v>0</v>
      </c>
      <c r="T225" s="156"/>
      <c r="U225" s="164"/>
      <c r="V225" s="174">
        <f>U225-T225</f>
        <v>0</v>
      </c>
      <c r="W225" s="163"/>
      <c r="X225" s="164"/>
      <c r="Y225" s="54">
        <f>X225-W225</f>
        <v>0</v>
      </c>
      <c r="Z225" s="36">
        <f>(Y225+V225+S225+P225+J225+G225+M225)*24</f>
        <v>0</v>
      </c>
      <c r="AA225" s="7"/>
      <c r="AB225" s="219"/>
      <c r="AC225" s="220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</row>
    <row r="226" spans="1:49" s="34" customFormat="1" ht="24.95" customHeight="1" thickBot="1" x14ac:dyDescent="0.3">
      <c r="A226" s="84"/>
      <c r="B226" s="85"/>
      <c r="C226" s="86"/>
      <c r="D226" s="87"/>
      <c r="E226" s="122"/>
      <c r="F226" s="216"/>
      <c r="G226" s="58"/>
      <c r="H226" s="128"/>
      <c r="I226" s="120"/>
      <c r="J226" s="58"/>
      <c r="K226" s="90"/>
      <c r="L226" s="89"/>
      <c r="M226" s="58"/>
      <c r="N226" s="121"/>
      <c r="O226" s="120"/>
      <c r="P226" s="63"/>
      <c r="Q226" s="121"/>
      <c r="R226" s="89"/>
      <c r="S226" s="58"/>
      <c r="T226" s="121"/>
      <c r="U226" s="120"/>
      <c r="V226" s="58"/>
      <c r="W226" s="122"/>
      <c r="X226" s="61"/>
      <c r="Y226" s="64"/>
      <c r="Z226" s="36"/>
      <c r="AA226" s="7"/>
      <c r="AB226" s="219"/>
      <c r="AC226" s="220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</row>
    <row r="227" spans="1:49" s="34" customFormat="1" ht="24.95" customHeight="1" x14ac:dyDescent="0.25">
      <c r="A227" s="116" t="s">
        <v>37</v>
      </c>
      <c r="B227" s="117"/>
      <c r="C227" s="114"/>
      <c r="D227" s="115"/>
      <c r="E227" s="172"/>
      <c r="F227" s="173"/>
      <c r="G227" s="174">
        <f>F227-E227</f>
        <v>0</v>
      </c>
      <c r="H227" s="172"/>
      <c r="I227" s="173"/>
      <c r="J227" s="172">
        <f>I227-H227</f>
        <v>0</v>
      </c>
      <c r="K227" s="175"/>
      <c r="L227" s="173"/>
      <c r="M227" s="176">
        <f>L227-K227</f>
        <v>0</v>
      </c>
      <c r="N227" s="175"/>
      <c r="O227" s="173"/>
      <c r="P227" s="177">
        <f>O227-N227</f>
        <v>0</v>
      </c>
      <c r="Q227" s="172"/>
      <c r="R227" s="173"/>
      <c r="S227" s="176">
        <f>R227-Q227</f>
        <v>0</v>
      </c>
      <c r="T227" s="175"/>
      <c r="U227" s="173"/>
      <c r="V227" s="174">
        <f>U227-T227</f>
        <v>0</v>
      </c>
      <c r="W227" s="172"/>
      <c r="X227" s="173"/>
      <c r="Y227" s="54">
        <f>X227-W227</f>
        <v>0</v>
      </c>
      <c r="Z227" s="36">
        <f>(Y227+V227+S227+P227+J227+G227+M227)*24</f>
        <v>0</v>
      </c>
      <c r="AA227" s="7"/>
      <c r="AB227" s="219"/>
      <c r="AC227" s="220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</row>
    <row r="228" spans="1:49" s="34" customFormat="1" ht="24.95" customHeight="1" thickBot="1" x14ac:dyDescent="0.3">
      <c r="A228" s="84"/>
      <c r="B228" s="85"/>
      <c r="C228" s="86"/>
      <c r="D228" s="87"/>
      <c r="E228" s="122"/>
      <c r="F228" s="216"/>
      <c r="G228" s="58"/>
      <c r="H228" s="128"/>
      <c r="I228" s="120"/>
      <c r="J228" s="58"/>
      <c r="K228" s="121"/>
      <c r="L228" s="120"/>
      <c r="M228" s="58"/>
      <c r="N228" s="121"/>
      <c r="O228" s="120"/>
      <c r="P228" s="62"/>
      <c r="Q228" s="88"/>
      <c r="R228" s="89"/>
      <c r="S228" s="58"/>
      <c r="T228" s="121"/>
      <c r="U228" s="120"/>
      <c r="V228" s="58"/>
      <c r="W228" s="121"/>
      <c r="X228" s="61"/>
      <c r="Y228" s="54"/>
      <c r="Z228" s="36"/>
      <c r="AA228" s="7"/>
      <c r="AB228" s="219"/>
      <c r="AC228" s="220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</row>
    <row r="229" spans="1:49" s="34" customFormat="1" ht="24.95" customHeight="1" x14ac:dyDescent="0.25">
      <c r="A229" s="116" t="s">
        <v>37</v>
      </c>
      <c r="B229" s="117"/>
      <c r="C229" s="114"/>
      <c r="D229" s="115"/>
      <c r="E229" s="172"/>
      <c r="F229" s="173"/>
      <c r="G229" s="174">
        <f>F229-E229</f>
        <v>0</v>
      </c>
      <c r="H229" s="172"/>
      <c r="I229" s="173"/>
      <c r="J229" s="172">
        <f>I229-H229</f>
        <v>0</v>
      </c>
      <c r="K229" s="175"/>
      <c r="L229" s="173"/>
      <c r="M229" s="176">
        <f>L229-K229</f>
        <v>0</v>
      </c>
      <c r="N229" s="175"/>
      <c r="O229" s="173"/>
      <c r="P229" s="177">
        <f>O229-N229</f>
        <v>0</v>
      </c>
      <c r="Q229" s="172"/>
      <c r="R229" s="173"/>
      <c r="S229" s="176">
        <f>R229-Q229</f>
        <v>0</v>
      </c>
      <c r="T229" s="175"/>
      <c r="U229" s="173"/>
      <c r="V229" s="174">
        <f>U229-T229</f>
        <v>0</v>
      </c>
      <c r="W229" s="172"/>
      <c r="X229" s="173"/>
      <c r="Y229" s="54">
        <f>X229-W229</f>
        <v>0</v>
      </c>
      <c r="Z229" s="36">
        <f>(Y229+V229+S229+P229+J229+G229+M229)*24</f>
        <v>0</v>
      </c>
      <c r="AA229" s="7"/>
      <c r="AB229" s="219"/>
      <c r="AC229" s="220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</row>
    <row r="230" spans="1:49" s="34" customFormat="1" ht="24.95" customHeight="1" thickBot="1" x14ac:dyDescent="0.3">
      <c r="A230" s="84"/>
      <c r="B230" s="85"/>
      <c r="C230" s="86"/>
      <c r="D230" s="87"/>
      <c r="E230" s="122"/>
      <c r="F230" s="216"/>
      <c r="G230" s="58"/>
      <c r="H230" s="128"/>
      <c r="I230" s="120"/>
      <c r="J230" s="58"/>
      <c r="K230" s="121"/>
      <c r="L230" s="120"/>
      <c r="M230" s="58"/>
      <c r="N230" s="121"/>
      <c r="O230" s="120"/>
      <c r="P230" s="62"/>
      <c r="Q230" s="88"/>
      <c r="R230" s="89"/>
      <c r="S230" s="58"/>
      <c r="T230" s="121"/>
      <c r="U230" s="120"/>
      <c r="V230" s="58"/>
      <c r="W230" s="121"/>
      <c r="X230" s="61"/>
      <c r="Y230" s="54"/>
      <c r="Z230" s="36"/>
      <c r="AA230" s="7"/>
      <c r="AB230" s="219"/>
      <c r="AC230" s="220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</row>
    <row r="231" spans="1:49" s="34" customFormat="1" ht="24.95" customHeight="1" x14ac:dyDescent="0.25">
      <c r="A231" s="116" t="s">
        <v>37</v>
      </c>
      <c r="B231" s="117"/>
      <c r="C231" s="114"/>
      <c r="D231" s="115"/>
      <c r="E231" s="172"/>
      <c r="F231" s="173"/>
      <c r="G231" s="174">
        <f>F231-E231</f>
        <v>0</v>
      </c>
      <c r="H231" s="172"/>
      <c r="I231" s="173"/>
      <c r="J231" s="172">
        <f>I231-H231</f>
        <v>0</v>
      </c>
      <c r="K231" s="175"/>
      <c r="L231" s="173"/>
      <c r="M231" s="176">
        <f>L231-K231</f>
        <v>0</v>
      </c>
      <c r="N231" s="175"/>
      <c r="O231" s="173"/>
      <c r="P231" s="177">
        <f>O231-N231</f>
        <v>0</v>
      </c>
      <c r="Q231" s="172"/>
      <c r="R231" s="173"/>
      <c r="S231" s="176">
        <f>R231-Q231</f>
        <v>0</v>
      </c>
      <c r="T231" s="175"/>
      <c r="U231" s="173"/>
      <c r="V231" s="174">
        <f>U231-T231</f>
        <v>0</v>
      </c>
      <c r="W231" s="172"/>
      <c r="X231" s="173"/>
      <c r="Y231" s="54">
        <f>X231-W231</f>
        <v>0</v>
      </c>
      <c r="Z231" s="36">
        <f>(Y231+V231+S231+P231+J231+G231+M231)*24</f>
        <v>0</v>
      </c>
      <c r="AA231" s="7"/>
      <c r="AB231" s="219"/>
      <c r="AC231" s="220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</row>
    <row r="232" spans="1:49" s="34" customFormat="1" ht="24.95" customHeight="1" thickBot="1" x14ac:dyDescent="0.3">
      <c r="A232" s="84"/>
      <c r="B232" s="85"/>
      <c r="C232" s="86"/>
      <c r="D232" s="87"/>
      <c r="E232" s="122"/>
      <c r="F232" s="216"/>
      <c r="G232" s="58"/>
      <c r="H232" s="128"/>
      <c r="I232" s="120"/>
      <c r="J232" s="58"/>
      <c r="K232" s="121"/>
      <c r="L232" s="120"/>
      <c r="M232" s="58"/>
      <c r="N232" s="121"/>
      <c r="O232" s="120"/>
      <c r="P232" s="62"/>
      <c r="Q232" s="88"/>
      <c r="R232" s="89"/>
      <c r="S232" s="58"/>
      <c r="T232" s="121"/>
      <c r="U232" s="120"/>
      <c r="V232" s="58"/>
      <c r="W232" s="121"/>
      <c r="X232" s="61"/>
      <c r="Y232" s="54"/>
      <c r="Z232" s="36"/>
      <c r="AA232" s="7"/>
      <c r="AB232" s="219"/>
      <c r="AC232" s="220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</row>
    <row r="233" spans="1:49" s="34" customFormat="1" ht="24.95" customHeight="1" x14ac:dyDescent="0.25">
      <c r="A233" s="116" t="s">
        <v>37</v>
      </c>
      <c r="B233" s="117"/>
      <c r="C233" s="114"/>
      <c r="D233" s="115"/>
      <c r="E233" s="172"/>
      <c r="F233" s="173"/>
      <c r="G233" s="174">
        <f>F233-E233</f>
        <v>0</v>
      </c>
      <c r="H233" s="172"/>
      <c r="I233" s="173"/>
      <c r="J233" s="172">
        <f>I233-H233</f>
        <v>0</v>
      </c>
      <c r="K233" s="175"/>
      <c r="L233" s="173"/>
      <c r="M233" s="176">
        <f>L233-K233</f>
        <v>0</v>
      </c>
      <c r="N233" s="175"/>
      <c r="O233" s="173"/>
      <c r="P233" s="177">
        <f>O233-N233</f>
        <v>0</v>
      </c>
      <c r="Q233" s="172"/>
      <c r="R233" s="173"/>
      <c r="S233" s="176">
        <f>R233-Q233</f>
        <v>0</v>
      </c>
      <c r="T233" s="175"/>
      <c r="U233" s="173"/>
      <c r="V233" s="174">
        <f>U233-T233</f>
        <v>0</v>
      </c>
      <c r="W233" s="172"/>
      <c r="X233" s="173"/>
      <c r="Y233" s="54">
        <f>X233-W233</f>
        <v>0</v>
      </c>
      <c r="Z233" s="36">
        <f>(Y233+V233+S233+P233+J233+G233+M233)*24</f>
        <v>0</v>
      </c>
      <c r="AA233" s="7"/>
      <c r="AB233" s="219"/>
      <c r="AC233" s="220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</row>
    <row r="234" spans="1:49" s="34" customFormat="1" ht="24.95" customHeight="1" thickBot="1" x14ac:dyDescent="0.3">
      <c r="A234" s="84"/>
      <c r="B234" s="85"/>
      <c r="C234" s="86"/>
      <c r="D234" s="87"/>
      <c r="E234" s="122"/>
      <c r="F234" s="216"/>
      <c r="G234" s="58"/>
      <c r="H234" s="128"/>
      <c r="I234" s="120"/>
      <c r="J234" s="58"/>
      <c r="K234" s="121"/>
      <c r="L234" s="120"/>
      <c r="M234" s="58"/>
      <c r="N234" s="121"/>
      <c r="O234" s="120"/>
      <c r="P234" s="62"/>
      <c r="Q234" s="88"/>
      <c r="R234" s="89"/>
      <c r="S234" s="58"/>
      <c r="T234" s="121"/>
      <c r="U234" s="120"/>
      <c r="V234" s="58"/>
      <c r="W234" s="121"/>
      <c r="X234" s="61"/>
      <c r="Y234" s="54"/>
      <c r="Z234" s="36"/>
      <c r="AA234" s="7"/>
      <c r="AB234" s="219"/>
      <c r="AC234" s="220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</row>
    <row r="235" spans="1:49" s="34" customFormat="1" ht="24.95" customHeight="1" x14ac:dyDescent="0.25">
      <c r="B235" s="123"/>
      <c r="C235" s="124"/>
      <c r="D235" s="125" t="s">
        <v>0</v>
      </c>
      <c r="E235" s="127">
        <f>SUMPRODUCT((E181:E234&gt;=7.25/24)*(E181:E234&lt;=9.49/24))-SUMPRODUCT(--(E181:E234={"CP","FORM","AT","MAT","AM","EM"}))</f>
        <v>0</v>
      </c>
      <c r="F235" s="154"/>
      <c r="G235" s="155"/>
      <c r="H235" s="127">
        <f>SUMPRODUCT((H181:H234&gt;=7.25/24)*(H181:H234&lt;=9.49/24))-SUMPRODUCT(--(H181:H234={"CP","FORM","AT","MAT","AM","EM"}))</f>
        <v>0</v>
      </c>
      <c r="I235" s="155"/>
      <c r="J235" s="155"/>
      <c r="K235" s="127">
        <f>SUMPRODUCT((K181:K234&gt;=7.25/24)*(K181:K234&lt;=9.49/24))-SUMPRODUCT(--(K181:K234={"CP","FORM","AT","MAT","AM","EM"}))</f>
        <v>0</v>
      </c>
      <c r="L235" s="155"/>
      <c r="M235" s="155"/>
      <c r="N235" s="127">
        <f>SUMPRODUCT((N181:N234&gt;=7.25/24)*(N181:N234&lt;=9.49/24))-SUMPRODUCT(--(N181:N234={"CP","FORM","AT","MAT","AM","EM"}))</f>
        <v>0</v>
      </c>
      <c r="O235" s="155"/>
      <c r="P235" s="155"/>
      <c r="Q235" s="127">
        <f>SUMPRODUCT((Q181:Q234&gt;=7.25/24)*(Q181:Q234&lt;=9.49/24))-SUMPRODUCT(--(Q181:Q234={"CP","FORM","AT","MAT","AM","EM"}))</f>
        <v>0</v>
      </c>
      <c r="R235" s="155"/>
      <c r="S235" s="155"/>
      <c r="T235" s="127">
        <f>SUMPRODUCT((T181:T234&gt;=7.25/24)*(T181:T234&lt;=9.49/24))-SUMPRODUCT(--(T181:T234={"CP","FORM","AT","MAT","AM","EM"}))</f>
        <v>0</v>
      </c>
      <c r="U235" s="74"/>
      <c r="V235" s="74"/>
      <c r="W235" s="127">
        <f>SUMPRODUCT((W181:W234&gt;=7.25/24)*(W181:W234&lt;=9.49/24))-SUMPRODUCT(--(W181:W234={"CP","FORM","AT","MAT","AM","EM"}))</f>
        <v>0</v>
      </c>
      <c r="X235" s="155"/>
      <c r="AA235" s="7"/>
      <c r="AB235" s="219"/>
      <c r="AC235" s="220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</row>
    <row r="236" spans="1:49" s="34" customFormat="1" ht="24.95" customHeight="1" x14ac:dyDescent="0.25">
      <c r="B236" s="123"/>
      <c r="C236" s="124"/>
      <c r="D236" s="126" t="s">
        <v>1</v>
      </c>
      <c r="E236" s="127">
        <f>SUMPRODUCT((E181:E234&gt;=14/24)*(E181:E234&lt;=16/24))-SUMPRODUCT(--(F181:F234={"CP","FORM","AT","MAT","AM","EM"}))</f>
        <v>0</v>
      </c>
      <c r="F236" s="154"/>
      <c r="G236" s="155"/>
      <c r="H236" s="127">
        <f>SUMPRODUCT((H181:H234&gt;=14/24)*(H181:H234&lt;=16/24))-SUMPRODUCT(--(I181:I234={"CP","FORM","AT","MAT","AM","EM"}))</f>
        <v>0</v>
      </c>
      <c r="I236" s="155"/>
      <c r="J236" s="155"/>
      <c r="K236" s="127">
        <f>SUMPRODUCT((K181:K234&gt;=14/24)*(K181:K234&lt;=16/24))-SUMPRODUCT(--(L181:L234={"CP","FORM","AT","MAT","AM","EM"}))</f>
        <v>0</v>
      </c>
      <c r="L236" s="155"/>
      <c r="M236" s="155"/>
      <c r="N236" s="127">
        <f>SUMPRODUCT((N181:N234&gt;=14/24)*(N181:N234&lt;=16/24))-SUMPRODUCT(--(O181:O234={"CP","FORM","AT","MAT","AM","EM"}))</f>
        <v>0</v>
      </c>
      <c r="O236" s="155"/>
      <c r="P236" s="155"/>
      <c r="Q236" s="127">
        <f>SUMPRODUCT((Q181:Q234&gt;=14/24)*(Q181:Q234&lt;=16/24))-SUMPRODUCT(--(R181:R234={"CP","FORM","AT","MAT","AM","EM"}))</f>
        <v>0</v>
      </c>
      <c r="R236" s="155"/>
      <c r="S236" s="155"/>
      <c r="T236" s="127">
        <f>SUMPRODUCT((T181:T234&gt;=14/24)*(T181:T234&lt;=16/24))-SUMPRODUCT(--(U181:U234={"CP","FORM","AT","MAT","AM","EM"}))</f>
        <v>0</v>
      </c>
      <c r="U236" s="155"/>
      <c r="V236" s="155"/>
      <c r="W236" s="127">
        <f>SUMPRODUCT((W181:W234&gt;=14/24)*(W181:W234&lt;=16/24))-SUMPRODUCT(--(X181:X234={"CP","FORM","AT","MAT","AM","EM"}))</f>
        <v>0</v>
      </c>
      <c r="X236" s="155"/>
      <c r="AA236" s="7"/>
      <c r="AB236" s="219"/>
      <c r="AC236" s="220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</row>
    <row r="237" spans="1:49" s="34" customFormat="1" ht="24.95" customHeight="1" x14ac:dyDescent="0.25">
      <c r="A237" s="33"/>
      <c r="B237" s="33"/>
      <c r="C237" s="33"/>
      <c r="D237" s="33"/>
      <c r="E237" s="33"/>
      <c r="F237" s="33"/>
      <c r="H237" s="33"/>
      <c r="I237" s="33"/>
      <c r="K237" s="33"/>
      <c r="L237" s="33"/>
      <c r="N237" s="33"/>
      <c r="O237" s="33"/>
      <c r="Q237" s="33"/>
      <c r="R237" s="33"/>
      <c r="T237" s="33"/>
      <c r="U237" s="33"/>
      <c r="W237" s="33"/>
      <c r="X237" s="33"/>
      <c r="AA237" s="7"/>
      <c r="AB237" s="219"/>
      <c r="AC237" s="220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</row>
    <row r="238" spans="1:49" s="34" customFormat="1" ht="24.95" customHeight="1" thickBot="1" x14ac:dyDescent="0.3">
      <c r="A238" s="75" t="s">
        <v>38</v>
      </c>
      <c r="AA238" s="7"/>
      <c r="AB238" s="219"/>
      <c r="AC238" s="220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</row>
    <row r="239" spans="1:49" s="34" customFormat="1" ht="24.95" customHeight="1" thickBot="1" x14ac:dyDescent="0.3">
      <c r="A239" s="218">
        <f>A180+1</f>
        <v>27</v>
      </c>
      <c r="B239" s="76" t="s">
        <v>2</v>
      </c>
      <c r="C239" s="76" t="s">
        <v>12</v>
      </c>
      <c r="D239" s="77" t="s">
        <v>4</v>
      </c>
      <c r="E239" s="226">
        <f>W180+1</f>
        <v>41820</v>
      </c>
      <c r="F239" s="227"/>
      <c r="G239" s="55"/>
      <c r="H239" s="226">
        <f>E239+1</f>
        <v>41821</v>
      </c>
      <c r="I239" s="227"/>
      <c r="J239" s="55"/>
      <c r="K239" s="226">
        <f>H239+1</f>
        <v>41822</v>
      </c>
      <c r="L239" s="227"/>
      <c r="M239" s="55"/>
      <c r="N239" s="228">
        <f>K239+1</f>
        <v>41823</v>
      </c>
      <c r="O239" s="229"/>
      <c r="P239" s="55"/>
      <c r="Q239" s="226">
        <f>N239+1</f>
        <v>41824</v>
      </c>
      <c r="R239" s="227"/>
      <c r="S239" s="55"/>
      <c r="T239" s="226">
        <f>Q239+1</f>
        <v>41825</v>
      </c>
      <c r="U239" s="227"/>
      <c r="V239" s="55"/>
      <c r="W239" s="226">
        <f>T239+1</f>
        <v>41826</v>
      </c>
      <c r="X239" s="227"/>
      <c r="Y239" s="51"/>
      <c r="Z239" s="37" t="s">
        <v>29</v>
      </c>
      <c r="AA239" s="220">
        <f>A239</f>
        <v>27</v>
      </c>
      <c r="AB239" s="220">
        <f>AA239+2</f>
        <v>29</v>
      </c>
      <c r="AC239" s="220">
        <f>AC180+1</f>
        <v>5</v>
      </c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</row>
    <row r="240" spans="1:49" s="34" customFormat="1" ht="24.95" customHeight="1" x14ac:dyDescent="0.25">
      <c r="A240" s="78" t="s">
        <v>40</v>
      </c>
      <c r="B240" s="79" t="s">
        <v>13</v>
      </c>
      <c r="C240" s="80">
        <v>37</v>
      </c>
      <c r="D240" s="81">
        <v>1</v>
      </c>
      <c r="E240" s="172"/>
      <c r="F240" s="173"/>
      <c r="G240" s="169">
        <f>F240-E240</f>
        <v>0</v>
      </c>
      <c r="H240" s="163"/>
      <c r="I240" s="164"/>
      <c r="J240" s="163">
        <f>I240-H240</f>
        <v>0</v>
      </c>
      <c r="K240" s="156"/>
      <c r="L240" s="164"/>
      <c r="M240" s="170">
        <f>L240-K240</f>
        <v>0</v>
      </c>
      <c r="N240" s="156"/>
      <c r="O240" s="156"/>
      <c r="P240" s="171">
        <f>O240-N240</f>
        <v>0</v>
      </c>
      <c r="Q240" s="163"/>
      <c r="R240" s="164"/>
      <c r="S240" s="170">
        <f>R240-Q240</f>
        <v>0</v>
      </c>
      <c r="T240" s="156"/>
      <c r="U240" s="164"/>
      <c r="V240" s="169">
        <f>U240-T240</f>
        <v>0</v>
      </c>
      <c r="W240" s="163"/>
      <c r="X240" s="164"/>
      <c r="Y240" s="53">
        <f>X240-W240</f>
        <v>0</v>
      </c>
      <c r="Z240" s="36">
        <f>(Y240+V240+S240+P240+J240+G240+M240)*24</f>
        <v>0</v>
      </c>
      <c r="AA240" s="7"/>
      <c r="AB240" s="219"/>
      <c r="AC240" s="220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</row>
    <row r="241" spans="1:49" s="34" customFormat="1" ht="24.95" customHeight="1" thickBot="1" x14ac:dyDescent="0.3">
      <c r="A241" s="84"/>
      <c r="B241" s="85"/>
      <c r="C241" s="86"/>
      <c r="D241" s="87"/>
      <c r="E241" s="157"/>
      <c r="F241" s="158"/>
      <c r="G241" s="159"/>
      <c r="H241" s="157"/>
      <c r="I241" s="158"/>
      <c r="J241" s="157"/>
      <c r="K241" s="160"/>
      <c r="L241" s="158"/>
      <c r="M241" s="161"/>
      <c r="N241" s="160"/>
      <c r="O241" s="160"/>
      <c r="P241" s="162"/>
      <c r="Q241" s="157"/>
      <c r="R241" s="158"/>
      <c r="S241" s="161"/>
      <c r="T241" s="160"/>
      <c r="U241" s="158"/>
      <c r="V241" s="159"/>
      <c r="W241" s="157"/>
      <c r="X241" s="158"/>
      <c r="Y241" s="54"/>
      <c r="Z241" s="36"/>
      <c r="AA241" s="7"/>
      <c r="AB241" s="219"/>
      <c r="AC241" s="220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</row>
    <row r="242" spans="1:49" s="34" customFormat="1" ht="24.95" customHeight="1" thickBot="1" x14ac:dyDescent="0.3">
      <c r="A242" s="91" t="s">
        <v>35</v>
      </c>
      <c r="B242" s="92" t="s">
        <v>10</v>
      </c>
      <c r="C242" s="93">
        <v>37</v>
      </c>
      <c r="D242" s="94">
        <v>1</v>
      </c>
      <c r="E242" s="163"/>
      <c r="F242" s="164"/>
      <c r="G242" s="169">
        <f>F242-E242</f>
        <v>0</v>
      </c>
      <c r="H242" s="163"/>
      <c r="I242" s="164"/>
      <c r="J242" s="163">
        <f>I242-H242</f>
        <v>0</v>
      </c>
      <c r="K242" s="156"/>
      <c r="L242" s="156"/>
      <c r="M242" s="169">
        <f>L242-K242</f>
        <v>0</v>
      </c>
      <c r="N242" s="172"/>
      <c r="O242" s="210"/>
      <c r="P242" s="171">
        <f>O242-N242</f>
        <v>0</v>
      </c>
      <c r="Q242" s="163"/>
      <c r="R242" s="164"/>
      <c r="S242" s="170">
        <f>R242-Q242</f>
        <v>0</v>
      </c>
      <c r="T242" s="156"/>
      <c r="U242" s="164"/>
      <c r="V242" s="181">
        <f>U242-T242</f>
        <v>0</v>
      </c>
      <c r="W242" s="172"/>
      <c r="X242" s="173"/>
      <c r="Y242" s="54">
        <f>X242-W242</f>
        <v>0</v>
      </c>
      <c r="Z242" s="36">
        <f>(Y242+V242+S242+P242+J242+G242+M242)*24</f>
        <v>0</v>
      </c>
      <c r="AA242" s="7"/>
      <c r="AB242" s="219"/>
      <c r="AC242" s="220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</row>
    <row r="243" spans="1:49" s="34" customFormat="1" ht="24.95" customHeight="1" thickBot="1" x14ac:dyDescent="0.3">
      <c r="A243" s="84"/>
      <c r="B243" s="85"/>
      <c r="C243" s="86"/>
      <c r="D243" s="87"/>
      <c r="E243" s="157"/>
      <c r="F243" s="158"/>
      <c r="G243" s="165"/>
      <c r="H243" s="157"/>
      <c r="I243" s="158"/>
      <c r="J243" s="157"/>
      <c r="K243" s="160"/>
      <c r="L243" s="160"/>
      <c r="M243" s="159"/>
      <c r="N243" s="157"/>
      <c r="O243" s="211"/>
      <c r="P243" s="162"/>
      <c r="Q243" s="157"/>
      <c r="R243" s="158"/>
      <c r="S243" s="161"/>
      <c r="T243" s="160"/>
      <c r="U243" s="158"/>
      <c r="V243" s="166"/>
      <c r="W243" s="167"/>
      <c r="X243" s="168"/>
      <c r="Y243" s="54"/>
      <c r="Z243" s="36"/>
      <c r="AA243" s="7"/>
      <c r="AB243" s="219"/>
      <c r="AC243" s="220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</row>
    <row r="244" spans="1:49" s="34" customFormat="1" ht="24.95" customHeight="1" x14ac:dyDescent="0.25">
      <c r="A244" s="96" t="s">
        <v>41</v>
      </c>
      <c r="B244" s="79" t="s">
        <v>22</v>
      </c>
      <c r="C244" s="97">
        <v>37</v>
      </c>
      <c r="D244" s="98">
        <v>1</v>
      </c>
      <c r="E244" s="175"/>
      <c r="F244" s="173"/>
      <c r="G244" s="174">
        <f>F244-E244</f>
        <v>0</v>
      </c>
      <c r="H244" s="172"/>
      <c r="I244" s="173"/>
      <c r="J244" s="172">
        <f>I244-H244</f>
        <v>0</v>
      </c>
      <c r="K244" s="175"/>
      <c r="L244" s="173"/>
      <c r="M244" s="176">
        <f>L244-K244</f>
        <v>0</v>
      </c>
      <c r="N244" s="175"/>
      <c r="O244" s="175"/>
      <c r="P244" s="177">
        <f>O244-N244</f>
        <v>0</v>
      </c>
      <c r="Q244" s="172"/>
      <c r="R244" s="173"/>
      <c r="S244" s="176">
        <f>R244-Q244</f>
        <v>0</v>
      </c>
      <c r="T244" s="175"/>
      <c r="U244" s="173"/>
      <c r="V244" s="174">
        <f>U244-T244</f>
        <v>0</v>
      </c>
      <c r="W244" s="172"/>
      <c r="X244" s="173"/>
      <c r="Y244" s="54">
        <f>X244-W244</f>
        <v>0</v>
      </c>
      <c r="Z244" s="36">
        <f>(Y244+V244+S244+P244+J244+G244+M244)*24</f>
        <v>0</v>
      </c>
      <c r="AA244" s="7"/>
      <c r="AB244" s="219"/>
      <c r="AC244" s="220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</row>
    <row r="245" spans="1:49" s="34" customFormat="1" ht="24.95" customHeight="1" thickBot="1" x14ac:dyDescent="0.3">
      <c r="A245" s="84"/>
      <c r="B245" s="85"/>
      <c r="C245" s="86"/>
      <c r="D245" s="87"/>
      <c r="E245" s="160"/>
      <c r="F245" s="158"/>
      <c r="G245" s="159"/>
      <c r="H245" s="157"/>
      <c r="I245" s="158"/>
      <c r="J245" s="157"/>
      <c r="K245" s="160"/>
      <c r="L245" s="158"/>
      <c r="M245" s="161"/>
      <c r="N245" s="160"/>
      <c r="O245" s="160"/>
      <c r="P245" s="162"/>
      <c r="Q245" s="157"/>
      <c r="R245" s="158"/>
      <c r="S245" s="161"/>
      <c r="T245" s="160"/>
      <c r="U245" s="158"/>
      <c r="V245" s="159"/>
      <c r="W245" s="157"/>
      <c r="X245" s="158"/>
      <c r="Y245" s="54"/>
      <c r="Z245" s="36"/>
      <c r="AA245" s="7"/>
      <c r="AB245" s="219"/>
      <c r="AC245" s="220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</row>
    <row r="246" spans="1:49" s="34" customFormat="1" ht="24.95" customHeight="1" x14ac:dyDescent="0.25">
      <c r="A246" s="78" t="s">
        <v>42</v>
      </c>
      <c r="B246" s="99" t="s">
        <v>13</v>
      </c>
      <c r="C246" s="80">
        <v>37</v>
      </c>
      <c r="D246" s="81">
        <v>1</v>
      </c>
      <c r="E246" s="172"/>
      <c r="F246" s="173"/>
      <c r="G246" s="174">
        <f>F246-E246</f>
        <v>0</v>
      </c>
      <c r="H246" s="172"/>
      <c r="I246" s="173"/>
      <c r="J246" s="172">
        <f>I246-H246</f>
        <v>0</v>
      </c>
      <c r="K246" s="175"/>
      <c r="L246" s="173"/>
      <c r="M246" s="176">
        <f>L246-K246</f>
        <v>0</v>
      </c>
      <c r="N246" s="175"/>
      <c r="O246" s="212"/>
      <c r="P246" s="177">
        <f>O246-N246</f>
        <v>0</v>
      </c>
      <c r="Q246" s="172"/>
      <c r="R246" s="173"/>
      <c r="S246" s="176">
        <f>R246-Q246</f>
        <v>0</v>
      </c>
      <c r="T246" s="175"/>
      <c r="U246" s="173"/>
      <c r="V246" s="174">
        <f>U246-T246</f>
        <v>0</v>
      </c>
      <c r="W246" s="172"/>
      <c r="X246" s="173"/>
      <c r="Y246" s="54">
        <f>X246-W246</f>
        <v>0</v>
      </c>
      <c r="Z246" s="36">
        <f>(Y246+V246+S246+P246+J246+G246+M246)*24</f>
        <v>0</v>
      </c>
      <c r="AA246" s="7"/>
      <c r="AB246" s="219"/>
      <c r="AC246" s="220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</row>
    <row r="247" spans="1:49" s="34" customFormat="1" ht="24.95" customHeight="1" thickBot="1" x14ac:dyDescent="0.3">
      <c r="A247" s="84"/>
      <c r="B247" s="85"/>
      <c r="C247" s="86"/>
      <c r="D247" s="87"/>
      <c r="E247" s="157"/>
      <c r="F247" s="158"/>
      <c r="G247" s="159"/>
      <c r="H247" s="157"/>
      <c r="I247" s="158"/>
      <c r="J247" s="157"/>
      <c r="K247" s="160"/>
      <c r="L247" s="158"/>
      <c r="M247" s="161"/>
      <c r="N247" s="160"/>
      <c r="O247" s="211"/>
      <c r="P247" s="162"/>
      <c r="Q247" s="157"/>
      <c r="R247" s="158"/>
      <c r="S247" s="161"/>
      <c r="T247" s="160"/>
      <c r="U247" s="158"/>
      <c r="V247" s="159"/>
      <c r="W247" s="157"/>
      <c r="X247" s="158"/>
      <c r="Y247" s="54"/>
      <c r="Z247" s="36"/>
      <c r="AA247" s="7"/>
      <c r="AB247" s="219"/>
      <c r="AC247" s="220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</row>
    <row r="248" spans="1:49" s="34" customFormat="1" ht="24.95" customHeight="1" x14ac:dyDescent="0.25">
      <c r="A248" s="100" t="s">
        <v>43</v>
      </c>
      <c r="B248" s="101" t="s">
        <v>3</v>
      </c>
      <c r="C248" s="102">
        <v>37</v>
      </c>
      <c r="D248" s="103">
        <v>1</v>
      </c>
      <c r="E248" s="163"/>
      <c r="F248" s="164"/>
      <c r="G248" s="169">
        <f>F248-E248</f>
        <v>0</v>
      </c>
      <c r="H248" s="163"/>
      <c r="I248" s="164"/>
      <c r="J248" s="163">
        <f>I248-H248</f>
        <v>0</v>
      </c>
      <c r="K248" s="156"/>
      <c r="L248" s="164"/>
      <c r="M248" s="170">
        <f>L248-K248</f>
        <v>0</v>
      </c>
      <c r="N248" s="156"/>
      <c r="O248" s="156"/>
      <c r="P248" s="171">
        <f>O248-N248</f>
        <v>0</v>
      </c>
      <c r="Q248" s="163"/>
      <c r="R248" s="164"/>
      <c r="S248" s="170">
        <f>R248-Q248</f>
        <v>0</v>
      </c>
      <c r="T248" s="156"/>
      <c r="U248" s="164"/>
      <c r="V248" s="169">
        <f>U248-T248</f>
        <v>0</v>
      </c>
      <c r="W248" s="163"/>
      <c r="X248" s="164"/>
      <c r="Y248" s="54">
        <f>X248-W248</f>
        <v>0</v>
      </c>
      <c r="Z248" s="36">
        <f>(Y248+V248+S248+P248+J248+G248+M248)*24</f>
        <v>0</v>
      </c>
      <c r="AA248" s="7"/>
      <c r="AB248" s="219"/>
      <c r="AC248" s="220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</row>
    <row r="249" spans="1:49" s="34" customFormat="1" ht="24.95" customHeight="1" thickBot="1" x14ac:dyDescent="0.3">
      <c r="A249" s="84"/>
      <c r="B249" s="85"/>
      <c r="C249" s="86"/>
      <c r="D249" s="87"/>
      <c r="E249" s="157"/>
      <c r="F249" s="158"/>
      <c r="G249" s="159"/>
      <c r="H249" s="157"/>
      <c r="I249" s="158"/>
      <c r="J249" s="157"/>
      <c r="K249" s="160"/>
      <c r="L249" s="158"/>
      <c r="M249" s="161"/>
      <c r="N249" s="160"/>
      <c r="O249" s="160"/>
      <c r="P249" s="162"/>
      <c r="Q249" s="157"/>
      <c r="R249" s="158"/>
      <c r="S249" s="161"/>
      <c r="T249" s="160"/>
      <c r="U249" s="158"/>
      <c r="V249" s="159"/>
      <c r="W249" s="157"/>
      <c r="X249" s="158"/>
      <c r="Y249" s="54"/>
      <c r="Z249" s="36"/>
      <c r="AA249" s="7"/>
      <c r="AB249" s="219"/>
      <c r="AC249" s="220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</row>
    <row r="250" spans="1:49" s="34" customFormat="1" ht="24.95" customHeight="1" x14ac:dyDescent="0.25">
      <c r="A250" s="100" t="s">
        <v>44</v>
      </c>
      <c r="B250" s="101" t="s">
        <v>24</v>
      </c>
      <c r="C250" s="102">
        <v>37</v>
      </c>
      <c r="D250" s="103">
        <v>1</v>
      </c>
      <c r="E250" s="172"/>
      <c r="F250" s="173"/>
      <c r="G250" s="174">
        <f>F250-E250</f>
        <v>0</v>
      </c>
      <c r="H250" s="172"/>
      <c r="I250" s="173"/>
      <c r="J250" s="172">
        <f>I250-H250</f>
        <v>0</v>
      </c>
      <c r="K250" s="163"/>
      <c r="L250" s="164"/>
      <c r="M250" s="176">
        <f>L250-K250</f>
        <v>0</v>
      </c>
      <c r="N250" s="175"/>
      <c r="O250" s="175"/>
      <c r="P250" s="177">
        <f>O250-N250</f>
        <v>0</v>
      </c>
      <c r="Q250" s="163"/>
      <c r="R250" s="164"/>
      <c r="S250" s="176">
        <f>R250-Q250</f>
        <v>0</v>
      </c>
      <c r="T250" s="156"/>
      <c r="U250" s="164"/>
      <c r="V250" s="174">
        <f>U250-T250</f>
        <v>0</v>
      </c>
      <c r="W250" s="172"/>
      <c r="X250" s="173"/>
      <c r="Y250" s="54">
        <f>X250-W250</f>
        <v>0</v>
      </c>
      <c r="Z250" s="36">
        <f>(Y250+V250+S250+P250+J250+G250+M250)*24</f>
        <v>0</v>
      </c>
      <c r="AA250" s="7"/>
      <c r="AB250" s="219"/>
      <c r="AC250" s="220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</row>
    <row r="251" spans="1:49" s="34" customFormat="1" ht="24.95" customHeight="1" thickBot="1" x14ac:dyDescent="0.3">
      <c r="A251" s="104" t="s">
        <v>25</v>
      </c>
      <c r="B251" s="85"/>
      <c r="C251" s="86"/>
      <c r="D251" s="87"/>
      <c r="E251" s="157"/>
      <c r="F251" s="158"/>
      <c r="G251" s="159"/>
      <c r="H251" s="157"/>
      <c r="I251" s="158"/>
      <c r="J251" s="157"/>
      <c r="K251" s="160"/>
      <c r="L251" s="158"/>
      <c r="M251" s="161"/>
      <c r="N251" s="160"/>
      <c r="O251" s="160"/>
      <c r="P251" s="162"/>
      <c r="Q251" s="157"/>
      <c r="R251" s="158"/>
      <c r="S251" s="161"/>
      <c r="T251" s="160"/>
      <c r="U251" s="158"/>
      <c r="V251" s="178"/>
      <c r="W251" s="157"/>
      <c r="X251" s="158"/>
      <c r="Y251" s="54"/>
      <c r="Z251" s="36"/>
      <c r="AA251" s="7"/>
      <c r="AB251" s="219"/>
      <c r="AC251" s="220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</row>
    <row r="252" spans="1:49" s="34" customFormat="1" ht="24.95" customHeight="1" x14ac:dyDescent="0.25">
      <c r="A252" s="78" t="s">
        <v>45</v>
      </c>
      <c r="B252" s="99" t="s">
        <v>10</v>
      </c>
      <c r="C252" s="80">
        <v>37</v>
      </c>
      <c r="D252" s="81">
        <v>1</v>
      </c>
      <c r="E252" s="163"/>
      <c r="F252" s="164"/>
      <c r="G252" s="169">
        <f>F252-E252</f>
        <v>0</v>
      </c>
      <c r="H252" s="163"/>
      <c r="I252" s="164"/>
      <c r="J252" s="163">
        <f>I252-H252</f>
        <v>0</v>
      </c>
      <c r="K252" s="163"/>
      <c r="L252" s="164"/>
      <c r="M252" s="170">
        <f>L252-K252</f>
        <v>0</v>
      </c>
      <c r="N252" s="163"/>
      <c r="O252" s="164"/>
      <c r="P252" s="171">
        <f>O252-N252</f>
        <v>0</v>
      </c>
      <c r="Q252" s="163"/>
      <c r="R252" s="164"/>
      <c r="S252" s="170">
        <f>R252-Q252</f>
        <v>0</v>
      </c>
      <c r="T252" s="156"/>
      <c r="U252" s="164"/>
      <c r="V252" s="169">
        <f>U252-T252</f>
        <v>0</v>
      </c>
      <c r="W252" s="163"/>
      <c r="X252" s="164"/>
      <c r="Y252" s="54">
        <f>X252-W252</f>
        <v>0</v>
      </c>
      <c r="Z252" s="36">
        <f>(Y252+V252+S252+P252+J252+G252+M252)*24</f>
        <v>0</v>
      </c>
      <c r="AA252" s="7"/>
      <c r="AB252" s="219"/>
      <c r="AC252" s="220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</row>
    <row r="253" spans="1:49" s="34" customFormat="1" ht="24.95" customHeight="1" thickBot="1" x14ac:dyDescent="0.3">
      <c r="A253" s="84"/>
      <c r="B253" s="85"/>
      <c r="C253" s="86"/>
      <c r="D253" s="87"/>
      <c r="E253" s="213"/>
      <c r="F253" s="158"/>
      <c r="G253" s="159"/>
      <c r="H253" s="213"/>
      <c r="I253" s="158"/>
      <c r="J253" s="157"/>
      <c r="K253" s="213"/>
      <c r="L253" s="158"/>
      <c r="M253" s="161"/>
      <c r="N253" s="213"/>
      <c r="O253" s="158"/>
      <c r="P253" s="162"/>
      <c r="Q253" s="160"/>
      <c r="R253" s="158"/>
      <c r="S253" s="161"/>
      <c r="T253" s="160"/>
      <c r="U253" s="158"/>
      <c r="V253" s="159"/>
      <c r="W253" s="157"/>
      <c r="X253" s="158"/>
      <c r="Y253" s="54"/>
      <c r="Z253" s="36"/>
      <c r="AA253" s="7"/>
      <c r="AB253" s="219"/>
      <c r="AC253" s="220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</row>
    <row r="254" spans="1:49" s="34" customFormat="1" ht="24.95" customHeight="1" x14ac:dyDescent="0.25">
      <c r="A254" s="78" t="s">
        <v>46</v>
      </c>
      <c r="B254" s="99" t="s">
        <v>10</v>
      </c>
      <c r="C254" s="80">
        <v>37</v>
      </c>
      <c r="D254" s="98">
        <v>1</v>
      </c>
      <c r="E254" s="163"/>
      <c r="F254" s="164"/>
      <c r="G254" s="169">
        <f>F254-E254</f>
        <v>0</v>
      </c>
      <c r="H254" s="163"/>
      <c r="I254" s="164"/>
      <c r="J254" s="163">
        <f>I254-H254</f>
        <v>0</v>
      </c>
      <c r="K254" s="156"/>
      <c r="L254" s="164"/>
      <c r="M254" s="170">
        <f>L254-K254</f>
        <v>0</v>
      </c>
      <c r="N254" s="156"/>
      <c r="O254" s="210"/>
      <c r="P254" s="171">
        <f>O254-N254</f>
        <v>0</v>
      </c>
      <c r="Q254" s="163"/>
      <c r="R254" s="164"/>
      <c r="S254" s="170">
        <f>R254-Q254</f>
        <v>0</v>
      </c>
      <c r="T254" s="156"/>
      <c r="U254" s="164"/>
      <c r="V254" s="169">
        <f>U254-T254</f>
        <v>0</v>
      </c>
      <c r="W254" s="163"/>
      <c r="X254" s="164"/>
      <c r="Y254" s="54">
        <f>X254-W254</f>
        <v>0</v>
      </c>
      <c r="Z254" s="36">
        <f>(Y254+V254+S254+P254+J254+G254+M254)*24</f>
        <v>0</v>
      </c>
      <c r="AA254" s="7"/>
      <c r="AB254" s="219"/>
      <c r="AC254" s="220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</row>
    <row r="255" spans="1:49" s="34" customFormat="1" ht="24.95" customHeight="1" thickBot="1" x14ac:dyDescent="0.3">
      <c r="A255" s="84"/>
      <c r="B255" s="85"/>
      <c r="C255" s="86"/>
      <c r="D255" s="87"/>
      <c r="E255" s="157"/>
      <c r="F255" s="158"/>
      <c r="G255" s="159"/>
      <c r="H255" s="157"/>
      <c r="I255" s="158"/>
      <c r="J255" s="157"/>
      <c r="K255" s="160"/>
      <c r="L255" s="158"/>
      <c r="M255" s="161"/>
      <c r="N255" s="160"/>
      <c r="O255" s="211"/>
      <c r="P255" s="162"/>
      <c r="Q255" s="157"/>
      <c r="R255" s="158"/>
      <c r="S255" s="161"/>
      <c r="T255" s="160"/>
      <c r="U255" s="158"/>
      <c r="V255" s="159"/>
      <c r="W255" s="157"/>
      <c r="X255" s="158"/>
      <c r="Y255" s="54"/>
      <c r="Z255" s="36"/>
      <c r="AA255" s="7"/>
      <c r="AB255" s="219"/>
      <c r="AC255" s="220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</row>
    <row r="256" spans="1:49" s="34" customFormat="1" ht="24.95" customHeight="1" x14ac:dyDescent="0.25">
      <c r="A256" s="105" t="s">
        <v>47</v>
      </c>
      <c r="B256" s="106" t="s">
        <v>21</v>
      </c>
      <c r="C256" s="107">
        <v>37</v>
      </c>
      <c r="D256" s="108">
        <v>0.5</v>
      </c>
      <c r="E256" s="163"/>
      <c r="F256" s="164"/>
      <c r="G256" s="169">
        <f>F256-E256</f>
        <v>0</v>
      </c>
      <c r="H256" s="163"/>
      <c r="I256" s="164"/>
      <c r="J256" s="163">
        <f>I256-H256</f>
        <v>0</v>
      </c>
      <c r="K256" s="175"/>
      <c r="L256" s="173"/>
      <c r="M256" s="170">
        <f>L256-K256</f>
        <v>0</v>
      </c>
      <c r="N256" s="156"/>
      <c r="O256" s="210"/>
      <c r="P256" s="171">
        <f>O256-N256</f>
        <v>0</v>
      </c>
      <c r="Q256" s="163"/>
      <c r="R256" s="164"/>
      <c r="S256" s="170">
        <f>R256-Q256</f>
        <v>0</v>
      </c>
      <c r="T256" s="175"/>
      <c r="U256" s="173"/>
      <c r="V256" s="174">
        <f>U256-T256</f>
        <v>0</v>
      </c>
      <c r="W256" s="172"/>
      <c r="X256" s="173"/>
      <c r="Y256" s="54">
        <f>X256-W256</f>
        <v>0</v>
      </c>
      <c r="Z256" s="36">
        <f>(Y256+V256+S256+P256+J256+G256+M256)*24</f>
        <v>0</v>
      </c>
      <c r="AA256" s="7"/>
      <c r="AB256" s="219"/>
      <c r="AC256" s="220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</row>
    <row r="257" spans="1:49" s="34" customFormat="1" ht="24.95" customHeight="1" thickBot="1" x14ac:dyDescent="0.3">
      <c r="A257" s="109" t="s">
        <v>23</v>
      </c>
      <c r="B257" s="85"/>
      <c r="C257" s="110"/>
      <c r="D257" s="87"/>
      <c r="E257" s="157"/>
      <c r="F257" s="158"/>
      <c r="G257" s="159"/>
      <c r="H257" s="214"/>
      <c r="I257" s="158"/>
      <c r="J257" s="157"/>
      <c r="K257" s="157"/>
      <c r="L257" s="158"/>
      <c r="M257" s="161"/>
      <c r="N257" s="157"/>
      <c r="O257" s="211"/>
      <c r="P257" s="162"/>
      <c r="Q257" s="214"/>
      <c r="R257" s="158"/>
      <c r="S257" s="161"/>
      <c r="T257" s="160"/>
      <c r="U257" s="158"/>
      <c r="V257" s="159"/>
      <c r="W257" s="157"/>
      <c r="X257" s="158"/>
      <c r="Y257" s="54"/>
      <c r="Z257" s="36"/>
      <c r="AA257" s="7"/>
      <c r="AB257" s="219"/>
      <c r="AC257" s="220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</row>
    <row r="258" spans="1:49" s="34" customFormat="1" ht="24.95" customHeight="1" x14ac:dyDescent="0.25">
      <c r="A258" s="78" t="s">
        <v>48</v>
      </c>
      <c r="B258" s="99" t="s">
        <v>13</v>
      </c>
      <c r="C258" s="80">
        <v>37</v>
      </c>
      <c r="D258" s="81">
        <v>0.75</v>
      </c>
      <c r="E258" s="163"/>
      <c r="F258" s="164"/>
      <c r="G258" s="169">
        <f>F258-E258</f>
        <v>0</v>
      </c>
      <c r="H258" s="156"/>
      <c r="I258" s="164"/>
      <c r="J258" s="163">
        <f>I258-H258</f>
        <v>0</v>
      </c>
      <c r="K258" s="156"/>
      <c r="L258" s="164"/>
      <c r="M258" s="170">
        <f>L258-K258</f>
        <v>0</v>
      </c>
      <c r="N258" s="156"/>
      <c r="O258" s="156"/>
      <c r="P258" s="171">
        <f>O258-N258</f>
        <v>0</v>
      </c>
      <c r="Q258" s="163"/>
      <c r="R258" s="164"/>
      <c r="S258" s="170">
        <f>R258-Q258</f>
        <v>0</v>
      </c>
      <c r="T258" s="156"/>
      <c r="U258" s="164"/>
      <c r="V258" s="169">
        <f>U258-T258</f>
        <v>0</v>
      </c>
      <c r="W258" s="163"/>
      <c r="X258" s="164"/>
      <c r="Y258" s="54">
        <f>X258-W258</f>
        <v>0</v>
      </c>
      <c r="Z258" s="36">
        <f>(Y258+V258+S258+P258+J258+G258+M258)*24</f>
        <v>0</v>
      </c>
      <c r="AA258" s="7"/>
      <c r="AB258" s="219"/>
      <c r="AC258" s="220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</row>
    <row r="259" spans="1:49" s="34" customFormat="1" ht="24.95" customHeight="1" thickBot="1" x14ac:dyDescent="0.3">
      <c r="A259" s="84"/>
      <c r="B259" s="85"/>
      <c r="C259" s="86"/>
      <c r="D259" s="87"/>
      <c r="E259" s="157"/>
      <c r="F259" s="158"/>
      <c r="G259" s="159"/>
      <c r="H259" s="160"/>
      <c r="I259" s="158"/>
      <c r="J259" s="157"/>
      <c r="K259" s="160"/>
      <c r="L259" s="158"/>
      <c r="M259" s="161"/>
      <c r="N259" s="160"/>
      <c r="O259" s="160"/>
      <c r="P259" s="162"/>
      <c r="Q259" s="160"/>
      <c r="R259" s="158"/>
      <c r="S259" s="161"/>
      <c r="T259" s="160"/>
      <c r="U259" s="158"/>
      <c r="V259" s="159"/>
      <c r="W259" s="157"/>
      <c r="X259" s="158"/>
      <c r="Y259" s="54"/>
      <c r="Z259" s="36"/>
      <c r="AA259" s="7"/>
      <c r="AB259" s="219"/>
      <c r="AC259" s="220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</row>
    <row r="260" spans="1:49" s="34" customFormat="1" ht="24.95" customHeight="1" x14ac:dyDescent="0.25">
      <c r="A260" s="111" t="s">
        <v>49</v>
      </c>
      <c r="B260" s="79" t="s">
        <v>10</v>
      </c>
      <c r="C260" s="97">
        <v>37</v>
      </c>
      <c r="D260" s="98">
        <v>1</v>
      </c>
      <c r="E260" s="163"/>
      <c r="F260" s="164"/>
      <c r="G260" s="169">
        <f>F260-E260</f>
        <v>0</v>
      </c>
      <c r="H260" s="163"/>
      <c r="I260" s="164"/>
      <c r="J260" s="163">
        <f>I260-H260</f>
        <v>0</v>
      </c>
      <c r="K260" s="156"/>
      <c r="L260" s="164"/>
      <c r="M260" s="170">
        <f>L260-K260</f>
        <v>0</v>
      </c>
      <c r="N260" s="156"/>
      <c r="O260" s="156"/>
      <c r="P260" s="171">
        <f>O260-N260</f>
        <v>0</v>
      </c>
      <c r="Q260" s="163"/>
      <c r="R260" s="164"/>
      <c r="S260" s="170">
        <f>R260-Q260</f>
        <v>0</v>
      </c>
      <c r="T260" s="156"/>
      <c r="U260" s="164"/>
      <c r="V260" s="169">
        <f>U260-T260</f>
        <v>0</v>
      </c>
      <c r="W260" s="163"/>
      <c r="X260" s="164"/>
      <c r="Y260" s="54">
        <f>X260-W260</f>
        <v>0</v>
      </c>
      <c r="Z260" s="36">
        <f>(Y260+V260+S260+P260+J260+G260+M260)*24</f>
        <v>0</v>
      </c>
      <c r="AA260" s="7"/>
      <c r="AB260" s="219"/>
      <c r="AC260" s="220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</row>
    <row r="261" spans="1:49" s="34" customFormat="1" ht="24.95" customHeight="1" thickBot="1" x14ac:dyDescent="0.3">
      <c r="A261" s="109"/>
      <c r="B261" s="85"/>
      <c r="C261" s="110"/>
      <c r="D261" s="87"/>
      <c r="E261" s="157"/>
      <c r="F261" s="158"/>
      <c r="G261" s="159"/>
      <c r="H261" s="157"/>
      <c r="I261" s="158"/>
      <c r="J261" s="157"/>
      <c r="K261" s="160"/>
      <c r="L261" s="158"/>
      <c r="M261" s="161"/>
      <c r="N261" s="160"/>
      <c r="O261" s="160"/>
      <c r="P261" s="162"/>
      <c r="Q261" s="157"/>
      <c r="R261" s="158"/>
      <c r="S261" s="161"/>
      <c r="T261" s="160"/>
      <c r="U261" s="158"/>
      <c r="V261" s="159"/>
      <c r="W261" s="160"/>
      <c r="X261" s="158"/>
      <c r="Y261" s="54"/>
      <c r="Z261" s="36"/>
      <c r="AA261" s="7"/>
      <c r="AB261" s="219"/>
      <c r="AC261" s="220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</row>
    <row r="262" spans="1:49" s="34" customFormat="1" ht="24.95" customHeight="1" x14ac:dyDescent="0.25">
      <c r="A262" s="78" t="s">
        <v>50</v>
      </c>
      <c r="B262" s="99" t="s">
        <v>13</v>
      </c>
      <c r="C262" s="80">
        <v>37</v>
      </c>
      <c r="D262" s="81">
        <v>1</v>
      </c>
      <c r="E262" s="172"/>
      <c r="F262" s="173"/>
      <c r="G262" s="174">
        <f>F262-E262</f>
        <v>0</v>
      </c>
      <c r="H262" s="172"/>
      <c r="I262" s="173"/>
      <c r="J262" s="172">
        <f>I262-H262</f>
        <v>0</v>
      </c>
      <c r="K262" s="175"/>
      <c r="L262" s="173"/>
      <c r="M262" s="176">
        <f>L262-K262</f>
        <v>0</v>
      </c>
      <c r="N262" s="175"/>
      <c r="O262" s="212"/>
      <c r="P262" s="177">
        <f>O262-N262</f>
        <v>0</v>
      </c>
      <c r="Q262" s="172"/>
      <c r="R262" s="173"/>
      <c r="S262" s="176">
        <f>R262-Q262</f>
        <v>0</v>
      </c>
      <c r="T262" s="175"/>
      <c r="U262" s="173"/>
      <c r="V262" s="174">
        <f>U262-T262</f>
        <v>0</v>
      </c>
      <c r="W262" s="172"/>
      <c r="X262" s="173"/>
      <c r="Y262" s="54">
        <f>X262-W262</f>
        <v>0</v>
      </c>
      <c r="Z262" s="36">
        <f>(Y262+V262+S262+P262+J262+G262+M262)*24</f>
        <v>0</v>
      </c>
      <c r="AA262" s="7"/>
      <c r="AB262" s="219"/>
      <c r="AC262" s="220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</row>
    <row r="263" spans="1:49" s="34" customFormat="1" ht="24.95" customHeight="1" thickBot="1" x14ac:dyDescent="0.3">
      <c r="A263" s="84"/>
      <c r="B263" s="85"/>
      <c r="C263" s="86"/>
      <c r="D263" s="87"/>
      <c r="E263" s="157"/>
      <c r="F263" s="158"/>
      <c r="G263" s="159"/>
      <c r="H263" s="157"/>
      <c r="I263" s="158"/>
      <c r="J263" s="157"/>
      <c r="K263" s="160"/>
      <c r="L263" s="158"/>
      <c r="M263" s="161"/>
      <c r="N263" s="160"/>
      <c r="O263" s="211"/>
      <c r="P263" s="162"/>
      <c r="Q263" s="157"/>
      <c r="R263" s="158"/>
      <c r="S263" s="161"/>
      <c r="T263" s="160"/>
      <c r="U263" s="158"/>
      <c r="V263" s="159"/>
      <c r="W263" s="160"/>
      <c r="X263" s="158"/>
      <c r="Y263" s="54"/>
      <c r="Z263" s="36"/>
      <c r="AA263" s="7"/>
      <c r="AB263" s="219"/>
      <c r="AC263" s="220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</row>
    <row r="264" spans="1:49" s="34" customFormat="1" ht="24.95" customHeight="1" x14ac:dyDescent="0.25">
      <c r="A264" s="91" t="s">
        <v>0</v>
      </c>
      <c r="B264" s="79" t="s">
        <v>14</v>
      </c>
      <c r="C264" s="97">
        <v>37</v>
      </c>
      <c r="D264" s="98">
        <v>1</v>
      </c>
      <c r="E264" s="172"/>
      <c r="F264" s="173"/>
      <c r="G264" s="174">
        <f>F264-E264</f>
        <v>0</v>
      </c>
      <c r="H264" s="172"/>
      <c r="I264" s="173"/>
      <c r="J264" s="172">
        <f>I264-H264</f>
        <v>0</v>
      </c>
      <c r="K264" s="175"/>
      <c r="L264" s="173"/>
      <c r="M264" s="176">
        <f>L264-K264</f>
        <v>0</v>
      </c>
      <c r="N264" s="175"/>
      <c r="O264" s="175"/>
      <c r="P264" s="177">
        <f>O264-N264</f>
        <v>0</v>
      </c>
      <c r="Q264" s="172"/>
      <c r="R264" s="173"/>
      <c r="S264" s="176">
        <f>R264-Q264</f>
        <v>0</v>
      </c>
      <c r="T264" s="175"/>
      <c r="U264" s="173"/>
      <c r="V264" s="174">
        <f>U264-T264</f>
        <v>0</v>
      </c>
      <c r="W264" s="176"/>
      <c r="X264" s="173"/>
      <c r="Y264" s="54">
        <f>X264-W264</f>
        <v>0</v>
      </c>
      <c r="Z264" s="36">
        <f>(Y264+V264+S264+P264+J264+G264+M264)*24</f>
        <v>0</v>
      </c>
      <c r="AA264" s="7"/>
      <c r="AB264" s="219"/>
      <c r="AC264" s="220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</row>
    <row r="265" spans="1:49" s="34" customFormat="1" ht="24.95" customHeight="1" thickBot="1" x14ac:dyDescent="0.3">
      <c r="A265" s="84"/>
      <c r="B265" s="85"/>
      <c r="C265" s="86"/>
      <c r="D265" s="87"/>
      <c r="E265" s="179"/>
      <c r="F265" s="180"/>
      <c r="G265" s="181"/>
      <c r="H265" s="179"/>
      <c r="I265" s="180"/>
      <c r="J265" s="179"/>
      <c r="K265" s="182"/>
      <c r="L265" s="180"/>
      <c r="M265" s="183"/>
      <c r="N265" s="182"/>
      <c r="O265" s="215"/>
      <c r="P265" s="184"/>
      <c r="Q265" s="179"/>
      <c r="R265" s="180"/>
      <c r="S265" s="183"/>
      <c r="T265" s="182"/>
      <c r="U265" s="168"/>
      <c r="V265" s="181"/>
      <c r="W265" s="183"/>
      <c r="X265" s="180"/>
      <c r="Y265" s="54"/>
      <c r="Z265" s="36"/>
      <c r="AA265" s="7"/>
      <c r="AB265" s="219"/>
      <c r="AC265" s="220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</row>
    <row r="266" spans="1:49" s="34" customFormat="1" ht="24.95" customHeight="1" x14ac:dyDescent="0.25">
      <c r="A266" s="100" t="s">
        <v>51</v>
      </c>
      <c r="B266" s="106" t="s">
        <v>21</v>
      </c>
      <c r="C266" s="107">
        <v>37</v>
      </c>
      <c r="D266" s="108">
        <v>0.5</v>
      </c>
      <c r="E266" s="172"/>
      <c r="F266" s="173"/>
      <c r="G266" s="174">
        <f>F266-E266</f>
        <v>0</v>
      </c>
      <c r="H266" s="172"/>
      <c r="I266" s="173"/>
      <c r="J266" s="172">
        <f>I266-H266</f>
        <v>0</v>
      </c>
      <c r="K266" s="175"/>
      <c r="L266" s="173"/>
      <c r="M266" s="176">
        <f>L266-K266</f>
        <v>0</v>
      </c>
      <c r="N266" s="175"/>
      <c r="O266" s="175"/>
      <c r="P266" s="177">
        <f>O266-N266</f>
        <v>0</v>
      </c>
      <c r="Q266" s="172"/>
      <c r="R266" s="173"/>
      <c r="S266" s="176">
        <f>R266-Q266</f>
        <v>0</v>
      </c>
      <c r="T266" s="175"/>
      <c r="U266" s="173"/>
      <c r="V266" s="174">
        <f>U266-T266</f>
        <v>0</v>
      </c>
      <c r="W266" s="172"/>
      <c r="X266" s="173"/>
      <c r="Y266" s="54">
        <f>X266-W266</f>
        <v>0</v>
      </c>
      <c r="Z266" s="36">
        <f>(Y266+V266+S266+P266+J266+G266+M266)*24</f>
        <v>0</v>
      </c>
      <c r="AA266" s="7"/>
      <c r="AB266" s="219"/>
      <c r="AC266" s="220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</row>
    <row r="267" spans="1:49" s="34" customFormat="1" ht="24.95" customHeight="1" thickBot="1" x14ac:dyDescent="0.3">
      <c r="A267" s="84" t="s">
        <v>23</v>
      </c>
      <c r="B267" s="85"/>
      <c r="C267" s="86"/>
      <c r="D267" s="87"/>
      <c r="E267" s="157"/>
      <c r="F267" s="158"/>
      <c r="G267" s="159"/>
      <c r="H267" s="157"/>
      <c r="I267" s="158"/>
      <c r="J267" s="157"/>
      <c r="K267" s="160"/>
      <c r="L267" s="158"/>
      <c r="M267" s="161"/>
      <c r="N267" s="160"/>
      <c r="O267" s="160"/>
      <c r="P267" s="162"/>
      <c r="Q267" s="157"/>
      <c r="R267" s="158"/>
      <c r="S267" s="161"/>
      <c r="T267" s="160"/>
      <c r="U267" s="158"/>
      <c r="V267" s="159"/>
      <c r="W267" s="160"/>
      <c r="X267" s="158"/>
      <c r="Y267" s="54"/>
      <c r="Z267" s="36"/>
      <c r="AA267" s="7"/>
      <c r="AB267" s="219"/>
      <c r="AC267" s="220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</row>
    <row r="268" spans="1:49" s="34" customFormat="1" ht="24.95" customHeight="1" x14ac:dyDescent="0.25">
      <c r="A268" s="111" t="s">
        <v>52</v>
      </c>
      <c r="B268" s="79" t="s">
        <v>13</v>
      </c>
      <c r="C268" s="97">
        <v>37</v>
      </c>
      <c r="D268" s="98">
        <v>1</v>
      </c>
      <c r="E268" s="172"/>
      <c r="F268" s="173"/>
      <c r="G268" s="174">
        <f>F268-E268</f>
        <v>0</v>
      </c>
      <c r="H268" s="172"/>
      <c r="I268" s="173"/>
      <c r="J268" s="172">
        <f>I268-H268</f>
        <v>0</v>
      </c>
      <c r="K268" s="175"/>
      <c r="L268" s="173"/>
      <c r="M268" s="176">
        <f>L268-K268</f>
        <v>0</v>
      </c>
      <c r="N268" s="175"/>
      <c r="O268" s="212"/>
      <c r="P268" s="177">
        <f>O268-N268</f>
        <v>0</v>
      </c>
      <c r="Q268" s="172"/>
      <c r="R268" s="173"/>
      <c r="S268" s="176">
        <f>R268-Q268</f>
        <v>0</v>
      </c>
      <c r="T268" s="175"/>
      <c r="U268" s="173"/>
      <c r="V268" s="174">
        <f>U268-T268</f>
        <v>0</v>
      </c>
      <c r="W268" s="172"/>
      <c r="X268" s="173"/>
      <c r="Y268" s="56">
        <f>X268-W268</f>
        <v>0</v>
      </c>
      <c r="Z268" s="52">
        <f>(G268+J268+M268+P268+S268+V268+Y268)*24</f>
        <v>0</v>
      </c>
      <c r="AA268" s="7"/>
      <c r="AB268" s="219"/>
      <c r="AC268" s="220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</row>
    <row r="269" spans="1:49" s="34" customFormat="1" ht="24.95" customHeight="1" thickBot="1" x14ac:dyDescent="0.3">
      <c r="A269" s="109"/>
      <c r="B269" s="85"/>
      <c r="C269" s="110"/>
      <c r="D269" s="87"/>
      <c r="E269" s="157"/>
      <c r="F269" s="158"/>
      <c r="G269" s="159"/>
      <c r="H269" s="157"/>
      <c r="I269" s="158"/>
      <c r="J269" s="157"/>
      <c r="K269" s="160"/>
      <c r="L269" s="158"/>
      <c r="M269" s="161"/>
      <c r="N269" s="160"/>
      <c r="O269" s="211"/>
      <c r="P269" s="162"/>
      <c r="Q269" s="157"/>
      <c r="R269" s="158"/>
      <c r="S269" s="161"/>
      <c r="T269" s="160"/>
      <c r="U269" s="158"/>
      <c r="V269" s="159"/>
      <c r="W269" s="160"/>
      <c r="X269" s="158"/>
      <c r="Y269" s="56"/>
      <c r="Z269" s="52"/>
      <c r="AA269" s="7"/>
      <c r="AB269" s="219"/>
      <c r="AC269" s="220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</row>
    <row r="270" spans="1:49" s="34" customFormat="1" ht="24.95" customHeight="1" x14ac:dyDescent="0.25">
      <c r="A270" s="78" t="s">
        <v>53</v>
      </c>
      <c r="B270" s="99" t="s">
        <v>10</v>
      </c>
      <c r="C270" s="80">
        <v>37</v>
      </c>
      <c r="D270" s="81">
        <v>1</v>
      </c>
      <c r="E270" s="163"/>
      <c r="F270" s="164"/>
      <c r="G270" s="174">
        <f>F270-E270</f>
        <v>0</v>
      </c>
      <c r="H270" s="172"/>
      <c r="I270" s="173"/>
      <c r="J270" s="172">
        <f>I270-H270</f>
        <v>0</v>
      </c>
      <c r="K270" s="175"/>
      <c r="L270" s="173"/>
      <c r="M270" s="176">
        <f>L270-K270</f>
        <v>0</v>
      </c>
      <c r="N270" s="175"/>
      <c r="O270" s="212"/>
      <c r="P270" s="177">
        <f>O270-N270</f>
        <v>0</v>
      </c>
      <c r="Q270" s="172"/>
      <c r="R270" s="173"/>
      <c r="S270" s="176">
        <f>R270-Q270</f>
        <v>0</v>
      </c>
      <c r="T270" s="175"/>
      <c r="U270" s="173"/>
      <c r="V270" s="174">
        <f>U270-T270</f>
        <v>0</v>
      </c>
      <c r="W270" s="172"/>
      <c r="X270" s="173"/>
      <c r="Y270" s="54">
        <f>X270-W270</f>
        <v>0</v>
      </c>
      <c r="Z270" s="36">
        <f>(Y270+V270+S270+P270+J270+G270+M270)*24</f>
        <v>0</v>
      </c>
      <c r="AA270" s="7"/>
      <c r="AB270" s="219"/>
      <c r="AC270" s="220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</row>
    <row r="271" spans="1:49" s="34" customFormat="1" ht="24.95" customHeight="1" thickBot="1" x14ac:dyDescent="0.3">
      <c r="A271" s="84"/>
      <c r="B271" s="85"/>
      <c r="C271" s="86"/>
      <c r="D271" s="87"/>
      <c r="E271" s="157"/>
      <c r="F271" s="158"/>
      <c r="G271" s="159"/>
      <c r="H271" s="157"/>
      <c r="I271" s="158"/>
      <c r="J271" s="157"/>
      <c r="K271" s="160"/>
      <c r="L271" s="158"/>
      <c r="M271" s="161"/>
      <c r="N271" s="160"/>
      <c r="O271" s="211"/>
      <c r="P271" s="162"/>
      <c r="Q271" s="157"/>
      <c r="R271" s="158"/>
      <c r="S271" s="161"/>
      <c r="T271" s="160"/>
      <c r="U271" s="158"/>
      <c r="V271" s="159"/>
      <c r="W271" s="157"/>
      <c r="X271" s="158"/>
      <c r="Y271" s="54"/>
      <c r="Z271" s="36"/>
      <c r="AA271" s="7"/>
      <c r="AB271" s="219"/>
      <c r="AC271" s="220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</row>
    <row r="272" spans="1:49" s="34" customFormat="1" ht="24.95" customHeight="1" x14ac:dyDescent="0.25">
      <c r="A272" s="78" t="s">
        <v>54</v>
      </c>
      <c r="B272" s="99" t="s">
        <v>10</v>
      </c>
      <c r="C272" s="80">
        <v>37</v>
      </c>
      <c r="D272" s="81">
        <v>1</v>
      </c>
      <c r="E272" s="172"/>
      <c r="F272" s="173"/>
      <c r="G272" s="174">
        <f>F272-E272</f>
        <v>0</v>
      </c>
      <c r="H272" s="172"/>
      <c r="I272" s="173"/>
      <c r="J272" s="172">
        <f>I272-H272</f>
        <v>0</v>
      </c>
      <c r="K272" s="175"/>
      <c r="L272" s="173"/>
      <c r="M272" s="176">
        <f>L272-K272</f>
        <v>0</v>
      </c>
      <c r="N272" s="175"/>
      <c r="O272" s="175"/>
      <c r="P272" s="177">
        <f>O272-N272</f>
        <v>0</v>
      </c>
      <c r="Q272" s="172"/>
      <c r="R272" s="173"/>
      <c r="S272" s="176">
        <f>R272-Q272</f>
        <v>0</v>
      </c>
      <c r="T272" s="175"/>
      <c r="U272" s="173"/>
      <c r="V272" s="174">
        <f>U272-T272</f>
        <v>0</v>
      </c>
      <c r="W272" s="172"/>
      <c r="X272" s="173"/>
      <c r="Y272" s="54">
        <f>X272-W272</f>
        <v>0</v>
      </c>
      <c r="Z272" s="36">
        <f>(Y272+V272+S272+P272+J272+G272+M272)*24</f>
        <v>0</v>
      </c>
      <c r="AA272" s="7"/>
      <c r="AB272" s="219"/>
      <c r="AC272" s="220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</row>
    <row r="273" spans="1:49" s="34" customFormat="1" ht="24.95" customHeight="1" thickBot="1" x14ac:dyDescent="0.3">
      <c r="A273" s="84"/>
      <c r="B273" s="85"/>
      <c r="C273" s="86"/>
      <c r="D273" s="87"/>
      <c r="E273" s="157"/>
      <c r="F273" s="158"/>
      <c r="G273" s="159"/>
      <c r="H273" s="157"/>
      <c r="I273" s="158"/>
      <c r="J273" s="157"/>
      <c r="K273" s="160"/>
      <c r="L273" s="158"/>
      <c r="M273" s="161"/>
      <c r="N273" s="160"/>
      <c r="O273" s="160"/>
      <c r="P273" s="162"/>
      <c r="Q273" s="157"/>
      <c r="R273" s="158"/>
      <c r="S273" s="161"/>
      <c r="T273" s="160"/>
      <c r="U273" s="158"/>
      <c r="V273" s="159"/>
      <c r="W273" s="157"/>
      <c r="X273" s="158"/>
      <c r="Y273" s="54"/>
      <c r="Z273" s="36"/>
      <c r="AA273" s="7"/>
      <c r="AB273" s="219"/>
      <c r="AC273" s="220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</row>
    <row r="274" spans="1:49" s="34" customFormat="1" ht="24.95" customHeight="1" x14ac:dyDescent="0.25">
      <c r="A274" s="78" t="s">
        <v>55</v>
      </c>
      <c r="B274" s="99" t="s">
        <v>11</v>
      </c>
      <c r="C274" s="80">
        <v>37</v>
      </c>
      <c r="D274" s="81">
        <v>1</v>
      </c>
      <c r="E274" s="163"/>
      <c r="F274" s="164"/>
      <c r="G274" s="169">
        <f>F274-E274</f>
        <v>0</v>
      </c>
      <c r="H274" s="163"/>
      <c r="I274" s="164"/>
      <c r="J274" s="163">
        <f>I274-H274</f>
        <v>0</v>
      </c>
      <c r="K274" s="156"/>
      <c r="L274" s="164"/>
      <c r="M274" s="170">
        <f>L274-K274</f>
        <v>0</v>
      </c>
      <c r="N274" s="156"/>
      <c r="O274" s="156"/>
      <c r="P274" s="171">
        <f>O274-N274</f>
        <v>0</v>
      </c>
      <c r="Q274" s="163"/>
      <c r="R274" s="164"/>
      <c r="S274" s="170">
        <f>R274-Q274</f>
        <v>0</v>
      </c>
      <c r="T274" s="156"/>
      <c r="U274" s="164"/>
      <c r="V274" s="169">
        <f>U274-T274</f>
        <v>0</v>
      </c>
      <c r="W274" s="163"/>
      <c r="X274" s="164"/>
      <c r="Y274" s="56">
        <f>X274-W274</f>
        <v>0</v>
      </c>
      <c r="Z274" s="52">
        <f>(G274+J274+M274+P274+S274+V274+Y274)*24</f>
        <v>0</v>
      </c>
      <c r="AA274" s="7"/>
      <c r="AB274" s="219"/>
      <c r="AC274" s="220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</row>
    <row r="275" spans="1:49" s="34" customFormat="1" ht="24.95" customHeight="1" thickBot="1" x14ac:dyDescent="0.3">
      <c r="A275" s="84"/>
      <c r="B275" s="85"/>
      <c r="C275" s="86"/>
      <c r="D275" s="87"/>
      <c r="E275" s="157"/>
      <c r="F275" s="158"/>
      <c r="G275" s="159"/>
      <c r="H275" s="157"/>
      <c r="I275" s="158"/>
      <c r="J275" s="157"/>
      <c r="K275" s="160"/>
      <c r="L275" s="158"/>
      <c r="M275" s="161"/>
      <c r="N275" s="160"/>
      <c r="O275" s="160"/>
      <c r="P275" s="162"/>
      <c r="Q275" s="157"/>
      <c r="R275" s="158"/>
      <c r="S275" s="161"/>
      <c r="T275" s="157"/>
      <c r="U275" s="158"/>
      <c r="V275" s="159"/>
      <c r="W275" s="157"/>
      <c r="X275" s="158"/>
      <c r="Y275" s="56"/>
      <c r="Z275" s="52"/>
      <c r="AA275" s="7"/>
      <c r="AB275" s="219"/>
      <c r="AC275" s="220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</row>
    <row r="276" spans="1:49" s="34" customFormat="1" ht="24.95" customHeight="1" x14ac:dyDescent="0.25">
      <c r="A276" s="78" t="s">
        <v>1</v>
      </c>
      <c r="B276" s="99" t="s">
        <v>10</v>
      </c>
      <c r="C276" s="80">
        <v>37</v>
      </c>
      <c r="D276" s="81">
        <v>0.8</v>
      </c>
      <c r="E276" s="172"/>
      <c r="F276" s="173"/>
      <c r="G276" s="174">
        <f>F276-E276</f>
        <v>0</v>
      </c>
      <c r="H276" s="172"/>
      <c r="I276" s="173"/>
      <c r="J276" s="172">
        <f>I276-H276</f>
        <v>0</v>
      </c>
      <c r="K276" s="175"/>
      <c r="L276" s="173"/>
      <c r="M276" s="176">
        <f>L276-K276</f>
        <v>0</v>
      </c>
      <c r="N276" s="175"/>
      <c r="O276" s="212"/>
      <c r="P276" s="177">
        <f>O276-N276</f>
        <v>0</v>
      </c>
      <c r="Q276" s="172"/>
      <c r="R276" s="173"/>
      <c r="S276" s="176">
        <f>R276-Q276</f>
        <v>0</v>
      </c>
      <c r="T276" s="156"/>
      <c r="U276" s="164"/>
      <c r="V276" s="174">
        <f>U276-T276</f>
        <v>0</v>
      </c>
      <c r="W276" s="172"/>
      <c r="X276" s="173"/>
      <c r="Y276" s="54">
        <f>X276-W276</f>
        <v>0</v>
      </c>
      <c r="Z276" s="36">
        <f>(Y276+V276+S276+P276+J276+G276+M276)*24</f>
        <v>0</v>
      </c>
      <c r="AA276" s="7"/>
      <c r="AB276" s="219"/>
      <c r="AC276" s="220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</row>
    <row r="277" spans="1:49" s="34" customFormat="1" ht="24.95" customHeight="1" thickBot="1" x14ac:dyDescent="0.3">
      <c r="A277" s="84"/>
      <c r="B277" s="85"/>
      <c r="C277" s="86"/>
      <c r="D277" s="87"/>
      <c r="E277" s="157"/>
      <c r="F277" s="158"/>
      <c r="G277" s="159"/>
      <c r="H277" s="157"/>
      <c r="I277" s="158"/>
      <c r="J277" s="157"/>
      <c r="K277" s="160"/>
      <c r="L277" s="158"/>
      <c r="M277" s="161"/>
      <c r="N277" s="160"/>
      <c r="O277" s="211"/>
      <c r="P277" s="162"/>
      <c r="Q277" s="157"/>
      <c r="R277" s="158"/>
      <c r="S277" s="161"/>
      <c r="T277" s="157"/>
      <c r="U277" s="158"/>
      <c r="V277" s="159"/>
      <c r="W277" s="157"/>
      <c r="X277" s="158"/>
      <c r="Y277" s="54"/>
      <c r="Z277" s="36"/>
      <c r="AA277" s="7"/>
      <c r="AB277" s="219"/>
      <c r="AC277" s="220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</row>
    <row r="278" spans="1:49" s="34" customFormat="1" ht="24.95" customHeight="1" x14ac:dyDescent="0.25">
      <c r="A278" s="113" t="s">
        <v>56</v>
      </c>
      <c r="B278" s="101" t="s">
        <v>3</v>
      </c>
      <c r="C278" s="114">
        <v>37</v>
      </c>
      <c r="D278" s="115">
        <v>0.75</v>
      </c>
      <c r="E278" s="172"/>
      <c r="F278" s="173"/>
      <c r="G278" s="174">
        <f>F278-E278</f>
        <v>0</v>
      </c>
      <c r="H278" s="172"/>
      <c r="I278" s="173"/>
      <c r="J278" s="172">
        <f>I278-H278</f>
        <v>0</v>
      </c>
      <c r="K278" s="175"/>
      <c r="L278" s="173"/>
      <c r="M278" s="176">
        <f>L278-K278</f>
        <v>0</v>
      </c>
      <c r="N278" s="175"/>
      <c r="O278" s="175"/>
      <c r="P278" s="177">
        <f>O278-N278</f>
        <v>0</v>
      </c>
      <c r="Q278" s="172"/>
      <c r="R278" s="173"/>
      <c r="S278" s="176">
        <f>R278-Q278</f>
        <v>0</v>
      </c>
      <c r="T278" s="175"/>
      <c r="U278" s="175"/>
      <c r="V278" s="177">
        <f>U278-T278</f>
        <v>0</v>
      </c>
      <c r="W278" s="172"/>
      <c r="X278" s="173"/>
      <c r="Y278" s="54">
        <f>X278-W278</f>
        <v>0</v>
      </c>
      <c r="Z278" s="36">
        <f>(Y278+V278+S278+P278+J278+G278+M278)*24</f>
        <v>0</v>
      </c>
      <c r="AA278" s="7"/>
      <c r="AB278" s="219"/>
      <c r="AC278" s="220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</row>
    <row r="279" spans="1:49" s="34" customFormat="1" ht="24.95" customHeight="1" thickBot="1" x14ac:dyDescent="0.3">
      <c r="A279" s="104"/>
      <c r="B279" s="85"/>
      <c r="C279" s="86"/>
      <c r="D279" s="87"/>
      <c r="E279" s="157"/>
      <c r="F279" s="158"/>
      <c r="G279" s="159"/>
      <c r="H279" s="157"/>
      <c r="I279" s="158"/>
      <c r="J279" s="157"/>
      <c r="K279" s="160"/>
      <c r="L279" s="158"/>
      <c r="M279" s="161"/>
      <c r="N279" s="160"/>
      <c r="O279" s="160"/>
      <c r="P279" s="162"/>
      <c r="Q279" s="157"/>
      <c r="R279" s="158"/>
      <c r="S279" s="161"/>
      <c r="T279" s="160"/>
      <c r="U279" s="160"/>
      <c r="V279" s="162"/>
      <c r="W279" s="157"/>
      <c r="X279" s="158"/>
      <c r="Y279" s="54"/>
      <c r="Z279" s="36"/>
      <c r="AA279" s="7"/>
      <c r="AB279" s="219"/>
      <c r="AC279" s="220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</row>
    <row r="280" spans="1:49" s="34" customFormat="1" ht="24.95" customHeight="1" x14ac:dyDescent="0.25">
      <c r="A280" s="91" t="s">
        <v>57</v>
      </c>
      <c r="B280" s="99" t="s">
        <v>13</v>
      </c>
      <c r="C280" s="80">
        <v>37</v>
      </c>
      <c r="D280" s="81">
        <v>1</v>
      </c>
      <c r="E280" s="172"/>
      <c r="F280" s="173"/>
      <c r="G280" s="174">
        <f>F280-E280</f>
        <v>0</v>
      </c>
      <c r="H280" s="172"/>
      <c r="I280" s="173"/>
      <c r="J280" s="172">
        <f>I280-H280</f>
        <v>0</v>
      </c>
      <c r="K280" s="175"/>
      <c r="L280" s="173"/>
      <c r="M280" s="176">
        <f>L280-K280</f>
        <v>0</v>
      </c>
      <c r="N280" s="175"/>
      <c r="O280" s="175"/>
      <c r="P280" s="177">
        <f>O280-N280</f>
        <v>0</v>
      </c>
      <c r="Q280" s="172"/>
      <c r="R280" s="173"/>
      <c r="S280" s="176">
        <f>R280-Q280</f>
        <v>0</v>
      </c>
      <c r="T280" s="175"/>
      <c r="U280" s="173"/>
      <c r="V280" s="174">
        <f>U280-T280</f>
        <v>0</v>
      </c>
      <c r="W280" s="172"/>
      <c r="X280" s="173"/>
      <c r="Y280" s="54">
        <f>X280-W280</f>
        <v>0</v>
      </c>
      <c r="Z280" s="36">
        <f>(Y280+V280+S280+P280+J280+G280+M280)*24</f>
        <v>0</v>
      </c>
      <c r="AA280" s="7"/>
      <c r="AB280" s="219"/>
      <c r="AC280" s="220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</row>
    <row r="281" spans="1:49" s="34" customFormat="1" ht="24.95" customHeight="1" thickBot="1" x14ac:dyDescent="0.3">
      <c r="A281" s="84"/>
      <c r="B281" s="85"/>
      <c r="C281" s="86"/>
      <c r="D281" s="87"/>
      <c r="E281" s="157"/>
      <c r="F281" s="158"/>
      <c r="G281" s="159"/>
      <c r="H281" s="157"/>
      <c r="I281" s="158"/>
      <c r="J281" s="157"/>
      <c r="K281" s="160"/>
      <c r="L281" s="158"/>
      <c r="M281" s="161"/>
      <c r="N281" s="160"/>
      <c r="O281" s="160"/>
      <c r="P281" s="162"/>
      <c r="Q281" s="157"/>
      <c r="R281" s="158"/>
      <c r="S281" s="161"/>
      <c r="T281" s="160"/>
      <c r="U281" s="162"/>
      <c r="V281" s="178"/>
      <c r="W281" s="157"/>
      <c r="X281" s="158"/>
      <c r="Y281" s="54"/>
      <c r="Z281" s="36"/>
      <c r="AA281" s="7"/>
      <c r="AB281" s="219"/>
      <c r="AC281" s="220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</row>
    <row r="282" spans="1:49" s="34" customFormat="1" ht="24.95" customHeight="1" x14ac:dyDescent="0.25">
      <c r="A282" s="116" t="s">
        <v>36</v>
      </c>
      <c r="B282" s="117"/>
      <c r="C282" s="114"/>
      <c r="D282" s="115"/>
      <c r="E282" s="172"/>
      <c r="F282" s="173"/>
      <c r="G282" s="174">
        <f>F282-E282</f>
        <v>0</v>
      </c>
      <c r="H282" s="163"/>
      <c r="I282" s="164"/>
      <c r="J282" s="172">
        <f>I282-H282</f>
        <v>0</v>
      </c>
      <c r="K282" s="175"/>
      <c r="L282" s="173"/>
      <c r="M282" s="176">
        <f>L282-K282</f>
        <v>0</v>
      </c>
      <c r="N282" s="175"/>
      <c r="O282" s="173"/>
      <c r="P282" s="177">
        <f>O282-N282</f>
        <v>0</v>
      </c>
      <c r="Q282" s="172"/>
      <c r="R282" s="173"/>
      <c r="S282" s="176">
        <f>R282-Q282</f>
        <v>0</v>
      </c>
      <c r="T282" s="175"/>
      <c r="U282" s="173"/>
      <c r="V282" s="174">
        <f>U282-T282</f>
        <v>0</v>
      </c>
      <c r="W282" s="172"/>
      <c r="X282" s="173"/>
      <c r="Y282" s="54">
        <f>X282-W282</f>
        <v>0</v>
      </c>
      <c r="Z282" s="36">
        <f>(Y282+V282+S282+P282+J282+G282+M282)*24</f>
        <v>0</v>
      </c>
      <c r="AA282" s="7"/>
      <c r="AB282" s="219"/>
      <c r="AC282" s="220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</row>
    <row r="283" spans="1:49" s="34" customFormat="1" ht="24.95" customHeight="1" thickBot="1" x14ac:dyDescent="0.3">
      <c r="A283" s="84"/>
      <c r="B283" s="85"/>
      <c r="C283" s="86"/>
      <c r="D283" s="87"/>
      <c r="E283" s="122"/>
      <c r="F283" s="216"/>
      <c r="G283" s="58"/>
      <c r="H283" s="128"/>
      <c r="I283" s="120"/>
      <c r="J283" s="58"/>
      <c r="K283" s="121"/>
      <c r="L283" s="120"/>
      <c r="M283" s="58"/>
      <c r="N283" s="121"/>
      <c r="O283" s="120"/>
      <c r="P283" s="62"/>
      <c r="Q283" s="88"/>
      <c r="R283" s="89"/>
      <c r="S283" s="58"/>
      <c r="T283" s="121"/>
      <c r="U283" s="120"/>
      <c r="V283" s="58"/>
      <c r="W283" s="121"/>
      <c r="X283" s="61"/>
      <c r="Y283" s="54"/>
      <c r="Z283" s="36"/>
      <c r="AA283" s="7"/>
      <c r="AB283" s="219"/>
      <c r="AC283" s="220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</row>
    <row r="284" spans="1:49" s="34" customFormat="1" ht="24.95" customHeight="1" x14ac:dyDescent="0.25">
      <c r="A284" s="116" t="s">
        <v>37</v>
      </c>
      <c r="B284" s="117"/>
      <c r="C284" s="114"/>
      <c r="D284" s="115"/>
      <c r="E284" s="118"/>
      <c r="F284" s="95"/>
      <c r="G284" s="57">
        <f t="shared" ref="G284" si="20">F284-E284</f>
        <v>0</v>
      </c>
      <c r="H284" s="112"/>
      <c r="I284" s="83"/>
      <c r="J284" s="59">
        <f t="shared" ref="J284" si="21">I284-H284</f>
        <v>0</v>
      </c>
      <c r="K284" s="82"/>
      <c r="L284" s="95"/>
      <c r="M284" s="59">
        <f t="shared" ref="M284" si="22">L284-K284</f>
        <v>0</v>
      </c>
      <c r="N284" s="119"/>
      <c r="O284" s="217"/>
      <c r="P284" s="60">
        <f t="shared" ref="P284" si="23">O284-N284</f>
        <v>0</v>
      </c>
      <c r="Q284" s="112"/>
      <c r="R284" s="83"/>
      <c r="S284" s="59">
        <f t="shared" ref="S284" si="24">R284-Q284</f>
        <v>0</v>
      </c>
      <c r="T284" s="156"/>
      <c r="U284" s="164"/>
      <c r="V284" s="174">
        <f>U284-T284</f>
        <v>0</v>
      </c>
      <c r="W284" s="163"/>
      <c r="X284" s="164"/>
      <c r="Y284" s="54">
        <f>X284-W284</f>
        <v>0</v>
      </c>
      <c r="Z284" s="36">
        <f>(Y284+V284+S284+P284+J284+G284+M284)*24</f>
        <v>0</v>
      </c>
      <c r="AA284" s="7"/>
      <c r="AB284" s="219"/>
      <c r="AC284" s="220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</row>
    <row r="285" spans="1:49" s="34" customFormat="1" ht="24.95" customHeight="1" thickBot="1" x14ac:dyDescent="0.3">
      <c r="A285" s="84"/>
      <c r="B285" s="85"/>
      <c r="C285" s="86"/>
      <c r="D285" s="87"/>
      <c r="E285" s="122"/>
      <c r="F285" s="216"/>
      <c r="G285" s="58"/>
      <c r="H285" s="128"/>
      <c r="I285" s="120"/>
      <c r="J285" s="58"/>
      <c r="K285" s="90"/>
      <c r="L285" s="89"/>
      <c r="M285" s="58"/>
      <c r="N285" s="121"/>
      <c r="O285" s="120"/>
      <c r="P285" s="63"/>
      <c r="Q285" s="121"/>
      <c r="R285" s="89"/>
      <c r="S285" s="58"/>
      <c r="T285" s="121"/>
      <c r="U285" s="120"/>
      <c r="V285" s="58"/>
      <c r="W285" s="122"/>
      <c r="X285" s="61"/>
      <c r="Y285" s="64"/>
      <c r="Z285" s="36"/>
      <c r="AA285" s="7"/>
      <c r="AB285" s="219"/>
      <c r="AC285" s="220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</row>
    <row r="286" spans="1:49" s="34" customFormat="1" ht="24.95" customHeight="1" x14ac:dyDescent="0.25">
      <c r="A286" s="116" t="s">
        <v>37</v>
      </c>
      <c r="B286" s="117"/>
      <c r="C286" s="114"/>
      <c r="D286" s="115"/>
      <c r="E286" s="172"/>
      <c r="F286" s="173"/>
      <c r="G286" s="174">
        <f>F286-E286</f>
        <v>0</v>
      </c>
      <c r="H286" s="172"/>
      <c r="I286" s="173"/>
      <c r="J286" s="172">
        <f>I286-H286</f>
        <v>0</v>
      </c>
      <c r="K286" s="175"/>
      <c r="L286" s="173"/>
      <c r="M286" s="176">
        <f>L286-K286</f>
        <v>0</v>
      </c>
      <c r="N286" s="175"/>
      <c r="O286" s="173"/>
      <c r="P286" s="177">
        <f>O286-N286</f>
        <v>0</v>
      </c>
      <c r="Q286" s="172"/>
      <c r="R286" s="173"/>
      <c r="S286" s="176">
        <f>R286-Q286</f>
        <v>0</v>
      </c>
      <c r="T286" s="175"/>
      <c r="U286" s="173"/>
      <c r="V286" s="174">
        <f>U286-T286</f>
        <v>0</v>
      </c>
      <c r="W286" s="172"/>
      <c r="X286" s="173"/>
      <c r="Y286" s="54">
        <f>X286-W286</f>
        <v>0</v>
      </c>
      <c r="Z286" s="36">
        <f>(Y286+V286+S286+P286+J286+G286+M286)*24</f>
        <v>0</v>
      </c>
      <c r="AA286" s="7"/>
      <c r="AB286" s="219"/>
      <c r="AC286" s="220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</row>
    <row r="287" spans="1:49" s="34" customFormat="1" ht="24.95" customHeight="1" thickBot="1" x14ac:dyDescent="0.3">
      <c r="A287" s="84"/>
      <c r="B287" s="85"/>
      <c r="C287" s="86"/>
      <c r="D287" s="87"/>
      <c r="E287" s="122"/>
      <c r="F287" s="216"/>
      <c r="G287" s="58"/>
      <c r="H287" s="128"/>
      <c r="I287" s="120"/>
      <c r="J287" s="58"/>
      <c r="K287" s="121"/>
      <c r="L287" s="120"/>
      <c r="M287" s="58"/>
      <c r="N287" s="121"/>
      <c r="O287" s="120"/>
      <c r="P287" s="62"/>
      <c r="Q287" s="88"/>
      <c r="R287" s="89"/>
      <c r="S287" s="58"/>
      <c r="T287" s="121"/>
      <c r="U287" s="120"/>
      <c r="V287" s="58"/>
      <c r="W287" s="121"/>
      <c r="X287" s="61"/>
      <c r="Y287" s="54"/>
      <c r="Z287" s="36"/>
      <c r="AA287" s="7"/>
      <c r="AB287" s="219"/>
      <c r="AC287" s="220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</row>
    <row r="288" spans="1:49" s="34" customFormat="1" ht="24.95" customHeight="1" x14ac:dyDescent="0.25">
      <c r="A288" s="116" t="s">
        <v>37</v>
      </c>
      <c r="B288" s="117"/>
      <c r="C288" s="114"/>
      <c r="D288" s="115"/>
      <c r="E288" s="172"/>
      <c r="F288" s="173"/>
      <c r="G288" s="174">
        <f>F288-E288</f>
        <v>0</v>
      </c>
      <c r="H288" s="172"/>
      <c r="I288" s="173"/>
      <c r="J288" s="172">
        <f>I288-H288</f>
        <v>0</v>
      </c>
      <c r="K288" s="175"/>
      <c r="L288" s="173"/>
      <c r="M288" s="176">
        <f>L288-K288</f>
        <v>0</v>
      </c>
      <c r="N288" s="175"/>
      <c r="O288" s="173"/>
      <c r="P288" s="177">
        <f>O288-N288</f>
        <v>0</v>
      </c>
      <c r="Q288" s="172"/>
      <c r="R288" s="173"/>
      <c r="S288" s="176">
        <f>R288-Q288</f>
        <v>0</v>
      </c>
      <c r="T288" s="175"/>
      <c r="U288" s="173"/>
      <c r="V288" s="174">
        <f>U288-T288</f>
        <v>0</v>
      </c>
      <c r="W288" s="172"/>
      <c r="X288" s="173"/>
      <c r="Y288" s="54">
        <f>X288-W288</f>
        <v>0</v>
      </c>
      <c r="Z288" s="36">
        <f>(Y288+V288+S288+P288+J288+G288+M288)*24</f>
        <v>0</v>
      </c>
      <c r="AA288" s="7"/>
      <c r="AB288" s="219"/>
      <c r="AC288" s="220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</row>
    <row r="289" spans="1:49" s="34" customFormat="1" ht="24.95" customHeight="1" thickBot="1" x14ac:dyDescent="0.3">
      <c r="A289" s="84"/>
      <c r="B289" s="85"/>
      <c r="C289" s="86"/>
      <c r="D289" s="87"/>
      <c r="E289" s="122"/>
      <c r="F289" s="216"/>
      <c r="G289" s="58"/>
      <c r="H289" s="128"/>
      <c r="I289" s="120"/>
      <c r="J289" s="58"/>
      <c r="K289" s="121"/>
      <c r="L289" s="120"/>
      <c r="M289" s="58"/>
      <c r="N289" s="121"/>
      <c r="O289" s="120"/>
      <c r="P289" s="62"/>
      <c r="Q289" s="88"/>
      <c r="R289" s="89"/>
      <c r="S289" s="58"/>
      <c r="T289" s="121"/>
      <c r="U289" s="120"/>
      <c r="V289" s="58"/>
      <c r="W289" s="121"/>
      <c r="X289" s="61"/>
      <c r="Y289" s="54"/>
      <c r="Z289" s="36"/>
      <c r="AA289" s="7"/>
      <c r="AB289" s="219"/>
      <c r="AC289" s="220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</row>
    <row r="290" spans="1:49" s="34" customFormat="1" ht="24.95" customHeight="1" x14ac:dyDescent="0.25">
      <c r="A290" s="116" t="s">
        <v>37</v>
      </c>
      <c r="B290" s="117"/>
      <c r="C290" s="114"/>
      <c r="D290" s="115"/>
      <c r="E290" s="172"/>
      <c r="F290" s="173"/>
      <c r="G290" s="174">
        <f>F290-E290</f>
        <v>0</v>
      </c>
      <c r="H290" s="172"/>
      <c r="I290" s="173"/>
      <c r="J290" s="172">
        <f>I290-H290</f>
        <v>0</v>
      </c>
      <c r="K290" s="175"/>
      <c r="L290" s="173"/>
      <c r="M290" s="176">
        <f>L290-K290</f>
        <v>0</v>
      </c>
      <c r="N290" s="175"/>
      <c r="O290" s="173"/>
      <c r="P290" s="177">
        <f>O290-N290</f>
        <v>0</v>
      </c>
      <c r="Q290" s="172"/>
      <c r="R290" s="173"/>
      <c r="S290" s="176">
        <f>R290-Q290</f>
        <v>0</v>
      </c>
      <c r="T290" s="175"/>
      <c r="U290" s="173"/>
      <c r="V290" s="174">
        <f>U290-T290</f>
        <v>0</v>
      </c>
      <c r="W290" s="172"/>
      <c r="X290" s="173"/>
      <c r="Y290" s="54">
        <f>X290-W290</f>
        <v>0</v>
      </c>
      <c r="Z290" s="36">
        <f>(Y290+V290+S290+P290+J290+G290+M290)*24</f>
        <v>0</v>
      </c>
      <c r="AA290" s="7"/>
      <c r="AB290" s="219"/>
      <c r="AC290" s="220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</row>
    <row r="291" spans="1:49" s="34" customFormat="1" ht="24.95" customHeight="1" thickBot="1" x14ac:dyDescent="0.3">
      <c r="A291" s="84"/>
      <c r="B291" s="85"/>
      <c r="C291" s="86"/>
      <c r="D291" s="87"/>
      <c r="E291" s="122"/>
      <c r="F291" s="216"/>
      <c r="G291" s="58"/>
      <c r="H291" s="128"/>
      <c r="I291" s="120"/>
      <c r="J291" s="58"/>
      <c r="K291" s="121"/>
      <c r="L291" s="120"/>
      <c r="M291" s="58"/>
      <c r="N291" s="121"/>
      <c r="O291" s="120"/>
      <c r="P291" s="62"/>
      <c r="Q291" s="88"/>
      <c r="R291" s="89"/>
      <c r="S291" s="58"/>
      <c r="T291" s="121"/>
      <c r="U291" s="120"/>
      <c r="V291" s="58"/>
      <c r="W291" s="121"/>
      <c r="X291" s="61"/>
      <c r="Y291" s="54"/>
      <c r="Z291" s="36"/>
      <c r="AA291" s="7"/>
      <c r="AB291" s="219"/>
      <c r="AC291" s="220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</row>
    <row r="292" spans="1:49" s="34" customFormat="1" ht="24.95" customHeight="1" x14ac:dyDescent="0.25">
      <c r="A292" s="116" t="s">
        <v>37</v>
      </c>
      <c r="B292" s="117"/>
      <c r="C292" s="114"/>
      <c r="D292" s="115"/>
      <c r="E292" s="172"/>
      <c r="F292" s="173"/>
      <c r="G292" s="174">
        <f>F292-E292</f>
        <v>0</v>
      </c>
      <c r="H292" s="172"/>
      <c r="I292" s="173"/>
      <c r="J292" s="172">
        <f>I292-H292</f>
        <v>0</v>
      </c>
      <c r="K292" s="175"/>
      <c r="L292" s="173"/>
      <c r="M292" s="176">
        <f>L292-K292</f>
        <v>0</v>
      </c>
      <c r="N292" s="175"/>
      <c r="O292" s="173"/>
      <c r="P292" s="177">
        <f>O292-N292</f>
        <v>0</v>
      </c>
      <c r="Q292" s="172"/>
      <c r="R292" s="173"/>
      <c r="S292" s="176">
        <f>R292-Q292</f>
        <v>0</v>
      </c>
      <c r="T292" s="175"/>
      <c r="U292" s="173"/>
      <c r="V292" s="174">
        <f>U292-T292</f>
        <v>0</v>
      </c>
      <c r="W292" s="172"/>
      <c r="X292" s="173"/>
      <c r="Y292" s="54">
        <f>X292-W292</f>
        <v>0</v>
      </c>
      <c r="Z292" s="36">
        <f>(Y292+V292+S292+P292+J292+G292+M292)*24</f>
        <v>0</v>
      </c>
      <c r="AA292" s="7"/>
      <c r="AB292" s="219"/>
      <c r="AC292" s="220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</row>
    <row r="293" spans="1:49" s="34" customFormat="1" ht="24.95" customHeight="1" thickBot="1" x14ac:dyDescent="0.3">
      <c r="A293" s="84"/>
      <c r="B293" s="85"/>
      <c r="C293" s="86"/>
      <c r="D293" s="87"/>
      <c r="E293" s="122"/>
      <c r="F293" s="216"/>
      <c r="G293" s="58"/>
      <c r="H293" s="128"/>
      <c r="I293" s="120"/>
      <c r="J293" s="58"/>
      <c r="K293" s="121"/>
      <c r="L293" s="120"/>
      <c r="M293" s="58"/>
      <c r="N293" s="121"/>
      <c r="O293" s="120"/>
      <c r="P293" s="62"/>
      <c r="Q293" s="88"/>
      <c r="R293" s="89"/>
      <c r="S293" s="58"/>
      <c r="T293" s="121"/>
      <c r="U293" s="120"/>
      <c r="V293" s="58"/>
      <c r="W293" s="121"/>
      <c r="X293" s="61"/>
      <c r="Y293" s="54"/>
      <c r="Z293" s="36"/>
      <c r="AA293" s="7"/>
      <c r="AB293" s="219"/>
      <c r="AC293" s="220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</row>
    <row r="294" spans="1:49" s="34" customFormat="1" ht="24.95" customHeight="1" x14ac:dyDescent="0.25">
      <c r="B294" s="123"/>
      <c r="C294" s="124"/>
      <c r="D294" s="125" t="s">
        <v>0</v>
      </c>
      <c r="E294" s="127">
        <f>SUMPRODUCT((E240:E293&gt;=7.25/24)*(E240:E293&lt;=9.49/24))-SUMPRODUCT(--(E240:E293={"CP","FORM","AT","MAT","AM","EM"}))</f>
        <v>0</v>
      </c>
      <c r="F294" s="154"/>
      <c r="G294" s="155"/>
      <c r="H294" s="127">
        <f>SUMPRODUCT((H240:H293&gt;=7.25/24)*(H240:H293&lt;=9.49/24))-SUMPRODUCT(--(H240:H293={"CP","FORM","AT","MAT","AM","EM"}))</f>
        <v>0</v>
      </c>
      <c r="I294" s="155"/>
      <c r="J294" s="155"/>
      <c r="K294" s="127">
        <f>SUMPRODUCT((K240:K293&gt;=7.25/24)*(K240:K293&lt;=9.49/24))-SUMPRODUCT(--(K240:K293={"CP","FORM","AT","MAT","AM","EM"}))</f>
        <v>0</v>
      </c>
      <c r="L294" s="155"/>
      <c r="M294" s="155"/>
      <c r="N294" s="127">
        <f>SUMPRODUCT((N240:N293&gt;=7.25/24)*(N240:N293&lt;=9.49/24))-SUMPRODUCT(--(N240:N293={"CP","FORM","AT","MAT","AM","EM"}))</f>
        <v>0</v>
      </c>
      <c r="O294" s="155"/>
      <c r="P294" s="155"/>
      <c r="Q294" s="127">
        <f>SUMPRODUCT((Q240:Q293&gt;=7.25/24)*(Q240:Q293&lt;=9.49/24))-SUMPRODUCT(--(Q240:Q293={"CP","FORM","AT","MAT","AM","EM"}))</f>
        <v>0</v>
      </c>
      <c r="R294" s="155"/>
      <c r="S294" s="155"/>
      <c r="T294" s="127">
        <f>SUMPRODUCT((T240:T293&gt;=7.25/24)*(T240:T293&lt;=9.49/24))-SUMPRODUCT(--(T240:T293={"CP","FORM","AT","MAT","AM","EM"}))</f>
        <v>0</v>
      </c>
      <c r="U294" s="74"/>
      <c r="V294" s="74"/>
      <c r="W294" s="127">
        <f>SUMPRODUCT((W240:W293&gt;=7.25/24)*(W240:W293&lt;=9.49/24))-SUMPRODUCT(--(W240:W293={"CP","FORM","AT","MAT","AM","EM"}))</f>
        <v>0</v>
      </c>
      <c r="X294" s="155"/>
      <c r="AA294" s="7"/>
      <c r="AB294" s="219"/>
      <c r="AC294" s="220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</row>
    <row r="295" spans="1:49" s="34" customFormat="1" ht="24.95" customHeight="1" x14ac:dyDescent="0.25">
      <c r="B295" s="123"/>
      <c r="C295" s="124"/>
      <c r="D295" s="126" t="s">
        <v>1</v>
      </c>
      <c r="E295" s="127">
        <f>SUMPRODUCT((E240:E293&gt;=14/24)*(E240:E293&lt;=16/24))-SUMPRODUCT(--(F240:F293={"CP","FORM","AT","MAT","AM","EM"}))</f>
        <v>0</v>
      </c>
      <c r="F295" s="154"/>
      <c r="G295" s="155"/>
      <c r="H295" s="127">
        <f>SUMPRODUCT((H240:H293&gt;=14/24)*(H240:H293&lt;=16/24))-SUMPRODUCT(--(I240:I293={"CP","FORM","AT","MAT","AM","EM"}))</f>
        <v>0</v>
      </c>
      <c r="I295" s="155"/>
      <c r="J295" s="155"/>
      <c r="K295" s="127">
        <f>SUMPRODUCT((K240:K293&gt;=14/24)*(K240:K293&lt;=16/24))-SUMPRODUCT(--(L240:L293={"CP","FORM","AT","MAT","AM","EM"}))</f>
        <v>0</v>
      </c>
      <c r="L295" s="155"/>
      <c r="M295" s="155"/>
      <c r="N295" s="127">
        <f>SUMPRODUCT((N240:N293&gt;=14/24)*(N240:N293&lt;=16/24))-SUMPRODUCT(--(O240:O293={"CP","FORM","AT","MAT","AM","EM"}))</f>
        <v>0</v>
      </c>
      <c r="O295" s="155"/>
      <c r="P295" s="155"/>
      <c r="Q295" s="127">
        <f>SUMPRODUCT((Q240:Q293&gt;=14/24)*(Q240:Q293&lt;=16/24))-SUMPRODUCT(--(R240:R293={"CP","FORM","AT","MAT","AM","EM"}))</f>
        <v>0</v>
      </c>
      <c r="R295" s="155"/>
      <c r="S295" s="155"/>
      <c r="T295" s="127">
        <f>SUMPRODUCT((T240:T293&gt;=14/24)*(T240:T293&lt;=16/24))-SUMPRODUCT(--(U240:U293={"CP","FORM","AT","MAT","AM","EM"}))</f>
        <v>0</v>
      </c>
      <c r="U295" s="155"/>
      <c r="V295" s="155"/>
      <c r="W295" s="127">
        <f>SUMPRODUCT((W240:W293&gt;=14/24)*(W240:W293&lt;=16/24))-SUMPRODUCT(--(X240:X293={"CP","FORM","AT","MAT","AM","EM"}))</f>
        <v>0</v>
      </c>
      <c r="X295" s="155"/>
      <c r="AA295" s="7"/>
      <c r="AB295" s="219"/>
      <c r="AC295" s="220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</row>
    <row r="296" spans="1:49" s="34" customFormat="1" ht="24.95" customHeight="1" x14ac:dyDescent="0.25">
      <c r="A296" s="33"/>
      <c r="B296" s="33"/>
      <c r="C296" s="33"/>
      <c r="D296" s="33"/>
      <c r="E296" s="33"/>
      <c r="F296" s="33"/>
      <c r="H296" s="33"/>
      <c r="I296" s="33"/>
      <c r="K296" s="33"/>
      <c r="L296" s="33"/>
      <c r="N296" s="33"/>
      <c r="O296" s="33"/>
      <c r="Q296" s="33"/>
      <c r="R296" s="33"/>
      <c r="T296" s="33"/>
      <c r="U296" s="33"/>
      <c r="W296" s="33"/>
      <c r="X296" s="33"/>
      <c r="AA296" s="7"/>
      <c r="AB296" s="219"/>
      <c r="AC296" s="220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</row>
    <row r="297" spans="1:49" s="34" customFormat="1" ht="24.95" customHeight="1" thickBot="1" x14ac:dyDescent="0.3">
      <c r="A297" s="75" t="s">
        <v>38</v>
      </c>
      <c r="AA297" s="7"/>
      <c r="AB297" s="219"/>
      <c r="AC297" s="220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</row>
    <row r="298" spans="1:49" s="34" customFormat="1" ht="24.95" customHeight="1" thickBot="1" x14ac:dyDescent="0.3">
      <c r="A298" s="218">
        <f>A239+1</f>
        <v>28</v>
      </c>
      <c r="B298" s="76" t="s">
        <v>2</v>
      </c>
      <c r="C298" s="76" t="s">
        <v>12</v>
      </c>
      <c r="D298" s="77" t="s">
        <v>4</v>
      </c>
      <c r="E298" s="226">
        <f>W239+1</f>
        <v>41827</v>
      </c>
      <c r="F298" s="227"/>
      <c r="G298" s="55"/>
      <c r="H298" s="226">
        <f>E298+1</f>
        <v>41828</v>
      </c>
      <c r="I298" s="227"/>
      <c r="J298" s="55"/>
      <c r="K298" s="226">
        <f>H298+1</f>
        <v>41829</v>
      </c>
      <c r="L298" s="227"/>
      <c r="M298" s="55"/>
      <c r="N298" s="228">
        <f>K298+1</f>
        <v>41830</v>
      </c>
      <c r="O298" s="229"/>
      <c r="P298" s="55"/>
      <c r="Q298" s="226">
        <f>N298+1</f>
        <v>41831</v>
      </c>
      <c r="R298" s="227"/>
      <c r="S298" s="55"/>
      <c r="T298" s="226">
        <f>Q298+1</f>
        <v>41832</v>
      </c>
      <c r="U298" s="227"/>
      <c r="V298" s="55"/>
      <c r="W298" s="226">
        <f>T298+1</f>
        <v>41833</v>
      </c>
      <c r="X298" s="227"/>
      <c r="Y298" s="51"/>
      <c r="Z298" s="37" t="s">
        <v>29</v>
      </c>
      <c r="AA298" s="220">
        <f>A298</f>
        <v>28</v>
      </c>
      <c r="AB298" s="220">
        <f>AA298+2</f>
        <v>30</v>
      </c>
      <c r="AC298" s="220">
        <f>AC239+1</f>
        <v>6</v>
      </c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</row>
    <row r="299" spans="1:49" s="34" customFormat="1" ht="24.95" customHeight="1" x14ac:dyDescent="0.25">
      <c r="A299" s="78" t="s">
        <v>40</v>
      </c>
      <c r="B299" s="79" t="s">
        <v>13</v>
      </c>
      <c r="C299" s="80">
        <v>37</v>
      </c>
      <c r="D299" s="81">
        <v>1</v>
      </c>
      <c r="E299" s="172"/>
      <c r="F299" s="173"/>
      <c r="G299" s="169">
        <f>F299-E299</f>
        <v>0</v>
      </c>
      <c r="H299" s="163"/>
      <c r="I299" s="164"/>
      <c r="J299" s="163">
        <f>I299-H299</f>
        <v>0</v>
      </c>
      <c r="K299" s="156"/>
      <c r="L299" s="164"/>
      <c r="M299" s="170">
        <f>L299-K299</f>
        <v>0</v>
      </c>
      <c r="N299" s="156"/>
      <c r="O299" s="156"/>
      <c r="P299" s="171">
        <f>O299-N299</f>
        <v>0</v>
      </c>
      <c r="Q299" s="163"/>
      <c r="R299" s="164"/>
      <c r="S299" s="170">
        <f>R299-Q299</f>
        <v>0</v>
      </c>
      <c r="T299" s="156"/>
      <c r="U299" s="164"/>
      <c r="V299" s="169">
        <f>U299-T299</f>
        <v>0</v>
      </c>
      <c r="W299" s="163"/>
      <c r="X299" s="164"/>
      <c r="Y299" s="53">
        <f>X299-W299</f>
        <v>0</v>
      </c>
      <c r="Z299" s="36">
        <f>(Y299+V299+S299+P299+J299+G299+M299)*24</f>
        <v>0</v>
      </c>
      <c r="AA299" s="7"/>
      <c r="AB299" s="219"/>
      <c r="AC299" s="220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</row>
    <row r="300" spans="1:49" s="34" customFormat="1" ht="24.95" customHeight="1" thickBot="1" x14ac:dyDescent="0.3">
      <c r="A300" s="84"/>
      <c r="B300" s="85"/>
      <c r="C300" s="86"/>
      <c r="D300" s="87"/>
      <c r="E300" s="157"/>
      <c r="F300" s="158"/>
      <c r="G300" s="159"/>
      <c r="H300" s="157"/>
      <c r="I300" s="158"/>
      <c r="J300" s="157"/>
      <c r="K300" s="160"/>
      <c r="L300" s="158"/>
      <c r="M300" s="161"/>
      <c r="N300" s="160"/>
      <c r="O300" s="160"/>
      <c r="P300" s="162"/>
      <c r="Q300" s="157"/>
      <c r="R300" s="158"/>
      <c r="S300" s="161"/>
      <c r="T300" s="160"/>
      <c r="U300" s="158"/>
      <c r="V300" s="159"/>
      <c r="W300" s="157"/>
      <c r="X300" s="158"/>
      <c r="Y300" s="54"/>
      <c r="Z300" s="36"/>
      <c r="AA300" s="7"/>
      <c r="AB300" s="219"/>
      <c r="AC300" s="220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</row>
    <row r="301" spans="1:49" s="34" customFormat="1" ht="24.95" customHeight="1" thickBot="1" x14ac:dyDescent="0.3">
      <c r="A301" s="91" t="s">
        <v>35</v>
      </c>
      <c r="B301" s="92" t="s">
        <v>10</v>
      </c>
      <c r="C301" s="93">
        <v>37</v>
      </c>
      <c r="D301" s="94">
        <v>1</v>
      </c>
      <c r="E301" s="163"/>
      <c r="F301" s="164"/>
      <c r="G301" s="169">
        <f>F301-E301</f>
        <v>0</v>
      </c>
      <c r="H301" s="163"/>
      <c r="I301" s="164"/>
      <c r="J301" s="163">
        <f>I301-H301</f>
        <v>0</v>
      </c>
      <c r="K301" s="156"/>
      <c r="L301" s="156"/>
      <c r="M301" s="169">
        <f>L301-K301</f>
        <v>0</v>
      </c>
      <c r="N301" s="172"/>
      <c r="O301" s="210"/>
      <c r="P301" s="171">
        <f>O301-N301</f>
        <v>0</v>
      </c>
      <c r="Q301" s="163"/>
      <c r="R301" s="164"/>
      <c r="S301" s="170">
        <f>R301-Q301</f>
        <v>0</v>
      </c>
      <c r="T301" s="156"/>
      <c r="U301" s="164"/>
      <c r="V301" s="181">
        <f>U301-T301</f>
        <v>0</v>
      </c>
      <c r="W301" s="172"/>
      <c r="X301" s="173"/>
      <c r="Y301" s="54">
        <f>X301-W301</f>
        <v>0</v>
      </c>
      <c r="Z301" s="36">
        <f>(Y301+V301+S301+P301+J301+G301+M301)*24</f>
        <v>0</v>
      </c>
      <c r="AA301" s="7"/>
      <c r="AB301" s="219"/>
      <c r="AC301" s="220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</row>
    <row r="302" spans="1:49" s="34" customFormat="1" ht="24.95" customHeight="1" thickBot="1" x14ac:dyDescent="0.3">
      <c r="A302" s="84"/>
      <c r="B302" s="85"/>
      <c r="C302" s="86"/>
      <c r="D302" s="87"/>
      <c r="E302" s="157"/>
      <c r="F302" s="158"/>
      <c r="G302" s="165"/>
      <c r="H302" s="157"/>
      <c r="I302" s="158"/>
      <c r="J302" s="157"/>
      <c r="K302" s="160"/>
      <c r="L302" s="160"/>
      <c r="M302" s="159"/>
      <c r="N302" s="157"/>
      <c r="O302" s="211"/>
      <c r="P302" s="162"/>
      <c r="Q302" s="157"/>
      <c r="R302" s="158"/>
      <c r="S302" s="161"/>
      <c r="T302" s="160"/>
      <c r="U302" s="158"/>
      <c r="V302" s="166"/>
      <c r="W302" s="167"/>
      <c r="X302" s="168"/>
      <c r="Y302" s="54"/>
      <c r="Z302" s="36"/>
      <c r="AA302" s="7"/>
      <c r="AB302" s="219"/>
      <c r="AC302" s="220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</row>
    <row r="303" spans="1:49" s="34" customFormat="1" ht="24.95" customHeight="1" x14ac:dyDescent="0.25">
      <c r="A303" s="96" t="s">
        <v>41</v>
      </c>
      <c r="B303" s="79" t="s">
        <v>22</v>
      </c>
      <c r="C303" s="97">
        <v>37</v>
      </c>
      <c r="D303" s="98">
        <v>1</v>
      </c>
      <c r="E303" s="175"/>
      <c r="F303" s="173"/>
      <c r="G303" s="174">
        <f>F303-E303</f>
        <v>0</v>
      </c>
      <c r="H303" s="172"/>
      <c r="I303" s="173"/>
      <c r="J303" s="172">
        <f>I303-H303</f>
        <v>0</v>
      </c>
      <c r="K303" s="175"/>
      <c r="L303" s="173"/>
      <c r="M303" s="176">
        <f>L303-K303</f>
        <v>0</v>
      </c>
      <c r="N303" s="175"/>
      <c r="O303" s="175"/>
      <c r="P303" s="177">
        <f>O303-N303</f>
        <v>0</v>
      </c>
      <c r="Q303" s="172"/>
      <c r="R303" s="173"/>
      <c r="S303" s="176">
        <f>R303-Q303</f>
        <v>0</v>
      </c>
      <c r="T303" s="175"/>
      <c r="U303" s="173"/>
      <c r="V303" s="174">
        <f>U303-T303</f>
        <v>0</v>
      </c>
      <c r="W303" s="172"/>
      <c r="X303" s="173"/>
      <c r="Y303" s="54">
        <f>X303-W303</f>
        <v>0</v>
      </c>
      <c r="Z303" s="36">
        <f>(Y303+V303+S303+P303+J303+G303+M303)*24</f>
        <v>0</v>
      </c>
      <c r="AA303" s="7"/>
      <c r="AB303" s="219"/>
      <c r="AC303" s="220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</row>
    <row r="304" spans="1:49" ht="24.95" customHeight="1" thickBot="1" x14ac:dyDescent="0.3">
      <c r="A304" s="84"/>
      <c r="B304" s="85"/>
      <c r="C304" s="86"/>
      <c r="D304" s="87"/>
      <c r="E304" s="160"/>
      <c r="F304" s="158"/>
      <c r="G304" s="159"/>
      <c r="H304" s="157"/>
      <c r="I304" s="158"/>
      <c r="J304" s="157"/>
      <c r="K304" s="160"/>
      <c r="L304" s="158"/>
      <c r="M304" s="161"/>
      <c r="N304" s="160"/>
      <c r="O304" s="160"/>
      <c r="P304" s="162"/>
      <c r="Q304" s="157"/>
      <c r="R304" s="158"/>
      <c r="S304" s="161"/>
      <c r="T304" s="160"/>
      <c r="U304" s="158"/>
      <c r="V304" s="159"/>
      <c r="W304" s="157"/>
      <c r="X304" s="158"/>
      <c r="Y304" s="54"/>
      <c r="Z304" s="36"/>
      <c r="AB304" s="219"/>
      <c r="AC304" s="220"/>
    </row>
    <row r="305" spans="1:29" ht="24.95" customHeight="1" x14ac:dyDescent="0.25">
      <c r="A305" s="78" t="s">
        <v>42</v>
      </c>
      <c r="B305" s="99" t="s">
        <v>13</v>
      </c>
      <c r="C305" s="80">
        <v>37</v>
      </c>
      <c r="D305" s="81">
        <v>1</v>
      </c>
      <c r="E305" s="172"/>
      <c r="F305" s="173"/>
      <c r="G305" s="174">
        <f>F305-E305</f>
        <v>0</v>
      </c>
      <c r="H305" s="172"/>
      <c r="I305" s="173"/>
      <c r="J305" s="172">
        <f>I305-H305</f>
        <v>0</v>
      </c>
      <c r="K305" s="175"/>
      <c r="L305" s="173"/>
      <c r="M305" s="176">
        <f>L305-K305</f>
        <v>0</v>
      </c>
      <c r="N305" s="175"/>
      <c r="O305" s="212"/>
      <c r="P305" s="177">
        <f>O305-N305</f>
        <v>0</v>
      </c>
      <c r="Q305" s="172"/>
      <c r="R305" s="173"/>
      <c r="S305" s="176">
        <f>R305-Q305</f>
        <v>0</v>
      </c>
      <c r="T305" s="175"/>
      <c r="U305" s="173"/>
      <c r="V305" s="174">
        <f>U305-T305</f>
        <v>0</v>
      </c>
      <c r="W305" s="172"/>
      <c r="X305" s="173"/>
      <c r="Y305" s="54">
        <f>X305-W305</f>
        <v>0</v>
      </c>
      <c r="Z305" s="36">
        <f>(Y305+V305+S305+P305+J305+G305+M305)*24</f>
        <v>0</v>
      </c>
      <c r="AB305" s="219"/>
      <c r="AC305" s="220"/>
    </row>
    <row r="306" spans="1:29" ht="24.95" customHeight="1" thickBot="1" x14ac:dyDescent="0.3">
      <c r="A306" s="84"/>
      <c r="B306" s="85"/>
      <c r="C306" s="86"/>
      <c r="D306" s="87"/>
      <c r="E306" s="157"/>
      <c r="F306" s="158"/>
      <c r="G306" s="159"/>
      <c r="H306" s="157"/>
      <c r="I306" s="158"/>
      <c r="J306" s="157"/>
      <c r="K306" s="160"/>
      <c r="L306" s="158"/>
      <c r="M306" s="161"/>
      <c r="N306" s="160"/>
      <c r="O306" s="211"/>
      <c r="P306" s="162"/>
      <c r="Q306" s="157"/>
      <c r="R306" s="158"/>
      <c r="S306" s="161"/>
      <c r="T306" s="160"/>
      <c r="U306" s="158"/>
      <c r="V306" s="159"/>
      <c r="W306" s="157"/>
      <c r="X306" s="158"/>
      <c r="Y306" s="54"/>
      <c r="Z306" s="36"/>
      <c r="AB306" s="219"/>
      <c r="AC306" s="220"/>
    </row>
    <row r="307" spans="1:29" ht="24.95" customHeight="1" x14ac:dyDescent="0.25">
      <c r="A307" s="100" t="s">
        <v>43</v>
      </c>
      <c r="B307" s="101" t="s">
        <v>3</v>
      </c>
      <c r="C307" s="102">
        <v>37</v>
      </c>
      <c r="D307" s="103">
        <v>1</v>
      </c>
      <c r="E307" s="163"/>
      <c r="F307" s="164"/>
      <c r="G307" s="169">
        <f>F307-E307</f>
        <v>0</v>
      </c>
      <c r="H307" s="163"/>
      <c r="I307" s="164"/>
      <c r="J307" s="163">
        <f>I307-H307</f>
        <v>0</v>
      </c>
      <c r="K307" s="156"/>
      <c r="L307" s="164"/>
      <c r="M307" s="170">
        <f>L307-K307</f>
        <v>0</v>
      </c>
      <c r="N307" s="156"/>
      <c r="O307" s="156"/>
      <c r="P307" s="171">
        <f>O307-N307</f>
        <v>0</v>
      </c>
      <c r="Q307" s="163"/>
      <c r="R307" s="164"/>
      <c r="S307" s="170">
        <f>R307-Q307</f>
        <v>0</v>
      </c>
      <c r="T307" s="156"/>
      <c r="U307" s="164"/>
      <c r="V307" s="169">
        <f>U307-T307</f>
        <v>0</v>
      </c>
      <c r="W307" s="163"/>
      <c r="X307" s="164"/>
      <c r="Y307" s="54">
        <f>X307-W307</f>
        <v>0</v>
      </c>
      <c r="Z307" s="36">
        <f>(Y307+V307+S307+P307+J307+G307+M307)*24</f>
        <v>0</v>
      </c>
      <c r="AB307" s="219"/>
      <c r="AC307" s="220"/>
    </row>
    <row r="308" spans="1:29" ht="24.95" customHeight="1" thickBot="1" x14ac:dyDescent="0.3">
      <c r="A308" s="84"/>
      <c r="B308" s="85"/>
      <c r="C308" s="86"/>
      <c r="D308" s="87"/>
      <c r="E308" s="157"/>
      <c r="F308" s="158"/>
      <c r="G308" s="159"/>
      <c r="H308" s="157"/>
      <c r="I308" s="158"/>
      <c r="J308" s="157"/>
      <c r="K308" s="160"/>
      <c r="L308" s="158"/>
      <c r="M308" s="161"/>
      <c r="N308" s="160"/>
      <c r="O308" s="160"/>
      <c r="P308" s="162"/>
      <c r="Q308" s="157"/>
      <c r="R308" s="158"/>
      <c r="S308" s="161"/>
      <c r="T308" s="160"/>
      <c r="U308" s="158"/>
      <c r="V308" s="159"/>
      <c r="W308" s="157"/>
      <c r="X308" s="158"/>
      <c r="Y308" s="54"/>
      <c r="Z308" s="36"/>
      <c r="AB308" s="219"/>
      <c r="AC308" s="220"/>
    </row>
    <row r="309" spans="1:29" ht="24.95" customHeight="1" x14ac:dyDescent="0.25">
      <c r="A309" s="100" t="s">
        <v>44</v>
      </c>
      <c r="B309" s="101" t="s">
        <v>24</v>
      </c>
      <c r="C309" s="102">
        <v>37</v>
      </c>
      <c r="D309" s="103">
        <v>1</v>
      </c>
      <c r="E309" s="172"/>
      <c r="F309" s="173"/>
      <c r="G309" s="174">
        <f>F309-E309</f>
        <v>0</v>
      </c>
      <c r="H309" s="172"/>
      <c r="I309" s="173"/>
      <c r="J309" s="172">
        <f>I309-H309</f>
        <v>0</v>
      </c>
      <c r="K309" s="163"/>
      <c r="L309" s="164"/>
      <c r="M309" s="176">
        <f>L309-K309</f>
        <v>0</v>
      </c>
      <c r="N309" s="175"/>
      <c r="O309" s="175"/>
      <c r="P309" s="177">
        <f>O309-N309</f>
        <v>0</v>
      </c>
      <c r="Q309" s="163"/>
      <c r="R309" s="164"/>
      <c r="S309" s="176">
        <f>R309-Q309</f>
        <v>0</v>
      </c>
      <c r="T309" s="156"/>
      <c r="U309" s="164"/>
      <c r="V309" s="174">
        <f>U309-T309</f>
        <v>0</v>
      </c>
      <c r="W309" s="172"/>
      <c r="X309" s="173"/>
      <c r="Y309" s="54">
        <f>X309-W309</f>
        <v>0</v>
      </c>
      <c r="Z309" s="36">
        <f>(Y309+V309+S309+P309+J309+G309+M309)*24</f>
        <v>0</v>
      </c>
      <c r="AB309" s="219"/>
      <c r="AC309" s="220"/>
    </row>
    <row r="310" spans="1:29" ht="24.95" customHeight="1" thickBot="1" x14ac:dyDescent="0.3">
      <c r="A310" s="104" t="s">
        <v>25</v>
      </c>
      <c r="B310" s="85"/>
      <c r="C310" s="86"/>
      <c r="D310" s="87"/>
      <c r="E310" s="157"/>
      <c r="F310" s="158"/>
      <c r="G310" s="159"/>
      <c r="H310" s="157"/>
      <c r="I310" s="158"/>
      <c r="J310" s="157"/>
      <c r="K310" s="160"/>
      <c r="L310" s="158"/>
      <c r="M310" s="161"/>
      <c r="N310" s="160"/>
      <c r="O310" s="160"/>
      <c r="P310" s="162"/>
      <c r="Q310" s="157"/>
      <c r="R310" s="158"/>
      <c r="S310" s="161"/>
      <c r="T310" s="160"/>
      <c r="U310" s="158"/>
      <c r="V310" s="178"/>
      <c r="W310" s="157"/>
      <c r="X310" s="158"/>
      <c r="Y310" s="54"/>
      <c r="Z310" s="36"/>
      <c r="AB310" s="219"/>
      <c r="AC310" s="220"/>
    </row>
    <row r="311" spans="1:29" ht="24.95" customHeight="1" x14ac:dyDescent="0.25">
      <c r="A311" s="78" t="s">
        <v>45</v>
      </c>
      <c r="B311" s="99" t="s">
        <v>10</v>
      </c>
      <c r="C311" s="80">
        <v>37</v>
      </c>
      <c r="D311" s="81">
        <v>1</v>
      </c>
      <c r="E311" s="163"/>
      <c r="F311" s="164"/>
      <c r="G311" s="169">
        <f>F311-E311</f>
        <v>0</v>
      </c>
      <c r="H311" s="163"/>
      <c r="I311" s="164"/>
      <c r="J311" s="163">
        <f>I311-H311</f>
        <v>0</v>
      </c>
      <c r="K311" s="163"/>
      <c r="L311" s="164"/>
      <c r="M311" s="170">
        <f>L311-K311</f>
        <v>0</v>
      </c>
      <c r="N311" s="163"/>
      <c r="O311" s="164"/>
      <c r="P311" s="171">
        <f>O311-N311</f>
        <v>0</v>
      </c>
      <c r="Q311" s="163"/>
      <c r="R311" s="164"/>
      <c r="S311" s="170">
        <f>R311-Q311</f>
        <v>0</v>
      </c>
      <c r="T311" s="156"/>
      <c r="U311" s="164"/>
      <c r="V311" s="169">
        <f>U311-T311</f>
        <v>0</v>
      </c>
      <c r="W311" s="163"/>
      <c r="X311" s="164"/>
      <c r="Y311" s="54">
        <f>X311-W311</f>
        <v>0</v>
      </c>
      <c r="Z311" s="36">
        <f>(Y311+V311+S311+P311+J311+G311+M311)*24</f>
        <v>0</v>
      </c>
      <c r="AB311" s="219"/>
      <c r="AC311" s="220"/>
    </row>
    <row r="312" spans="1:29" ht="24.95" customHeight="1" thickBot="1" x14ac:dyDescent="0.3">
      <c r="A312" s="84"/>
      <c r="B312" s="85"/>
      <c r="C312" s="86"/>
      <c r="D312" s="87"/>
      <c r="E312" s="213"/>
      <c r="F312" s="158"/>
      <c r="G312" s="159"/>
      <c r="H312" s="213"/>
      <c r="I312" s="158"/>
      <c r="J312" s="157"/>
      <c r="K312" s="213"/>
      <c r="L312" s="158"/>
      <c r="M312" s="161"/>
      <c r="N312" s="213"/>
      <c r="O312" s="158"/>
      <c r="P312" s="162"/>
      <c r="Q312" s="160"/>
      <c r="R312" s="158"/>
      <c r="S312" s="161"/>
      <c r="T312" s="160"/>
      <c r="U312" s="158"/>
      <c r="V312" s="159"/>
      <c r="W312" s="157"/>
      <c r="X312" s="158"/>
      <c r="Y312" s="54"/>
      <c r="Z312" s="36"/>
      <c r="AB312" s="219"/>
      <c r="AC312" s="220"/>
    </row>
    <row r="313" spans="1:29" ht="24.95" customHeight="1" x14ac:dyDescent="0.25">
      <c r="A313" s="78" t="s">
        <v>46</v>
      </c>
      <c r="B313" s="99" t="s">
        <v>10</v>
      </c>
      <c r="C313" s="80">
        <v>37</v>
      </c>
      <c r="D313" s="98">
        <v>1</v>
      </c>
      <c r="E313" s="163"/>
      <c r="F313" s="164"/>
      <c r="G313" s="169">
        <f>F313-E313</f>
        <v>0</v>
      </c>
      <c r="H313" s="163"/>
      <c r="I313" s="164"/>
      <c r="J313" s="163">
        <f>I313-H313</f>
        <v>0</v>
      </c>
      <c r="K313" s="156"/>
      <c r="L313" s="164"/>
      <c r="M313" s="170">
        <f>L313-K313</f>
        <v>0</v>
      </c>
      <c r="N313" s="156"/>
      <c r="O313" s="210"/>
      <c r="P313" s="171">
        <f>O313-N313</f>
        <v>0</v>
      </c>
      <c r="Q313" s="163"/>
      <c r="R313" s="164"/>
      <c r="S313" s="170">
        <f>R313-Q313</f>
        <v>0</v>
      </c>
      <c r="T313" s="156"/>
      <c r="U313" s="164"/>
      <c r="V313" s="169">
        <f>U313-T313</f>
        <v>0</v>
      </c>
      <c r="W313" s="163"/>
      <c r="X313" s="164"/>
      <c r="Y313" s="54">
        <f>X313-W313</f>
        <v>0</v>
      </c>
      <c r="Z313" s="36">
        <f>(Y313+V313+S313+P313+J313+G313+M313)*24</f>
        <v>0</v>
      </c>
      <c r="AB313" s="219"/>
      <c r="AC313" s="220"/>
    </row>
    <row r="314" spans="1:29" ht="24.95" customHeight="1" thickBot="1" x14ac:dyDescent="0.3">
      <c r="A314" s="84"/>
      <c r="B314" s="85"/>
      <c r="C314" s="86"/>
      <c r="D314" s="87"/>
      <c r="E314" s="157"/>
      <c r="F314" s="158"/>
      <c r="G314" s="159"/>
      <c r="H314" s="157"/>
      <c r="I314" s="158"/>
      <c r="J314" s="157"/>
      <c r="K314" s="160"/>
      <c r="L314" s="158"/>
      <c r="M314" s="161"/>
      <c r="N314" s="160"/>
      <c r="O314" s="211"/>
      <c r="P314" s="162"/>
      <c r="Q314" s="157"/>
      <c r="R314" s="158"/>
      <c r="S314" s="161"/>
      <c r="T314" s="160"/>
      <c r="U314" s="158"/>
      <c r="V314" s="159"/>
      <c r="W314" s="157"/>
      <c r="X314" s="158"/>
      <c r="Y314" s="54"/>
      <c r="Z314" s="36"/>
      <c r="AB314" s="219"/>
      <c r="AC314" s="220"/>
    </row>
    <row r="315" spans="1:29" ht="24.95" customHeight="1" x14ac:dyDescent="0.25">
      <c r="A315" s="105" t="s">
        <v>47</v>
      </c>
      <c r="B315" s="106" t="s">
        <v>21</v>
      </c>
      <c r="C315" s="107">
        <v>37</v>
      </c>
      <c r="D315" s="108">
        <v>0.5</v>
      </c>
      <c r="E315" s="163"/>
      <c r="F315" s="164"/>
      <c r="G315" s="169">
        <f>F315-E315</f>
        <v>0</v>
      </c>
      <c r="H315" s="163"/>
      <c r="I315" s="164"/>
      <c r="J315" s="163">
        <f>I315-H315</f>
        <v>0</v>
      </c>
      <c r="K315" s="175"/>
      <c r="L315" s="173"/>
      <c r="M315" s="170">
        <f>L315-K315</f>
        <v>0</v>
      </c>
      <c r="N315" s="156"/>
      <c r="O315" s="210"/>
      <c r="P315" s="171">
        <f>O315-N315</f>
        <v>0</v>
      </c>
      <c r="Q315" s="163"/>
      <c r="R315" s="164"/>
      <c r="S315" s="170">
        <f>R315-Q315</f>
        <v>0</v>
      </c>
      <c r="T315" s="175"/>
      <c r="U315" s="173"/>
      <c r="V315" s="174">
        <f>U315-T315</f>
        <v>0</v>
      </c>
      <c r="W315" s="172"/>
      <c r="X315" s="173"/>
      <c r="Y315" s="54">
        <f>X315-W315</f>
        <v>0</v>
      </c>
      <c r="Z315" s="36">
        <f>(Y315+V315+S315+P315+J315+G315+M315)*24</f>
        <v>0</v>
      </c>
      <c r="AB315" s="219"/>
      <c r="AC315" s="220"/>
    </row>
    <row r="316" spans="1:29" ht="24.95" customHeight="1" thickBot="1" x14ac:dyDescent="0.3">
      <c r="A316" s="109" t="s">
        <v>23</v>
      </c>
      <c r="B316" s="85"/>
      <c r="C316" s="110"/>
      <c r="D316" s="87"/>
      <c r="E316" s="157"/>
      <c r="F316" s="158"/>
      <c r="G316" s="159"/>
      <c r="H316" s="214"/>
      <c r="I316" s="158"/>
      <c r="J316" s="157"/>
      <c r="K316" s="157"/>
      <c r="L316" s="158"/>
      <c r="M316" s="161"/>
      <c r="N316" s="157"/>
      <c r="O316" s="211"/>
      <c r="P316" s="162"/>
      <c r="Q316" s="214"/>
      <c r="R316" s="158"/>
      <c r="S316" s="161"/>
      <c r="T316" s="160"/>
      <c r="U316" s="158"/>
      <c r="V316" s="159"/>
      <c r="W316" s="157"/>
      <c r="X316" s="158"/>
      <c r="Y316" s="54"/>
      <c r="Z316" s="36"/>
      <c r="AB316" s="219"/>
      <c r="AC316" s="220"/>
    </row>
    <row r="317" spans="1:29" ht="24.95" customHeight="1" x14ac:dyDescent="0.25">
      <c r="A317" s="78" t="s">
        <v>48</v>
      </c>
      <c r="B317" s="99" t="s">
        <v>13</v>
      </c>
      <c r="C317" s="80">
        <v>37</v>
      </c>
      <c r="D317" s="81">
        <v>0.75</v>
      </c>
      <c r="E317" s="163"/>
      <c r="F317" s="164"/>
      <c r="G317" s="169">
        <f>F317-E317</f>
        <v>0</v>
      </c>
      <c r="H317" s="156"/>
      <c r="I317" s="164"/>
      <c r="J317" s="163">
        <f>I317-H317</f>
        <v>0</v>
      </c>
      <c r="K317" s="156"/>
      <c r="L317" s="164"/>
      <c r="M317" s="170">
        <f>L317-K317</f>
        <v>0</v>
      </c>
      <c r="N317" s="156"/>
      <c r="O317" s="156"/>
      <c r="P317" s="171">
        <f>O317-N317</f>
        <v>0</v>
      </c>
      <c r="Q317" s="163"/>
      <c r="R317" s="164"/>
      <c r="S317" s="170">
        <f>R317-Q317</f>
        <v>0</v>
      </c>
      <c r="T317" s="156"/>
      <c r="U317" s="164"/>
      <c r="V317" s="169">
        <f>U317-T317</f>
        <v>0</v>
      </c>
      <c r="W317" s="163"/>
      <c r="X317" s="164"/>
      <c r="Y317" s="54">
        <f>X317-W317</f>
        <v>0</v>
      </c>
      <c r="Z317" s="36">
        <f>(Y317+V317+S317+P317+J317+G317+M317)*24</f>
        <v>0</v>
      </c>
      <c r="AB317" s="219"/>
      <c r="AC317" s="220"/>
    </row>
    <row r="318" spans="1:29" ht="24.95" customHeight="1" thickBot="1" x14ac:dyDescent="0.3">
      <c r="A318" s="84"/>
      <c r="B318" s="85"/>
      <c r="C318" s="86"/>
      <c r="D318" s="87"/>
      <c r="E318" s="157"/>
      <c r="F318" s="158"/>
      <c r="G318" s="159"/>
      <c r="H318" s="160"/>
      <c r="I318" s="158"/>
      <c r="J318" s="157"/>
      <c r="K318" s="160"/>
      <c r="L318" s="158"/>
      <c r="M318" s="161"/>
      <c r="N318" s="160"/>
      <c r="O318" s="160"/>
      <c r="P318" s="162"/>
      <c r="Q318" s="160"/>
      <c r="R318" s="158"/>
      <c r="S318" s="161"/>
      <c r="T318" s="160"/>
      <c r="U318" s="158"/>
      <c r="V318" s="159"/>
      <c r="W318" s="157"/>
      <c r="X318" s="158"/>
      <c r="Y318" s="54"/>
      <c r="Z318" s="36"/>
      <c r="AB318" s="219"/>
      <c r="AC318" s="220"/>
    </row>
    <row r="319" spans="1:29" ht="24.95" customHeight="1" x14ac:dyDescent="0.25">
      <c r="A319" s="111" t="s">
        <v>49</v>
      </c>
      <c r="B319" s="79" t="s">
        <v>10</v>
      </c>
      <c r="C319" s="97">
        <v>37</v>
      </c>
      <c r="D319" s="98">
        <v>1</v>
      </c>
      <c r="E319" s="163"/>
      <c r="F319" s="164"/>
      <c r="G319" s="169">
        <f>F319-E319</f>
        <v>0</v>
      </c>
      <c r="H319" s="163"/>
      <c r="I319" s="164"/>
      <c r="J319" s="163">
        <f>I319-H319</f>
        <v>0</v>
      </c>
      <c r="K319" s="156"/>
      <c r="L319" s="164"/>
      <c r="M319" s="170">
        <f>L319-K319</f>
        <v>0</v>
      </c>
      <c r="N319" s="156"/>
      <c r="O319" s="156"/>
      <c r="P319" s="171">
        <f>O319-N319</f>
        <v>0</v>
      </c>
      <c r="Q319" s="163"/>
      <c r="R319" s="164"/>
      <c r="S319" s="170">
        <f>R319-Q319</f>
        <v>0</v>
      </c>
      <c r="T319" s="156"/>
      <c r="U319" s="164"/>
      <c r="V319" s="169">
        <f>U319-T319</f>
        <v>0</v>
      </c>
      <c r="W319" s="163"/>
      <c r="X319" s="164"/>
      <c r="Y319" s="54">
        <f>X319-W319</f>
        <v>0</v>
      </c>
      <c r="Z319" s="36">
        <f>(Y319+V319+S319+P319+J319+G319+M319)*24</f>
        <v>0</v>
      </c>
      <c r="AB319" s="219"/>
      <c r="AC319" s="220"/>
    </row>
    <row r="320" spans="1:29" ht="24.95" customHeight="1" thickBot="1" x14ac:dyDescent="0.3">
      <c r="A320" s="109"/>
      <c r="B320" s="85"/>
      <c r="C320" s="110"/>
      <c r="D320" s="87"/>
      <c r="E320" s="157"/>
      <c r="F320" s="158"/>
      <c r="G320" s="159"/>
      <c r="H320" s="157"/>
      <c r="I320" s="158"/>
      <c r="J320" s="157"/>
      <c r="K320" s="160"/>
      <c r="L320" s="158"/>
      <c r="M320" s="161"/>
      <c r="N320" s="160"/>
      <c r="O320" s="160"/>
      <c r="P320" s="162"/>
      <c r="Q320" s="157"/>
      <c r="R320" s="158"/>
      <c r="S320" s="161"/>
      <c r="T320" s="160"/>
      <c r="U320" s="158"/>
      <c r="V320" s="159"/>
      <c r="W320" s="160"/>
      <c r="X320" s="158"/>
      <c r="Y320" s="54"/>
      <c r="Z320" s="36"/>
      <c r="AB320" s="219"/>
      <c r="AC320" s="220"/>
    </row>
    <row r="321" spans="1:29" ht="24.95" customHeight="1" x14ac:dyDescent="0.25">
      <c r="A321" s="78" t="s">
        <v>50</v>
      </c>
      <c r="B321" s="99" t="s">
        <v>13</v>
      </c>
      <c r="C321" s="80">
        <v>37</v>
      </c>
      <c r="D321" s="81">
        <v>1</v>
      </c>
      <c r="E321" s="172"/>
      <c r="F321" s="173"/>
      <c r="G321" s="174">
        <f>F321-E321</f>
        <v>0</v>
      </c>
      <c r="H321" s="172"/>
      <c r="I321" s="173"/>
      <c r="J321" s="172">
        <f>I321-H321</f>
        <v>0</v>
      </c>
      <c r="K321" s="175"/>
      <c r="L321" s="173"/>
      <c r="M321" s="176">
        <f>L321-K321</f>
        <v>0</v>
      </c>
      <c r="N321" s="175"/>
      <c r="O321" s="212"/>
      <c r="P321" s="177">
        <f>O321-N321</f>
        <v>0</v>
      </c>
      <c r="Q321" s="172"/>
      <c r="R321" s="173"/>
      <c r="S321" s="176">
        <f>R321-Q321</f>
        <v>0</v>
      </c>
      <c r="T321" s="175"/>
      <c r="U321" s="173"/>
      <c r="V321" s="174">
        <f>U321-T321</f>
        <v>0</v>
      </c>
      <c r="W321" s="172"/>
      <c r="X321" s="173"/>
      <c r="Y321" s="54">
        <f>X321-W321</f>
        <v>0</v>
      </c>
      <c r="Z321" s="36">
        <f>(Y321+V321+S321+P321+J321+G321+M321)*24</f>
        <v>0</v>
      </c>
      <c r="AB321" s="219"/>
      <c r="AC321" s="220"/>
    </row>
    <row r="322" spans="1:29" ht="24.95" customHeight="1" thickBot="1" x14ac:dyDescent="0.3">
      <c r="A322" s="84"/>
      <c r="B322" s="85"/>
      <c r="C322" s="86"/>
      <c r="D322" s="87"/>
      <c r="E322" s="157"/>
      <c r="F322" s="158"/>
      <c r="G322" s="159"/>
      <c r="H322" s="157"/>
      <c r="I322" s="158"/>
      <c r="J322" s="157"/>
      <c r="K322" s="160"/>
      <c r="L322" s="158"/>
      <c r="M322" s="161"/>
      <c r="N322" s="160"/>
      <c r="O322" s="211"/>
      <c r="P322" s="162"/>
      <c r="Q322" s="157"/>
      <c r="R322" s="158"/>
      <c r="S322" s="161"/>
      <c r="T322" s="160"/>
      <c r="U322" s="158"/>
      <c r="V322" s="159"/>
      <c r="W322" s="160"/>
      <c r="X322" s="158"/>
      <c r="Y322" s="54"/>
      <c r="Z322" s="36"/>
      <c r="AB322" s="219"/>
      <c r="AC322" s="220"/>
    </row>
    <row r="323" spans="1:29" ht="24.95" customHeight="1" x14ac:dyDescent="0.25">
      <c r="A323" s="91" t="s">
        <v>0</v>
      </c>
      <c r="B323" s="79" t="s">
        <v>14</v>
      </c>
      <c r="C323" s="97">
        <v>37</v>
      </c>
      <c r="D323" s="98">
        <v>1</v>
      </c>
      <c r="E323" s="172"/>
      <c r="F323" s="173"/>
      <c r="G323" s="174">
        <f>F323-E323</f>
        <v>0</v>
      </c>
      <c r="H323" s="172"/>
      <c r="I323" s="173"/>
      <c r="J323" s="172">
        <f>I323-H323</f>
        <v>0</v>
      </c>
      <c r="K323" s="175"/>
      <c r="L323" s="173"/>
      <c r="M323" s="176">
        <f>L323-K323</f>
        <v>0</v>
      </c>
      <c r="N323" s="175"/>
      <c r="O323" s="175"/>
      <c r="P323" s="177">
        <f>O323-N323</f>
        <v>0</v>
      </c>
      <c r="Q323" s="172"/>
      <c r="R323" s="173"/>
      <c r="S323" s="176">
        <f>R323-Q323</f>
        <v>0</v>
      </c>
      <c r="T323" s="175"/>
      <c r="U323" s="173"/>
      <c r="V323" s="174">
        <f>U323-T323</f>
        <v>0</v>
      </c>
      <c r="W323" s="176"/>
      <c r="X323" s="173"/>
      <c r="Y323" s="54">
        <f>X323-W323</f>
        <v>0</v>
      </c>
      <c r="Z323" s="36">
        <f>(Y323+V323+S323+P323+J323+G323+M323)*24</f>
        <v>0</v>
      </c>
      <c r="AB323" s="219"/>
      <c r="AC323" s="220"/>
    </row>
    <row r="324" spans="1:29" ht="24.95" customHeight="1" thickBot="1" x14ac:dyDescent="0.3">
      <c r="A324" s="84"/>
      <c r="B324" s="85"/>
      <c r="C324" s="86"/>
      <c r="D324" s="87"/>
      <c r="E324" s="179"/>
      <c r="F324" s="180"/>
      <c r="G324" s="181"/>
      <c r="H324" s="179"/>
      <c r="I324" s="180"/>
      <c r="J324" s="179"/>
      <c r="K324" s="182"/>
      <c r="L324" s="180"/>
      <c r="M324" s="183"/>
      <c r="N324" s="182"/>
      <c r="O324" s="215"/>
      <c r="P324" s="184"/>
      <c r="Q324" s="179"/>
      <c r="R324" s="180"/>
      <c r="S324" s="183"/>
      <c r="T324" s="182"/>
      <c r="U324" s="168"/>
      <c r="V324" s="181"/>
      <c r="W324" s="183"/>
      <c r="X324" s="180"/>
      <c r="Y324" s="54"/>
      <c r="Z324" s="36"/>
      <c r="AB324" s="219"/>
      <c r="AC324" s="220"/>
    </row>
    <row r="325" spans="1:29" ht="24.95" customHeight="1" x14ac:dyDescent="0.25">
      <c r="A325" s="100" t="s">
        <v>51</v>
      </c>
      <c r="B325" s="106" t="s">
        <v>21</v>
      </c>
      <c r="C325" s="107">
        <v>37</v>
      </c>
      <c r="D325" s="108">
        <v>0.5</v>
      </c>
      <c r="E325" s="172"/>
      <c r="F325" s="173"/>
      <c r="G325" s="174">
        <f>F325-E325</f>
        <v>0</v>
      </c>
      <c r="H325" s="172"/>
      <c r="I325" s="173"/>
      <c r="J325" s="172">
        <f>I325-H325</f>
        <v>0</v>
      </c>
      <c r="K325" s="175"/>
      <c r="L325" s="173"/>
      <c r="M325" s="176">
        <f>L325-K325</f>
        <v>0</v>
      </c>
      <c r="N325" s="175"/>
      <c r="O325" s="175"/>
      <c r="P325" s="177">
        <f>O325-N325</f>
        <v>0</v>
      </c>
      <c r="Q325" s="172"/>
      <c r="R325" s="173"/>
      <c r="S325" s="176">
        <f>R325-Q325</f>
        <v>0</v>
      </c>
      <c r="T325" s="175"/>
      <c r="U325" s="173"/>
      <c r="V325" s="174">
        <f>U325-T325</f>
        <v>0</v>
      </c>
      <c r="W325" s="172"/>
      <c r="X325" s="173"/>
      <c r="Y325" s="54">
        <f>X325-W325</f>
        <v>0</v>
      </c>
      <c r="Z325" s="36">
        <f>(Y325+V325+S325+P325+J325+G325+M325)*24</f>
        <v>0</v>
      </c>
      <c r="AB325" s="219"/>
      <c r="AC325" s="220"/>
    </row>
    <row r="326" spans="1:29" ht="24.95" customHeight="1" thickBot="1" x14ac:dyDescent="0.3">
      <c r="A326" s="84" t="s">
        <v>23</v>
      </c>
      <c r="B326" s="85"/>
      <c r="C326" s="86"/>
      <c r="D326" s="87"/>
      <c r="E326" s="157"/>
      <c r="F326" s="158"/>
      <c r="G326" s="159"/>
      <c r="H326" s="157"/>
      <c r="I326" s="158"/>
      <c r="J326" s="157"/>
      <c r="K326" s="160"/>
      <c r="L326" s="158"/>
      <c r="M326" s="161"/>
      <c r="N326" s="160"/>
      <c r="O326" s="160"/>
      <c r="P326" s="162"/>
      <c r="Q326" s="157"/>
      <c r="R326" s="158"/>
      <c r="S326" s="161"/>
      <c r="T326" s="160"/>
      <c r="U326" s="158"/>
      <c r="V326" s="159"/>
      <c r="W326" s="160"/>
      <c r="X326" s="158"/>
      <c r="Y326" s="54"/>
      <c r="Z326" s="36"/>
      <c r="AB326" s="219"/>
      <c r="AC326" s="220"/>
    </row>
    <row r="327" spans="1:29" ht="24.95" customHeight="1" x14ac:dyDescent="0.25">
      <c r="A327" s="111" t="s">
        <v>52</v>
      </c>
      <c r="B327" s="79" t="s">
        <v>13</v>
      </c>
      <c r="C327" s="97">
        <v>37</v>
      </c>
      <c r="D327" s="98">
        <v>1</v>
      </c>
      <c r="E327" s="172"/>
      <c r="F327" s="173"/>
      <c r="G327" s="174">
        <f>F327-E327</f>
        <v>0</v>
      </c>
      <c r="H327" s="172"/>
      <c r="I327" s="173"/>
      <c r="J327" s="172">
        <f>I327-H327</f>
        <v>0</v>
      </c>
      <c r="K327" s="175"/>
      <c r="L327" s="173"/>
      <c r="M327" s="176">
        <f>L327-K327</f>
        <v>0</v>
      </c>
      <c r="N327" s="175"/>
      <c r="O327" s="212"/>
      <c r="P327" s="177">
        <f>O327-N327</f>
        <v>0</v>
      </c>
      <c r="Q327" s="172"/>
      <c r="R327" s="173"/>
      <c r="S327" s="176">
        <f>R327-Q327</f>
        <v>0</v>
      </c>
      <c r="T327" s="175"/>
      <c r="U327" s="173"/>
      <c r="V327" s="174">
        <f>U327-T327</f>
        <v>0</v>
      </c>
      <c r="W327" s="172"/>
      <c r="X327" s="173"/>
      <c r="Y327" s="56">
        <f>X327-W327</f>
        <v>0</v>
      </c>
      <c r="Z327" s="52">
        <f>(G327+J327+M327+P327+S327+V327+Y327)*24</f>
        <v>0</v>
      </c>
      <c r="AB327" s="219"/>
      <c r="AC327" s="220"/>
    </row>
    <row r="328" spans="1:29" ht="24.95" customHeight="1" thickBot="1" x14ac:dyDescent="0.3">
      <c r="A328" s="109"/>
      <c r="B328" s="85"/>
      <c r="C328" s="110"/>
      <c r="D328" s="87"/>
      <c r="E328" s="157"/>
      <c r="F328" s="158"/>
      <c r="G328" s="159"/>
      <c r="H328" s="157"/>
      <c r="I328" s="158"/>
      <c r="J328" s="157"/>
      <c r="K328" s="160"/>
      <c r="L328" s="158"/>
      <c r="M328" s="161"/>
      <c r="N328" s="160"/>
      <c r="O328" s="211"/>
      <c r="P328" s="162"/>
      <c r="Q328" s="157"/>
      <c r="R328" s="158"/>
      <c r="S328" s="161"/>
      <c r="T328" s="160"/>
      <c r="U328" s="158"/>
      <c r="V328" s="159"/>
      <c r="W328" s="160"/>
      <c r="X328" s="158"/>
      <c r="Y328" s="56"/>
      <c r="Z328" s="52"/>
      <c r="AB328" s="219"/>
      <c r="AC328" s="220"/>
    </row>
    <row r="329" spans="1:29" ht="24.95" customHeight="1" x14ac:dyDescent="0.25">
      <c r="A329" s="78" t="s">
        <v>53</v>
      </c>
      <c r="B329" s="99" t="s">
        <v>10</v>
      </c>
      <c r="C329" s="80">
        <v>37</v>
      </c>
      <c r="D329" s="81">
        <v>1</v>
      </c>
      <c r="E329" s="163"/>
      <c r="F329" s="164"/>
      <c r="G329" s="174">
        <f>F329-E329</f>
        <v>0</v>
      </c>
      <c r="H329" s="172"/>
      <c r="I329" s="173"/>
      <c r="J329" s="172">
        <f>I329-H329</f>
        <v>0</v>
      </c>
      <c r="K329" s="175"/>
      <c r="L329" s="173"/>
      <c r="M329" s="176">
        <f>L329-K329</f>
        <v>0</v>
      </c>
      <c r="N329" s="175"/>
      <c r="O329" s="212"/>
      <c r="P329" s="177">
        <f>O329-N329</f>
        <v>0</v>
      </c>
      <c r="Q329" s="172"/>
      <c r="R329" s="173"/>
      <c r="S329" s="176">
        <f>R329-Q329</f>
        <v>0</v>
      </c>
      <c r="T329" s="175"/>
      <c r="U329" s="173"/>
      <c r="V329" s="174">
        <f>U329-T329</f>
        <v>0</v>
      </c>
      <c r="W329" s="172"/>
      <c r="X329" s="173"/>
      <c r="Y329" s="54">
        <f>X329-W329</f>
        <v>0</v>
      </c>
      <c r="Z329" s="36">
        <f>(Y329+V329+S329+P329+J329+G329+M329)*24</f>
        <v>0</v>
      </c>
      <c r="AB329" s="219"/>
      <c r="AC329" s="220"/>
    </row>
    <row r="330" spans="1:29" ht="24.95" customHeight="1" thickBot="1" x14ac:dyDescent="0.3">
      <c r="A330" s="84"/>
      <c r="B330" s="85"/>
      <c r="C330" s="86"/>
      <c r="D330" s="87"/>
      <c r="E330" s="157"/>
      <c r="F330" s="158"/>
      <c r="G330" s="159"/>
      <c r="H330" s="157"/>
      <c r="I330" s="158"/>
      <c r="J330" s="157"/>
      <c r="K330" s="160"/>
      <c r="L330" s="158"/>
      <c r="M330" s="161"/>
      <c r="N330" s="160"/>
      <c r="O330" s="211"/>
      <c r="P330" s="162"/>
      <c r="Q330" s="157"/>
      <c r="R330" s="158"/>
      <c r="S330" s="161"/>
      <c r="T330" s="160"/>
      <c r="U330" s="158"/>
      <c r="V330" s="159"/>
      <c r="W330" s="157"/>
      <c r="X330" s="158"/>
      <c r="Y330" s="54"/>
      <c r="Z330" s="36"/>
      <c r="AB330" s="219"/>
      <c r="AC330" s="220"/>
    </row>
    <row r="331" spans="1:29" ht="24.95" customHeight="1" x14ac:dyDescent="0.25">
      <c r="A331" s="78" t="s">
        <v>54</v>
      </c>
      <c r="B331" s="99" t="s">
        <v>10</v>
      </c>
      <c r="C331" s="80">
        <v>37</v>
      </c>
      <c r="D331" s="81">
        <v>1</v>
      </c>
      <c r="E331" s="172"/>
      <c r="F331" s="173"/>
      <c r="G331" s="174">
        <f>F331-E331</f>
        <v>0</v>
      </c>
      <c r="H331" s="172"/>
      <c r="I331" s="173"/>
      <c r="J331" s="172">
        <f>I331-H331</f>
        <v>0</v>
      </c>
      <c r="K331" s="175"/>
      <c r="L331" s="173"/>
      <c r="M331" s="176">
        <f>L331-K331</f>
        <v>0</v>
      </c>
      <c r="N331" s="175"/>
      <c r="O331" s="175"/>
      <c r="P331" s="177">
        <f>O331-N331</f>
        <v>0</v>
      </c>
      <c r="Q331" s="172"/>
      <c r="R331" s="173"/>
      <c r="S331" s="176">
        <f>R331-Q331</f>
        <v>0</v>
      </c>
      <c r="T331" s="175"/>
      <c r="U331" s="173"/>
      <c r="V331" s="174">
        <f>U331-T331</f>
        <v>0</v>
      </c>
      <c r="W331" s="172"/>
      <c r="X331" s="173"/>
      <c r="Y331" s="54">
        <f>X331-W331</f>
        <v>0</v>
      </c>
      <c r="Z331" s="36">
        <f>(Y331+V331+S331+P331+J331+G331+M331)*24</f>
        <v>0</v>
      </c>
      <c r="AB331" s="219"/>
      <c r="AC331" s="220"/>
    </row>
    <row r="332" spans="1:29" ht="24.95" customHeight="1" thickBot="1" x14ac:dyDescent="0.3">
      <c r="A332" s="84"/>
      <c r="B332" s="85"/>
      <c r="C332" s="86"/>
      <c r="D332" s="87"/>
      <c r="E332" s="157"/>
      <c r="F332" s="158"/>
      <c r="G332" s="159"/>
      <c r="H332" s="157"/>
      <c r="I332" s="158"/>
      <c r="J332" s="157"/>
      <c r="K332" s="160"/>
      <c r="L332" s="158"/>
      <c r="M332" s="161"/>
      <c r="N332" s="160"/>
      <c r="O332" s="160"/>
      <c r="P332" s="162"/>
      <c r="Q332" s="157"/>
      <c r="R332" s="158"/>
      <c r="S332" s="161"/>
      <c r="T332" s="160"/>
      <c r="U332" s="158"/>
      <c r="V332" s="159"/>
      <c r="W332" s="157"/>
      <c r="X332" s="158"/>
      <c r="Y332" s="54"/>
      <c r="Z332" s="36"/>
      <c r="AB332" s="219"/>
      <c r="AC332" s="220"/>
    </row>
    <row r="333" spans="1:29" ht="24.95" customHeight="1" x14ac:dyDescent="0.25">
      <c r="A333" s="78" t="s">
        <v>55</v>
      </c>
      <c r="B333" s="99" t="s">
        <v>11</v>
      </c>
      <c r="C333" s="80">
        <v>37</v>
      </c>
      <c r="D333" s="81">
        <v>1</v>
      </c>
      <c r="E333" s="163"/>
      <c r="F333" s="164"/>
      <c r="G333" s="169">
        <f>F333-E333</f>
        <v>0</v>
      </c>
      <c r="H333" s="163"/>
      <c r="I333" s="164"/>
      <c r="J333" s="163">
        <f>I333-H333</f>
        <v>0</v>
      </c>
      <c r="K333" s="156"/>
      <c r="L333" s="164"/>
      <c r="M333" s="170">
        <f>L333-K333</f>
        <v>0</v>
      </c>
      <c r="N333" s="156"/>
      <c r="O333" s="156"/>
      <c r="P333" s="171">
        <f>O333-N333</f>
        <v>0</v>
      </c>
      <c r="Q333" s="163"/>
      <c r="R333" s="164"/>
      <c r="S333" s="170">
        <f>R333-Q333</f>
        <v>0</v>
      </c>
      <c r="T333" s="156"/>
      <c r="U333" s="164"/>
      <c r="V333" s="169">
        <f>U333-T333</f>
        <v>0</v>
      </c>
      <c r="W333" s="163"/>
      <c r="X333" s="164"/>
      <c r="Y333" s="56">
        <f>X333-W333</f>
        <v>0</v>
      </c>
      <c r="Z333" s="52">
        <f>(G333+J333+M333+P333+S333+V333+Y333)*24</f>
        <v>0</v>
      </c>
      <c r="AB333" s="219"/>
      <c r="AC333" s="220"/>
    </row>
    <row r="334" spans="1:29" ht="24.95" customHeight="1" thickBot="1" x14ac:dyDescent="0.3">
      <c r="A334" s="84"/>
      <c r="B334" s="85"/>
      <c r="C334" s="86"/>
      <c r="D334" s="87"/>
      <c r="E334" s="157"/>
      <c r="F334" s="158"/>
      <c r="G334" s="159"/>
      <c r="H334" s="157"/>
      <c r="I334" s="158"/>
      <c r="J334" s="157"/>
      <c r="K334" s="160"/>
      <c r="L334" s="158"/>
      <c r="M334" s="161"/>
      <c r="N334" s="160"/>
      <c r="O334" s="160"/>
      <c r="P334" s="162"/>
      <c r="Q334" s="157"/>
      <c r="R334" s="158"/>
      <c r="S334" s="161"/>
      <c r="T334" s="157"/>
      <c r="U334" s="158"/>
      <c r="V334" s="159"/>
      <c r="W334" s="157"/>
      <c r="X334" s="158"/>
      <c r="Y334" s="56"/>
      <c r="Z334" s="52"/>
      <c r="AB334" s="219"/>
      <c r="AC334" s="220"/>
    </row>
    <row r="335" spans="1:29" ht="24.95" customHeight="1" x14ac:dyDescent="0.25">
      <c r="A335" s="78" t="s">
        <v>1</v>
      </c>
      <c r="B335" s="99" t="s">
        <v>10</v>
      </c>
      <c r="C335" s="80">
        <v>37</v>
      </c>
      <c r="D335" s="81">
        <v>0.8</v>
      </c>
      <c r="E335" s="172"/>
      <c r="F335" s="173"/>
      <c r="G335" s="174">
        <f>F335-E335</f>
        <v>0</v>
      </c>
      <c r="H335" s="172"/>
      <c r="I335" s="173"/>
      <c r="J335" s="172">
        <f>I335-H335</f>
        <v>0</v>
      </c>
      <c r="K335" s="175"/>
      <c r="L335" s="173"/>
      <c r="M335" s="176">
        <f>L335-K335</f>
        <v>0</v>
      </c>
      <c r="N335" s="175"/>
      <c r="O335" s="212"/>
      <c r="P335" s="177">
        <f>O335-N335</f>
        <v>0</v>
      </c>
      <c r="Q335" s="172"/>
      <c r="R335" s="173"/>
      <c r="S335" s="176">
        <f>R335-Q335</f>
        <v>0</v>
      </c>
      <c r="T335" s="156"/>
      <c r="U335" s="164"/>
      <c r="V335" s="174">
        <f>U335-T335</f>
        <v>0</v>
      </c>
      <c r="W335" s="172"/>
      <c r="X335" s="173"/>
      <c r="Y335" s="54">
        <f>X335-W335</f>
        <v>0</v>
      </c>
      <c r="Z335" s="36">
        <f>(Y335+V335+S335+P335+J335+G335+M335)*24</f>
        <v>0</v>
      </c>
      <c r="AB335" s="219"/>
      <c r="AC335" s="220"/>
    </row>
    <row r="336" spans="1:29" ht="24.95" customHeight="1" thickBot="1" x14ac:dyDescent="0.3">
      <c r="A336" s="84"/>
      <c r="B336" s="85"/>
      <c r="C336" s="86"/>
      <c r="D336" s="87"/>
      <c r="E336" s="157"/>
      <c r="F336" s="158"/>
      <c r="G336" s="159"/>
      <c r="H336" s="157"/>
      <c r="I336" s="158"/>
      <c r="J336" s="157"/>
      <c r="K336" s="160"/>
      <c r="L336" s="158"/>
      <c r="M336" s="161"/>
      <c r="N336" s="160"/>
      <c r="O336" s="211"/>
      <c r="P336" s="162"/>
      <c r="Q336" s="157"/>
      <c r="R336" s="158"/>
      <c r="S336" s="161"/>
      <c r="T336" s="157"/>
      <c r="U336" s="158"/>
      <c r="V336" s="159"/>
      <c r="W336" s="157"/>
      <c r="X336" s="158"/>
      <c r="Y336" s="54"/>
      <c r="Z336" s="36"/>
      <c r="AB336" s="219"/>
      <c r="AC336" s="220"/>
    </row>
    <row r="337" spans="1:29" ht="24.95" customHeight="1" x14ac:dyDescent="0.25">
      <c r="A337" s="113" t="s">
        <v>56</v>
      </c>
      <c r="B337" s="101" t="s">
        <v>3</v>
      </c>
      <c r="C337" s="114">
        <v>37</v>
      </c>
      <c r="D337" s="115">
        <v>0.75</v>
      </c>
      <c r="E337" s="172"/>
      <c r="F337" s="173"/>
      <c r="G337" s="174">
        <f>F337-E337</f>
        <v>0</v>
      </c>
      <c r="H337" s="172"/>
      <c r="I337" s="173"/>
      <c r="J337" s="172">
        <f>I337-H337</f>
        <v>0</v>
      </c>
      <c r="K337" s="175"/>
      <c r="L337" s="173"/>
      <c r="M337" s="176">
        <f>L337-K337</f>
        <v>0</v>
      </c>
      <c r="N337" s="175"/>
      <c r="O337" s="175"/>
      <c r="P337" s="177">
        <f>O337-N337</f>
        <v>0</v>
      </c>
      <c r="Q337" s="172"/>
      <c r="R337" s="173"/>
      <c r="S337" s="176">
        <f>R337-Q337</f>
        <v>0</v>
      </c>
      <c r="T337" s="175"/>
      <c r="U337" s="175"/>
      <c r="V337" s="177">
        <f>U337-T337</f>
        <v>0</v>
      </c>
      <c r="W337" s="172"/>
      <c r="X337" s="173"/>
      <c r="Y337" s="54">
        <f>X337-W337</f>
        <v>0</v>
      </c>
      <c r="Z337" s="36">
        <f>(Y337+V337+S337+P337+J337+G337+M337)*24</f>
        <v>0</v>
      </c>
      <c r="AB337" s="219"/>
      <c r="AC337" s="220"/>
    </row>
    <row r="338" spans="1:29" ht="24.95" customHeight="1" thickBot="1" x14ac:dyDescent="0.3">
      <c r="A338" s="104"/>
      <c r="B338" s="85"/>
      <c r="C338" s="86"/>
      <c r="D338" s="87"/>
      <c r="E338" s="157"/>
      <c r="F338" s="158"/>
      <c r="G338" s="159"/>
      <c r="H338" s="157"/>
      <c r="I338" s="158"/>
      <c r="J338" s="157"/>
      <c r="K338" s="160"/>
      <c r="L338" s="158"/>
      <c r="M338" s="161"/>
      <c r="N338" s="160"/>
      <c r="O338" s="160"/>
      <c r="P338" s="162"/>
      <c r="Q338" s="157"/>
      <c r="R338" s="158"/>
      <c r="S338" s="161"/>
      <c r="T338" s="160"/>
      <c r="U338" s="160"/>
      <c r="V338" s="162"/>
      <c r="W338" s="157"/>
      <c r="X338" s="158"/>
      <c r="Y338" s="54"/>
      <c r="Z338" s="36"/>
      <c r="AB338" s="219"/>
      <c r="AC338" s="220"/>
    </row>
    <row r="339" spans="1:29" ht="24.95" customHeight="1" x14ac:dyDescent="0.25">
      <c r="A339" s="91" t="s">
        <v>57</v>
      </c>
      <c r="B339" s="99" t="s">
        <v>13</v>
      </c>
      <c r="C339" s="80">
        <v>37</v>
      </c>
      <c r="D339" s="81">
        <v>1</v>
      </c>
      <c r="E339" s="172"/>
      <c r="F339" s="173"/>
      <c r="G339" s="174">
        <f>F339-E339</f>
        <v>0</v>
      </c>
      <c r="H339" s="172"/>
      <c r="I339" s="173"/>
      <c r="J339" s="172">
        <f>I339-H339</f>
        <v>0</v>
      </c>
      <c r="K339" s="175"/>
      <c r="L339" s="173"/>
      <c r="M339" s="176">
        <f>L339-K339</f>
        <v>0</v>
      </c>
      <c r="N339" s="175"/>
      <c r="O339" s="175"/>
      <c r="P339" s="177">
        <f>O339-N339</f>
        <v>0</v>
      </c>
      <c r="Q339" s="172"/>
      <c r="R339" s="173"/>
      <c r="S339" s="176">
        <f>R339-Q339</f>
        <v>0</v>
      </c>
      <c r="T339" s="175"/>
      <c r="U339" s="173"/>
      <c r="V339" s="174">
        <f>U339-T339</f>
        <v>0</v>
      </c>
      <c r="W339" s="172"/>
      <c r="X339" s="173"/>
      <c r="Y339" s="54">
        <f>X339-W339</f>
        <v>0</v>
      </c>
      <c r="Z339" s="36">
        <f>(Y339+V339+S339+P339+J339+G339+M339)*24</f>
        <v>0</v>
      </c>
      <c r="AB339" s="219"/>
      <c r="AC339" s="220"/>
    </row>
    <row r="340" spans="1:29" ht="24.95" customHeight="1" thickBot="1" x14ac:dyDescent="0.3">
      <c r="A340" s="84"/>
      <c r="B340" s="85"/>
      <c r="C340" s="86"/>
      <c r="D340" s="87"/>
      <c r="E340" s="157"/>
      <c r="F340" s="158"/>
      <c r="G340" s="159"/>
      <c r="H340" s="157"/>
      <c r="I340" s="158"/>
      <c r="J340" s="157"/>
      <c r="K340" s="160"/>
      <c r="L340" s="158"/>
      <c r="M340" s="161"/>
      <c r="N340" s="160"/>
      <c r="O340" s="160"/>
      <c r="P340" s="162"/>
      <c r="Q340" s="157"/>
      <c r="R340" s="158"/>
      <c r="S340" s="161"/>
      <c r="T340" s="160"/>
      <c r="U340" s="162"/>
      <c r="V340" s="178"/>
      <c r="W340" s="157"/>
      <c r="X340" s="158"/>
      <c r="Y340" s="54"/>
      <c r="Z340" s="36"/>
      <c r="AB340" s="219"/>
      <c r="AC340" s="220"/>
    </row>
    <row r="341" spans="1:29" ht="24.95" customHeight="1" x14ac:dyDescent="0.25">
      <c r="A341" s="116" t="s">
        <v>36</v>
      </c>
      <c r="B341" s="117"/>
      <c r="C341" s="114"/>
      <c r="D341" s="115"/>
      <c r="E341" s="172"/>
      <c r="F341" s="173"/>
      <c r="G341" s="174">
        <f>F341-E341</f>
        <v>0</v>
      </c>
      <c r="H341" s="163"/>
      <c r="I341" s="164"/>
      <c r="J341" s="172">
        <f>I341-H341</f>
        <v>0</v>
      </c>
      <c r="K341" s="175"/>
      <c r="L341" s="173"/>
      <c r="M341" s="176">
        <f>L341-K341</f>
        <v>0</v>
      </c>
      <c r="N341" s="175"/>
      <c r="O341" s="173"/>
      <c r="P341" s="177">
        <f>O341-N341</f>
        <v>0</v>
      </c>
      <c r="Q341" s="172"/>
      <c r="R341" s="173"/>
      <c r="S341" s="176">
        <f>R341-Q341</f>
        <v>0</v>
      </c>
      <c r="T341" s="175"/>
      <c r="U341" s="173"/>
      <c r="V341" s="174">
        <f>U341-T341</f>
        <v>0</v>
      </c>
      <c r="W341" s="172"/>
      <c r="X341" s="173"/>
      <c r="Y341" s="54">
        <f>X341-W341</f>
        <v>0</v>
      </c>
      <c r="Z341" s="36">
        <f>(Y341+V341+S341+P341+J341+G341+M341)*24</f>
        <v>0</v>
      </c>
      <c r="AB341" s="219"/>
      <c r="AC341" s="220"/>
    </row>
    <row r="342" spans="1:29" ht="24.95" customHeight="1" thickBot="1" x14ac:dyDescent="0.3">
      <c r="A342" s="84"/>
      <c r="B342" s="85"/>
      <c r="C342" s="86"/>
      <c r="D342" s="87"/>
      <c r="E342" s="122"/>
      <c r="F342" s="216"/>
      <c r="G342" s="58"/>
      <c r="H342" s="128"/>
      <c r="I342" s="120"/>
      <c r="J342" s="58"/>
      <c r="K342" s="121"/>
      <c r="L342" s="120"/>
      <c r="M342" s="58"/>
      <c r="N342" s="121"/>
      <c r="O342" s="120"/>
      <c r="P342" s="62"/>
      <c r="Q342" s="88"/>
      <c r="R342" s="89"/>
      <c r="S342" s="58"/>
      <c r="T342" s="121"/>
      <c r="U342" s="120"/>
      <c r="V342" s="58"/>
      <c r="W342" s="121"/>
      <c r="X342" s="61"/>
      <c r="Y342" s="54"/>
      <c r="Z342" s="36"/>
      <c r="AB342" s="219"/>
      <c r="AC342" s="220"/>
    </row>
    <row r="343" spans="1:29" ht="24.95" customHeight="1" x14ac:dyDescent="0.25">
      <c r="A343" s="116" t="s">
        <v>37</v>
      </c>
      <c r="B343" s="117"/>
      <c r="C343" s="114"/>
      <c r="D343" s="115"/>
      <c r="E343" s="118"/>
      <c r="F343" s="95"/>
      <c r="G343" s="57">
        <f t="shared" ref="G343" si="25">F343-E343</f>
        <v>0</v>
      </c>
      <c r="H343" s="112"/>
      <c r="I343" s="83"/>
      <c r="J343" s="59">
        <f t="shared" ref="J343" si="26">I343-H343</f>
        <v>0</v>
      </c>
      <c r="K343" s="82"/>
      <c r="L343" s="95"/>
      <c r="M343" s="59">
        <f t="shared" ref="M343" si="27">L343-K343</f>
        <v>0</v>
      </c>
      <c r="N343" s="119"/>
      <c r="O343" s="217"/>
      <c r="P343" s="60">
        <f t="shared" ref="P343" si="28">O343-N343</f>
        <v>0</v>
      </c>
      <c r="Q343" s="112"/>
      <c r="R343" s="83"/>
      <c r="S343" s="59">
        <f t="shared" ref="S343" si="29">R343-Q343</f>
        <v>0</v>
      </c>
      <c r="T343" s="156"/>
      <c r="U343" s="164"/>
      <c r="V343" s="174">
        <f>U343-T343</f>
        <v>0</v>
      </c>
      <c r="W343" s="163"/>
      <c r="X343" s="164"/>
      <c r="Y343" s="54">
        <f>X343-W343</f>
        <v>0</v>
      </c>
      <c r="Z343" s="36">
        <f>(Y343+V343+S343+P343+J343+G343+M343)*24</f>
        <v>0</v>
      </c>
      <c r="AB343" s="219"/>
      <c r="AC343" s="220"/>
    </row>
    <row r="344" spans="1:29" ht="24.95" customHeight="1" thickBot="1" x14ac:dyDescent="0.3">
      <c r="A344" s="84"/>
      <c r="B344" s="85"/>
      <c r="C344" s="86"/>
      <c r="D344" s="87"/>
      <c r="E344" s="122"/>
      <c r="F344" s="216"/>
      <c r="G344" s="58"/>
      <c r="H344" s="128"/>
      <c r="I344" s="120"/>
      <c r="J344" s="58"/>
      <c r="K344" s="90"/>
      <c r="L344" s="89"/>
      <c r="M344" s="58"/>
      <c r="N344" s="121"/>
      <c r="O344" s="120"/>
      <c r="P344" s="63"/>
      <c r="Q344" s="121"/>
      <c r="R344" s="89"/>
      <c r="S344" s="58"/>
      <c r="T344" s="121"/>
      <c r="U344" s="120"/>
      <c r="V344" s="58"/>
      <c r="W344" s="122"/>
      <c r="X344" s="61"/>
      <c r="Y344" s="64"/>
      <c r="Z344" s="36"/>
      <c r="AB344" s="219"/>
      <c r="AC344" s="220"/>
    </row>
    <row r="345" spans="1:29" ht="24.95" customHeight="1" x14ac:dyDescent="0.25">
      <c r="A345" s="116" t="s">
        <v>37</v>
      </c>
      <c r="B345" s="117"/>
      <c r="C345" s="114"/>
      <c r="D345" s="115"/>
      <c r="E345" s="172"/>
      <c r="F345" s="173"/>
      <c r="G345" s="174">
        <f>F345-E345</f>
        <v>0</v>
      </c>
      <c r="H345" s="172"/>
      <c r="I345" s="173"/>
      <c r="J345" s="172">
        <f>I345-H345</f>
        <v>0</v>
      </c>
      <c r="K345" s="175"/>
      <c r="L345" s="173"/>
      <c r="M345" s="176">
        <f>L345-K345</f>
        <v>0</v>
      </c>
      <c r="N345" s="175"/>
      <c r="O345" s="173"/>
      <c r="P345" s="177">
        <f>O345-N345</f>
        <v>0</v>
      </c>
      <c r="Q345" s="172"/>
      <c r="R345" s="173"/>
      <c r="S345" s="176">
        <f>R345-Q345</f>
        <v>0</v>
      </c>
      <c r="T345" s="175"/>
      <c r="U345" s="173"/>
      <c r="V345" s="174">
        <f>U345-T345</f>
        <v>0</v>
      </c>
      <c r="W345" s="172"/>
      <c r="X345" s="173"/>
      <c r="Y345" s="54">
        <f>X345-W345</f>
        <v>0</v>
      </c>
      <c r="Z345" s="36">
        <f>(Y345+V345+S345+P345+J345+G345+M345)*24</f>
        <v>0</v>
      </c>
      <c r="AB345" s="219"/>
      <c r="AC345" s="220"/>
    </row>
    <row r="346" spans="1:29" ht="24.95" customHeight="1" thickBot="1" x14ac:dyDescent="0.3">
      <c r="A346" s="84"/>
      <c r="B346" s="85"/>
      <c r="C346" s="86"/>
      <c r="D346" s="87"/>
      <c r="E346" s="122"/>
      <c r="F346" s="216"/>
      <c r="G346" s="58"/>
      <c r="H346" s="128"/>
      <c r="I346" s="120"/>
      <c r="J346" s="58"/>
      <c r="K346" s="121"/>
      <c r="L346" s="120"/>
      <c r="M346" s="58"/>
      <c r="N346" s="121"/>
      <c r="O346" s="120"/>
      <c r="P346" s="62"/>
      <c r="Q346" s="88"/>
      <c r="R346" s="89"/>
      <c r="S346" s="58"/>
      <c r="T346" s="121"/>
      <c r="U346" s="120"/>
      <c r="V346" s="58"/>
      <c r="W346" s="121"/>
      <c r="X346" s="61"/>
      <c r="Y346" s="54"/>
      <c r="Z346" s="36"/>
      <c r="AB346" s="219"/>
      <c r="AC346" s="220"/>
    </row>
    <row r="347" spans="1:29" ht="24.95" customHeight="1" x14ac:dyDescent="0.25">
      <c r="A347" s="116" t="s">
        <v>37</v>
      </c>
      <c r="B347" s="117"/>
      <c r="C347" s="114"/>
      <c r="D347" s="115"/>
      <c r="E347" s="172"/>
      <c r="F347" s="173"/>
      <c r="G347" s="174">
        <f>F347-E347</f>
        <v>0</v>
      </c>
      <c r="H347" s="172"/>
      <c r="I347" s="173"/>
      <c r="J347" s="172">
        <f>I347-H347</f>
        <v>0</v>
      </c>
      <c r="K347" s="175"/>
      <c r="L347" s="173"/>
      <c r="M347" s="176">
        <f>L347-K347</f>
        <v>0</v>
      </c>
      <c r="N347" s="175"/>
      <c r="O347" s="173"/>
      <c r="P347" s="177">
        <f>O347-N347</f>
        <v>0</v>
      </c>
      <c r="Q347" s="172"/>
      <c r="R347" s="173"/>
      <c r="S347" s="176">
        <f>R347-Q347</f>
        <v>0</v>
      </c>
      <c r="T347" s="175"/>
      <c r="U347" s="173"/>
      <c r="V347" s="174">
        <f>U347-T347</f>
        <v>0</v>
      </c>
      <c r="W347" s="172"/>
      <c r="X347" s="173"/>
      <c r="Y347" s="54">
        <f>X347-W347</f>
        <v>0</v>
      </c>
      <c r="Z347" s="36">
        <f>(Y347+V347+S347+P347+J347+G347+M347)*24</f>
        <v>0</v>
      </c>
      <c r="AB347" s="219"/>
      <c r="AC347" s="220"/>
    </row>
    <row r="348" spans="1:29" ht="24.95" customHeight="1" thickBot="1" x14ac:dyDescent="0.3">
      <c r="A348" s="84"/>
      <c r="B348" s="85"/>
      <c r="C348" s="86"/>
      <c r="D348" s="87"/>
      <c r="E348" s="122"/>
      <c r="F348" s="216"/>
      <c r="G348" s="58"/>
      <c r="H348" s="128"/>
      <c r="I348" s="120"/>
      <c r="J348" s="58"/>
      <c r="K348" s="121"/>
      <c r="L348" s="120"/>
      <c r="M348" s="58"/>
      <c r="N348" s="121"/>
      <c r="O348" s="120"/>
      <c r="P348" s="62"/>
      <c r="Q348" s="88"/>
      <c r="R348" s="89"/>
      <c r="S348" s="58"/>
      <c r="T348" s="121"/>
      <c r="U348" s="120"/>
      <c r="V348" s="58"/>
      <c r="W348" s="121"/>
      <c r="X348" s="61"/>
      <c r="Y348" s="54"/>
      <c r="Z348" s="36"/>
      <c r="AB348" s="219"/>
      <c r="AC348" s="220"/>
    </row>
    <row r="349" spans="1:29" ht="24.95" customHeight="1" x14ac:dyDescent="0.25">
      <c r="A349" s="116" t="s">
        <v>37</v>
      </c>
      <c r="B349" s="117"/>
      <c r="C349" s="114"/>
      <c r="D349" s="115"/>
      <c r="E349" s="172"/>
      <c r="F349" s="173"/>
      <c r="G349" s="174">
        <f>F349-E349</f>
        <v>0</v>
      </c>
      <c r="H349" s="172"/>
      <c r="I349" s="173"/>
      <c r="J349" s="172">
        <f>I349-H349</f>
        <v>0</v>
      </c>
      <c r="K349" s="175"/>
      <c r="L349" s="173"/>
      <c r="M349" s="176">
        <f>L349-K349</f>
        <v>0</v>
      </c>
      <c r="N349" s="175"/>
      <c r="O349" s="173"/>
      <c r="P349" s="177">
        <f>O349-N349</f>
        <v>0</v>
      </c>
      <c r="Q349" s="172"/>
      <c r="R349" s="173"/>
      <c r="S349" s="176">
        <f>R349-Q349</f>
        <v>0</v>
      </c>
      <c r="T349" s="175"/>
      <c r="U349" s="173"/>
      <c r="V349" s="174">
        <f>U349-T349</f>
        <v>0</v>
      </c>
      <c r="W349" s="172"/>
      <c r="X349" s="173"/>
      <c r="Y349" s="54">
        <f>X349-W349</f>
        <v>0</v>
      </c>
      <c r="Z349" s="36">
        <f>(Y349+V349+S349+P349+J349+G349+M349)*24</f>
        <v>0</v>
      </c>
      <c r="AB349" s="219"/>
      <c r="AC349" s="220"/>
    </row>
    <row r="350" spans="1:29" ht="24.95" customHeight="1" thickBot="1" x14ac:dyDescent="0.3">
      <c r="A350" s="84"/>
      <c r="B350" s="85"/>
      <c r="C350" s="86"/>
      <c r="D350" s="87"/>
      <c r="E350" s="122"/>
      <c r="F350" s="216"/>
      <c r="G350" s="58"/>
      <c r="H350" s="128"/>
      <c r="I350" s="120"/>
      <c r="J350" s="58"/>
      <c r="K350" s="121"/>
      <c r="L350" s="120"/>
      <c r="M350" s="58"/>
      <c r="N350" s="121"/>
      <c r="O350" s="120"/>
      <c r="P350" s="62"/>
      <c r="Q350" s="88"/>
      <c r="R350" s="89"/>
      <c r="S350" s="58"/>
      <c r="T350" s="121"/>
      <c r="U350" s="120"/>
      <c r="V350" s="58"/>
      <c r="W350" s="121"/>
      <c r="X350" s="61"/>
      <c r="Y350" s="54"/>
      <c r="Z350" s="36"/>
      <c r="AB350" s="219"/>
      <c r="AC350" s="220"/>
    </row>
    <row r="351" spans="1:29" ht="24.95" customHeight="1" x14ac:dyDescent="0.25">
      <c r="A351" s="116" t="s">
        <v>37</v>
      </c>
      <c r="B351" s="117"/>
      <c r="C351" s="114"/>
      <c r="D351" s="115"/>
      <c r="E351" s="172"/>
      <c r="F351" s="173"/>
      <c r="G351" s="174">
        <f>F351-E351</f>
        <v>0</v>
      </c>
      <c r="H351" s="172"/>
      <c r="I351" s="173"/>
      <c r="J351" s="172">
        <f>I351-H351</f>
        <v>0</v>
      </c>
      <c r="K351" s="175"/>
      <c r="L351" s="173"/>
      <c r="M351" s="176">
        <f>L351-K351</f>
        <v>0</v>
      </c>
      <c r="N351" s="175"/>
      <c r="O351" s="173"/>
      <c r="P351" s="177">
        <f>O351-N351</f>
        <v>0</v>
      </c>
      <c r="Q351" s="172"/>
      <c r="R351" s="173"/>
      <c r="S351" s="176">
        <f>R351-Q351</f>
        <v>0</v>
      </c>
      <c r="T351" s="175"/>
      <c r="U351" s="173"/>
      <c r="V351" s="174">
        <f>U351-T351</f>
        <v>0</v>
      </c>
      <c r="W351" s="172"/>
      <c r="X351" s="173"/>
      <c r="Y351" s="54">
        <f>X351-W351</f>
        <v>0</v>
      </c>
      <c r="Z351" s="36">
        <f>(Y351+V351+S351+P351+J351+G351+M351)*24</f>
        <v>0</v>
      </c>
      <c r="AB351" s="219"/>
      <c r="AC351" s="220"/>
    </row>
    <row r="352" spans="1:29" ht="24.95" customHeight="1" thickBot="1" x14ac:dyDescent="0.3">
      <c r="A352" s="84"/>
      <c r="B352" s="85"/>
      <c r="C352" s="86"/>
      <c r="D352" s="87"/>
      <c r="E352" s="122"/>
      <c r="F352" s="216"/>
      <c r="G352" s="58"/>
      <c r="H352" s="128"/>
      <c r="I352" s="120"/>
      <c r="J352" s="58"/>
      <c r="K352" s="121"/>
      <c r="L352" s="120"/>
      <c r="M352" s="58"/>
      <c r="N352" s="121"/>
      <c r="O352" s="120"/>
      <c r="P352" s="62"/>
      <c r="Q352" s="88"/>
      <c r="R352" s="89"/>
      <c r="S352" s="58"/>
      <c r="T352" s="121"/>
      <c r="U352" s="120"/>
      <c r="V352" s="58"/>
      <c r="W352" s="121"/>
      <c r="X352" s="61"/>
      <c r="Y352" s="54"/>
      <c r="Z352" s="36"/>
      <c r="AB352" s="219"/>
      <c r="AC352" s="220"/>
    </row>
    <row r="353" spans="1:29" ht="24.95" customHeight="1" x14ac:dyDescent="0.25">
      <c r="A353" s="34"/>
      <c r="B353" s="123"/>
      <c r="C353" s="124"/>
      <c r="D353" s="125" t="s">
        <v>0</v>
      </c>
      <c r="E353" s="127">
        <f>SUMPRODUCT((E299:E352&gt;=7.25/24)*(E299:E352&lt;=9.49/24))-SUMPRODUCT(--(E299:E352={"CP","FORM","AT","MAT","AM","EM"}))</f>
        <v>0</v>
      </c>
      <c r="F353" s="154"/>
      <c r="G353" s="155"/>
      <c r="H353" s="127">
        <f>SUMPRODUCT((H299:H352&gt;=7.25/24)*(H299:H352&lt;=9.49/24))-SUMPRODUCT(--(H299:H352={"CP","FORM","AT","MAT","AM","EM"}))</f>
        <v>0</v>
      </c>
      <c r="I353" s="155"/>
      <c r="J353" s="155"/>
      <c r="K353" s="127">
        <f>SUMPRODUCT((K299:K352&gt;=7.25/24)*(K299:K352&lt;=9.49/24))-SUMPRODUCT(--(K299:K352={"CP","FORM","AT","MAT","AM","EM"}))</f>
        <v>0</v>
      </c>
      <c r="L353" s="155"/>
      <c r="M353" s="155"/>
      <c r="N353" s="127">
        <f>SUMPRODUCT((N299:N352&gt;=7.25/24)*(N299:N352&lt;=9.49/24))-SUMPRODUCT(--(N299:N352={"CP","FORM","AT","MAT","AM","EM"}))</f>
        <v>0</v>
      </c>
      <c r="O353" s="155"/>
      <c r="P353" s="155"/>
      <c r="Q353" s="127">
        <f>SUMPRODUCT((Q299:Q352&gt;=7.25/24)*(Q299:Q352&lt;=9.49/24))-SUMPRODUCT(--(Q299:Q352={"CP","FORM","AT","MAT","AM","EM"}))</f>
        <v>0</v>
      </c>
      <c r="R353" s="155"/>
      <c r="S353" s="155"/>
      <c r="T353" s="127">
        <f>SUMPRODUCT((T299:T352&gt;=7.25/24)*(T299:T352&lt;=9.49/24))-SUMPRODUCT(--(T299:T352={"CP","FORM","AT","MAT","AM","EM"}))</f>
        <v>0</v>
      </c>
      <c r="U353" s="74"/>
      <c r="V353" s="74"/>
      <c r="W353" s="127">
        <f>SUMPRODUCT((W299:W352&gt;=7.25/24)*(W299:W352&lt;=9.49/24))-SUMPRODUCT(--(W299:W352={"CP","FORM","AT","MAT","AM","EM"}))</f>
        <v>0</v>
      </c>
      <c r="X353" s="155"/>
      <c r="AB353" s="219"/>
      <c r="AC353" s="220"/>
    </row>
    <row r="354" spans="1:29" ht="24.95" customHeight="1" x14ac:dyDescent="0.25">
      <c r="A354" s="34"/>
      <c r="B354" s="123"/>
      <c r="C354" s="124"/>
      <c r="D354" s="126" t="s">
        <v>1</v>
      </c>
      <c r="E354" s="127">
        <f>SUMPRODUCT((E299:E352&gt;=14/24)*(E299:E352&lt;=16/24))-SUMPRODUCT(--(F299:F352={"CP","FORM","AT","MAT","AM","EM"}))</f>
        <v>0</v>
      </c>
      <c r="F354" s="154"/>
      <c r="G354" s="155"/>
      <c r="H354" s="127">
        <f>SUMPRODUCT((H299:H352&gt;=14/24)*(H299:H352&lt;=16/24))-SUMPRODUCT(--(I299:I352={"CP","FORM","AT","MAT","AM","EM"}))</f>
        <v>0</v>
      </c>
      <c r="I354" s="155"/>
      <c r="J354" s="155"/>
      <c r="K354" s="127">
        <f>SUMPRODUCT((K299:K352&gt;=14/24)*(K299:K352&lt;=16/24))-SUMPRODUCT(--(L299:L352={"CP","FORM","AT","MAT","AM","EM"}))</f>
        <v>0</v>
      </c>
      <c r="L354" s="155"/>
      <c r="M354" s="155"/>
      <c r="N354" s="127">
        <f>SUMPRODUCT((N299:N352&gt;=14/24)*(N299:N352&lt;=16/24))-SUMPRODUCT(--(O299:O352={"CP","FORM","AT","MAT","AM","EM"}))</f>
        <v>0</v>
      </c>
      <c r="O354" s="155"/>
      <c r="P354" s="155"/>
      <c r="Q354" s="127">
        <f>SUMPRODUCT((Q299:Q352&gt;=14/24)*(Q299:Q352&lt;=16/24))-SUMPRODUCT(--(R299:R352={"CP","FORM","AT","MAT","AM","EM"}))</f>
        <v>0</v>
      </c>
      <c r="R354" s="155"/>
      <c r="S354" s="155"/>
      <c r="T354" s="127">
        <f>SUMPRODUCT((T299:T352&gt;=14/24)*(T299:T352&lt;=16/24))-SUMPRODUCT(--(U299:U352={"CP","FORM","AT","MAT","AM","EM"}))</f>
        <v>0</v>
      </c>
      <c r="U354" s="155"/>
      <c r="V354" s="155"/>
      <c r="W354" s="127">
        <f>SUMPRODUCT((W299:W352&gt;=14/24)*(W299:W352&lt;=16/24))-SUMPRODUCT(--(X299:X352={"CP","FORM","AT","MAT","AM","EM"}))</f>
        <v>0</v>
      </c>
      <c r="X354" s="155"/>
      <c r="AB354" s="219"/>
      <c r="AC354" s="220"/>
    </row>
    <row r="355" spans="1:29" ht="24.95" customHeight="1" x14ac:dyDescent="0.25">
      <c r="AB355" s="219"/>
      <c r="AC355" s="220"/>
    </row>
    <row r="356" spans="1:29" ht="24.95" customHeight="1" thickBot="1" x14ac:dyDescent="0.3">
      <c r="A356" s="75" t="s">
        <v>38</v>
      </c>
      <c r="B356" s="34"/>
      <c r="C356" s="34"/>
      <c r="D356" s="34"/>
      <c r="E356" s="34"/>
      <c r="F356" s="34"/>
      <c r="H356" s="34"/>
      <c r="I356" s="34"/>
      <c r="K356" s="34"/>
      <c r="L356" s="34"/>
      <c r="N356" s="34"/>
      <c r="O356" s="34"/>
      <c r="Q356" s="34"/>
      <c r="R356" s="34"/>
      <c r="T356" s="34"/>
      <c r="U356" s="34"/>
      <c r="W356" s="34"/>
      <c r="X356" s="34"/>
      <c r="AB356" s="219"/>
      <c r="AC356" s="220"/>
    </row>
    <row r="357" spans="1:29" ht="24.95" customHeight="1" thickBot="1" x14ac:dyDescent="0.3">
      <c r="A357" s="218">
        <f>A298+1</f>
        <v>29</v>
      </c>
      <c r="B357" s="76" t="s">
        <v>2</v>
      </c>
      <c r="C357" s="76" t="s">
        <v>12</v>
      </c>
      <c r="D357" s="77" t="s">
        <v>4</v>
      </c>
      <c r="E357" s="232">
        <f>W298+1</f>
        <v>41834</v>
      </c>
      <c r="F357" s="233"/>
      <c r="G357" s="55"/>
      <c r="H357" s="226">
        <f>E357+1</f>
        <v>41835</v>
      </c>
      <c r="I357" s="227"/>
      <c r="J357" s="55"/>
      <c r="K357" s="226">
        <f>H357+1</f>
        <v>41836</v>
      </c>
      <c r="L357" s="227"/>
      <c r="M357" s="55"/>
      <c r="N357" s="228">
        <f>K357+1</f>
        <v>41837</v>
      </c>
      <c r="O357" s="229"/>
      <c r="P357" s="55"/>
      <c r="Q357" s="226">
        <f>N357+1</f>
        <v>41838</v>
      </c>
      <c r="R357" s="227"/>
      <c r="S357" s="55"/>
      <c r="T357" s="226">
        <f>Q357+1</f>
        <v>41839</v>
      </c>
      <c r="U357" s="227"/>
      <c r="V357" s="55"/>
      <c r="W357" s="226">
        <f>T357+1</f>
        <v>41840</v>
      </c>
      <c r="X357" s="227"/>
      <c r="Y357" s="51"/>
      <c r="Z357" s="37" t="s">
        <v>29</v>
      </c>
      <c r="AA357" s="220">
        <f>A357</f>
        <v>29</v>
      </c>
      <c r="AB357" s="220">
        <f>AA357+2</f>
        <v>31</v>
      </c>
      <c r="AC357" s="220">
        <f>AC298+1</f>
        <v>7</v>
      </c>
    </row>
    <row r="358" spans="1:29" ht="24.95" customHeight="1" x14ac:dyDescent="0.25">
      <c r="A358" s="78" t="s">
        <v>40</v>
      </c>
      <c r="B358" s="79" t="s">
        <v>13</v>
      </c>
      <c r="C358" s="80">
        <v>37</v>
      </c>
      <c r="D358" s="81">
        <v>1</v>
      </c>
      <c r="E358" s="172"/>
      <c r="F358" s="173"/>
      <c r="G358" s="169">
        <f>F358-E358</f>
        <v>0</v>
      </c>
      <c r="H358" s="163"/>
      <c r="I358" s="164"/>
      <c r="J358" s="163">
        <f>I358-H358</f>
        <v>0</v>
      </c>
      <c r="K358" s="156"/>
      <c r="L358" s="164"/>
      <c r="M358" s="170">
        <f>L358-K358</f>
        <v>0</v>
      </c>
      <c r="N358" s="156"/>
      <c r="O358" s="156"/>
      <c r="P358" s="171">
        <f>O358-N358</f>
        <v>0</v>
      </c>
      <c r="Q358" s="163"/>
      <c r="R358" s="164"/>
      <c r="S358" s="170">
        <f>R358-Q358</f>
        <v>0</v>
      </c>
      <c r="T358" s="156"/>
      <c r="U358" s="164"/>
      <c r="V358" s="169">
        <f>U358-T358</f>
        <v>0</v>
      </c>
      <c r="W358" s="163"/>
      <c r="X358" s="164"/>
      <c r="Y358" s="53">
        <f>X358-W358</f>
        <v>0</v>
      </c>
      <c r="Z358" s="36">
        <f>(Y358+V358+S358+P358+J358+G358+M358)*24</f>
        <v>0</v>
      </c>
      <c r="AB358" s="219"/>
      <c r="AC358" s="220"/>
    </row>
    <row r="359" spans="1:29" ht="24.95" customHeight="1" thickBot="1" x14ac:dyDescent="0.3">
      <c r="A359" s="84"/>
      <c r="B359" s="85"/>
      <c r="C359" s="86"/>
      <c r="D359" s="87"/>
      <c r="E359" s="157"/>
      <c r="F359" s="158"/>
      <c r="G359" s="159"/>
      <c r="H359" s="157"/>
      <c r="I359" s="158"/>
      <c r="J359" s="157"/>
      <c r="K359" s="160"/>
      <c r="L359" s="158"/>
      <c r="M359" s="161"/>
      <c r="N359" s="160"/>
      <c r="O359" s="160"/>
      <c r="P359" s="162"/>
      <c r="Q359" s="157"/>
      <c r="R359" s="158"/>
      <c r="S359" s="161"/>
      <c r="T359" s="160"/>
      <c r="U359" s="158"/>
      <c r="V359" s="159"/>
      <c r="W359" s="157"/>
      <c r="X359" s="158"/>
      <c r="Y359" s="54"/>
      <c r="Z359" s="36"/>
      <c r="AB359" s="219"/>
      <c r="AC359" s="220"/>
    </row>
    <row r="360" spans="1:29" ht="24.95" customHeight="1" thickBot="1" x14ac:dyDescent="0.3">
      <c r="A360" s="91" t="s">
        <v>35</v>
      </c>
      <c r="B360" s="92" t="s">
        <v>10</v>
      </c>
      <c r="C360" s="93">
        <v>37</v>
      </c>
      <c r="D360" s="94">
        <v>1</v>
      </c>
      <c r="E360" s="163"/>
      <c r="F360" s="164"/>
      <c r="G360" s="169">
        <f>F360-E360</f>
        <v>0</v>
      </c>
      <c r="H360" s="163"/>
      <c r="I360" s="164"/>
      <c r="J360" s="163">
        <f>I360-H360</f>
        <v>0</v>
      </c>
      <c r="K360" s="156"/>
      <c r="L360" s="156"/>
      <c r="M360" s="169">
        <f>L360-K360</f>
        <v>0</v>
      </c>
      <c r="N360" s="172"/>
      <c r="O360" s="210"/>
      <c r="P360" s="171">
        <f>O360-N360</f>
        <v>0</v>
      </c>
      <c r="Q360" s="163"/>
      <c r="R360" s="164"/>
      <c r="S360" s="170">
        <f>R360-Q360</f>
        <v>0</v>
      </c>
      <c r="T360" s="156"/>
      <c r="U360" s="164"/>
      <c r="V360" s="181">
        <f>U360-T360</f>
        <v>0</v>
      </c>
      <c r="W360" s="172"/>
      <c r="X360" s="173"/>
      <c r="Y360" s="54">
        <f>X360-W360</f>
        <v>0</v>
      </c>
      <c r="Z360" s="36">
        <f>(Y360+V360+S360+P360+J360+G360+M360)*24</f>
        <v>0</v>
      </c>
      <c r="AB360" s="219"/>
      <c r="AC360" s="220"/>
    </row>
    <row r="361" spans="1:29" ht="24.95" customHeight="1" thickBot="1" x14ac:dyDescent="0.3">
      <c r="A361" s="84"/>
      <c r="B361" s="85"/>
      <c r="C361" s="86"/>
      <c r="D361" s="87"/>
      <c r="E361" s="157"/>
      <c r="F361" s="158"/>
      <c r="G361" s="165"/>
      <c r="H361" s="157"/>
      <c r="I361" s="158"/>
      <c r="J361" s="157"/>
      <c r="K361" s="160"/>
      <c r="L361" s="160"/>
      <c r="M361" s="159"/>
      <c r="N361" s="157"/>
      <c r="O361" s="211"/>
      <c r="P361" s="162"/>
      <c r="Q361" s="157"/>
      <c r="R361" s="158"/>
      <c r="S361" s="161"/>
      <c r="T361" s="160"/>
      <c r="U361" s="158"/>
      <c r="V361" s="166"/>
      <c r="W361" s="167"/>
      <c r="X361" s="168"/>
      <c r="Y361" s="54"/>
      <c r="Z361" s="36"/>
      <c r="AB361" s="219"/>
      <c r="AC361" s="220"/>
    </row>
    <row r="362" spans="1:29" ht="24.95" customHeight="1" x14ac:dyDescent="0.25">
      <c r="A362" s="96" t="s">
        <v>41</v>
      </c>
      <c r="B362" s="79" t="s">
        <v>22</v>
      </c>
      <c r="C362" s="97">
        <v>37</v>
      </c>
      <c r="D362" s="98">
        <v>1</v>
      </c>
      <c r="E362" s="175"/>
      <c r="F362" s="173"/>
      <c r="G362" s="174">
        <f>F362-E362</f>
        <v>0</v>
      </c>
      <c r="H362" s="172"/>
      <c r="I362" s="173"/>
      <c r="J362" s="172">
        <f>I362-H362</f>
        <v>0</v>
      </c>
      <c r="K362" s="175"/>
      <c r="L362" s="173"/>
      <c r="M362" s="176">
        <f>L362-K362</f>
        <v>0</v>
      </c>
      <c r="N362" s="175"/>
      <c r="O362" s="175"/>
      <c r="P362" s="177">
        <f>O362-N362</f>
        <v>0</v>
      </c>
      <c r="Q362" s="172"/>
      <c r="R362" s="173"/>
      <c r="S362" s="176">
        <f>R362-Q362</f>
        <v>0</v>
      </c>
      <c r="T362" s="175"/>
      <c r="U362" s="173"/>
      <c r="V362" s="174">
        <f>U362-T362</f>
        <v>0</v>
      </c>
      <c r="W362" s="172"/>
      <c r="X362" s="173"/>
      <c r="Y362" s="54">
        <f>X362-W362</f>
        <v>0</v>
      </c>
      <c r="Z362" s="36">
        <f>(Y362+V362+S362+P362+J362+G362+M362)*24</f>
        <v>0</v>
      </c>
      <c r="AB362" s="219"/>
      <c r="AC362" s="220"/>
    </row>
    <row r="363" spans="1:29" ht="24.95" customHeight="1" thickBot="1" x14ac:dyDescent="0.3">
      <c r="A363" s="84"/>
      <c r="B363" s="85"/>
      <c r="C363" s="86"/>
      <c r="D363" s="87"/>
      <c r="E363" s="160"/>
      <c r="F363" s="158"/>
      <c r="G363" s="159"/>
      <c r="H363" s="157"/>
      <c r="I363" s="158"/>
      <c r="J363" s="157"/>
      <c r="K363" s="160"/>
      <c r="L363" s="158"/>
      <c r="M363" s="161"/>
      <c r="N363" s="160"/>
      <c r="O363" s="160"/>
      <c r="P363" s="162"/>
      <c r="Q363" s="157"/>
      <c r="R363" s="158"/>
      <c r="S363" s="161"/>
      <c r="T363" s="160"/>
      <c r="U363" s="158"/>
      <c r="V363" s="159"/>
      <c r="W363" s="157"/>
      <c r="X363" s="158"/>
      <c r="Y363" s="54"/>
      <c r="Z363" s="36"/>
      <c r="AB363" s="219"/>
      <c r="AC363" s="220"/>
    </row>
    <row r="364" spans="1:29" ht="24.95" customHeight="1" x14ac:dyDescent="0.25">
      <c r="A364" s="78" t="s">
        <v>42</v>
      </c>
      <c r="B364" s="99" t="s">
        <v>13</v>
      </c>
      <c r="C364" s="80">
        <v>37</v>
      </c>
      <c r="D364" s="81">
        <v>1</v>
      </c>
      <c r="E364" s="172"/>
      <c r="F364" s="173"/>
      <c r="G364" s="174">
        <f>F364-E364</f>
        <v>0</v>
      </c>
      <c r="H364" s="172"/>
      <c r="I364" s="173"/>
      <c r="J364" s="172">
        <f>I364-H364</f>
        <v>0</v>
      </c>
      <c r="K364" s="175"/>
      <c r="L364" s="173"/>
      <c r="M364" s="176">
        <f>L364-K364</f>
        <v>0</v>
      </c>
      <c r="N364" s="175"/>
      <c r="O364" s="212"/>
      <c r="P364" s="177">
        <f>O364-N364</f>
        <v>0</v>
      </c>
      <c r="Q364" s="172"/>
      <c r="R364" s="173"/>
      <c r="S364" s="176">
        <f>R364-Q364</f>
        <v>0</v>
      </c>
      <c r="T364" s="175"/>
      <c r="U364" s="173"/>
      <c r="V364" s="174">
        <f>U364-T364</f>
        <v>0</v>
      </c>
      <c r="W364" s="172"/>
      <c r="X364" s="173"/>
      <c r="Y364" s="54">
        <f>X364-W364</f>
        <v>0</v>
      </c>
      <c r="Z364" s="36">
        <f>(Y364+V364+S364+P364+J364+G364+M364)*24</f>
        <v>0</v>
      </c>
      <c r="AB364" s="219"/>
      <c r="AC364" s="220"/>
    </row>
    <row r="365" spans="1:29" ht="24.95" customHeight="1" thickBot="1" x14ac:dyDescent="0.3">
      <c r="A365" s="84"/>
      <c r="B365" s="85"/>
      <c r="C365" s="86"/>
      <c r="D365" s="87"/>
      <c r="E365" s="157"/>
      <c r="F365" s="158"/>
      <c r="G365" s="159"/>
      <c r="H365" s="157"/>
      <c r="I365" s="158"/>
      <c r="J365" s="157"/>
      <c r="K365" s="160"/>
      <c r="L365" s="158"/>
      <c r="M365" s="161"/>
      <c r="N365" s="160"/>
      <c r="O365" s="211"/>
      <c r="P365" s="162"/>
      <c r="Q365" s="157"/>
      <c r="R365" s="158"/>
      <c r="S365" s="161"/>
      <c r="T365" s="160"/>
      <c r="U365" s="158"/>
      <c r="V365" s="159"/>
      <c r="W365" s="157"/>
      <c r="X365" s="158"/>
      <c r="Y365" s="54"/>
      <c r="Z365" s="36"/>
      <c r="AB365" s="219"/>
      <c r="AC365" s="220"/>
    </row>
    <row r="366" spans="1:29" ht="24.95" customHeight="1" x14ac:dyDescent="0.25">
      <c r="A366" s="100" t="s">
        <v>43</v>
      </c>
      <c r="B366" s="101" t="s">
        <v>3</v>
      </c>
      <c r="C366" s="102">
        <v>37</v>
      </c>
      <c r="D366" s="103">
        <v>1</v>
      </c>
      <c r="E366" s="163"/>
      <c r="F366" s="164"/>
      <c r="G366" s="169">
        <f>F366-E366</f>
        <v>0</v>
      </c>
      <c r="H366" s="163"/>
      <c r="I366" s="164"/>
      <c r="J366" s="163">
        <f>I366-H366</f>
        <v>0</v>
      </c>
      <c r="K366" s="156"/>
      <c r="L366" s="164"/>
      <c r="M366" s="170">
        <f>L366-K366</f>
        <v>0</v>
      </c>
      <c r="N366" s="156"/>
      <c r="O366" s="156"/>
      <c r="P366" s="171">
        <f>O366-N366</f>
        <v>0</v>
      </c>
      <c r="Q366" s="163"/>
      <c r="R366" s="164"/>
      <c r="S366" s="170">
        <f>R366-Q366</f>
        <v>0</v>
      </c>
      <c r="T366" s="156"/>
      <c r="U366" s="164"/>
      <c r="V366" s="169">
        <f>U366-T366</f>
        <v>0</v>
      </c>
      <c r="W366" s="163"/>
      <c r="X366" s="164"/>
      <c r="Y366" s="54">
        <f>X366-W366</f>
        <v>0</v>
      </c>
      <c r="Z366" s="36">
        <f>(Y366+V366+S366+P366+J366+G366+M366)*24</f>
        <v>0</v>
      </c>
      <c r="AB366" s="219"/>
      <c r="AC366" s="220"/>
    </row>
    <row r="367" spans="1:29" ht="24.95" customHeight="1" thickBot="1" x14ac:dyDescent="0.3">
      <c r="A367" s="84"/>
      <c r="B367" s="85"/>
      <c r="C367" s="86"/>
      <c r="D367" s="87"/>
      <c r="E367" s="157"/>
      <c r="F367" s="158"/>
      <c r="G367" s="159"/>
      <c r="H367" s="157"/>
      <c r="I367" s="158"/>
      <c r="J367" s="157"/>
      <c r="K367" s="160"/>
      <c r="L367" s="158"/>
      <c r="M367" s="161"/>
      <c r="N367" s="160"/>
      <c r="O367" s="160"/>
      <c r="P367" s="162"/>
      <c r="Q367" s="157"/>
      <c r="R367" s="158"/>
      <c r="S367" s="161"/>
      <c r="T367" s="160"/>
      <c r="U367" s="158"/>
      <c r="V367" s="159"/>
      <c r="W367" s="157"/>
      <c r="X367" s="158"/>
      <c r="Y367" s="54"/>
      <c r="Z367" s="36"/>
      <c r="AB367" s="219"/>
      <c r="AC367" s="220"/>
    </row>
    <row r="368" spans="1:29" ht="24.95" customHeight="1" x14ac:dyDescent="0.25">
      <c r="A368" s="100" t="s">
        <v>44</v>
      </c>
      <c r="B368" s="101" t="s">
        <v>24</v>
      </c>
      <c r="C368" s="102">
        <v>37</v>
      </c>
      <c r="D368" s="103">
        <v>1</v>
      </c>
      <c r="E368" s="172"/>
      <c r="F368" s="173"/>
      <c r="G368" s="174">
        <f>F368-E368</f>
        <v>0</v>
      </c>
      <c r="H368" s="172"/>
      <c r="I368" s="173"/>
      <c r="J368" s="172">
        <f>I368-H368</f>
        <v>0</v>
      </c>
      <c r="K368" s="163"/>
      <c r="L368" s="164"/>
      <c r="M368" s="176">
        <f>L368-K368</f>
        <v>0</v>
      </c>
      <c r="N368" s="175"/>
      <c r="O368" s="175"/>
      <c r="P368" s="177">
        <f>O368-N368</f>
        <v>0</v>
      </c>
      <c r="Q368" s="163"/>
      <c r="R368" s="164"/>
      <c r="S368" s="176">
        <f>R368-Q368</f>
        <v>0</v>
      </c>
      <c r="T368" s="156"/>
      <c r="U368" s="164"/>
      <c r="V368" s="174">
        <f>U368-T368</f>
        <v>0</v>
      </c>
      <c r="W368" s="172"/>
      <c r="X368" s="173"/>
      <c r="Y368" s="54">
        <f>X368-W368</f>
        <v>0</v>
      </c>
      <c r="Z368" s="36">
        <f>(Y368+V368+S368+P368+J368+G368+M368)*24</f>
        <v>0</v>
      </c>
      <c r="AB368" s="219"/>
      <c r="AC368" s="220"/>
    </row>
    <row r="369" spans="1:29" ht="24.95" customHeight="1" thickBot="1" x14ac:dyDescent="0.3">
      <c r="A369" s="104" t="s">
        <v>25</v>
      </c>
      <c r="B369" s="85"/>
      <c r="C369" s="86"/>
      <c r="D369" s="87"/>
      <c r="E369" s="157"/>
      <c r="F369" s="158"/>
      <c r="G369" s="159"/>
      <c r="H369" s="157"/>
      <c r="I369" s="158"/>
      <c r="J369" s="157"/>
      <c r="K369" s="160"/>
      <c r="L369" s="158"/>
      <c r="M369" s="161"/>
      <c r="N369" s="160"/>
      <c r="O369" s="160"/>
      <c r="P369" s="162"/>
      <c r="Q369" s="157"/>
      <c r="R369" s="158"/>
      <c r="S369" s="161"/>
      <c r="T369" s="160"/>
      <c r="U369" s="158"/>
      <c r="V369" s="178"/>
      <c r="W369" s="157"/>
      <c r="X369" s="158"/>
      <c r="Y369" s="54"/>
      <c r="Z369" s="36"/>
      <c r="AB369" s="219"/>
      <c r="AC369" s="220"/>
    </row>
    <row r="370" spans="1:29" ht="24.95" customHeight="1" x14ac:dyDescent="0.25">
      <c r="A370" s="78" t="s">
        <v>45</v>
      </c>
      <c r="B370" s="99" t="s">
        <v>10</v>
      </c>
      <c r="C370" s="80">
        <v>37</v>
      </c>
      <c r="D370" s="81">
        <v>1</v>
      </c>
      <c r="E370" s="163"/>
      <c r="F370" s="164"/>
      <c r="G370" s="169">
        <f>F370-E370</f>
        <v>0</v>
      </c>
      <c r="H370" s="163"/>
      <c r="I370" s="164"/>
      <c r="J370" s="163">
        <f>I370-H370</f>
        <v>0</v>
      </c>
      <c r="K370" s="163"/>
      <c r="L370" s="164"/>
      <c r="M370" s="170">
        <f>L370-K370</f>
        <v>0</v>
      </c>
      <c r="N370" s="163"/>
      <c r="O370" s="164"/>
      <c r="P370" s="171">
        <f>O370-N370</f>
        <v>0</v>
      </c>
      <c r="Q370" s="163"/>
      <c r="R370" s="164"/>
      <c r="S370" s="170">
        <f>R370-Q370</f>
        <v>0</v>
      </c>
      <c r="T370" s="156"/>
      <c r="U370" s="164"/>
      <c r="V370" s="169">
        <f>U370-T370</f>
        <v>0</v>
      </c>
      <c r="W370" s="163"/>
      <c r="X370" s="164"/>
      <c r="Y370" s="54">
        <f>X370-W370</f>
        <v>0</v>
      </c>
      <c r="Z370" s="36">
        <f>(Y370+V370+S370+P370+J370+G370+M370)*24</f>
        <v>0</v>
      </c>
      <c r="AB370" s="219"/>
      <c r="AC370" s="220"/>
    </row>
    <row r="371" spans="1:29" ht="24.95" customHeight="1" thickBot="1" x14ac:dyDescent="0.3">
      <c r="A371" s="84"/>
      <c r="B371" s="85"/>
      <c r="C371" s="86"/>
      <c r="D371" s="87"/>
      <c r="E371" s="213"/>
      <c r="F371" s="158"/>
      <c r="G371" s="159"/>
      <c r="H371" s="213"/>
      <c r="I371" s="158"/>
      <c r="J371" s="157"/>
      <c r="K371" s="213"/>
      <c r="L371" s="158"/>
      <c r="M371" s="161"/>
      <c r="N371" s="213"/>
      <c r="O371" s="158"/>
      <c r="P371" s="162"/>
      <c r="Q371" s="160"/>
      <c r="R371" s="158"/>
      <c r="S371" s="161"/>
      <c r="T371" s="160"/>
      <c r="U371" s="158"/>
      <c r="V371" s="159"/>
      <c r="W371" s="157"/>
      <c r="X371" s="158"/>
      <c r="Y371" s="54"/>
      <c r="Z371" s="36"/>
      <c r="AB371" s="219"/>
      <c r="AC371" s="220"/>
    </row>
    <row r="372" spans="1:29" ht="24.95" customHeight="1" x14ac:dyDescent="0.25">
      <c r="A372" s="78" t="s">
        <v>46</v>
      </c>
      <c r="B372" s="99" t="s">
        <v>10</v>
      </c>
      <c r="C372" s="80">
        <v>37</v>
      </c>
      <c r="D372" s="98">
        <v>1</v>
      </c>
      <c r="E372" s="163"/>
      <c r="F372" s="164"/>
      <c r="G372" s="169">
        <f>F372-E372</f>
        <v>0</v>
      </c>
      <c r="H372" s="163"/>
      <c r="I372" s="164"/>
      <c r="J372" s="163">
        <f>I372-H372</f>
        <v>0</v>
      </c>
      <c r="K372" s="156"/>
      <c r="L372" s="164"/>
      <c r="M372" s="170">
        <f>L372-K372</f>
        <v>0</v>
      </c>
      <c r="N372" s="156"/>
      <c r="O372" s="210"/>
      <c r="P372" s="171">
        <f>O372-N372</f>
        <v>0</v>
      </c>
      <c r="Q372" s="163"/>
      <c r="R372" s="164"/>
      <c r="S372" s="170">
        <f>R372-Q372</f>
        <v>0</v>
      </c>
      <c r="T372" s="156"/>
      <c r="U372" s="164"/>
      <c r="V372" s="169">
        <f>U372-T372</f>
        <v>0</v>
      </c>
      <c r="W372" s="163"/>
      <c r="X372" s="164"/>
      <c r="Y372" s="54">
        <f>X372-W372</f>
        <v>0</v>
      </c>
      <c r="Z372" s="36">
        <f>(Y372+V372+S372+P372+J372+G372+M372)*24</f>
        <v>0</v>
      </c>
      <c r="AB372" s="219"/>
      <c r="AC372" s="220"/>
    </row>
    <row r="373" spans="1:29" ht="24.95" customHeight="1" thickBot="1" x14ac:dyDescent="0.3">
      <c r="A373" s="84"/>
      <c r="B373" s="85"/>
      <c r="C373" s="86"/>
      <c r="D373" s="87"/>
      <c r="E373" s="157"/>
      <c r="F373" s="158"/>
      <c r="G373" s="159"/>
      <c r="H373" s="157"/>
      <c r="I373" s="158"/>
      <c r="J373" s="157"/>
      <c r="K373" s="160"/>
      <c r="L373" s="158"/>
      <c r="M373" s="161"/>
      <c r="N373" s="160"/>
      <c r="O373" s="211"/>
      <c r="P373" s="162"/>
      <c r="Q373" s="157"/>
      <c r="R373" s="158"/>
      <c r="S373" s="161"/>
      <c r="T373" s="160"/>
      <c r="U373" s="158"/>
      <c r="V373" s="159"/>
      <c r="W373" s="157"/>
      <c r="X373" s="158"/>
      <c r="Y373" s="54"/>
      <c r="Z373" s="36"/>
      <c r="AB373" s="219"/>
      <c r="AC373" s="220"/>
    </row>
    <row r="374" spans="1:29" ht="24.95" customHeight="1" x14ac:dyDescent="0.25">
      <c r="A374" s="105" t="s">
        <v>47</v>
      </c>
      <c r="B374" s="106" t="s">
        <v>21</v>
      </c>
      <c r="C374" s="107">
        <v>37</v>
      </c>
      <c r="D374" s="108">
        <v>0.5</v>
      </c>
      <c r="E374" s="163"/>
      <c r="F374" s="164"/>
      <c r="G374" s="169">
        <f>F374-E374</f>
        <v>0</v>
      </c>
      <c r="H374" s="163"/>
      <c r="I374" s="164"/>
      <c r="J374" s="163">
        <f>I374-H374</f>
        <v>0</v>
      </c>
      <c r="K374" s="175"/>
      <c r="L374" s="173"/>
      <c r="M374" s="170">
        <f>L374-K374</f>
        <v>0</v>
      </c>
      <c r="N374" s="156"/>
      <c r="O374" s="210"/>
      <c r="P374" s="171">
        <f>O374-N374</f>
        <v>0</v>
      </c>
      <c r="Q374" s="163"/>
      <c r="R374" s="164"/>
      <c r="S374" s="170">
        <f>R374-Q374</f>
        <v>0</v>
      </c>
      <c r="T374" s="175"/>
      <c r="U374" s="173"/>
      <c r="V374" s="174">
        <f>U374-T374</f>
        <v>0</v>
      </c>
      <c r="W374" s="172"/>
      <c r="X374" s="173"/>
      <c r="Y374" s="54">
        <f>X374-W374</f>
        <v>0</v>
      </c>
      <c r="Z374" s="36">
        <f>(Y374+V374+S374+P374+J374+G374+M374)*24</f>
        <v>0</v>
      </c>
      <c r="AB374" s="219"/>
      <c r="AC374" s="220"/>
    </row>
    <row r="375" spans="1:29" ht="24.95" customHeight="1" thickBot="1" x14ac:dyDescent="0.3">
      <c r="A375" s="109" t="s">
        <v>23</v>
      </c>
      <c r="B375" s="85"/>
      <c r="C375" s="110"/>
      <c r="D375" s="87"/>
      <c r="E375" s="157"/>
      <c r="F375" s="158"/>
      <c r="G375" s="159"/>
      <c r="H375" s="214"/>
      <c r="I375" s="158"/>
      <c r="J375" s="157"/>
      <c r="K375" s="157"/>
      <c r="L375" s="158"/>
      <c r="M375" s="161"/>
      <c r="N375" s="157"/>
      <c r="O375" s="211"/>
      <c r="P375" s="162"/>
      <c r="Q375" s="214"/>
      <c r="R375" s="158"/>
      <c r="S375" s="161"/>
      <c r="T375" s="160"/>
      <c r="U375" s="158"/>
      <c r="V375" s="159"/>
      <c r="W375" s="157"/>
      <c r="X375" s="158"/>
      <c r="Y375" s="54"/>
      <c r="Z375" s="36"/>
      <c r="AB375" s="219"/>
      <c r="AC375" s="220"/>
    </row>
    <row r="376" spans="1:29" ht="24.95" customHeight="1" x14ac:dyDescent="0.25">
      <c r="A376" s="78" t="s">
        <v>48</v>
      </c>
      <c r="B376" s="99" t="s">
        <v>13</v>
      </c>
      <c r="C376" s="80">
        <v>37</v>
      </c>
      <c r="D376" s="81">
        <v>0.75</v>
      </c>
      <c r="E376" s="163"/>
      <c r="F376" s="164"/>
      <c r="G376" s="169">
        <f>F376-E376</f>
        <v>0</v>
      </c>
      <c r="H376" s="156"/>
      <c r="I376" s="164"/>
      <c r="J376" s="163">
        <f>I376-H376</f>
        <v>0</v>
      </c>
      <c r="K376" s="156"/>
      <c r="L376" s="164"/>
      <c r="M376" s="170">
        <f>L376-K376</f>
        <v>0</v>
      </c>
      <c r="N376" s="156"/>
      <c r="O376" s="156"/>
      <c r="P376" s="171">
        <f>O376-N376</f>
        <v>0</v>
      </c>
      <c r="Q376" s="163"/>
      <c r="R376" s="164"/>
      <c r="S376" s="170">
        <f>R376-Q376</f>
        <v>0</v>
      </c>
      <c r="T376" s="156"/>
      <c r="U376" s="164"/>
      <c r="V376" s="169">
        <f>U376-T376</f>
        <v>0</v>
      </c>
      <c r="W376" s="163"/>
      <c r="X376" s="164"/>
      <c r="Y376" s="54">
        <f>X376-W376</f>
        <v>0</v>
      </c>
      <c r="Z376" s="36">
        <f>(Y376+V376+S376+P376+J376+G376+M376)*24</f>
        <v>0</v>
      </c>
      <c r="AB376" s="219"/>
      <c r="AC376" s="220"/>
    </row>
    <row r="377" spans="1:29" ht="24.95" customHeight="1" thickBot="1" x14ac:dyDescent="0.3">
      <c r="A377" s="84"/>
      <c r="B377" s="85"/>
      <c r="C377" s="86"/>
      <c r="D377" s="87"/>
      <c r="E377" s="157"/>
      <c r="F377" s="158"/>
      <c r="G377" s="159"/>
      <c r="H377" s="160"/>
      <c r="I377" s="158"/>
      <c r="J377" s="157"/>
      <c r="K377" s="160"/>
      <c r="L377" s="158"/>
      <c r="M377" s="161"/>
      <c r="N377" s="160"/>
      <c r="O377" s="160"/>
      <c r="P377" s="162"/>
      <c r="Q377" s="160"/>
      <c r="R377" s="158"/>
      <c r="S377" s="161"/>
      <c r="T377" s="160"/>
      <c r="U377" s="158"/>
      <c r="V377" s="159"/>
      <c r="W377" s="157"/>
      <c r="X377" s="158"/>
      <c r="Y377" s="54"/>
      <c r="Z377" s="36"/>
      <c r="AB377" s="219"/>
      <c r="AC377" s="220"/>
    </row>
    <row r="378" spans="1:29" ht="24.95" customHeight="1" x14ac:dyDescent="0.25">
      <c r="A378" s="111" t="s">
        <v>49</v>
      </c>
      <c r="B378" s="79" t="s">
        <v>10</v>
      </c>
      <c r="C378" s="97">
        <v>37</v>
      </c>
      <c r="D378" s="98">
        <v>1</v>
      </c>
      <c r="E378" s="163"/>
      <c r="F378" s="164"/>
      <c r="G378" s="169">
        <f>F378-E378</f>
        <v>0</v>
      </c>
      <c r="H378" s="163"/>
      <c r="I378" s="164"/>
      <c r="J378" s="163">
        <f>I378-H378</f>
        <v>0</v>
      </c>
      <c r="K378" s="156"/>
      <c r="L378" s="164"/>
      <c r="M378" s="170">
        <f>L378-K378</f>
        <v>0</v>
      </c>
      <c r="N378" s="156"/>
      <c r="O378" s="156"/>
      <c r="P378" s="171">
        <f>O378-N378</f>
        <v>0</v>
      </c>
      <c r="Q378" s="163"/>
      <c r="R378" s="164"/>
      <c r="S378" s="170">
        <f>R378-Q378</f>
        <v>0</v>
      </c>
      <c r="T378" s="156"/>
      <c r="U378" s="164"/>
      <c r="V378" s="169">
        <f>U378-T378</f>
        <v>0</v>
      </c>
      <c r="W378" s="163"/>
      <c r="X378" s="164"/>
      <c r="Y378" s="54">
        <f>X378-W378</f>
        <v>0</v>
      </c>
      <c r="Z378" s="36">
        <f>(Y378+V378+S378+P378+J378+G378+M378)*24</f>
        <v>0</v>
      </c>
      <c r="AB378" s="219"/>
      <c r="AC378" s="220"/>
    </row>
    <row r="379" spans="1:29" ht="24.95" customHeight="1" thickBot="1" x14ac:dyDescent="0.3">
      <c r="A379" s="109"/>
      <c r="B379" s="85"/>
      <c r="C379" s="110"/>
      <c r="D379" s="87"/>
      <c r="E379" s="157"/>
      <c r="F379" s="158"/>
      <c r="G379" s="159"/>
      <c r="H379" s="157"/>
      <c r="I379" s="158"/>
      <c r="J379" s="157"/>
      <c r="K379" s="160"/>
      <c r="L379" s="158"/>
      <c r="M379" s="161"/>
      <c r="N379" s="160"/>
      <c r="O379" s="160"/>
      <c r="P379" s="162"/>
      <c r="Q379" s="157"/>
      <c r="R379" s="158"/>
      <c r="S379" s="161"/>
      <c r="T379" s="160"/>
      <c r="U379" s="158"/>
      <c r="V379" s="159"/>
      <c r="W379" s="160"/>
      <c r="X379" s="158"/>
      <c r="Y379" s="54"/>
      <c r="Z379" s="36"/>
      <c r="AB379" s="219"/>
      <c r="AC379" s="220"/>
    </row>
    <row r="380" spans="1:29" ht="24.95" customHeight="1" x14ac:dyDescent="0.25">
      <c r="A380" s="78" t="s">
        <v>50</v>
      </c>
      <c r="B380" s="99" t="s">
        <v>13</v>
      </c>
      <c r="C380" s="80">
        <v>37</v>
      </c>
      <c r="D380" s="81">
        <v>1</v>
      </c>
      <c r="E380" s="172"/>
      <c r="F380" s="173"/>
      <c r="G380" s="174">
        <f>F380-E380</f>
        <v>0</v>
      </c>
      <c r="H380" s="172"/>
      <c r="I380" s="173"/>
      <c r="J380" s="172">
        <f>I380-H380</f>
        <v>0</v>
      </c>
      <c r="K380" s="175"/>
      <c r="L380" s="173"/>
      <c r="M380" s="176">
        <f>L380-K380</f>
        <v>0</v>
      </c>
      <c r="N380" s="175"/>
      <c r="O380" s="212"/>
      <c r="P380" s="177">
        <f>O380-N380</f>
        <v>0</v>
      </c>
      <c r="Q380" s="172"/>
      <c r="R380" s="173"/>
      <c r="S380" s="176">
        <f>R380-Q380</f>
        <v>0</v>
      </c>
      <c r="T380" s="175"/>
      <c r="U380" s="173"/>
      <c r="V380" s="174">
        <f>U380-T380</f>
        <v>0</v>
      </c>
      <c r="W380" s="172"/>
      <c r="X380" s="173"/>
      <c r="Y380" s="54">
        <f>X380-W380</f>
        <v>0</v>
      </c>
      <c r="Z380" s="36">
        <f>(Y380+V380+S380+P380+J380+G380+M380)*24</f>
        <v>0</v>
      </c>
      <c r="AB380" s="219"/>
      <c r="AC380" s="220"/>
    </row>
    <row r="381" spans="1:29" ht="24.95" customHeight="1" thickBot="1" x14ac:dyDescent="0.3">
      <c r="A381" s="84"/>
      <c r="B381" s="85"/>
      <c r="C381" s="86"/>
      <c r="D381" s="87"/>
      <c r="E381" s="157"/>
      <c r="F381" s="158"/>
      <c r="G381" s="159"/>
      <c r="H381" s="157"/>
      <c r="I381" s="158"/>
      <c r="J381" s="157"/>
      <c r="K381" s="160"/>
      <c r="L381" s="158"/>
      <c r="M381" s="161"/>
      <c r="N381" s="160"/>
      <c r="O381" s="211"/>
      <c r="P381" s="162"/>
      <c r="Q381" s="157"/>
      <c r="R381" s="158"/>
      <c r="S381" s="161"/>
      <c r="T381" s="160"/>
      <c r="U381" s="158"/>
      <c r="V381" s="159"/>
      <c r="W381" s="160"/>
      <c r="X381" s="158"/>
      <c r="Y381" s="54"/>
      <c r="Z381" s="36"/>
      <c r="AB381" s="219"/>
      <c r="AC381" s="220"/>
    </row>
    <row r="382" spans="1:29" ht="24.95" customHeight="1" x14ac:dyDescent="0.25">
      <c r="A382" s="91" t="s">
        <v>0</v>
      </c>
      <c r="B382" s="79" t="s">
        <v>14</v>
      </c>
      <c r="C382" s="97">
        <v>37</v>
      </c>
      <c r="D382" s="98">
        <v>1</v>
      </c>
      <c r="E382" s="172"/>
      <c r="F382" s="173"/>
      <c r="G382" s="174">
        <f>F382-E382</f>
        <v>0</v>
      </c>
      <c r="H382" s="172"/>
      <c r="I382" s="173"/>
      <c r="J382" s="172">
        <f>I382-H382</f>
        <v>0</v>
      </c>
      <c r="K382" s="175"/>
      <c r="L382" s="173"/>
      <c r="M382" s="176">
        <f>L382-K382</f>
        <v>0</v>
      </c>
      <c r="N382" s="175"/>
      <c r="O382" s="175"/>
      <c r="P382" s="177">
        <f>O382-N382</f>
        <v>0</v>
      </c>
      <c r="Q382" s="172"/>
      <c r="R382" s="173"/>
      <c r="S382" s="176">
        <f>R382-Q382</f>
        <v>0</v>
      </c>
      <c r="T382" s="175"/>
      <c r="U382" s="173"/>
      <c r="V382" s="174">
        <f>U382-T382</f>
        <v>0</v>
      </c>
      <c r="W382" s="176"/>
      <c r="X382" s="173"/>
      <c r="Y382" s="54">
        <f>X382-W382</f>
        <v>0</v>
      </c>
      <c r="Z382" s="36">
        <f>(Y382+V382+S382+P382+J382+G382+M382)*24</f>
        <v>0</v>
      </c>
      <c r="AB382" s="219"/>
      <c r="AC382" s="220"/>
    </row>
    <row r="383" spans="1:29" ht="24.95" customHeight="1" thickBot="1" x14ac:dyDescent="0.3">
      <c r="A383" s="84"/>
      <c r="B383" s="85"/>
      <c r="C383" s="86"/>
      <c r="D383" s="87"/>
      <c r="E383" s="179"/>
      <c r="F383" s="180"/>
      <c r="G383" s="181"/>
      <c r="H383" s="179"/>
      <c r="I383" s="180"/>
      <c r="J383" s="179"/>
      <c r="K383" s="182"/>
      <c r="L383" s="180"/>
      <c r="M383" s="183"/>
      <c r="N383" s="182"/>
      <c r="O383" s="215"/>
      <c r="P383" s="184"/>
      <c r="Q383" s="179"/>
      <c r="R383" s="180"/>
      <c r="S383" s="183"/>
      <c r="T383" s="182"/>
      <c r="U383" s="168"/>
      <c r="V383" s="181"/>
      <c r="W383" s="183"/>
      <c r="X383" s="180"/>
      <c r="Y383" s="54"/>
      <c r="Z383" s="36"/>
      <c r="AB383" s="219"/>
      <c r="AC383" s="220"/>
    </row>
    <row r="384" spans="1:29" ht="24.95" customHeight="1" x14ac:dyDescent="0.25">
      <c r="A384" s="100" t="s">
        <v>51</v>
      </c>
      <c r="B384" s="106" t="s">
        <v>21</v>
      </c>
      <c r="C384" s="107">
        <v>37</v>
      </c>
      <c r="D384" s="108">
        <v>0.5</v>
      </c>
      <c r="E384" s="172"/>
      <c r="F384" s="173"/>
      <c r="G384" s="174">
        <f>F384-E384</f>
        <v>0</v>
      </c>
      <c r="H384" s="172"/>
      <c r="I384" s="173"/>
      <c r="J384" s="172">
        <f>I384-H384</f>
        <v>0</v>
      </c>
      <c r="K384" s="175"/>
      <c r="L384" s="173"/>
      <c r="M384" s="176">
        <f>L384-K384</f>
        <v>0</v>
      </c>
      <c r="N384" s="175"/>
      <c r="O384" s="175"/>
      <c r="P384" s="177">
        <f>O384-N384</f>
        <v>0</v>
      </c>
      <c r="Q384" s="172"/>
      <c r="R384" s="173"/>
      <c r="S384" s="176">
        <f>R384-Q384</f>
        <v>0</v>
      </c>
      <c r="T384" s="175"/>
      <c r="U384" s="173"/>
      <c r="V384" s="174">
        <f>U384-T384</f>
        <v>0</v>
      </c>
      <c r="W384" s="172"/>
      <c r="X384" s="173"/>
      <c r="Y384" s="54">
        <f>X384-W384</f>
        <v>0</v>
      </c>
      <c r="Z384" s="36">
        <f>(Y384+V384+S384+P384+J384+G384+M384)*24</f>
        <v>0</v>
      </c>
      <c r="AB384" s="219"/>
      <c r="AC384" s="220"/>
    </row>
    <row r="385" spans="1:29" ht="24.95" customHeight="1" thickBot="1" x14ac:dyDescent="0.3">
      <c r="A385" s="84" t="s">
        <v>23</v>
      </c>
      <c r="B385" s="85"/>
      <c r="C385" s="86"/>
      <c r="D385" s="87"/>
      <c r="E385" s="157"/>
      <c r="F385" s="158"/>
      <c r="G385" s="159"/>
      <c r="H385" s="157"/>
      <c r="I385" s="158"/>
      <c r="J385" s="157"/>
      <c r="K385" s="160"/>
      <c r="L385" s="158"/>
      <c r="M385" s="161"/>
      <c r="N385" s="160"/>
      <c r="O385" s="160"/>
      <c r="P385" s="162"/>
      <c r="Q385" s="157"/>
      <c r="R385" s="158"/>
      <c r="S385" s="161"/>
      <c r="T385" s="160"/>
      <c r="U385" s="158"/>
      <c r="V385" s="159"/>
      <c r="W385" s="160"/>
      <c r="X385" s="158"/>
      <c r="Y385" s="54"/>
      <c r="Z385" s="36"/>
      <c r="AB385" s="219"/>
      <c r="AC385" s="220"/>
    </row>
    <row r="386" spans="1:29" ht="24.95" customHeight="1" x14ac:dyDescent="0.25">
      <c r="A386" s="111" t="s">
        <v>52</v>
      </c>
      <c r="B386" s="79" t="s">
        <v>13</v>
      </c>
      <c r="C386" s="97">
        <v>37</v>
      </c>
      <c r="D386" s="98">
        <v>1</v>
      </c>
      <c r="E386" s="172"/>
      <c r="F386" s="173"/>
      <c r="G386" s="174">
        <f>F386-E386</f>
        <v>0</v>
      </c>
      <c r="H386" s="172"/>
      <c r="I386" s="173"/>
      <c r="J386" s="172">
        <f>I386-H386</f>
        <v>0</v>
      </c>
      <c r="K386" s="175"/>
      <c r="L386" s="173"/>
      <c r="M386" s="176">
        <f>L386-K386</f>
        <v>0</v>
      </c>
      <c r="N386" s="175"/>
      <c r="O386" s="212"/>
      <c r="P386" s="177">
        <f>O386-N386</f>
        <v>0</v>
      </c>
      <c r="Q386" s="172"/>
      <c r="R386" s="173"/>
      <c r="S386" s="176">
        <f>R386-Q386</f>
        <v>0</v>
      </c>
      <c r="T386" s="175"/>
      <c r="U386" s="173"/>
      <c r="V386" s="174">
        <f>U386-T386</f>
        <v>0</v>
      </c>
      <c r="W386" s="172"/>
      <c r="X386" s="173"/>
      <c r="Y386" s="56">
        <f>X386-W386</f>
        <v>0</v>
      </c>
      <c r="Z386" s="52">
        <f>(G386+J386+M386+P386+S386+V386+Y386)*24</f>
        <v>0</v>
      </c>
      <c r="AB386" s="219"/>
      <c r="AC386" s="220"/>
    </row>
    <row r="387" spans="1:29" ht="24.95" customHeight="1" thickBot="1" x14ac:dyDescent="0.3">
      <c r="A387" s="109"/>
      <c r="B387" s="85"/>
      <c r="C387" s="110"/>
      <c r="D387" s="87"/>
      <c r="E387" s="157"/>
      <c r="F387" s="158"/>
      <c r="G387" s="159"/>
      <c r="H387" s="157"/>
      <c r="I387" s="158"/>
      <c r="J387" s="157"/>
      <c r="K387" s="160"/>
      <c r="L387" s="158"/>
      <c r="M387" s="161"/>
      <c r="N387" s="160"/>
      <c r="O387" s="211"/>
      <c r="P387" s="162"/>
      <c r="Q387" s="157"/>
      <c r="R387" s="158"/>
      <c r="S387" s="161"/>
      <c r="T387" s="160"/>
      <c r="U387" s="158"/>
      <c r="V387" s="159"/>
      <c r="W387" s="160"/>
      <c r="X387" s="158"/>
      <c r="Y387" s="56"/>
      <c r="Z387" s="52"/>
      <c r="AB387" s="219"/>
      <c r="AC387" s="220"/>
    </row>
    <row r="388" spans="1:29" ht="24.95" customHeight="1" x14ac:dyDescent="0.25">
      <c r="A388" s="78" t="s">
        <v>53</v>
      </c>
      <c r="B388" s="99" t="s">
        <v>10</v>
      </c>
      <c r="C388" s="80">
        <v>37</v>
      </c>
      <c r="D388" s="81">
        <v>1</v>
      </c>
      <c r="E388" s="163"/>
      <c r="F388" s="164"/>
      <c r="G388" s="174">
        <f>F388-E388</f>
        <v>0</v>
      </c>
      <c r="H388" s="172"/>
      <c r="I388" s="173"/>
      <c r="J388" s="172">
        <f>I388-H388</f>
        <v>0</v>
      </c>
      <c r="K388" s="175"/>
      <c r="L388" s="173"/>
      <c r="M388" s="176">
        <f>L388-K388</f>
        <v>0</v>
      </c>
      <c r="N388" s="175"/>
      <c r="O388" s="212"/>
      <c r="P388" s="177">
        <f>O388-N388</f>
        <v>0</v>
      </c>
      <c r="Q388" s="172"/>
      <c r="R388" s="173"/>
      <c r="S388" s="176">
        <f>R388-Q388</f>
        <v>0</v>
      </c>
      <c r="T388" s="175"/>
      <c r="U388" s="173"/>
      <c r="V388" s="174">
        <f>U388-T388</f>
        <v>0</v>
      </c>
      <c r="W388" s="172"/>
      <c r="X388" s="173"/>
      <c r="Y388" s="54">
        <f>X388-W388</f>
        <v>0</v>
      </c>
      <c r="Z388" s="36">
        <f>(Y388+V388+S388+P388+J388+G388+M388)*24</f>
        <v>0</v>
      </c>
      <c r="AB388" s="219"/>
      <c r="AC388" s="220"/>
    </row>
    <row r="389" spans="1:29" ht="24.95" customHeight="1" thickBot="1" x14ac:dyDescent="0.3">
      <c r="A389" s="84"/>
      <c r="B389" s="85"/>
      <c r="C389" s="86"/>
      <c r="D389" s="87"/>
      <c r="E389" s="157"/>
      <c r="F389" s="158"/>
      <c r="G389" s="159"/>
      <c r="H389" s="157"/>
      <c r="I389" s="158"/>
      <c r="J389" s="157"/>
      <c r="K389" s="160"/>
      <c r="L389" s="158"/>
      <c r="M389" s="161"/>
      <c r="N389" s="160"/>
      <c r="O389" s="211"/>
      <c r="P389" s="162"/>
      <c r="Q389" s="157"/>
      <c r="R389" s="158"/>
      <c r="S389" s="161"/>
      <c r="T389" s="160"/>
      <c r="U389" s="158"/>
      <c r="V389" s="159"/>
      <c r="W389" s="157"/>
      <c r="X389" s="158"/>
      <c r="Y389" s="54"/>
      <c r="Z389" s="36"/>
      <c r="AB389" s="219"/>
      <c r="AC389" s="220"/>
    </row>
    <row r="390" spans="1:29" ht="24.95" customHeight="1" x14ac:dyDescent="0.25">
      <c r="A390" s="78" t="s">
        <v>54</v>
      </c>
      <c r="B390" s="99" t="s">
        <v>10</v>
      </c>
      <c r="C390" s="80">
        <v>37</v>
      </c>
      <c r="D390" s="81">
        <v>1</v>
      </c>
      <c r="E390" s="172"/>
      <c r="F390" s="173"/>
      <c r="G390" s="174">
        <f>F390-E390</f>
        <v>0</v>
      </c>
      <c r="H390" s="172"/>
      <c r="I390" s="173"/>
      <c r="J390" s="172">
        <f>I390-H390</f>
        <v>0</v>
      </c>
      <c r="K390" s="175"/>
      <c r="L390" s="173"/>
      <c r="M390" s="176">
        <f>L390-K390</f>
        <v>0</v>
      </c>
      <c r="N390" s="175"/>
      <c r="O390" s="175"/>
      <c r="P390" s="177">
        <f>O390-N390</f>
        <v>0</v>
      </c>
      <c r="Q390" s="172"/>
      <c r="R390" s="173"/>
      <c r="S390" s="176">
        <f>R390-Q390</f>
        <v>0</v>
      </c>
      <c r="T390" s="175"/>
      <c r="U390" s="173"/>
      <c r="V390" s="174">
        <f>U390-T390</f>
        <v>0</v>
      </c>
      <c r="W390" s="172"/>
      <c r="X390" s="173"/>
      <c r="Y390" s="54">
        <f>X390-W390</f>
        <v>0</v>
      </c>
      <c r="Z390" s="36">
        <f>(Y390+V390+S390+P390+J390+G390+M390)*24</f>
        <v>0</v>
      </c>
      <c r="AB390" s="219"/>
      <c r="AC390" s="220"/>
    </row>
    <row r="391" spans="1:29" ht="24.95" customHeight="1" thickBot="1" x14ac:dyDescent="0.3">
      <c r="A391" s="84"/>
      <c r="B391" s="85"/>
      <c r="C391" s="86"/>
      <c r="D391" s="87"/>
      <c r="E391" s="157"/>
      <c r="F391" s="158"/>
      <c r="G391" s="159"/>
      <c r="H391" s="157"/>
      <c r="I391" s="158"/>
      <c r="J391" s="157"/>
      <c r="K391" s="160"/>
      <c r="L391" s="158"/>
      <c r="M391" s="161"/>
      <c r="N391" s="160"/>
      <c r="O391" s="160"/>
      <c r="P391" s="162"/>
      <c r="Q391" s="157"/>
      <c r="R391" s="158"/>
      <c r="S391" s="161"/>
      <c r="T391" s="160"/>
      <c r="U391" s="158"/>
      <c r="V391" s="159"/>
      <c r="W391" s="157"/>
      <c r="X391" s="158"/>
      <c r="Y391" s="54"/>
      <c r="Z391" s="36"/>
      <c r="AB391" s="219"/>
      <c r="AC391" s="220"/>
    </row>
    <row r="392" spans="1:29" ht="24.95" customHeight="1" x14ac:dyDescent="0.25">
      <c r="A392" s="78" t="s">
        <v>55</v>
      </c>
      <c r="B392" s="99" t="s">
        <v>11</v>
      </c>
      <c r="C392" s="80">
        <v>37</v>
      </c>
      <c r="D392" s="81">
        <v>1</v>
      </c>
      <c r="E392" s="163"/>
      <c r="F392" s="164"/>
      <c r="G392" s="169">
        <f>F392-E392</f>
        <v>0</v>
      </c>
      <c r="H392" s="163"/>
      <c r="I392" s="164"/>
      <c r="J392" s="163">
        <f>I392-H392</f>
        <v>0</v>
      </c>
      <c r="K392" s="156"/>
      <c r="L392" s="164"/>
      <c r="M392" s="170">
        <f>L392-K392</f>
        <v>0</v>
      </c>
      <c r="N392" s="156"/>
      <c r="O392" s="156"/>
      <c r="P392" s="171">
        <f>O392-N392</f>
        <v>0</v>
      </c>
      <c r="Q392" s="163"/>
      <c r="R392" s="164"/>
      <c r="S392" s="170">
        <f>R392-Q392</f>
        <v>0</v>
      </c>
      <c r="T392" s="156"/>
      <c r="U392" s="164"/>
      <c r="V392" s="169">
        <f>U392-T392</f>
        <v>0</v>
      </c>
      <c r="W392" s="163"/>
      <c r="X392" s="164"/>
      <c r="Y392" s="56">
        <f>X392-W392</f>
        <v>0</v>
      </c>
      <c r="Z392" s="52">
        <f>(G392+J392+M392+P392+S392+V392+Y392)*24</f>
        <v>0</v>
      </c>
      <c r="AB392" s="219"/>
      <c r="AC392" s="220"/>
    </row>
    <row r="393" spans="1:29" ht="24.95" customHeight="1" thickBot="1" x14ac:dyDescent="0.3">
      <c r="A393" s="84"/>
      <c r="B393" s="85"/>
      <c r="C393" s="86"/>
      <c r="D393" s="87"/>
      <c r="E393" s="157"/>
      <c r="F393" s="158"/>
      <c r="G393" s="159"/>
      <c r="H393" s="157"/>
      <c r="I393" s="158"/>
      <c r="J393" s="157"/>
      <c r="K393" s="160"/>
      <c r="L393" s="158"/>
      <c r="M393" s="161"/>
      <c r="N393" s="160"/>
      <c r="O393" s="160"/>
      <c r="P393" s="162"/>
      <c r="Q393" s="157"/>
      <c r="R393" s="158"/>
      <c r="S393" s="161"/>
      <c r="T393" s="157"/>
      <c r="U393" s="158"/>
      <c r="V393" s="159"/>
      <c r="W393" s="157"/>
      <c r="X393" s="158"/>
      <c r="Y393" s="56"/>
      <c r="Z393" s="52"/>
      <c r="AB393" s="219"/>
      <c r="AC393" s="220"/>
    </row>
    <row r="394" spans="1:29" ht="24.95" customHeight="1" x14ac:dyDescent="0.25">
      <c r="A394" s="78" t="s">
        <v>1</v>
      </c>
      <c r="B394" s="99" t="s">
        <v>10</v>
      </c>
      <c r="C394" s="80">
        <v>37</v>
      </c>
      <c r="D394" s="81">
        <v>0.8</v>
      </c>
      <c r="E394" s="172"/>
      <c r="F394" s="173"/>
      <c r="G394" s="174">
        <f>F394-E394</f>
        <v>0</v>
      </c>
      <c r="H394" s="172"/>
      <c r="I394" s="173"/>
      <c r="J394" s="172">
        <f>I394-H394</f>
        <v>0</v>
      </c>
      <c r="K394" s="175"/>
      <c r="L394" s="173"/>
      <c r="M394" s="176">
        <f>L394-K394</f>
        <v>0</v>
      </c>
      <c r="N394" s="175"/>
      <c r="O394" s="212"/>
      <c r="P394" s="177">
        <f>O394-N394</f>
        <v>0</v>
      </c>
      <c r="Q394" s="172"/>
      <c r="R394" s="173"/>
      <c r="S394" s="176">
        <f>R394-Q394</f>
        <v>0</v>
      </c>
      <c r="T394" s="156"/>
      <c r="U394" s="164"/>
      <c r="V394" s="174">
        <f>U394-T394</f>
        <v>0</v>
      </c>
      <c r="W394" s="172"/>
      <c r="X394" s="173"/>
      <c r="Y394" s="54">
        <f>X394-W394</f>
        <v>0</v>
      </c>
      <c r="Z394" s="36">
        <f>(Y394+V394+S394+P394+J394+G394+M394)*24</f>
        <v>0</v>
      </c>
      <c r="AB394" s="219"/>
      <c r="AC394" s="220"/>
    </row>
    <row r="395" spans="1:29" ht="24.95" customHeight="1" thickBot="1" x14ac:dyDescent="0.3">
      <c r="A395" s="84"/>
      <c r="B395" s="85"/>
      <c r="C395" s="86"/>
      <c r="D395" s="87"/>
      <c r="E395" s="157"/>
      <c r="F395" s="158"/>
      <c r="G395" s="159"/>
      <c r="H395" s="157"/>
      <c r="I395" s="158"/>
      <c r="J395" s="157"/>
      <c r="K395" s="160"/>
      <c r="L395" s="158"/>
      <c r="M395" s="161"/>
      <c r="N395" s="160"/>
      <c r="O395" s="211"/>
      <c r="P395" s="162"/>
      <c r="Q395" s="157"/>
      <c r="R395" s="158"/>
      <c r="S395" s="161"/>
      <c r="T395" s="157"/>
      <c r="U395" s="158"/>
      <c r="V395" s="159"/>
      <c r="W395" s="157"/>
      <c r="X395" s="158"/>
      <c r="Y395" s="54"/>
      <c r="Z395" s="36"/>
      <c r="AB395" s="219"/>
      <c r="AC395" s="220"/>
    </row>
    <row r="396" spans="1:29" ht="24.95" customHeight="1" x14ac:dyDescent="0.25">
      <c r="A396" s="113" t="s">
        <v>56</v>
      </c>
      <c r="B396" s="101" t="s">
        <v>3</v>
      </c>
      <c r="C396" s="114">
        <v>37</v>
      </c>
      <c r="D396" s="115">
        <v>0.75</v>
      </c>
      <c r="E396" s="172"/>
      <c r="F396" s="173"/>
      <c r="G396" s="174">
        <f>F396-E396</f>
        <v>0</v>
      </c>
      <c r="H396" s="172"/>
      <c r="I396" s="173"/>
      <c r="J396" s="172">
        <f>I396-H396</f>
        <v>0</v>
      </c>
      <c r="K396" s="175"/>
      <c r="L396" s="173"/>
      <c r="M396" s="176">
        <f>L396-K396</f>
        <v>0</v>
      </c>
      <c r="N396" s="175"/>
      <c r="O396" s="175"/>
      <c r="P396" s="177">
        <f>O396-N396</f>
        <v>0</v>
      </c>
      <c r="Q396" s="172"/>
      <c r="R396" s="173"/>
      <c r="S396" s="176">
        <f>R396-Q396</f>
        <v>0</v>
      </c>
      <c r="T396" s="175"/>
      <c r="U396" s="175"/>
      <c r="V396" s="177">
        <f>U396-T396</f>
        <v>0</v>
      </c>
      <c r="W396" s="172"/>
      <c r="X396" s="173"/>
      <c r="Y396" s="54">
        <f>X396-W396</f>
        <v>0</v>
      </c>
      <c r="Z396" s="36">
        <f>(Y396+V396+S396+P396+J396+G396+M396)*24</f>
        <v>0</v>
      </c>
      <c r="AB396" s="219"/>
      <c r="AC396" s="220"/>
    </row>
    <row r="397" spans="1:29" ht="24.95" customHeight="1" thickBot="1" x14ac:dyDescent="0.3">
      <c r="A397" s="104"/>
      <c r="B397" s="85"/>
      <c r="C397" s="86"/>
      <c r="D397" s="87"/>
      <c r="E397" s="157"/>
      <c r="F397" s="158"/>
      <c r="G397" s="159"/>
      <c r="H397" s="157"/>
      <c r="I397" s="158"/>
      <c r="J397" s="157"/>
      <c r="K397" s="160"/>
      <c r="L397" s="158"/>
      <c r="M397" s="161"/>
      <c r="N397" s="160"/>
      <c r="O397" s="160"/>
      <c r="P397" s="162"/>
      <c r="Q397" s="157"/>
      <c r="R397" s="158"/>
      <c r="S397" s="161"/>
      <c r="T397" s="160"/>
      <c r="U397" s="160"/>
      <c r="V397" s="162"/>
      <c r="W397" s="157"/>
      <c r="X397" s="158"/>
      <c r="Y397" s="54"/>
      <c r="Z397" s="36"/>
      <c r="AB397" s="219"/>
      <c r="AC397" s="220"/>
    </row>
    <row r="398" spans="1:29" ht="24.95" customHeight="1" x14ac:dyDescent="0.25">
      <c r="A398" s="91" t="s">
        <v>57</v>
      </c>
      <c r="B398" s="99" t="s">
        <v>13</v>
      </c>
      <c r="C398" s="80">
        <v>37</v>
      </c>
      <c r="D398" s="81">
        <v>1</v>
      </c>
      <c r="E398" s="172"/>
      <c r="F398" s="173"/>
      <c r="G398" s="174">
        <f>F398-E398</f>
        <v>0</v>
      </c>
      <c r="H398" s="172"/>
      <c r="I398" s="173"/>
      <c r="J398" s="172">
        <f>I398-H398</f>
        <v>0</v>
      </c>
      <c r="K398" s="175"/>
      <c r="L398" s="173"/>
      <c r="M398" s="176">
        <f>L398-K398</f>
        <v>0</v>
      </c>
      <c r="N398" s="175"/>
      <c r="O398" s="175"/>
      <c r="P398" s="177">
        <f>O398-N398</f>
        <v>0</v>
      </c>
      <c r="Q398" s="172"/>
      <c r="R398" s="173"/>
      <c r="S398" s="176">
        <f>R398-Q398</f>
        <v>0</v>
      </c>
      <c r="T398" s="175"/>
      <c r="U398" s="173"/>
      <c r="V398" s="174">
        <f>U398-T398</f>
        <v>0</v>
      </c>
      <c r="W398" s="172"/>
      <c r="X398" s="173"/>
      <c r="Y398" s="54">
        <f>X398-W398</f>
        <v>0</v>
      </c>
      <c r="Z398" s="36">
        <f>(Y398+V398+S398+P398+J398+G398+M398)*24</f>
        <v>0</v>
      </c>
      <c r="AB398" s="219"/>
      <c r="AC398" s="220"/>
    </row>
    <row r="399" spans="1:29" ht="24.95" customHeight="1" thickBot="1" x14ac:dyDescent="0.3">
      <c r="A399" s="84"/>
      <c r="B399" s="85"/>
      <c r="C399" s="86"/>
      <c r="D399" s="87"/>
      <c r="E399" s="157"/>
      <c r="F399" s="158"/>
      <c r="G399" s="159"/>
      <c r="H399" s="157"/>
      <c r="I399" s="158"/>
      <c r="J399" s="157"/>
      <c r="K399" s="160"/>
      <c r="L399" s="158"/>
      <c r="M399" s="161"/>
      <c r="N399" s="160"/>
      <c r="O399" s="160"/>
      <c r="P399" s="162"/>
      <c r="Q399" s="157"/>
      <c r="R399" s="158"/>
      <c r="S399" s="161"/>
      <c r="T399" s="160"/>
      <c r="U399" s="162"/>
      <c r="V399" s="178"/>
      <c r="W399" s="157"/>
      <c r="X399" s="158"/>
      <c r="Y399" s="54"/>
      <c r="Z399" s="36"/>
      <c r="AB399" s="219"/>
      <c r="AC399" s="220"/>
    </row>
    <row r="400" spans="1:29" ht="24.95" customHeight="1" x14ac:dyDescent="0.25">
      <c r="A400" s="116" t="s">
        <v>36</v>
      </c>
      <c r="B400" s="117"/>
      <c r="C400" s="114"/>
      <c r="D400" s="115"/>
      <c r="E400" s="172"/>
      <c r="F400" s="173"/>
      <c r="G400" s="174">
        <f>F400-E400</f>
        <v>0</v>
      </c>
      <c r="H400" s="163"/>
      <c r="I400" s="164"/>
      <c r="J400" s="172">
        <f>I400-H400</f>
        <v>0</v>
      </c>
      <c r="K400" s="175"/>
      <c r="L400" s="173"/>
      <c r="M400" s="176">
        <f>L400-K400</f>
        <v>0</v>
      </c>
      <c r="N400" s="175"/>
      <c r="O400" s="173"/>
      <c r="P400" s="177">
        <f>O400-N400</f>
        <v>0</v>
      </c>
      <c r="Q400" s="172"/>
      <c r="R400" s="173"/>
      <c r="S400" s="176">
        <f>R400-Q400</f>
        <v>0</v>
      </c>
      <c r="T400" s="175"/>
      <c r="U400" s="173"/>
      <c r="V400" s="174">
        <f>U400-T400</f>
        <v>0</v>
      </c>
      <c r="W400" s="172"/>
      <c r="X400" s="173"/>
      <c r="Y400" s="54">
        <f>X400-W400</f>
        <v>0</v>
      </c>
      <c r="Z400" s="36">
        <f>(Y400+V400+S400+P400+J400+G400+M400)*24</f>
        <v>0</v>
      </c>
      <c r="AB400" s="219"/>
      <c r="AC400" s="220"/>
    </row>
    <row r="401" spans="1:29" ht="24.95" customHeight="1" thickBot="1" x14ac:dyDescent="0.3">
      <c r="A401" s="84"/>
      <c r="B401" s="85"/>
      <c r="C401" s="86"/>
      <c r="D401" s="87"/>
      <c r="E401" s="122"/>
      <c r="F401" s="216"/>
      <c r="G401" s="58"/>
      <c r="H401" s="128"/>
      <c r="I401" s="120"/>
      <c r="J401" s="58"/>
      <c r="K401" s="121"/>
      <c r="L401" s="120"/>
      <c r="M401" s="58"/>
      <c r="N401" s="121"/>
      <c r="O401" s="120"/>
      <c r="P401" s="62"/>
      <c r="Q401" s="88"/>
      <c r="R401" s="89"/>
      <c r="S401" s="58"/>
      <c r="T401" s="121"/>
      <c r="U401" s="120"/>
      <c r="V401" s="58"/>
      <c r="W401" s="121"/>
      <c r="X401" s="61"/>
      <c r="Y401" s="54"/>
      <c r="Z401" s="36"/>
      <c r="AB401" s="219"/>
      <c r="AC401" s="220"/>
    </row>
    <row r="402" spans="1:29" ht="24.95" customHeight="1" x14ac:dyDescent="0.25">
      <c r="A402" s="116" t="s">
        <v>37</v>
      </c>
      <c r="B402" s="117"/>
      <c r="C402" s="114"/>
      <c r="D402" s="115"/>
      <c r="E402" s="118"/>
      <c r="F402" s="95"/>
      <c r="G402" s="57">
        <f t="shared" ref="G402" si="30">F402-E402</f>
        <v>0</v>
      </c>
      <c r="H402" s="112"/>
      <c r="I402" s="83"/>
      <c r="J402" s="59">
        <f t="shared" ref="J402" si="31">I402-H402</f>
        <v>0</v>
      </c>
      <c r="K402" s="82"/>
      <c r="L402" s="95"/>
      <c r="M402" s="59">
        <f t="shared" ref="M402" si="32">L402-K402</f>
        <v>0</v>
      </c>
      <c r="N402" s="119"/>
      <c r="O402" s="217"/>
      <c r="P402" s="60">
        <f t="shared" ref="P402" si="33">O402-N402</f>
        <v>0</v>
      </c>
      <c r="Q402" s="112"/>
      <c r="R402" s="83"/>
      <c r="S402" s="59">
        <f t="shared" ref="S402" si="34">R402-Q402</f>
        <v>0</v>
      </c>
      <c r="T402" s="156"/>
      <c r="U402" s="164"/>
      <c r="V402" s="174">
        <f>U402-T402</f>
        <v>0</v>
      </c>
      <c r="W402" s="163"/>
      <c r="X402" s="164"/>
      <c r="Y402" s="54">
        <f>X402-W402</f>
        <v>0</v>
      </c>
      <c r="Z402" s="36">
        <f>(Y402+V402+S402+P402+J402+G402+M402)*24</f>
        <v>0</v>
      </c>
      <c r="AB402" s="219"/>
      <c r="AC402" s="220"/>
    </row>
    <row r="403" spans="1:29" ht="24.95" customHeight="1" thickBot="1" x14ac:dyDescent="0.3">
      <c r="A403" s="84"/>
      <c r="B403" s="85"/>
      <c r="C403" s="86"/>
      <c r="D403" s="87"/>
      <c r="E403" s="122"/>
      <c r="F403" s="216"/>
      <c r="G403" s="58"/>
      <c r="H403" s="128"/>
      <c r="I403" s="120"/>
      <c r="J403" s="58"/>
      <c r="K403" s="90"/>
      <c r="L403" s="89"/>
      <c r="M403" s="58"/>
      <c r="N403" s="121"/>
      <c r="O403" s="120"/>
      <c r="P403" s="63"/>
      <c r="Q403" s="121"/>
      <c r="R403" s="89"/>
      <c r="S403" s="58"/>
      <c r="T403" s="121"/>
      <c r="U403" s="120"/>
      <c r="V403" s="58"/>
      <c r="W403" s="122"/>
      <c r="X403" s="61"/>
      <c r="Y403" s="64"/>
      <c r="Z403" s="36"/>
      <c r="AB403" s="219"/>
      <c r="AC403" s="220"/>
    </row>
    <row r="404" spans="1:29" ht="24.95" customHeight="1" x14ac:dyDescent="0.25">
      <c r="A404" s="116" t="s">
        <v>37</v>
      </c>
      <c r="B404" s="117"/>
      <c r="C404" s="114"/>
      <c r="D404" s="115"/>
      <c r="E404" s="172"/>
      <c r="F404" s="173"/>
      <c r="G404" s="174">
        <f>F404-E404</f>
        <v>0</v>
      </c>
      <c r="H404" s="172"/>
      <c r="I404" s="173"/>
      <c r="J404" s="172">
        <f>I404-H404</f>
        <v>0</v>
      </c>
      <c r="K404" s="175"/>
      <c r="L404" s="173"/>
      <c r="M404" s="176">
        <f>L404-K404</f>
        <v>0</v>
      </c>
      <c r="N404" s="175"/>
      <c r="O404" s="173"/>
      <c r="P404" s="177">
        <f>O404-N404</f>
        <v>0</v>
      </c>
      <c r="Q404" s="172"/>
      <c r="R404" s="173"/>
      <c r="S404" s="176">
        <f>R404-Q404</f>
        <v>0</v>
      </c>
      <c r="T404" s="175"/>
      <c r="U404" s="173"/>
      <c r="V404" s="174">
        <f>U404-T404</f>
        <v>0</v>
      </c>
      <c r="W404" s="172"/>
      <c r="X404" s="173"/>
      <c r="Y404" s="54">
        <f>X404-W404</f>
        <v>0</v>
      </c>
      <c r="Z404" s="36">
        <f>(Y404+V404+S404+P404+J404+G404+M404)*24</f>
        <v>0</v>
      </c>
      <c r="AB404" s="219"/>
      <c r="AC404" s="220"/>
    </row>
    <row r="405" spans="1:29" ht="24.95" customHeight="1" thickBot="1" x14ac:dyDescent="0.3">
      <c r="A405" s="84"/>
      <c r="B405" s="85"/>
      <c r="C405" s="86"/>
      <c r="D405" s="87"/>
      <c r="E405" s="122"/>
      <c r="F405" s="216"/>
      <c r="G405" s="58"/>
      <c r="H405" s="128"/>
      <c r="I405" s="120"/>
      <c r="J405" s="58"/>
      <c r="K405" s="121"/>
      <c r="L405" s="120"/>
      <c r="M405" s="58"/>
      <c r="N405" s="121"/>
      <c r="O405" s="120"/>
      <c r="P405" s="62"/>
      <c r="Q405" s="88"/>
      <c r="R405" s="89"/>
      <c r="S405" s="58"/>
      <c r="T405" s="121"/>
      <c r="U405" s="120"/>
      <c r="V405" s="58"/>
      <c r="W405" s="121"/>
      <c r="X405" s="61"/>
      <c r="Y405" s="54"/>
      <c r="Z405" s="36"/>
      <c r="AB405" s="219"/>
      <c r="AC405" s="220"/>
    </row>
    <row r="406" spans="1:29" ht="24.95" customHeight="1" x14ac:dyDescent="0.25">
      <c r="A406" s="116" t="s">
        <v>37</v>
      </c>
      <c r="B406" s="117"/>
      <c r="C406" s="114"/>
      <c r="D406" s="115"/>
      <c r="E406" s="172"/>
      <c r="F406" s="173"/>
      <c r="G406" s="174">
        <f>F406-E406</f>
        <v>0</v>
      </c>
      <c r="H406" s="172"/>
      <c r="I406" s="173"/>
      <c r="J406" s="172">
        <f>I406-H406</f>
        <v>0</v>
      </c>
      <c r="K406" s="175"/>
      <c r="L406" s="173"/>
      <c r="M406" s="176">
        <f>L406-K406</f>
        <v>0</v>
      </c>
      <c r="N406" s="175"/>
      <c r="O406" s="173"/>
      <c r="P406" s="177">
        <f>O406-N406</f>
        <v>0</v>
      </c>
      <c r="Q406" s="172"/>
      <c r="R406" s="173"/>
      <c r="S406" s="176">
        <f>R406-Q406</f>
        <v>0</v>
      </c>
      <c r="T406" s="175"/>
      <c r="U406" s="173"/>
      <c r="V406" s="174">
        <f>U406-T406</f>
        <v>0</v>
      </c>
      <c r="W406" s="172"/>
      <c r="X406" s="173"/>
      <c r="Y406" s="54">
        <f>X406-W406</f>
        <v>0</v>
      </c>
      <c r="Z406" s="36">
        <f>(Y406+V406+S406+P406+J406+G406+M406)*24</f>
        <v>0</v>
      </c>
      <c r="AB406" s="219"/>
      <c r="AC406" s="220"/>
    </row>
    <row r="407" spans="1:29" ht="24.95" customHeight="1" thickBot="1" x14ac:dyDescent="0.3">
      <c r="A407" s="84"/>
      <c r="B407" s="85"/>
      <c r="C407" s="86"/>
      <c r="D407" s="87"/>
      <c r="E407" s="122"/>
      <c r="F407" s="216"/>
      <c r="G407" s="58"/>
      <c r="H407" s="128"/>
      <c r="I407" s="120"/>
      <c r="J407" s="58"/>
      <c r="K407" s="121"/>
      <c r="L407" s="120"/>
      <c r="M407" s="58"/>
      <c r="N407" s="121"/>
      <c r="O407" s="120"/>
      <c r="P407" s="62"/>
      <c r="Q407" s="88"/>
      <c r="R407" s="89"/>
      <c r="S407" s="58"/>
      <c r="T407" s="121"/>
      <c r="U407" s="120"/>
      <c r="V407" s="58"/>
      <c r="W407" s="121"/>
      <c r="X407" s="61"/>
      <c r="Y407" s="54"/>
      <c r="Z407" s="36"/>
      <c r="AB407" s="219"/>
      <c r="AC407" s="220"/>
    </row>
    <row r="408" spans="1:29" ht="24.95" customHeight="1" x14ac:dyDescent="0.25">
      <c r="A408" s="116" t="s">
        <v>37</v>
      </c>
      <c r="B408" s="117"/>
      <c r="C408" s="114"/>
      <c r="D408" s="115"/>
      <c r="E408" s="172"/>
      <c r="F408" s="173"/>
      <c r="G408" s="174">
        <f>F408-E408</f>
        <v>0</v>
      </c>
      <c r="H408" s="172"/>
      <c r="I408" s="173"/>
      <c r="J408" s="172">
        <f>I408-H408</f>
        <v>0</v>
      </c>
      <c r="K408" s="175"/>
      <c r="L408" s="173"/>
      <c r="M408" s="176">
        <f>L408-K408</f>
        <v>0</v>
      </c>
      <c r="N408" s="175"/>
      <c r="O408" s="173"/>
      <c r="P408" s="177">
        <f>O408-N408</f>
        <v>0</v>
      </c>
      <c r="Q408" s="172"/>
      <c r="R408" s="173"/>
      <c r="S408" s="176">
        <f>R408-Q408</f>
        <v>0</v>
      </c>
      <c r="T408" s="175"/>
      <c r="U408" s="173"/>
      <c r="V408" s="174">
        <f>U408-T408</f>
        <v>0</v>
      </c>
      <c r="W408" s="172"/>
      <c r="X408" s="173"/>
      <c r="Y408" s="54">
        <f>X408-W408</f>
        <v>0</v>
      </c>
      <c r="Z408" s="36">
        <f>(Y408+V408+S408+P408+J408+G408+M408)*24</f>
        <v>0</v>
      </c>
      <c r="AB408" s="219"/>
      <c r="AC408" s="220"/>
    </row>
    <row r="409" spans="1:29" ht="24.95" customHeight="1" thickBot="1" x14ac:dyDescent="0.3">
      <c r="A409" s="84"/>
      <c r="B409" s="85"/>
      <c r="C409" s="86"/>
      <c r="D409" s="87"/>
      <c r="E409" s="122"/>
      <c r="F409" s="216"/>
      <c r="G409" s="58"/>
      <c r="H409" s="128"/>
      <c r="I409" s="120"/>
      <c r="J409" s="58"/>
      <c r="K409" s="121"/>
      <c r="L409" s="120"/>
      <c r="M409" s="58"/>
      <c r="N409" s="121"/>
      <c r="O409" s="120"/>
      <c r="P409" s="62"/>
      <c r="Q409" s="88"/>
      <c r="R409" s="89"/>
      <c r="S409" s="58"/>
      <c r="T409" s="121"/>
      <c r="U409" s="120"/>
      <c r="V409" s="58"/>
      <c r="W409" s="121"/>
      <c r="X409" s="61"/>
      <c r="Y409" s="54"/>
      <c r="Z409" s="36"/>
      <c r="AB409" s="219"/>
      <c r="AC409" s="220"/>
    </row>
    <row r="410" spans="1:29" ht="24.95" customHeight="1" x14ac:dyDescent="0.25">
      <c r="A410" s="116" t="s">
        <v>37</v>
      </c>
      <c r="B410" s="117"/>
      <c r="C410" s="114"/>
      <c r="D410" s="115"/>
      <c r="E410" s="172"/>
      <c r="F410" s="173"/>
      <c r="G410" s="174">
        <f>F410-E410</f>
        <v>0</v>
      </c>
      <c r="H410" s="172"/>
      <c r="I410" s="173"/>
      <c r="J410" s="172">
        <f>I410-H410</f>
        <v>0</v>
      </c>
      <c r="K410" s="175"/>
      <c r="L410" s="173"/>
      <c r="M410" s="176">
        <f>L410-K410</f>
        <v>0</v>
      </c>
      <c r="N410" s="175"/>
      <c r="O410" s="173"/>
      <c r="P410" s="177">
        <f>O410-N410</f>
        <v>0</v>
      </c>
      <c r="Q410" s="172"/>
      <c r="R410" s="173"/>
      <c r="S410" s="176">
        <f>R410-Q410</f>
        <v>0</v>
      </c>
      <c r="T410" s="175"/>
      <c r="U410" s="173"/>
      <c r="V410" s="174">
        <f>U410-T410</f>
        <v>0</v>
      </c>
      <c r="W410" s="172"/>
      <c r="X410" s="173"/>
      <c r="Y410" s="54">
        <f>X410-W410</f>
        <v>0</v>
      </c>
      <c r="Z410" s="36">
        <f>(Y410+V410+S410+P410+J410+G410+M410)*24</f>
        <v>0</v>
      </c>
      <c r="AB410" s="219"/>
      <c r="AC410" s="220"/>
    </row>
    <row r="411" spans="1:29" ht="24.95" customHeight="1" thickBot="1" x14ac:dyDescent="0.3">
      <c r="A411" s="84"/>
      <c r="B411" s="85"/>
      <c r="C411" s="86"/>
      <c r="D411" s="87"/>
      <c r="E411" s="122"/>
      <c r="F411" s="216"/>
      <c r="G411" s="58"/>
      <c r="H411" s="128"/>
      <c r="I411" s="120"/>
      <c r="J411" s="58"/>
      <c r="K411" s="121"/>
      <c r="L411" s="120"/>
      <c r="M411" s="58"/>
      <c r="N411" s="121"/>
      <c r="O411" s="120"/>
      <c r="P411" s="62"/>
      <c r="Q411" s="88"/>
      <c r="R411" s="89"/>
      <c r="S411" s="58"/>
      <c r="T411" s="121"/>
      <c r="U411" s="120"/>
      <c r="V411" s="58"/>
      <c r="W411" s="121"/>
      <c r="X411" s="61"/>
      <c r="Y411" s="54"/>
      <c r="Z411" s="36"/>
      <c r="AB411" s="219"/>
      <c r="AC411" s="220"/>
    </row>
    <row r="412" spans="1:29" ht="24.95" customHeight="1" x14ac:dyDescent="0.25">
      <c r="A412" s="34"/>
      <c r="B412" s="123"/>
      <c r="C412" s="124"/>
      <c r="D412" s="125" t="s">
        <v>0</v>
      </c>
      <c r="E412" s="127">
        <f>SUMPRODUCT((E358:E411&gt;=7.25/24)*(E358:E411&lt;=9.49/24))-SUMPRODUCT(--(E358:E411={"CP","FORM","AT","MAT","AM","EM"}))</f>
        <v>0</v>
      </c>
      <c r="F412" s="154"/>
      <c r="G412" s="155"/>
      <c r="H412" s="127">
        <f>SUMPRODUCT((H358:H411&gt;=7.25/24)*(H358:H411&lt;=9.49/24))-SUMPRODUCT(--(H358:H411={"CP","FORM","AT","MAT","AM","EM"}))</f>
        <v>0</v>
      </c>
      <c r="I412" s="155"/>
      <c r="J412" s="155"/>
      <c r="K412" s="127">
        <f>SUMPRODUCT((K358:K411&gt;=7.25/24)*(K358:K411&lt;=9.49/24))-SUMPRODUCT(--(K358:K411={"CP","FORM","AT","MAT","AM","EM"}))</f>
        <v>0</v>
      </c>
      <c r="L412" s="155"/>
      <c r="M412" s="155"/>
      <c r="N412" s="127">
        <f>SUMPRODUCT((N358:N411&gt;=7.25/24)*(N358:N411&lt;=9.49/24))-SUMPRODUCT(--(N358:N411={"CP","FORM","AT","MAT","AM","EM"}))</f>
        <v>0</v>
      </c>
      <c r="O412" s="155"/>
      <c r="P412" s="155"/>
      <c r="Q412" s="127">
        <f>SUMPRODUCT((Q358:Q411&gt;=7.25/24)*(Q358:Q411&lt;=9.49/24))-SUMPRODUCT(--(Q358:Q411={"CP","FORM","AT","MAT","AM","EM"}))</f>
        <v>0</v>
      </c>
      <c r="R412" s="155"/>
      <c r="S412" s="155"/>
      <c r="T412" s="127">
        <f>SUMPRODUCT((T358:T411&gt;=7.25/24)*(T358:T411&lt;=9.49/24))-SUMPRODUCT(--(T358:T411={"CP","FORM","AT","MAT","AM","EM"}))</f>
        <v>0</v>
      </c>
      <c r="U412" s="74"/>
      <c r="V412" s="74"/>
      <c r="W412" s="127">
        <f>SUMPRODUCT((W358:W411&gt;=7.25/24)*(W358:W411&lt;=9.49/24))-SUMPRODUCT(--(W358:W411={"CP","FORM","AT","MAT","AM","EM"}))</f>
        <v>0</v>
      </c>
      <c r="X412" s="155"/>
      <c r="AB412" s="219"/>
      <c r="AC412" s="220"/>
    </row>
    <row r="413" spans="1:29" ht="24.95" customHeight="1" x14ac:dyDescent="0.25">
      <c r="A413" s="34"/>
      <c r="B413" s="123"/>
      <c r="C413" s="124"/>
      <c r="D413" s="126" t="s">
        <v>1</v>
      </c>
      <c r="E413" s="127">
        <f>SUMPRODUCT((E358:E411&gt;=14/24)*(E358:E411&lt;=16/24))-SUMPRODUCT(--(F358:F411={"CP","FORM","AT","MAT","AM","EM"}))</f>
        <v>0</v>
      </c>
      <c r="F413" s="154"/>
      <c r="G413" s="155"/>
      <c r="H413" s="127">
        <f>SUMPRODUCT((H358:H411&gt;=14/24)*(H358:H411&lt;=16/24))-SUMPRODUCT(--(I358:I411={"CP","FORM","AT","MAT","AM","EM"}))</f>
        <v>0</v>
      </c>
      <c r="I413" s="155"/>
      <c r="J413" s="155"/>
      <c r="K413" s="127">
        <f>SUMPRODUCT((K358:K411&gt;=14/24)*(K358:K411&lt;=16/24))-SUMPRODUCT(--(L358:L411={"CP","FORM","AT","MAT","AM","EM"}))</f>
        <v>0</v>
      </c>
      <c r="L413" s="155"/>
      <c r="M413" s="155"/>
      <c r="N413" s="127">
        <f>SUMPRODUCT((N358:N411&gt;=14/24)*(N358:N411&lt;=16/24))-SUMPRODUCT(--(O358:O411={"CP","FORM","AT","MAT","AM","EM"}))</f>
        <v>0</v>
      </c>
      <c r="O413" s="155"/>
      <c r="P413" s="155"/>
      <c r="Q413" s="127">
        <f>SUMPRODUCT((Q358:Q411&gt;=14/24)*(Q358:Q411&lt;=16/24))-SUMPRODUCT(--(R358:R411={"CP","FORM","AT","MAT","AM","EM"}))</f>
        <v>0</v>
      </c>
      <c r="R413" s="155"/>
      <c r="S413" s="155"/>
      <c r="T413" s="127">
        <f>SUMPRODUCT((T358:T411&gt;=14/24)*(T358:T411&lt;=16/24))-SUMPRODUCT(--(U358:U411={"CP","FORM","AT","MAT","AM","EM"}))</f>
        <v>0</v>
      </c>
      <c r="U413" s="155"/>
      <c r="V413" s="155"/>
      <c r="W413" s="127">
        <f>SUMPRODUCT((W358:W411&gt;=14/24)*(W358:W411&lt;=16/24))-SUMPRODUCT(--(X358:X411={"CP","FORM","AT","MAT","AM","EM"}))</f>
        <v>0</v>
      </c>
      <c r="X413" s="155"/>
      <c r="AB413" s="219"/>
      <c r="AC413" s="220"/>
    </row>
    <row r="414" spans="1:29" ht="24.95" customHeight="1" x14ac:dyDescent="0.25">
      <c r="A414" s="33"/>
      <c r="B414" s="33"/>
      <c r="C414" s="33"/>
      <c r="D414" s="33"/>
      <c r="E414" s="33"/>
      <c r="F414" s="33"/>
      <c r="H414" s="33"/>
      <c r="I414" s="33"/>
      <c r="K414" s="33"/>
      <c r="L414" s="33"/>
      <c r="N414" s="33"/>
      <c r="O414" s="33"/>
      <c r="Q414" s="33"/>
      <c r="R414" s="33"/>
      <c r="T414" s="33"/>
      <c r="U414" s="33"/>
      <c r="W414" s="33"/>
      <c r="X414" s="33"/>
      <c r="AB414" s="219"/>
      <c r="AC414" s="220"/>
    </row>
    <row r="415" spans="1:29" ht="24.95" customHeight="1" thickBot="1" x14ac:dyDescent="0.3">
      <c r="A415" s="75" t="s">
        <v>38</v>
      </c>
      <c r="B415" s="34"/>
      <c r="C415" s="34"/>
      <c r="D415" s="34"/>
      <c r="E415" s="34"/>
      <c r="F415" s="34"/>
      <c r="H415" s="34"/>
      <c r="I415" s="34"/>
      <c r="K415" s="34"/>
      <c r="L415" s="34"/>
      <c r="N415" s="34"/>
      <c r="O415" s="34"/>
      <c r="Q415" s="34"/>
      <c r="R415" s="34"/>
      <c r="T415" s="34"/>
      <c r="U415" s="34"/>
      <c r="W415" s="34"/>
      <c r="X415" s="34"/>
      <c r="AB415" s="219"/>
      <c r="AC415" s="220"/>
    </row>
    <row r="416" spans="1:29" ht="24.95" customHeight="1" thickBot="1" x14ac:dyDescent="0.3">
      <c r="A416" s="218">
        <f>A357+1</f>
        <v>30</v>
      </c>
      <c r="B416" s="76" t="s">
        <v>2</v>
      </c>
      <c r="C416" s="76" t="s">
        <v>12</v>
      </c>
      <c r="D416" s="77" t="s">
        <v>4</v>
      </c>
      <c r="E416" s="226">
        <f>W357+1</f>
        <v>41841</v>
      </c>
      <c r="F416" s="227"/>
      <c r="G416" s="55"/>
      <c r="H416" s="226">
        <f>E416+1</f>
        <v>41842</v>
      </c>
      <c r="I416" s="227"/>
      <c r="J416" s="55"/>
      <c r="K416" s="226">
        <f>H416+1</f>
        <v>41843</v>
      </c>
      <c r="L416" s="227"/>
      <c r="M416" s="55"/>
      <c r="N416" s="228">
        <f>K416+1</f>
        <v>41844</v>
      </c>
      <c r="O416" s="229"/>
      <c r="P416" s="55"/>
      <c r="Q416" s="226">
        <f>N416+1</f>
        <v>41845</v>
      </c>
      <c r="R416" s="227"/>
      <c r="S416" s="55"/>
      <c r="T416" s="226">
        <f>Q416+1</f>
        <v>41846</v>
      </c>
      <c r="U416" s="227"/>
      <c r="V416" s="55"/>
      <c r="W416" s="226">
        <f>T416+1</f>
        <v>41847</v>
      </c>
      <c r="X416" s="227"/>
      <c r="Y416" s="51"/>
      <c r="Z416" s="37" t="s">
        <v>29</v>
      </c>
      <c r="AA416" s="220">
        <f>A416</f>
        <v>30</v>
      </c>
      <c r="AB416" s="220">
        <f>AA416+2</f>
        <v>32</v>
      </c>
      <c r="AC416" s="220">
        <f>AC357+1</f>
        <v>8</v>
      </c>
    </row>
    <row r="417" spans="1:29" ht="24.95" customHeight="1" x14ac:dyDescent="0.25">
      <c r="A417" s="78" t="s">
        <v>40</v>
      </c>
      <c r="B417" s="79" t="s">
        <v>13</v>
      </c>
      <c r="C417" s="80">
        <v>37</v>
      </c>
      <c r="D417" s="81">
        <v>1</v>
      </c>
      <c r="E417" s="172"/>
      <c r="F417" s="173"/>
      <c r="G417" s="169">
        <f>F417-E417</f>
        <v>0</v>
      </c>
      <c r="H417" s="163"/>
      <c r="I417" s="164"/>
      <c r="J417" s="163">
        <f>I417-H417</f>
        <v>0</v>
      </c>
      <c r="K417" s="156"/>
      <c r="L417" s="164"/>
      <c r="M417" s="170">
        <f>L417-K417</f>
        <v>0</v>
      </c>
      <c r="N417" s="156"/>
      <c r="O417" s="156"/>
      <c r="P417" s="171">
        <f>O417-N417</f>
        <v>0</v>
      </c>
      <c r="Q417" s="163"/>
      <c r="R417" s="164"/>
      <c r="S417" s="170">
        <f>R417-Q417</f>
        <v>0</v>
      </c>
      <c r="T417" s="156"/>
      <c r="U417" s="164"/>
      <c r="V417" s="169">
        <f>U417-T417</f>
        <v>0</v>
      </c>
      <c r="W417" s="163"/>
      <c r="X417" s="164"/>
      <c r="Y417" s="53">
        <f>X417-W417</f>
        <v>0</v>
      </c>
      <c r="Z417" s="36">
        <f>(Y417+V417+S417+P417+J417+G417+M417)*24</f>
        <v>0</v>
      </c>
      <c r="AB417" s="219"/>
      <c r="AC417" s="220"/>
    </row>
    <row r="418" spans="1:29" ht="24.95" customHeight="1" thickBot="1" x14ac:dyDescent="0.3">
      <c r="A418" s="84"/>
      <c r="B418" s="85"/>
      <c r="C418" s="86"/>
      <c r="D418" s="87"/>
      <c r="E418" s="157"/>
      <c r="F418" s="158"/>
      <c r="G418" s="159"/>
      <c r="H418" s="157"/>
      <c r="I418" s="158"/>
      <c r="J418" s="157"/>
      <c r="K418" s="160"/>
      <c r="L418" s="158"/>
      <c r="M418" s="161"/>
      <c r="N418" s="160"/>
      <c r="O418" s="160"/>
      <c r="P418" s="162"/>
      <c r="Q418" s="157"/>
      <c r="R418" s="158"/>
      <c r="S418" s="161"/>
      <c r="T418" s="160"/>
      <c r="U418" s="158"/>
      <c r="V418" s="159"/>
      <c r="W418" s="157"/>
      <c r="X418" s="158"/>
      <c r="Y418" s="54"/>
      <c r="Z418" s="36"/>
      <c r="AB418" s="219"/>
      <c r="AC418" s="220"/>
    </row>
    <row r="419" spans="1:29" ht="24.95" customHeight="1" thickBot="1" x14ac:dyDescent="0.3">
      <c r="A419" s="91" t="s">
        <v>35</v>
      </c>
      <c r="B419" s="92" t="s">
        <v>10</v>
      </c>
      <c r="C419" s="93">
        <v>37</v>
      </c>
      <c r="D419" s="94">
        <v>1</v>
      </c>
      <c r="E419" s="163"/>
      <c r="F419" s="164"/>
      <c r="G419" s="169">
        <f>F419-E419</f>
        <v>0</v>
      </c>
      <c r="H419" s="163"/>
      <c r="I419" s="164"/>
      <c r="J419" s="163">
        <f>I419-H419</f>
        <v>0</v>
      </c>
      <c r="K419" s="156"/>
      <c r="L419" s="156"/>
      <c r="M419" s="169">
        <f>L419-K419</f>
        <v>0</v>
      </c>
      <c r="N419" s="172"/>
      <c r="O419" s="210"/>
      <c r="P419" s="171">
        <f>O419-N419</f>
        <v>0</v>
      </c>
      <c r="Q419" s="163"/>
      <c r="R419" s="164"/>
      <c r="S419" s="170">
        <f>R419-Q419</f>
        <v>0</v>
      </c>
      <c r="T419" s="156"/>
      <c r="U419" s="164"/>
      <c r="V419" s="181">
        <f>U419-T419</f>
        <v>0</v>
      </c>
      <c r="W419" s="172"/>
      <c r="X419" s="173"/>
      <c r="Y419" s="54">
        <f>X419-W419</f>
        <v>0</v>
      </c>
      <c r="Z419" s="36">
        <f>(Y419+V419+S419+P419+J419+G419+M419)*24</f>
        <v>0</v>
      </c>
      <c r="AB419" s="219"/>
      <c r="AC419" s="220"/>
    </row>
    <row r="420" spans="1:29" ht="24.95" customHeight="1" thickBot="1" x14ac:dyDescent="0.3">
      <c r="A420" s="84"/>
      <c r="B420" s="85"/>
      <c r="C420" s="86"/>
      <c r="D420" s="87"/>
      <c r="E420" s="157"/>
      <c r="F420" s="158"/>
      <c r="G420" s="165"/>
      <c r="H420" s="157"/>
      <c r="I420" s="158"/>
      <c r="J420" s="157"/>
      <c r="K420" s="160"/>
      <c r="L420" s="160"/>
      <c r="M420" s="159"/>
      <c r="N420" s="157"/>
      <c r="O420" s="211"/>
      <c r="P420" s="162"/>
      <c r="Q420" s="157"/>
      <c r="R420" s="158"/>
      <c r="S420" s="161"/>
      <c r="T420" s="160"/>
      <c r="U420" s="158"/>
      <c r="V420" s="166"/>
      <c r="W420" s="167"/>
      <c r="X420" s="168"/>
      <c r="Y420" s="54"/>
      <c r="Z420" s="36"/>
      <c r="AB420" s="219"/>
      <c r="AC420" s="220"/>
    </row>
    <row r="421" spans="1:29" ht="24.95" customHeight="1" x14ac:dyDescent="0.25">
      <c r="A421" s="96" t="s">
        <v>41</v>
      </c>
      <c r="B421" s="79" t="s">
        <v>22</v>
      </c>
      <c r="C421" s="97">
        <v>37</v>
      </c>
      <c r="D421" s="98">
        <v>1</v>
      </c>
      <c r="E421" s="175"/>
      <c r="F421" s="173"/>
      <c r="G421" s="174">
        <f>F421-E421</f>
        <v>0</v>
      </c>
      <c r="H421" s="172"/>
      <c r="I421" s="173"/>
      <c r="J421" s="172">
        <f>I421-H421</f>
        <v>0</v>
      </c>
      <c r="K421" s="175"/>
      <c r="L421" s="173"/>
      <c r="M421" s="176">
        <f>L421-K421</f>
        <v>0</v>
      </c>
      <c r="N421" s="175"/>
      <c r="O421" s="175"/>
      <c r="P421" s="177">
        <f>O421-N421</f>
        <v>0</v>
      </c>
      <c r="Q421" s="172"/>
      <c r="R421" s="173"/>
      <c r="S421" s="176">
        <f>R421-Q421</f>
        <v>0</v>
      </c>
      <c r="T421" s="175"/>
      <c r="U421" s="173"/>
      <c r="V421" s="174">
        <f>U421-T421</f>
        <v>0</v>
      </c>
      <c r="W421" s="172"/>
      <c r="X421" s="173"/>
      <c r="Y421" s="54">
        <f>X421-W421</f>
        <v>0</v>
      </c>
      <c r="Z421" s="36">
        <f>(Y421+V421+S421+P421+J421+G421+M421)*24</f>
        <v>0</v>
      </c>
      <c r="AB421" s="219"/>
      <c r="AC421" s="220"/>
    </row>
    <row r="422" spans="1:29" ht="24.95" customHeight="1" thickBot="1" x14ac:dyDescent="0.3">
      <c r="A422" s="84"/>
      <c r="B422" s="85"/>
      <c r="C422" s="86"/>
      <c r="D422" s="87"/>
      <c r="E422" s="160"/>
      <c r="F422" s="158"/>
      <c r="G422" s="159"/>
      <c r="H422" s="157"/>
      <c r="I422" s="158"/>
      <c r="J422" s="157"/>
      <c r="K422" s="160"/>
      <c r="L422" s="158"/>
      <c r="M422" s="161"/>
      <c r="N422" s="160"/>
      <c r="O422" s="160"/>
      <c r="P422" s="162"/>
      <c r="Q422" s="157"/>
      <c r="R422" s="158"/>
      <c r="S422" s="161"/>
      <c r="T422" s="160"/>
      <c r="U422" s="158"/>
      <c r="V422" s="159"/>
      <c r="W422" s="157"/>
      <c r="X422" s="158"/>
      <c r="Y422" s="54"/>
      <c r="Z422" s="36"/>
      <c r="AB422" s="219"/>
      <c r="AC422" s="220"/>
    </row>
    <row r="423" spans="1:29" ht="24.95" customHeight="1" x14ac:dyDescent="0.25">
      <c r="A423" s="78" t="s">
        <v>42</v>
      </c>
      <c r="B423" s="99" t="s">
        <v>13</v>
      </c>
      <c r="C423" s="80">
        <v>37</v>
      </c>
      <c r="D423" s="81">
        <v>1</v>
      </c>
      <c r="E423" s="172"/>
      <c r="F423" s="173"/>
      <c r="G423" s="174">
        <f>F423-E423</f>
        <v>0</v>
      </c>
      <c r="H423" s="172"/>
      <c r="I423" s="173"/>
      <c r="J423" s="172">
        <f>I423-H423</f>
        <v>0</v>
      </c>
      <c r="K423" s="175"/>
      <c r="L423" s="173"/>
      <c r="M423" s="176">
        <f>L423-K423</f>
        <v>0</v>
      </c>
      <c r="N423" s="175"/>
      <c r="O423" s="212"/>
      <c r="P423" s="177">
        <f>O423-N423</f>
        <v>0</v>
      </c>
      <c r="Q423" s="172"/>
      <c r="R423" s="173"/>
      <c r="S423" s="176">
        <f>R423-Q423</f>
        <v>0</v>
      </c>
      <c r="T423" s="175"/>
      <c r="U423" s="173"/>
      <c r="V423" s="174">
        <f>U423-T423</f>
        <v>0</v>
      </c>
      <c r="W423" s="172"/>
      <c r="X423" s="173"/>
      <c r="Y423" s="54">
        <f>X423-W423</f>
        <v>0</v>
      </c>
      <c r="Z423" s="36">
        <f>(Y423+V423+S423+P423+J423+G423+M423)*24</f>
        <v>0</v>
      </c>
      <c r="AB423" s="219"/>
      <c r="AC423" s="220"/>
    </row>
    <row r="424" spans="1:29" ht="24.95" customHeight="1" thickBot="1" x14ac:dyDescent="0.3">
      <c r="A424" s="84"/>
      <c r="B424" s="85"/>
      <c r="C424" s="86"/>
      <c r="D424" s="87"/>
      <c r="E424" s="157"/>
      <c r="F424" s="158"/>
      <c r="G424" s="159"/>
      <c r="H424" s="157"/>
      <c r="I424" s="158"/>
      <c r="J424" s="157"/>
      <c r="K424" s="160"/>
      <c r="L424" s="158"/>
      <c r="M424" s="161"/>
      <c r="N424" s="160"/>
      <c r="O424" s="211"/>
      <c r="P424" s="162"/>
      <c r="Q424" s="157"/>
      <c r="R424" s="158"/>
      <c r="S424" s="161"/>
      <c r="T424" s="160"/>
      <c r="U424" s="158"/>
      <c r="V424" s="159"/>
      <c r="W424" s="157"/>
      <c r="X424" s="158"/>
      <c r="Y424" s="54"/>
      <c r="Z424" s="36"/>
      <c r="AB424" s="219"/>
      <c r="AC424" s="220"/>
    </row>
    <row r="425" spans="1:29" ht="24.95" customHeight="1" x14ac:dyDescent="0.25">
      <c r="A425" s="100" t="s">
        <v>43</v>
      </c>
      <c r="B425" s="101" t="s">
        <v>3</v>
      </c>
      <c r="C425" s="102">
        <v>37</v>
      </c>
      <c r="D425" s="103">
        <v>1</v>
      </c>
      <c r="E425" s="163"/>
      <c r="F425" s="164"/>
      <c r="G425" s="169">
        <f>F425-E425</f>
        <v>0</v>
      </c>
      <c r="H425" s="163"/>
      <c r="I425" s="164"/>
      <c r="J425" s="163">
        <f>I425-H425</f>
        <v>0</v>
      </c>
      <c r="K425" s="156"/>
      <c r="L425" s="164"/>
      <c r="M425" s="170">
        <f>L425-K425</f>
        <v>0</v>
      </c>
      <c r="N425" s="156"/>
      <c r="O425" s="156"/>
      <c r="P425" s="171">
        <f>O425-N425</f>
        <v>0</v>
      </c>
      <c r="Q425" s="163"/>
      <c r="R425" s="164"/>
      <c r="S425" s="170">
        <f>R425-Q425</f>
        <v>0</v>
      </c>
      <c r="T425" s="156"/>
      <c r="U425" s="164"/>
      <c r="V425" s="169">
        <f>U425-T425</f>
        <v>0</v>
      </c>
      <c r="W425" s="163"/>
      <c r="X425" s="164"/>
      <c r="Y425" s="54">
        <f>X425-W425</f>
        <v>0</v>
      </c>
      <c r="Z425" s="36">
        <f>(Y425+V425+S425+P425+J425+G425+M425)*24</f>
        <v>0</v>
      </c>
      <c r="AB425" s="219"/>
      <c r="AC425" s="220"/>
    </row>
    <row r="426" spans="1:29" ht="24.95" customHeight="1" thickBot="1" x14ac:dyDescent="0.3">
      <c r="A426" s="84"/>
      <c r="B426" s="85"/>
      <c r="C426" s="86"/>
      <c r="D426" s="87"/>
      <c r="E426" s="157"/>
      <c r="F426" s="158"/>
      <c r="G426" s="159"/>
      <c r="H426" s="157"/>
      <c r="I426" s="158"/>
      <c r="J426" s="157"/>
      <c r="K426" s="160"/>
      <c r="L426" s="158"/>
      <c r="M426" s="161"/>
      <c r="N426" s="160"/>
      <c r="O426" s="160"/>
      <c r="P426" s="162"/>
      <c r="Q426" s="157"/>
      <c r="R426" s="158"/>
      <c r="S426" s="161"/>
      <c r="T426" s="160"/>
      <c r="U426" s="158"/>
      <c r="V426" s="159"/>
      <c r="W426" s="157"/>
      <c r="X426" s="158"/>
      <c r="Y426" s="54"/>
      <c r="Z426" s="36"/>
      <c r="AB426" s="219"/>
      <c r="AC426" s="220"/>
    </row>
    <row r="427" spans="1:29" ht="24.95" customHeight="1" x14ac:dyDescent="0.25">
      <c r="A427" s="100" t="s">
        <v>44</v>
      </c>
      <c r="B427" s="101" t="s">
        <v>24</v>
      </c>
      <c r="C427" s="102">
        <v>37</v>
      </c>
      <c r="D427" s="103">
        <v>1</v>
      </c>
      <c r="E427" s="172"/>
      <c r="F427" s="173"/>
      <c r="G427" s="174">
        <f>F427-E427</f>
        <v>0</v>
      </c>
      <c r="H427" s="172"/>
      <c r="I427" s="173"/>
      <c r="J427" s="172">
        <f>I427-H427</f>
        <v>0</v>
      </c>
      <c r="K427" s="163"/>
      <c r="L427" s="164"/>
      <c r="M427" s="176">
        <f>L427-K427</f>
        <v>0</v>
      </c>
      <c r="N427" s="175"/>
      <c r="O427" s="175"/>
      <c r="P427" s="177">
        <f>O427-N427</f>
        <v>0</v>
      </c>
      <c r="Q427" s="163"/>
      <c r="R427" s="164"/>
      <c r="S427" s="176">
        <f>R427-Q427</f>
        <v>0</v>
      </c>
      <c r="T427" s="156"/>
      <c r="U427" s="164"/>
      <c r="V427" s="174">
        <f>U427-T427</f>
        <v>0</v>
      </c>
      <c r="W427" s="172"/>
      <c r="X427" s="173"/>
      <c r="Y427" s="54">
        <f>X427-W427</f>
        <v>0</v>
      </c>
      <c r="Z427" s="36">
        <f>(Y427+V427+S427+P427+J427+G427+M427)*24</f>
        <v>0</v>
      </c>
      <c r="AB427" s="219"/>
      <c r="AC427" s="220"/>
    </row>
    <row r="428" spans="1:29" ht="24.95" customHeight="1" thickBot="1" x14ac:dyDescent="0.3">
      <c r="A428" s="104" t="s">
        <v>25</v>
      </c>
      <c r="B428" s="85"/>
      <c r="C428" s="86"/>
      <c r="D428" s="87"/>
      <c r="E428" s="157"/>
      <c r="F428" s="158"/>
      <c r="G428" s="159"/>
      <c r="H428" s="157"/>
      <c r="I428" s="158"/>
      <c r="J428" s="157"/>
      <c r="K428" s="160"/>
      <c r="L428" s="158"/>
      <c r="M428" s="161"/>
      <c r="N428" s="160"/>
      <c r="O428" s="160"/>
      <c r="P428" s="162"/>
      <c r="Q428" s="157"/>
      <c r="R428" s="158"/>
      <c r="S428" s="161"/>
      <c r="T428" s="160"/>
      <c r="U428" s="158"/>
      <c r="V428" s="178"/>
      <c r="W428" s="157"/>
      <c r="X428" s="158"/>
      <c r="Y428" s="54"/>
      <c r="Z428" s="36"/>
      <c r="AB428" s="219"/>
      <c r="AC428" s="220"/>
    </row>
    <row r="429" spans="1:29" ht="24.95" customHeight="1" x14ac:dyDescent="0.25">
      <c r="A429" s="78" t="s">
        <v>45</v>
      </c>
      <c r="B429" s="99" t="s">
        <v>10</v>
      </c>
      <c r="C429" s="80">
        <v>37</v>
      </c>
      <c r="D429" s="81">
        <v>1</v>
      </c>
      <c r="E429" s="163"/>
      <c r="F429" s="164"/>
      <c r="G429" s="169">
        <f>F429-E429</f>
        <v>0</v>
      </c>
      <c r="H429" s="163"/>
      <c r="I429" s="164"/>
      <c r="J429" s="163">
        <f>I429-H429</f>
        <v>0</v>
      </c>
      <c r="K429" s="163"/>
      <c r="L429" s="164"/>
      <c r="M429" s="170">
        <f>L429-K429</f>
        <v>0</v>
      </c>
      <c r="N429" s="163"/>
      <c r="O429" s="164"/>
      <c r="P429" s="171">
        <f>O429-N429</f>
        <v>0</v>
      </c>
      <c r="Q429" s="163"/>
      <c r="R429" s="164"/>
      <c r="S429" s="170">
        <f>R429-Q429</f>
        <v>0</v>
      </c>
      <c r="T429" s="156"/>
      <c r="U429" s="164"/>
      <c r="V429" s="169">
        <f>U429-T429</f>
        <v>0</v>
      </c>
      <c r="W429" s="163"/>
      <c r="X429" s="164"/>
      <c r="Y429" s="54">
        <f>X429-W429</f>
        <v>0</v>
      </c>
      <c r="Z429" s="36">
        <f>(Y429+V429+S429+P429+J429+G429+M429)*24</f>
        <v>0</v>
      </c>
      <c r="AB429" s="219"/>
      <c r="AC429" s="220"/>
    </row>
    <row r="430" spans="1:29" ht="24.95" customHeight="1" thickBot="1" x14ac:dyDescent="0.3">
      <c r="A430" s="84"/>
      <c r="B430" s="85"/>
      <c r="C430" s="86"/>
      <c r="D430" s="87"/>
      <c r="E430" s="213"/>
      <c r="F430" s="158"/>
      <c r="G430" s="159"/>
      <c r="H430" s="213"/>
      <c r="I430" s="158"/>
      <c r="J430" s="157"/>
      <c r="K430" s="213"/>
      <c r="L430" s="158"/>
      <c r="M430" s="161"/>
      <c r="N430" s="213"/>
      <c r="O430" s="158"/>
      <c r="P430" s="162"/>
      <c r="Q430" s="160"/>
      <c r="R430" s="158"/>
      <c r="S430" s="161"/>
      <c r="T430" s="160"/>
      <c r="U430" s="158"/>
      <c r="V430" s="159"/>
      <c r="W430" s="157"/>
      <c r="X430" s="158"/>
      <c r="Y430" s="54"/>
      <c r="Z430" s="36"/>
      <c r="AB430" s="219"/>
      <c r="AC430" s="220"/>
    </row>
    <row r="431" spans="1:29" ht="24.95" customHeight="1" x14ac:dyDescent="0.25">
      <c r="A431" s="78" t="s">
        <v>46</v>
      </c>
      <c r="B431" s="99" t="s">
        <v>10</v>
      </c>
      <c r="C431" s="80">
        <v>37</v>
      </c>
      <c r="D431" s="98">
        <v>1</v>
      </c>
      <c r="E431" s="163"/>
      <c r="F431" s="164"/>
      <c r="G431" s="169">
        <f>F431-E431</f>
        <v>0</v>
      </c>
      <c r="H431" s="163"/>
      <c r="I431" s="164"/>
      <c r="J431" s="163">
        <f>I431-H431</f>
        <v>0</v>
      </c>
      <c r="K431" s="156"/>
      <c r="L431" s="164"/>
      <c r="M431" s="170">
        <f>L431-K431</f>
        <v>0</v>
      </c>
      <c r="N431" s="156"/>
      <c r="O431" s="210"/>
      <c r="P431" s="171">
        <f>O431-N431</f>
        <v>0</v>
      </c>
      <c r="Q431" s="163"/>
      <c r="R431" s="164"/>
      <c r="S431" s="170">
        <f>R431-Q431</f>
        <v>0</v>
      </c>
      <c r="T431" s="156"/>
      <c r="U431" s="164"/>
      <c r="V431" s="169">
        <f>U431-T431</f>
        <v>0</v>
      </c>
      <c r="W431" s="163"/>
      <c r="X431" s="164"/>
      <c r="Y431" s="54">
        <f>X431-W431</f>
        <v>0</v>
      </c>
      <c r="Z431" s="36">
        <f>(Y431+V431+S431+P431+J431+G431+M431)*24</f>
        <v>0</v>
      </c>
      <c r="AB431" s="219"/>
      <c r="AC431" s="220"/>
    </row>
    <row r="432" spans="1:29" ht="24.95" customHeight="1" thickBot="1" x14ac:dyDescent="0.3">
      <c r="A432" s="84"/>
      <c r="B432" s="85"/>
      <c r="C432" s="86"/>
      <c r="D432" s="87"/>
      <c r="E432" s="157"/>
      <c r="F432" s="158"/>
      <c r="G432" s="159"/>
      <c r="H432" s="157"/>
      <c r="I432" s="158"/>
      <c r="J432" s="157"/>
      <c r="K432" s="160"/>
      <c r="L432" s="158"/>
      <c r="M432" s="161"/>
      <c r="N432" s="160"/>
      <c r="O432" s="211"/>
      <c r="P432" s="162"/>
      <c r="Q432" s="157"/>
      <c r="R432" s="158"/>
      <c r="S432" s="161"/>
      <c r="T432" s="160"/>
      <c r="U432" s="158"/>
      <c r="V432" s="159"/>
      <c r="W432" s="157"/>
      <c r="X432" s="158"/>
      <c r="Y432" s="54"/>
      <c r="Z432" s="36"/>
      <c r="AB432" s="219"/>
      <c r="AC432" s="220"/>
    </row>
    <row r="433" spans="1:29" ht="24.95" customHeight="1" x14ac:dyDescent="0.25">
      <c r="A433" s="105" t="s">
        <v>47</v>
      </c>
      <c r="B433" s="106" t="s">
        <v>21</v>
      </c>
      <c r="C433" s="107">
        <v>37</v>
      </c>
      <c r="D433" s="108">
        <v>0.5</v>
      </c>
      <c r="E433" s="163"/>
      <c r="F433" s="164"/>
      <c r="G433" s="169">
        <f>F433-E433</f>
        <v>0</v>
      </c>
      <c r="H433" s="163"/>
      <c r="I433" s="164"/>
      <c r="J433" s="163">
        <f>I433-H433</f>
        <v>0</v>
      </c>
      <c r="K433" s="175"/>
      <c r="L433" s="173"/>
      <c r="M433" s="170">
        <f>L433-K433</f>
        <v>0</v>
      </c>
      <c r="N433" s="156"/>
      <c r="O433" s="210"/>
      <c r="P433" s="171">
        <f>O433-N433</f>
        <v>0</v>
      </c>
      <c r="Q433" s="163"/>
      <c r="R433" s="164"/>
      <c r="S433" s="170">
        <f>R433-Q433</f>
        <v>0</v>
      </c>
      <c r="T433" s="175"/>
      <c r="U433" s="173"/>
      <c r="V433" s="174">
        <f>U433-T433</f>
        <v>0</v>
      </c>
      <c r="W433" s="172"/>
      <c r="X433" s="173"/>
      <c r="Y433" s="54">
        <f>X433-W433</f>
        <v>0</v>
      </c>
      <c r="Z433" s="36">
        <f>(Y433+V433+S433+P433+J433+G433+M433)*24</f>
        <v>0</v>
      </c>
      <c r="AB433" s="219"/>
      <c r="AC433" s="220"/>
    </row>
    <row r="434" spans="1:29" ht="24.95" customHeight="1" thickBot="1" x14ac:dyDescent="0.3">
      <c r="A434" s="109" t="s">
        <v>23</v>
      </c>
      <c r="B434" s="85"/>
      <c r="C434" s="110"/>
      <c r="D434" s="87"/>
      <c r="E434" s="157"/>
      <c r="F434" s="158"/>
      <c r="G434" s="159"/>
      <c r="H434" s="214"/>
      <c r="I434" s="158"/>
      <c r="J434" s="157"/>
      <c r="K434" s="157"/>
      <c r="L434" s="158"/>
      <c r="M434" s="161"/>
      <c r="N434" s="157"/>
      <c r="O434" s="211"/>
      <c r="P434" s="162"/>
      <c r="Q434" s="214"/>
      <c r="R434" s="158"/>
      <c r="S434" s="161"/>
      <c r="T434" s="160"/>
      <c r="U434" s="158"/>
      <c r="V434" s="159"/>
      <c r="W434" s="157"/>
      <c r="X434" s="158"/>
      <c r="Y434" s="54"/>
      <c r="Z434" s="36"/>
      <c r="AB434" s="219"/>
      <c r="AC434" s="220"/>
    </row>
    <row r="435" spans="1:29" ht="24.95" customHeight="1" x14ac:dyDescent="0.25">
      <c r="A435" s="78" t="s">
        <v>48</v>
      </c>
      <c r="B435" s="99" t="s">
        <v>13</v>
      </c>
      <c r="C435" s="80">
        <v>37</v>
      </c>
      <c r="D435" s="81">
        <v>0.75</v>
      </c>
      <c r="E435" s="163"/>
      <c r="F435" s="164"/>
      <c r="G435" s="169">
        <f>F435-E435</f>
        <v>0</v>
      </c>
      <c r="H435" s="156"/>
      <c r="I435" s="164"/>
      <c r="J435" s="163">
        <f>I435-H435</f>
        <v>0</v>
      </c>
      <c r="K435" s="156"/>
      <c r="L435" s="164"/>
      <c r="M435" s="170">
        <f>L435-K435</f>
        <v>0</v>
      </c>
      <c r="N435" s="156"/>
      <c r="O435" s="156"/>
      <c r="P435" s="171">
        <f>O435-N435</f>
        <v>0</v>
      </c>
      <c r="Q435" s="163"/>
      <c r="R435" s="164"/>
      <c r="S435" s="170">
        <f>R435-Q435</f>
        <v>0</v>
      </c>
      <c r="T435" s="156"/>
      <c r="U435" s="164"/>
      <c r="V435" s="169">
        <f>U435-T435</f>
        <v>0</v>
      </c>
      <c r="W435" s="163"/>
      <c r="X435" s="164"/>
      <c r="Y435" s="54">
        <f>X435-W435</f>
        <v>0</v>
      </c>
      <c r="Z435" s="36">
        <f>(Y435+V435+S435+P435+J435+G435+M435)*24</f>
        <v>0</v>
      </c>
      <c r="AB435" s="219"/>
      <c r="AC435" s="220"/>
    </row>
    <row r="436" spans="1:29" ht="24.95" customHeight="1" thickBot="1" x14ac:dyDescent="0.3">
      <c r="A436" s="84"/>
      <c r="B436" s="85"/>
      <c r="C436" s="86"/>
      <c r="D436" s="87"/>
      <c r="E436" s="157"/>
      <c r="F436" s="158"/>
      <c r="G436" s="159"/>
      <c r="H436" s="160"/>
      <c r="I436" s="158"/>
      <c r="J436" s="157"/>
      <c r="K436" s="160"/>
      <c r="L436" s="158"/>
      <c r="M436" s="161"/>
      <c r="N436" s="160"/>
      <c r="O436" s="160"/>
      <c r="P436" s="162"/>
      <c r="Q436" s="160"/>
      <c r="R436" s="158"/>
      <c r="S436" s="161"/>
      <c r="T436" s="160"/>
      <c r="U436" s="158"/>
      <c r="V436" s="159"/>
      <c r="W436" s="157"/>
      <c r="X436" s="158"/>
      <c r="Y436" s="54"/>
      <c r="Z436" s="36"/>
      <c r="AB436" s="219"/>
      <c r="AC436" s="220"/>
    </row>
    <row r="437" spans="1:29" ht="24.95" customHeight="1" x14ac:dyDescent="0.25">
      <c r="A437" s="111" t="s">
        <v>49</v>
      </c>
      <c r="B437" s="79" t="s">
        <v>10</v>
      </c>
      <c r="C437" s="97">
        <v>37</v>
      </c>
      <c r="D437" s="98">
        <v>1</v>
      </c>
      <c r="E437" s="163"/>
      <c r="F437" s="164"/>
      <c r="G437" s="169">
        <f>F437-E437</f>
        <v>0</v>
      </c>
      <c r="H437" s="163"/>
      <c r="I437" s="164"/>
      <c r="J437" s="163">
        <f>I437-H437</f>
        <v>0</v>
      </c>
      <c r="K437" s="156"/>
      <c r="L437" s="164"/>
      <c r="M437" s="170">
        <f>L437-K437</f>
        <v>0</v>
      </c>
      <c r="N437" s="156"/>
      <c r="O437" s="156"/>
      <c r="P437" s="171">
        <f>O437-N437</f>
        <v>0</v>
      </c>
      <c r="Q437" s="163"/>
      <c r="R437" s="164"/>
      <c r="S437" s="170">
        <f>R437-Q437</f>
        <v>0</v>
      </c>
      <c r="T437" s="156"/>
      <c r="U437" s="164"/>
      <c r="V437" s="169">
        <f>U437-T437</f>
        <v>0</v>
      </c>
      <c r="W437" s="163"/>
      <c r="X437" s="164"/>
      <c r="Y437" s="54">
        <f>X437-W437</f>
        <v>0</v>
      </c>
      <c r="Z437" s="36">
        <f>(Y437+V437+S437+P437+J437+G437+M437)*24</f>
        <v>0</v>
      </c>
      <c r="AB437" s="219"/>
      <c r="AC437" s="220"/>
    </row>
    <row r="438" spans="1:29" ht="24.95" customHeight="1" thickBot="1" x14ac:dyDescent="0.3">
      <c r="A438" s="109"/>
      <c r="B438" s="85"/>
      <c r="C438" s="110"/>
      <c r="D438" s="87"/>
      <c r="E438" s="157"/>
      <c r="F438" s="158"/>
      <c r="G438" s="159"/>
      <c r="H438" s="157"/>
      <c r="I438" s="158"/>
      <c r="J438" s="157"/>
      <c r="K438" s="160"/>
      <c r="L438" s="158"/>
      <c r="M438" s="161"/>
      <c r="N438" s="160"/>
      <c r="O438" s="160"/>
      <c r="P438" s="162"/>
      <c r="Q438" s="157"/>
      <c r="R438" s="158"/>
      <c r="S438" s="161"/>
      <c r="T438" s="160"/>
      <c r="U438" s="158"/>
      <c r="V438" s="159"/>
      <c r="W438" s="160"/>
      <c r="X438" s="158"/>
      <c r="Y438" s="54"/>
      <c r="Z438" s="36"/>
      <c r="AB438" s="219"/>
      <c r="AC438" s="220"/>
    </row>
    <row r="439" spans="1:29" ht="24.95" customHeight="1" x14ac:dyDescent="0.25">
      <c r="A439" s="78" t="s">
        <v>50</v>
      </c>
      <c r="B439" s="99" t="s">
        <v>13</v>
      </c>
      <c r="C439" s="80">
        <v>37</v>
      </c>
      <c r="D439" s="81">
        <v>1</v>
      </c>
      <c r="E439" s="172"/>
      <c r="F439" s="173"/>
      <c r="G439" s="174">
        <f>F439-E439</f>
        <v>0</v>
      </c>
      <c r="H439" s="172"/>
      <c r="I439" s="173"/>
      <c r="J439" s="172">
        <f>I439-H439</f>
        <v>0</v>
      </c>
      <c r="K439" s="175"/>
      <c r="L439" s="173"/>
      <c r="M439" s="176">
        <f>L439-K439</f>
        <v>0</v>
      </c>
      <c r="N439" s="175"/>
      <c r="O439" s="212"/>
      <c r="P439" s="177">
        <f>O439-N439</f>
        <v>0</v>
      </c>
      <c r="Q439" s="172"/>
      <c r="R439" s="173"/>
      <c r="S439" s="176">
        <f>R439-Q439</f>
        <v>0</v>
      </c>
      <c r="T439" s="175"/>
      <c r="U439" s="173"/>
      <c r="V439" s="174">
        <f>U439-T439</f>
        <v>0</v>
      </c>
      <c r="W439" s="172"/>
      <c r="X439" s="173"/>
      <c r="Y439" s="54">
        <f>X439-W439</f>
        <v>0</v>
      </c>
      <c r="Z439" s="36">
        <f>(Y439+V439+S439+P439+J439+G439+M439)*24</f>
        <v>0</v>
      </c>
      <c r="AB439" s="219"/>
      <c r="AC439" s="220"/>
    </row>
    <row r="440" spans="1:29" ht="24.95" customHeight="1" thickBot="1" x14ac:dyDescent="0.3">
      <c r="A440" s="84"/>
      <c r="B440" s="85"/>
      <c r="C440" s="86"/>
      <c r="D440" s="87"/>
      <c r="E440" s="157"/>
      <c r="F440" s="158"/>
      <c r="G440" s="159"/>
      <c r="H440" s="157"/>
      <c r="I440" s="158"/>
      <c r="J440" s="157"/>
      <c r="K440" s="160"/>
      <c r="L440" s="158"/>
      <c r="M440" s="161"/>
      <c r="N440" s="160"/>
      <c r="O440" s="211"/>
      <c r="P440" s="162"/>
      <c r="Q440" s="157"/>
      <c r="R440" s="158"/>
      <c r="S440" s="161"/>
      <c r="T440" s="160"/>
      <c r="U440" s="158"/>
      <c r="V440" s="159"/>
      <c r="W440" s="160"/>
      <c r="X440" s="158"/>
      <c r="Y440" s="54"/>
      <c r="Z440" s="36"/>
      <c r="AB440" s="219"/>
      <c r="AC440" s="220"/>
    </row>
    <row r="441" spans="1:29" ht="24.95" customHeight="1" x14ac:dyDescent="0.25">
      <c r="A441" s="91" t="s">
        <v>0</v>
      </c>
      <c r="B441" s="79" t="s">
        <v>14</v>
      </c>
      <c r="C441" s="97">
        <v>37</v>
      </c>
      <c r="D441" s="98">
        <v>1</v>
      </c>
      <c r="E441" s="172"/>
      <c r="F441" s="173"/>
      <c r="G441" s="174">
        <f>F441-E441</f>
        <v>0</v>
      </c>
      <c r="H441" s="172"/>
      <c r="I441" s="173"/>
      <c r="J441" s="172">
        <f>I441-H441</f>
        <v>0</v>
      </c>
      <c r="K441" s="175"/>
      <c r="L441" s="173"/>
      <c r="M441" s="176">
        <f>L441-K441</f>
        <v>0</v>
      </c>
      <c r="N441" s="175"/>
      <c r="O441" s="175"/>
      <c r="P441" s="177">
        <f>O441-N441</f>
        <v>0</v>
      </c>
      <c r="Q441" s="172"/>
      <c r="R441" s="173"/>
      <c r="S441" s="176">
        <f>R441-Q441</f>
        <v>0</v>
      </c>
      <c r="T441" s="175"/>
      <c r="U441" s="173"/>
      <c r="V441" s="174">
        <f>U441-T441</f>
        <v>0</v>
      </c>
      <c r="W441" s="176"/>
      <c r="X441" s="173"/>
      <c r="Y441" s="54">
        <f>X441-W441</f>
        <v>0</v>
      </c>
      <c r="Z441" s="36">
        <f>(Y441+V441+S441+P441+J441+G441+M441)*24</f>
        <v>0</v>
      </c>
      <c r="AB441" s="219"/>
      <c r="AC441" s="220"/>
    </row>
    <row r="442" spans="1:29" ht="24.95" customHeight="1" thickBot="1" x14ac:dyDescent="0.3">
      <c r="A442" s="84"/>
      <c r="B442" s="85"/>
      <c r="C442" s="86"/>
      <c r="D442" s="87"/>
      <c r="E442" s="179"/>
      <c r="F442" s="180"/>
      <c r="G442" s="181"/>
      <c r="H442" s="179"/>
      <c r="I442" s="180"/>
      <c r="J442" s="179"/>
      <c r="K442" s="182"/>
      <c r="L442" s="180"/>
      <c r="M442" s="183"/>
      <c r="N442" s="182"/>
      <c r="O442" s="215"/>
      <c r="P442" s="184"/>
      <c r="Q442" s="179"/>
      <c r="R442" s="180"/>
      <c r="S442" s="183"/>
      <c r="T442" s="182"/>
      <c r="U442" s="168"/>
      <c r="V442" s="181"/>
      <c r="W442" s="183"/>
      <c r="X442" s="180"/>
      <c r="Y442" s="54"/>
      <c r="Z442" s="36"/>
      <c r="AB442" s="219"/>
      <c r="AC442" s="220"/>
    </row>
    <row r="443" spans="1:29" ht="24.95" customHeight="1" x14ac:dyDescent="0.25">
      <c r="A443" s="100" t="s">
        <v>51</v>
      </c>
      <c r="B443" s="106" t="s">
        <v>21</v>
      </c>
      <c r="C443" s="107">
        <v>37</v>
      </c>
      <c r="D443" s="108">
        <v>0.5</v>
      </c>
      <c r="E443" s="172"/>
      <c r="F443" s="173"/>
      <c r="G443" s="174">
        <f>F443-E443</f>
        <v>0</v>
      </c>
      <c r="H443" s="172"/>
      <c r="I443" s="173"/>
      <c r="J443" s="172">
        <f>I443-H443</f>
        <v>0</v>
      </c>
      <c r="K443" s="175"/>
      <c r="L443" s="173"/>
      <c r="M443" s="176">
        <f>L443-K443</f>
        <v>0</v>
      </c>
      <c r="N443" s="175"/>
      <c r="O443" s="175"/>
      <c r="P443" s="177">
        <f>O443-N443</f>
        <v>0</v>
      </c>
      <c r="Q443" s="172"/>
      <c r="R443" s="173"/>
      <c r="S443" s="176">
        <f>R443-Q443</f>
        <v>0</v>
      </c>
      <c r="T443" s="175"/>
      <c r="U443" s="173"/>
      <c r="V443" s="174">
        <f>U443-T443</f>
        <v>0</v>
      </c>
      <c r="W443" s="172"/>
      <c r="X443" s="173"/>
      <c r="Y443" s="54">
        <f>X443-W443</f>
        <v>0</v>
      </c>
      <c r="Z443" s="36">
        <f>(Y443+V443+S443+P443+J443+G443+M443)*24</f>
        <v>0</v>
      </c>
      <c r="AB443" s="219"/>
      <c r="AC443" s="220"/>
    </row>
    <row r="444" spans="1:29" ht="24.95" customHeight="1" thickBot="1" x14ac:dyDescent="0.3">
      <c r="A444" s="84" t="s">
        <v>23</v>
      </c>
      <c r="B444" s="85"/>
      <c r="C444" s="86"/>
      <c r="D444" s="87"/>
      <c r="E444" s="157"/>
      <c r="F444" s="158"/>
      <c r="G444" s="159"/>
      <c r="H444" s="157"/>
      <c r="I444" s="158"/>
      <c r="J444" s="157"/>
      <c r="K444" s="160"/>
      <c r="L444" s="158"/>
      <c r="M444" s="161"/>
      <c r="N444" s="160"/>
      <c r="O444" s="160"/>
      <c r="P444" s="162"/>
      <c r="Q444" s="157"/>
      <c r="R444" s="158"/>
      <c r="S444" s="161"/>
      <c r="T444" s="160"/>
      <c r="U444" s="158"/>
      <c r="V444" s="159"/>
      <c r="W444" s="160"/>
      <c r="X444" s="158"/>
      <c r="Y444" s="54"/>
      <c r="Z444" s="36"/>
      <c r="AB444" s="219"/>
      <c r="AC444" s="220"/>
    </row>
    <row r="445" spans="1:29" ht="24.95" customHeight="1" x14ac:dyDescent="0.25">
      <c r="A445" s="111" t="s">
        <v>52</v>
      </c>
      <c r="B445" s="79" t="s">
        <v>13</v>
      </c>
      <c r="C445" s="97">
        <v>37</v>
      </c>
      <c r="D445" s="98">
        <v>1</v>
      </c>
      <c r="E445" s="172"/>
      <c r="F445" s="173"/>
      <c r="G445" s="174">
        <f>F445-E445</f>
        <v>0</v>
      </c>
      <c r="H445" s="172"/>
      <c r="I445" s="173"/>
      <c r="J445" s="172">
        <f>I445-H445</f>
        <v>0</v>
      </c>
      <c r="K445" s="175"/>
      <c r="L445" s="173"/>
      <c r="M445" s="176">
        <f>L445-K445</f>
        <v>0</v>
      </c>
      <c r="N445" s="175"/>
      <c r="O445" s="212"/>
      <c r="P445" s="177">
        <f>O445-N445</f>
        <v>0</v>
      </c>
      <c r="Q445" s="172"/>
      <c r="R445" s="173"/>
      <c r="S445" s="176">
        <f>R445-Q445</f>
        <v>0</v>
      </c>
      <c r="T445" s="175"/>
      <c r="U445" s="173"/>
      <c r="V445" s="174">
        <f>U445-T445</f>
        <v>0</v>
      </c>
      <c r="W445" s="172"/>
      <c r="X445" s="173"/>
      <c r="Y445" s="56">
        <f>X445-W445</f>
        <v>0</v>
      </c>
      <c r="Z445" s="52">
        <f>(G445+J445+M445+P445+S445+V445+Y445)*24</f>
        <v>0</v>
      </c>
      <c r="AB445" s="219"/>
      <c r="AC445" s="220"/>
    </row>
    <row r="446" spans="1:29" ht="24.95" customHeight="1" thickBot="1" x14ac:dyDescent="0.3">
      <c r="A446" s="109"/>
      <c r="B446" s="85"/>
      <c r="C446" s="110"/>
      <c r="D446" s="87"/>
      <c r="E446" s="157"/>
      <c r="F446" s="158"/>
      <c r="G446" s="159"/>
      <c r="H446" s="157"/>
      <c r="I446" s="158"/>
      <c r="J446" s="157"/>
      <c r="K446" s="160"/>
      <c r="L446" s="158"/>
      <c r="M446" s="161"/>
      <c r="N446" s="160"/>
      <c r="O446" s="211"/>
      <c r="P446" s="162"/>
      <c r="Q446" s="157"/>
      <c r="R446" s="158"/>
      <c r="S446" s="161"/>
      <c r="T446" s="160"/>
      <c r="U446" s="158"/>
      <c r="V446" s="159"/>
      <c r="W446" s="160"/>
      <c r="X446" s="158"/>
      <c r="Y446" s="56"/>
      <c r="Z446" s="52"/>
      <c r="AB446" s="219"/>
      <c r="AC446" s="220"/>
    </row>
    <row r="447" spans="1:29" ht="24.95" customHeight="1" x14ac:dyDescent="0.25">
      <c r="A447" s="78" t="s">
        <v>53</v>
      </c>
      <c r="B447" s="99" t="s">
        <v>10</v>
      </c>
      <c r="C447" s="80">
        <v>37</v>
      </c>
      <c r="D447" s="81">
        <v>1</v>
      </c>
      <c r="E447" s="163"/>
      <c r="F447" s="164"/>
      <c r="G447" s="174">
        <f>F447-E447</f>
        <v>0</v>
      </c>
      <c r="H447" s="172"/>
      <c r="I447" s="173"/>
      <c r="J447" s="172">
        <f>I447-H447</f>
        <v>0</v>
      </c>
      <c r="K447" s="175"/>
      <c r="L447" s="173"/>
      <c r="M447" s="176">
        <f>L447-K447</f>
        <v>0</v>
      </c>
      <c r="N447" s="175"/>
      <c r="O447" s="212"/>
      <c r="P447" s="177">
        <f>O447-N447</f>
        <v>0</v>
      </c>
      <c r="Q447" s="172"/>
      <c r="R447" s="173"/>
      <c r="S447" s="176">
        <f>R447-Q447</f>
        <v>0</v>
      </c>
      <c r="T447" s="175"/>
      <c r="U447" s="173"/>
      <c r="V447" s="174">
        <f>U447-T447</f>
        <v>0</v>
      </c>
      <c r="W447" s="172"/>
      <c r="X447" s="173"/>
      <c r="Y447" s="54">
        <f>X447-W447</f>
        <v>0</v>
      </c>
      <c r="Z447" s="36">
        <f>(Y447+V447+S447+P447+J447+G447+M447)*24</f>
        <v>0</v>
      </c>
      <c r="AB447" s="219"/>
      <c r="AC447" s="220"/>
    </row>
    <row r="448" spans="1:29" ht="24.95" customHeight="1" thickBot="1" x14ac:dyDescent="0.3">
      <c r="A448" s="84"/>
      <c r="B448" s="85"/>
      <c r="C448" s="86"/>
      <c r="D448" s="87"/>
      <c r="E448" s="157"/>
      <c r="F448" s="158"/>
      <c r="G448" s="159"/>
      <c r="H448" s="157"/>
      <c r="I448" s="158"/>
      <c r="J448" s="157"/>
      <c r="K448" s="160"/>
      <c r="L448" s="158"/>
      <c r="M448" s="161"/>
      <c r="N448" s="160"/>
      <c r="O448" s="211"/>
      <c r="P448" s="162"/>
      <c r="Q448" s="157"/>
      <c r="R448" s="158"/>
      <c r="S448" s="161"/>
      <c r="T448" s="160"/>
      <c r="U448" s="158"/>
      <c r="V448" s="159"/>
      <c r="W448" s="157"/>
      <c r="X448" s="158"/>
      <c r="Y448" s="54"/>
      <c r="Z448" s="36"/>
      <c r="AB448" s="219"/>
      <c r="AC448" s="220"/>
    </row>
    <row r="449" spans="1:29" ht="24.95" customHeight="1" x14ac:dyDescent="0.25">
      <c r="A449" s="78" t="s">
        <v>54</v>
      </c>
      <c r="B449" s="99" t="s">
        <v>10</v>
      </c>
      <c r="C449" s="80">
        <v>37</v>
      </c>
      <c r="D449" s="81">
        <v>1</v>
      </c>
      <c r="E449" s="172"/>
      <c r="F449" s="173"/>
      <c r="G449" s="174">
        <f>F449-E449</f>
        <v>0</v>
      </c>
      <c r="H449" s="172"/>
      <c r="I449" s="173"/>
      <c r="J449" s="172">
        <f>I449-H449</f>
        <v>0</v>
      </c>
      <c r="K449" s="175"/>
      <c r="L449" s="173"/>
      <c r="M449" s="176">
        <f>L449-K449</f>
        <v>0</v>
      </c>
      <c r="N449" s="175"/>
      <c r="O449" s="175"/>
      <c r="P449" s="177">
        <f>O449-N449</f>
        <v>0</v>
      </c>
      <c r="Q449" s="172"/>
      <c r="R449" s="173"/>
      <c r="S449" s="176">
        <f>R449-Q449</f>
        <v>0</v>
      </c>
      <c r="T449" s="175"/>
      <c r="U449" s="173"/>
      <c r="V449" s="174">
        <f>U449-T449</f>
        <v>0</v>
      </c>
      <c r="W449" s="172"/>
      <c r="X449" s="173"/>
      <c r="Y449" s="54">
        <f>X449-W449</f>
        <v>0</v>
      </c>
      <c r="Z449" s="36">
        <f>(Y449+V449+S449+P449+J449+G449+M449)*24</f>
        <v>0</v>
      </c>
      <c r="AB449" s="219"/>
      <c r="AC449" s="220"/>
    </row>
    <row r="450" spans="1:29" ht="24.95" customHeight="1" thickBot="1" x14ac:dyDescent="0.3">
      <c r="A450" s="84"/>
      <c r="B450" s="85"/>
      <c r="C450" s="86"/>
      <c r="D450" s="87"/>
      <c r="E450" s="157"/>
      <c r="F450" s="158"/>
      <c r="G450" s="159"/>
      <c r="H450" s="157"/>
      <c r="I450" s="158"/>
      <c r="J450" s="157"/>
      <c r="K450" s="160"/>
      <c r="L450" s="158"/>
      <c r="M450" s="161"/>
      <c r="N450" s="160"/>
      <c r="O450" s="160"/>
      <c r="P450" s="162"/>
      <c r="Q450" s="157"/>
      <c r="R450" s="158"/>
      <c r="S450" s="161"/>
      <c r="T450" s="160"/>
      <c r="U450" s="158"/>
      <c r="V450" s="159"/>
      <c r="W450" s="157"/>
      <c r="X450" s="158"/>
      <c r="Y450" s="54"/>
      <c r="Z450" s="36"/>
      <c r="AB450" s="219"/>
      <c r="AC450" s="220"/>
    </row>
    <row r="451" spans="1:29" ht="24.95" customHeight="1" x14ac:dyDescent="0.25">
      <c r="A451" s="78" t="s">
        <v>55</v>
      </c>
      <c r="B451" s="99" t="s">
        <v>11</v>
      </c>
      <c r="C451" s="80">
        <v>37</v>
      </c>
      <c r="D451" s="81">
        <v>1</v>
      </c>
      <c r="E451" s="163"/>
      <c r="F451" s="164"/>
      <c r="G451" s="169">
        <f>F451-E451</f>
        <v>0</v>
      </c>
      <c r="H451" s="163"/>
      <c r="I451" s="164"/>
      <c r="J451" s="163">
        <f>I451-H451</f>
        <v>0</v>
      </c>
      <c r="K451" s="156"/>
      <c r="L451" s="164"/>
      <c r="M451" s="170">
        <f>L451-K451</f>
        <v>0</v>
      </c>
      <c r="N451" s="156"/>
      <c r="O451" s="156"/>
      <c r="P451" s="171">
        <f>O451-N451</f>
        <v>0</v>
      </c>
      <c r="Q451" s="163"/>
      <c r="R451" s="164"/>
      <c r="S451" s="170">
        <f>R451-Q451</f>
        <v>0</v>
      </c>
      <c r="T451" s="156"/>
      <c r="U451" s="164"/>
      <c r="V451" s="169">
        <f>U451-T451</f>
        <v>0</v>
      </c>
      <c r="W451" s="163"/>
      <c r="X451" s="164"/>
      <c r="Y451" s="56">
        <f>X451-W451</f>
        <v>0</v>
      </c>
      <c r="Z451" s="52">
        <f>(G451+J451+M451+P451+S451+V451+Y451)*24</f>
        <v>0</v>
      </c>
      <c r="AB451" s="219"/>
      <c r="AC451" s="220"/>
    </row>
    <row r="452" spans="1:29" ht="24.95" customHeight="1" thickBot="1" x14ac:dyDescent="0.3">
      <c r="A452" s="84"/>
      <c r="B452" s="85"/>
      <c r="C452" s="86"/>
      <c r="D452" s="87"/>
      <c r="E452" s="157"/>
      <c r="F452" s="158"/>
      <c r="G452" s="159"/>
      <c r="H452" s="157"/>
      <c r="I452" s="158"/>
      <c r="J452" s="157"/>
      <c r="K452" s="160"/>
      <c r="L452" s="158"/>
      <c r="M452" s="161"/>
      <c r="N452" s="160"/>
      <c r="O452" s="160"/>
      <c r="P452" s="162"/>
      <c r="Q452" s="157"/>
      <c r="R452" s="158"/>
      <c r="S452" s="161"/>
      <c r="T452" s="157"/>
      <c r="U452" s="158"/>
      <c r="V452" s="159"/>
      <c r="W452" s="157"/>
      <c r="X452" s="158"/>
      <c r="Y452" s="56"/>
      <c r="Z452" s="52"/>
      <c r="AB452" s="219"/>
      <c r="AC452" s="220"/>
    </row>
    <row r="453" spans="1:29" ht="24.95" customHeight="1" x14ac:dyDescent="0.25">
      <c r="A453" s="78" t="s">
        <v>1</v>
      </c>
      <c r="B453" s="99" t="s">
        <v>10</v>
      </c>
      <c r="C453" s="80">
        <v>37</v>
      </c>
      <c r="D453" s="81">
        <v>0.8</v>
      </c>
      <c r="E453" s="172"/>
      <c r="F453" s="173"/>
      <c r="G453" s="174">
        <f>F453-E453</f>
        <v>0</v>
      </c>
      <c r="H453" s="172"/>
      <c r="I453" s="173"/>
      <c r="J453" s="172">
        <f>I453-H453</f>
        <v>0</v>
      </c>
      <c r="K453" s="175"/>
      <c r="L453" s="173"/>
      <c r="M453" s="176">
        <f>L453-K453</f>
        <v>0</v>
      </c>
      <c r="N453" s="175"/>
      <c r="O453" s="212"/>
      <c r="P453" s="177">
        <f>O453-N453</f>
        <v>0</v>
      </c>
      <c r="Q453" s="172"/>
      <c r="R453" s="173"/>
      <c r="S453" s="176">
        <f>R453-Q453</f>
        <v>0</v>
      </c>
      <c r="T453" s="156"/>
      <c r="U453" s="164"/>
      <c r="V453" s="174">
        <f>U453-T453</f>
        <v>0</v>
      </c>
      <c r="W453" s="172"/>
      <c r="X453" s="173"/>
      <c r="Y453" s="54">
        <f>X453-W453</f>
        <v>0</v>
      </c>
      <c r="Z453" s="36">
        <f>(Y453+V453+S453+P453+J453+G453+M453)*24</f>
        <v>0</v>
      </c>
      <c r="AB453" s="219"/>
      <c r="AC453" s="220"/>
    </row>
    <row r="454" spans="1:29" ht="24.95" customHeight="1" thickBot="1" x14ac:dyDescent="0.3">
      <c r="A454" s="84"/>
      <c r="B454" s="85"/>
      <c r="C454" s="86"/>
      <c r="D454" s="87"/>
      <c r="E454" s="157"/>
      <c r="F454" s="158"/>
      <c r="G454" s="159"/>
      <c r="H454" s="157"/>
      <c r="I454" s="158"/>
      <c r="J454" s="157"/>
      <c r="K454" s="160"/>
      <c r="L454" s="158"/>
      <c r="M454" s="161"/>
      <c r="N454" s="160"/>
      <c r="O454" s="211"/>
      <c r="P454" s="162"/>
      <c r="Q454" s="157"/>
      <c r="R454" s="158"/>
      <c r="S454" s="161"/>
      <c r="T454" s="157"/>
      <c r="U454" s="158"/>
      <c r="V454" s="159"/>
      <c r="W454" s="157"/>
      <c r="X454" s="158"/>
      <c r="Y454" s="54"/>
      <c r="Z454" s="36"/>
      <c r="AB454" s="219"/>
      <c r="AC454" s="220"/>
    </row>
    <row r="455" spans="1:29" ht="24.95" customHeight="1" x14ac:dyDescent="0.25">
      <c r="A455" s="113" t="s">
        <v>56</v>
      </c>
      <c r="B455" s="101" t="s">
        <v>3</v>
      </c>
      <c r="C455" s="114">
        <v>37</v>
      </c>
      <c r="D455" s="115">
        <v>0.75</v>
      </c>
      <c r="E455" s="172"/>
      <c r="F455" s="173"/>
      <c r="G455" s="174">
        <f>F455-E455</f>
        <v>0</v>
      </c>
      <c r="H455" s="172"/>
      <c r="I455" s="173"/>
      <c r="J455" s="172">
        <f>I455-H455</f>
        <v>0</v>
      </c>
      <c r="K455" s="175"/>
      <c r="L455" s="173"/>
      <c r="M455" s="176">
        <f>L455-K455</f>
        <v>0</v>
      </c>
      <c r="N455" s="175"/>
      <c r="O455" s="175"/>
      <c r="P455" s="177">
        <f>O455-N455</f>
        <v>0</v>
      </c>
      <c r="Q455" s="172"/>
      <c r="R455" s="173"/>
      <c r="S455" s="176">
        <f>R455-Q455</f>
        <v>0</v>
      </c>
      <c r="T455" s="175"/>
      <c r="U455" s="175"/>
      <c r="V455" s="177">
        <f>U455-T455</f>
        <v>0</v>
      </c>
      <c r="W455" s="172"/>
      <c r="X455" s="173"/>
      <c r="Y455" s="54">
        <f>X455-W455</f>
        <v>0</v>
      </c>
      <c r="Z455" s="36">
        <f>(Y455+V455+S455+P455+J455+G455+M455)*24</f>
        <v>0</v>
      </c>
      <c r="AB455" s="219"/>
      <c r="AC455" s="220"/>
    </row>
    <row r="456" spans="1:29" ht="24.95" customHeight="1" thickBot="1" x14ac:dyDescent="0.3">
      <c r="A456" s="104"/>
      <c r="B456" s="85"/>
      <c r="C456" s="86"/>
      <c r="D456" s="87"/>
      <c r="E456" s="157"/>
      <c r="F456" s="158"/>
      <c r="G456" s="159"/>
      <c r="H456" s="157"/>
      <c r="I456" s="158"/>
      <c r="J456" s="157"/>
      <c r="K456" s="160"/>
      <c r="L456" s="158"/>
      <c r="M456" s="161"/>
      <c r="N456" s="160"/>
      <c r="O456" s="160"/>
      <c r="P456" s="162"/>
      <c r="Q456" s="157"/>
      <c r="R456" s="158"/>
      <c r="S456" s="161"/>
      <c r="T456" s="160"/>
      <c r="U456" s="160"/>
      <c r="V456" s="162"/>
      <c r="W456" s="157"/>
      <c r="X456" s="158"/>
      <c r="Y456" s="54"/>
      <c r="Z456" s="36"/>
      <c r="AB456" s="219"/>
      <c r="AC456" s="220"/>
    </row>
    <row r="457" spans="1:29" ht="24.95" customHeight="1" x14ac:dyDescent="0.25">
      <c r="A457" s="91" t="s">
        <v>57</v>
      </c>
      <c r="B457" s="99" t="s">
        <v>13</v>
      </c>
      <c r="C457" s="80">
        <v>37</v>
      </c>
      <c r="D457" s="81">
        <v>1</v>
      </c>
      <c r="E457" s="172"/>
      <c r="F457" s="173"/>
      <c r="G457" s="174">
        <f>F457-E457</f>
        <v>0</v>
      </c>
      <c r="H457" s="172"/>
      <c r="I457" s="173"/>
      <c r="J457" s="172">
        <f>I457-H457</f>
        <v>0</v>
      </c>
      <c r="K457" s="175"/>
      <c r="L457" s="173"/>
      <c r="M457" s="176">
        <f>L457-K457</f>
        <v>0</v>
      </c>
      <c r="N457" s="175"/>
      <c r="O457" s="175"/>
      <c r="P457" s="177">
        <f>O457-N457</f>
        <v>0</v>
      </c>
      <c r="Q457" s="172"/>
      <c r="R457" s="173"/>
      <c r="S457" s="176">
        <f>R457-Q457</f>
        <v>0</v>
      </c>
      <c r="T457" s="175"/>
      <c r="U457" s="173"/>
      <c r="V457" s="174">
        <f>U457-T457</f>
        <v>0</v>
      </c>
      <c r="W457" s="172"/>
      <c r="X457" s="173"/>
      <c r="Y457" s="54">
        <f>X457-W457</f>
        <v>0</v>
      </c>
      <c r="Z457" s="36">
        <f>(Y457+V457+S457+P457+J457+G457+M457)*24</f>
        <v>0</v>
      </c>
      <c r="AB457" s="219"/>
      <c r="AC457" s="220"/>
    </row>
    <row r="458" spans="1:29" ht="24.95" customHeight="1" thickBot="1" x14ac:dyDescent="0.3">
      <c r="A458" s="84"/>
      <c r="B458" s="85"/>
      <c r="C458" s="86"/>
      <c r="D458" s="87"/>
      <c r="E458" s="157"/>
      <c r="F458" s="158"/>
      <c r="G458" s="159"/>
      <c r="H458" s="157"/>
      <c r="I458" s="158"/>
      <c r="J458" s="157"/>
      <c r="K458" s="160"/>
      <c r="L458" s="158"/>
      <c r="M458" s="161"/>
      <c r="N458" s="160"/>
      <c r="O458" s="160"/>
      <c r="P458" s="162"/>
      <c r="Q458" s="157"/>
      <c r="R458" s="158"/>
      <c r="S458" s="161"/>
      <c r="T458" s="160"/>
      <c r="U458" s="162"/>
      <c r="V458" s="178"/>
      <c r="W458" s="157"/>
      <c r="X458" s="158"/>
      <c r="Y458" s="54"/>
      <c r="Z458" s="36"/>
      <c r="AB458" s="219"/>
      <c r="AC458" s="220"/>
    </row>
    <row r="459" spans="1:29" ht="24.95" customHeight="1" x14ac:dyDescent="0.25">
      <c r="A459" s="116" t="s">
        <v>36</v>
      </c>
      <c r="B459" s="117"/>
      <c r="C459" s="114"/>
      <c r="D459" s="115"/>
      <c r="E459" s="172"/>
      <c r="F459" s="173"/>
      <c r="G459" s="174">
        <f>F459-E459</f>
        <v>0</v>
      </c>
      <c r="H459" s="163"/>
      <c r="I459" s="164"/>
      <c r="J459" s="172">
        <f>I459-H459</f>
        <v>0</v>
      </c>
      <c r="K459" s="175"/>
      <c r="L459" s="173"/>
      <c r="M459" s="176">
        <f>L459-K459</f>
        <v>0</v>
      </c>
      <c r="N459" s="175"/>
      <c r="O459" s="173"/>
      <c r="P459" s="177">
        <f>O459-N459</f>
        <v>0</v>
      </c>
      <c r="Q459" s="172"/>
      <c r="R459" s="173"/>
      <c r="S459" s="176">
        <f>R459-Q459</f>
        <v>0</v>
      </c>
      <c r="T459" s="175"/>
      <c r="U459" s="173"/>
      <c r="V459" s="174">
        <f>U459-T459</f>
        <v>0</v>
      </c>
      <c r="W459" s="172"/>
      <c r="X459" s="173"/>
      <c r="Y459" s="54">
        <f>X459-W459</f>
        <v>0</v>
      </c>
      <c r="Z459" s="36">
        <f>(Y459+V459+S459+P459+J459+G459+M459)*24</f>
        <v>0</v>
      </c>
      <c r="AB459" s="219"/>
      <c r="AC459" s="220"/>
    </row>
    <row r="460" spans="1:29" ht="24.95" customHeight="1" thickBot="1" x14ac:dyDescent="0.3">
      <c r="A460" s="84"/>
      <c r="B460" s="85"/>
      <c r="C460" s="86"/>
      <c r="D460" s="87"/>
      <c r="E460" s="122"/>
      <c r="F460" s="216"/>
      <c r="G460" s="58"/>
      <c r="H460" s="128"/>
      <c r="I460" s="120"/>
      <c r="J460" s="58"/>
      <c r="K460" s="121"/>
      <c r="L460" s="120"/>
      <c r="M460" s="58"/>
      <c r="N460" s="121"/>
      <c r="O460" s="120"/>
      <c r="P460" s="62"/>
      <c r="Q460" s="88"/>
      <c r="R460" s="89"/>
      <c r="S460" s="58"/>
      <c r="T460" s="121"/>
      <c r="U460" s="120"/>
      <c r="V460" s="58"/>
      <c r="W460" s="121"/>
      <c r="X460" s="61"/>
      <c r="Y460" s="54"/>
      <c r="Z460" s="36"/>
      <c r="AB460" s="219"/>
      <c r="AC460" s="220"/>
    </row>
    <row r="461" spans="1:29" ht="24.95" customHeight="1" x14ac:dyDescent="0.25">
      <c r="A461" s="116" t="s">
        <v>37</v>
      </c>
      <c r="B461" s="117"/>
      <c r="C461" s="114"/>
      <c r="D461" s="115"/>
      <c r="E461" s="118"/>
      <c r="F461" s="95"/>
      <c r="G461" s="57">
        <f t="shared" ref="G461" si="35">F461-E461</f>
        <v>0</v>
      </c>
      <c r="H461" s="112"/>
      <c r="I461" s="83"/>
      <c r="J461" s="59">
        <f t="shared" ref="J461" si="36">I461-H461</f>
        <v>0</v>
      </c>
      <c r="K461" s="82"/>
      <c r="L461" s="95"/>
      <c r="M461" s="59">
        <f t="shared" ref="M461" si="37">L461-K461</f>
        <v>0</v>
      </c>
      <c r="N461" s="119"/>
      <c r="O461" s="217"/>
      <c r="P461" s="60">
        <f t="shared" ref="P461" si="38">O461-N461</f>
        <v>0</v>
      </c>
      <c r="Q461" s="112"/>
      <c r="R461" s="83"/>
      <c r="S461" s="59">
        <f t="shared" ref="S461" si="39">R461-Q461</f>
        <v>0</v>
      </c>
      <c r="T461" s="156"/>
      <c r="U461" s="164"/>
      <c r="V461" s="174">
        <f>U461-T461</f>
        <v>0</v>
      </c>
      <c r="W461" s="163"/>
      <c r="X461" s="164"/>
      <c r="Y461" s="54">
        <f>X461-W461</f>
        <v>0</v>
      </c>
      <c r="Z461" s="36">
        <f>(Y461+V461+S461+P461+J461+G461+M461)*24</f>
        <v>0</v>
      </c>
      <c r="AB461" s="219"/>
      <c r="AC461" s="220"/>
    </row>
    <row r="462" spans="1:29" ht="24.95" customHeight="1" thickBot="1" x14ac:dyDescent="0.3">
      <c r="A462" s="84"/>
      <c r="B462" s="85"/>
      <c r="C462" s="86"/>
      <c r="D462" s="87"/>
      <c r="E462" s="122"/>
      <c r="F462" s="216"/>
      <c r="G462" s="58"/>
      <c r="H462" s="128"/>
      <c r="I462" s="120"/>
      <c r="J462" s="58"/>
      <c r="K462" s="90"/>
      <c r="L462" s="89"/>
      <c r="M462" s="58"/>
      <c r="N462" s="121"/>
      <c r="O462" s="120"/>
      <c r="P462" s="63"/>
      <c r="Q462" s="121"/>
      <c r="R462" s="89"/>
      <c r="S462" s="58"/>
      <c r="T462" s="121"/>
      <c r="U462" s="120"/>
      <c r="V462" s="58"/>
      <c r="W462" s="122"/>
      <c r="X462" s="61"/>
      <c r="Y462" s="64"/>
      <c r="Z462" s="36"/>
      <c r="AB462" s="219"/>
      <c r="AC462" s="220"/>
    </row>
    <row r="463" spans="1:29" ht="24.95" customHeight="1" x14ac:dyDescent="0.25">
      <c r="A463" s="116" t="s">
        <v>37</v>
      </c>
      <c r="B463" s="117"/>
      <c r="C463" s="114"/>
      <c r="D463" s="115"/>
      <c r="E463" s="172"/>
      <c r="F463" s="173"/>
      <c r="G463" s="174">
        <f>F463-E463</f>
        <v>0</v>
      </c>
      <c r="H463" s="172"/>
      <c r="I463" s="173"/>
      <c r="J463" s="172">
        <f>I463-H463</f>
        <v>0</v>
      </c>
      <c r="K463" s="175"/>
      <c r="L463" s="173"/>
      <c r="M463" s="176">
        <f>L463-K463</f>
        <v>0</v>
      </c>
      <c r="N463" s="175"/>
      <c r="O463" s="173"/>
      <c r="P463" s="177">
        <f>O463-N463</f>
        <v>0</v>
      </c>
      <c r="Q463" s="172"/>
      <c r="R463" s="173"/>
      <c r="S463" s="176">
        <f>R463-Q463</f>
        <v>0</v>
      </c>
      <c r="T463" s="175"/>
      <c r="U463" s="173"/>
      <c r="V463" s="174">
        <f>U463-T463</f>
        <v>0</v>
      </c>
      <c r="W463" s="172"/>
      <c r="X463" s="173"/>
      <c r="Y463" s="54">
        <f>X463-W463</f>
        <v>0</v>
      </c>
      <c r="Z463" s="36">
        <f>(Y463+V463+S463+P463+J463+G463+M463)*24</f>
        <v>0</v>
      </c>
      <c r="AB463" s="219"/>
      <c r="AC463" s="220"/>
    </row>
    <row r="464" spans="1:29" ht="24.95" customHeight="1" thickBot="1" x14ac:dyDescent="0.3">
      <c r="A464" s="84"/>
      <c r="B464" s="85"/>
      <c r="C464" s="86"/>
      <c r="D464" s="87"/>
      <c r="E464" s="122"/>
      <c r="F464" s="216"/>
      <c r="G464" s="58"/>
      <c r="H464" s="128"/>
      <c r="I464" s="120"/>
      <c r="J464" s="58"/>
      <c r="K464" s="121"/>
      <c r="L464" s="120"/>
      <c r="M464" s="58"/>
      <c r="N464" s="121"/>
      <c r="O464" s="120"/>
      <c r="P464" s="62"/>
      <c r="Q464" s="88"/>
      <c r="R464" s="89"/>
      <c r="S464" s="58"/>
      <c r="T464" s="121"/>
      <c r="U464" s="120"/>
      <c r="V464" s="58"/>
      <c r="W464" s="121"/>
      <c r="X464" s="61"/>
      <c r="Y464" s="54"/>
      <c r="Z464" s="36"/>
      <c r="AB464" s="219"/>
      <c r="AC464" s="220"/>
    </row>
    <row r="465" spans="1:29" ht="24.95" customHeight="1" x14ac:dyDescent="0.25">
      <c r="A465" s="116" t="s">
        <v>37</v>
      </c>
      <c r="B465" s="117"/>
      <c r="C465" s="114"/>
      <c r="D465" s="115"/>
      <c r="E465" s="172"/>
      <c r="F465" s="173"/>
      <c r="G465" s="174">
        <f>F465-E465</f>
        <v>0</v>
      </c>
      <c r="H465" s="172"/>
      <c r="I465" s="173"/>
      <c r="J465" s="172">
        <f>I465-H465</f>
        <v>0</v>
      </c>
      <c r="K465" s="175"/>
      <c r="L465" s="173"/>
      <c r="M465" s="176">
        <f>L465-K465</f>
        <v>0</v>
      </c>
      <c r="N465" s="175"/>
      <c r="O465" s="173"/>
      <c r="P465" s="177">
        <f>O465-N465</f>
        <v>0</v>
      </c>
      <c r="Q465" s="172"/>
      <c r="R465" s="173"/>
      <c r="S465" s="176">
        <f>R465-Q465</f>
        <v>0</v>
      </c>
      <c r="T465" s="175"/>
      <c r="U465" s="173"/>
      <c r="V465" s="174">
        <f>U465-T465</f>
        <v>0</v>
      </c>
      <c r="W465" s="172"/>
      <c r="X465" s="173"/>
      <c r="Y465" s="54">
        <f>X465-W465</f>
        <v>0</v>
      </c>
      <c r="Z465" s="36">
        <f>(Y465+V465+S465+P465+J465+G465+M465)*24</f>
        <v>0</v>
      </c>
      <c r="AB465" s="219"/>
      <c r="AC465" s="220"/>
    </row>
    <row r="466" spans="1:29" ht="24.95" customHeight="1" thickBot="1" x14ac:dyDescent="0.3">
      <c r="A466" s="84"/>
      <c r="B466" s="85"/>
      <c r="C466" s="86"/>
      <c r="D466" s="87"/>
      <c r="E466" s="122"/>
      <c r="F466" s="216"/>
      <c r="G466" s="58"/>
      <c r="H466" s="128"/>
      <c r="I466" s="120"/>
      <c r="J466" s="58"/>
      <c r="K466" s="121"/>
      <c r="L466" s="120"/>
      <c r="M466" s="58"/>
      <c r="N466" s="121"/>
      <c r="O466" s="120"/>
      <c r="P466" s="62"/>
      <c r="Q466" s="88"/>
      <c r="R466" s="89"/>
      <c r="S466" s="58"/>
      <c r="T466" s="121"/>
      <c r="U466" s="120"/>
      <c r="V466" s="58"/>
      <c r="W466" s="121"/>
      <c r="X466" s="61"/>
      <c r="Y466" s="54"/>
      <c r="Z466" s="36"/>
      <c r="AB466" s="219"/>
      <c r="AC466" s="220"/>
    </row>
    <row r="467" spans="1:29" ht="24.95" customHeight="1" x14ac:dyDescent="0.25">
      <c r="A467" s="116" t="s">
        <v>37</v>
      </c>
      <c r="B467" s="117"/>
      <c r="C467" s="114"/>
      <c r="D467" s="115"/>
      <c r="E467" s="172"/>
      <c r="F467" s="173"/>
      <c r="G467" s="174">
        <f>F467-E467</f>
        <v>0</v>
      </c>
      <c r="H467" s="172"/>
      <c r="I467" s="173"/>
      <c r="J467" s="172">
        <f>I467-H467</f>
        <v>0</v>
      </c>
      <c r="K467" s="175"/>
      <c r="L467" s="173"/>
      <c r="M467" s="176">
        <f>L467-K467</f>
        <v>0</v>
      </c>
      <c r="N467" s="175"/>
      <c r="O467" s="173"/>
      <c r="P467" s="177">
        <f>O467-N467</f>
        <v>0</v>
      </c>
      <c r="Q467" s="172"/>
      <c r="R467" s="173"/>
      <c r="S467" s="176">
        <f>R467-Q467</f>
        <v>0</v>
      </c>
      <c r="T467" s="175"/>
      <c r="U467" s="173"/>
      <c r="V467" s="174">
        <f>U467-T467</f>
        <v>0</v>
      </c>
      <c r="W467" s="172"/>
      <c r="X467" s="173"/>
      <c r="Y467" s="54">
        <f>X467-W467</f>
        <v>0</v>
      </c>
      <c r="Z467" s="36">
        <f>(Y467+V467+S467+P467+J467+G467+M467)*24</f>
        <v>0</v>
      </c>
      <c r="AB467" s="219"/>
      <c r="AC467" s="220"/>
    </row>
    <row r="468" spans="1:29" ht="24.95" customHeight="1" thickBot="1" x14ac:dyDescent="0.3">
      <c r="A468" s="84"/>
      <c r="B468" s="85"/>
      <c r="C468" s="86"/>
      <c r="D468" s="87"/>
      <c r="E468" s="122"/>
      <c r="F468" s="216"/>
      <c r="G468" s="58"/>
      <c r="H468" s="128"/>
      <c r="I468" s="120"/>
      <c r="J468" s="58"/>
      <c r="K468" s="121"/>
      <c r="L468" s="120"/>
      <c r="M468" s="58"/>
      <c r="N468" s="121"/>
      <c r="O468" s="120"/>
      <c r="P468" s="62"/>
      <c r="Q468" s="88"/>
      <c r="R468" s="89"/>
      <c r="S468" s="58"/>
      <c r="T468" s="121"/>
      <c r="U468" s="120"/>
      <c r="V468" s="58"/>
      <c r="W468" s="121"/>
      <c r="X468" s="61"/>
      <c r="Y468" s="54"/>
      <c r="Z468" s="36"/>
      <c r="AB468" s="219"/>
      <c r="AC468" s="220"/>
    </row>
    <row r="469" spans="1:29" ht="24.95" customHeight="1" x14ac:dyDescent="0.25">
      <c r="A469" s="116" t="s">
        <v>37</v>
      </c>
      <c r="B469" s="117"/>
      <c r="C469" s="114"/>
      <c r="D469" s="115"/>
      <c r="E469" s="172"/>
      <c r="F469" s="173"/>
      <c r="G469" s="174">
        <f>F469-E469</f>
        <v>0</v>
      </c>
      <c r="H469" s="172"/>
      <c r="I469" s="173"/>
      <c r="J469" s="172">
        <f>I469-H469</f>
        <v>0</v>
      </c>
      <c r="K469" s="175"/>
      <c r="L469" s="173"/>
      <c r="M469" s="176">
        <f>L469-K469</f>
        <v>0</v>
      </c>
      <c r="N469" s="175"/>
      <c r="O469" s="173"/>
      <c r="P469" s="177">
        <f>O469-N469</f>
        <v>0</v>
      </c>
      <c r="Q469" s="172"/>
      <c r="R469" s="173"/>
      <c r="S469" s="176">
        <f>R469-Q469</f>
        <v>0</v>
      </c>
      <c r="T469" s="175"/>
      <c r="U469" s="173"/>
      <c r="V469" s="174">
        <f>U469-T469</f>
        <v>0</v>
      </c>
      <c r="W469" s="172"/>
      <c r="X469" s="173"/>
      <c r="Y469" s="54">
        <f>X469-W469</f>
        <v>0</v>
      </c>
      <c r="Z469" s="36">
        <f>(Y469+V469+S469+P469+J469+G469+M469)*24</f>
        <v>0</v>
      </c>
      <c r="AB469" s="219"/>
      <c r="AC469" s="220"/>
    </row>
    <row r="470" spans="1:29" ht="24.95" customHeight="1" thickBot="1" x14ac:dyDescent="0.3">
      <c r="A470" s="84"/>
      <c r="B470" s="85"/>
      <c r="C470" s="86"/>
      <c r="D470" s="87"/>
      <c r="E470" s="122"/>
      <c r="F470" s="216"/>
      <c r="G470" s="58"/>
      <c r="H470" s="128"/>
      <c r="I470" s="120"/>
      <c r="J470" s="58"/>
      <c r="K470" s="121"/>
      <c r="L470" s="120"/>
      <c r="M470" s="58"/>
      <c r="N470" s="121"/>
      <c r="O470" s="120"/>
      <c r="P470" s="62"/>
      <c r="Q470" s="88"/>
      <c r="R470" s="89"/>
      <c r="S470" s="58"/>
      <c r="T470" s="121"/>
      <c r="U470" s="120"/>
      <c r="V470" s="58"/>
      <c r="W470" s="121"/>
      <c r="X470" s="61"/>
      <c r="Y470" s="54"/>
      <c r="Z470" s="36"/>
      <c r="AB470" s="219"/>
      <c r="AC470" s="220"/>
    </row>
    <row r="471" spans="1:29" ht="24.95" customHeight="1" x14ac:dyDescent="0.25">
      <c r="A471" s="34"/>
      <c r="B471" s="123"/>
      <c r="C471" s="124"/>
      <c r="D471" s="125" t="s">
        <v>0</v>
      </c>
      <c r="E471" s="127">
        <f>SUMPRODUCT((E417:E470&gt;=7.25/24)*(E417:E470&lt;=9.49/24))-SUMPRODUCT(--(E417:E470={"CP","FORM","AT","MAT","AM","EM"}))</f>
        <v>0</v>
      </c>
      <c r="F471" s="154"/>
      <c r="G471" s="155"/>
      <c r="H471" s="127">
        <f>SUMPRODUCT((H417:H470&gt;=7.25/24)*(H417:H470&lt;=9.49/24))-SUMPRODUCT(--(H417:H470={"CP","FORM","AT","MAT","AM","EM"}))</f>
        <v>0</v>
      </c>
      <c r="I471" s="155"/>
      <c r="J471" s="155"/>
      <c r="K471" s="127">
        <f>SUMPRODUCT((K417:K470&gt;=7.25/24)*(K417:K470&lt;=9.49/24))-SUMPRODUCT(--(K417:K470={"CP","FORM","AT","MAT","AM","EM"}))</f>
        <v>0</v>
      </c>
      <c r="L471" s="155"/>
      <c r="M471" s="155"/>
      <c r="N471" s="127">
        <f>SUMPRODUCT((N417:N470&gt;=7.25/24)*(N417:N470&lt;=9.49/24))-SUMPRODUCT(--(N417:N470={"CP","FORM","AT","MAT","AM","EM"}))</f>
        <v>0</v>
      </c>
      <c r="O471" s="155"/>
      <c r="P471" s="155"/>
      <c r="Q471" s="127">
        <f>SUMPRODUCT((Q417:Q470&gt;=7.25/24)*(Q417:Q470&lt;=9.49/24))-SUMPRODUCT(--(Q417:Q470={"CP","FORM","AT","MAT","AM","EM"}))</f>
        <v>0</v>
      </c>
      <c r="R471" s="155"/>
      <c r="S471" s="155"/>
      <c r="T471" s="127">
        <f>SUMPRODUCT((T417:T470&gt;=7.25/24)*(T417:T470&lt;=9.49/24))-SUMPRODUCT(--(T417:T470={"CP","FORM","AT","MAT","AM","EM"}))</f>
        <v>0</v>
      </c>
      <c r="U471" s="74"/>
      <c r="V471" s="74"/>
      <c r="W471" s="127">
        <f>SUMPRODUCT((W417:W470&gt;=7.25/24)*(W417:W470&lt;=9.49/24))-SUMPRODUCT(--(W417:W470={"CP","FORM","AT","MAT","AM","EM"}))</f>
        <v>0</v>
      </c>
      <c r="X471" s="155"/>
      <c r="AB471" s="219"/>
      <c r="AC471" s="220"/>
    </row>
    <row r="472" spans="1:29" ht="24.95" customHeight="1" x14ac:dyDescent="0.25">
      <c r="A472" s="34"/>
      <c r="B472" s="123"/>
      <c r="C472" s="124"/>
      <c r="D472" s="126" t="s">
        <v>1</v>
      </c>
      <c r="E472" s="127">
        <f>SUMPRODUCT((E417:E470&gt;=14/24)*(E417:E470&lt;=16/24))-SUMPRODUCT(--(F417:F470={"CP","FORM","AT","MAT","AM","EM"}))</f>
        <v>0</v>
      </c>
      <c r="F472" s="154"/>
      <c r="G472" s="155"/>
      <c r="H472" s="127">
        <f>SUMPRODUCT((H417:H470&gt;=14/24)*(H417:H470&lt;=16/24))-SUMPRODUCT(--(I417:I470={"CP","FORM","AT","MAT","AM","EM"}))</f>
        <v>0</v>
      </c>
      <c r="I472" s="155"/>
      <c r="J472" s="155"/>
      <c r="K472" s="127">
        <f>SUMPRODUCT((K417:K470&gt;=14/24)*(K417:K470&lt;=16/24))-SUMPRODUCT(--(L417:L470={"CP","FORM","AT","MAT","AM","EM"}))</f>
        <v>0</v>
      </c>
      <c r="L472" s="155"/>
      <c r="M472" s="155"/>
      <c r="N472" s="127">
        <f>SUMPRODUCT((N417:N470&gt;=14/24)*(N417:N470&lt;=16/24))-SUMPRODUCT(--(O417:O470={"CP","FORM","AT","MAT","AM","EM"}))</f>
        <v>0</v>
      </c>
      <c r="O472" s="155"/>
      <c r="P472" s="155"/>
      <c r="Q472" s="127">
        <f>SUMPRODUCT((Q417:Q470&gt;=14/24)*(Q417:Q470&lt;=16/24))-SUMPRODUCT(--(R417:R470={"CP","FORM","AT","MAT","AM","EM"}))</f>
        <v>0</v>
      </c>
      <c r="R472" s="155"/>
      <c r="S472" s="155"/>
      <c r="T472" s="127">
        <f>SUMPRODUCT((T417:T470&gt;=14/24)*(T417:T470&lt;=16/24))-SUMPRODUCT(--(U417:U470={"CP","FORM","AT","MAT","AM","EM"}))</f>
        <v>0</v>
      </c>
      <c r="U472" s="155"/>
      <c r="V472" s="155"/>
      <c r="W472" s="127">
        <f>SUMPRODUCT((W417:W470&gt;=14/24)*(W417:W470&lt;=16/24))-SUMPRODUCT(--(X417:X470={"CP","FORM","AT","MAT","AM","EM"}))</f>
        <v>0</v>
      </c>
      <c r="X472" s="155"/>
      <c r="AB472" s="219"/>
      <c r="AC472" s="220"/>
    </row>
    <row r="473" spans="1:29" ht="24.95" customHeight="1" x14ac:dyDescent="0.25">
      <c r="AB473" s="219"/>
      <c r="AC473" s="220"/>
    </row>
    <row r="474" spans="1:29" ht="24.95" customHeight="1" x14ac:dyDescent="0.25">
      <c r="A474" s="34"/>
      <c r="B474" s="34"/>
      <c r="C474" s="34"/>
      <c r="D474" s="34"/>
      <c r="E474" s="34"/>
      <c r="F474" s="34"/>
      <c r="H474" s="34"/>
      <c r="I474" s="34"/>
      <c r="K474" s="34"/>
      <c r="L474" s="34"/>
      <c r="N474" s="34"/>
      <c r="O474" s="34"/>
      <c r="Q474" s="34"/>
      <c r="R474" s="34"/>
      <c r="T474" s="34"/>
      <c r="U474" s="34"/>
      <c r="W474" s="34"/>
      <c r="X474" s="34"/>
      <c r="AB474" s="219"/>
      <c r="AC474" s="220"/>
    </row>
    <row r="475" spans="1:29" ht="24.95" customHeight="1" thickBot="1" x14ac:dyDescent="0.3">
      <c r="A475" s="75" t="s">
        <v>38</v>
      </c>
      <c r="B475" s="34"/>
      <c r="C475" s="34"/>
      <c r="D475" s="34"/>
      <c r="E475" s="34"/>
      <c r="F475" s="34"/>
      <c r="H475" s="34"/>
      <c r="I475" s="34"/>
      <c r="K475" s="34"/>
      <c r="L475" s="34"/>
      <c r="N475" s="34"/>
      <c r="O475" s="34"/>
      <c r="Q475" s="34"/>
      <c r="R475" s="34"/>
      <c r="T475" s="34"/>
      <c r="U475" s="34"/>
      <c r="W475" s="34"/>
      <c r="X475" s="34"/>
      <c r="AB475" s="219"/>
      <c r="AC475" s="220"/>
    </row>
    <row r="476" spans="1:29" ht="24.95" customHeight="1" thickBot="1" x14ac:dyDescent="0.3">
      <c r="A476" s="218">
        <f>A416+1</f>
        <v>31</v>
      </c>
      <c r="B476" s="76" t="s">
        <v>2</v>
      </c>
      <c r="C476" s="76" t="s">
        <v>12</v>
      </c>
      <c r="D476" s="77" t="s">
        <v>4</v>
      </c>
      <c r="E476" s="226">
        <f>W416+1</f>
        <v>41848</v>
      </c>
      <c r="F476" s="227"/>
      <c r="G476" s="55"/>
      <c r="H476" s="226">
        <f>E476+1</f>
        <v>41849</v>
      </c>
      <c r="I476" s="227"/>
      <c r="J476" s="55"/>
      <c r="K476" s="226">
        <f>H476+1</f>
        <v>41850</v>
      </c>
      <c r="L476" s="227"/>
      <c r="M476" s="55"/>
      <c r="N476" s="228">
        <f>K476+1</f>
        <v>41851</v>
      </c>
      <c r="O476" s="229"/>
      <c r="P476" s="55"/>
      <c r="Q476" s="226">
        <f>N476+1</f>
        <v>41852</v>
      </c>
      <c r="R476" s="227"/>
      <c r="S476" s="55"/>
      <c r="T476" s="226">
        <f>Q476+1</f>
        <v>41853</v>
      </c>
      <c r="U476" s="227"/>
      <c r="V476" s="55"/>
      <c r="W476" s="226">
        <f>T476+1</f>
        <v>41854</v>
      </c>
      <c r="X476" s="227"/>
      <c r="Y476" s="51"/>
      <c r="Z476" s="37" t="s">
        <v>29</v>
      </c>
      <c r="AA476" s="220">
        <f>A476</f>
        <v>31</v>
      </c>
      <c r="AB476" s="220">
        <f>AA476+2</f>
        <v>33</v>
      </c>
      <c r="AC476" s="220">
        <f>AC416+1</f>
        <v>9</v>
      </c>
    </row>
    <row r="477" spans="1:29" ht="24.95" customHeight="1" x14ac:dyDescent="0.25">
      <c r="A477" s="78" t="s">
        <v>40</v>
      </c>
      <c r="B477" s="79" t="s">
        <v>13</v>
      </c>
      <c r="C477" s="80">
        <v>37</v>
      </c>
      <c r="D477" s="81">
        <v>1</v>
      </c>
      <c r="E477" s="172"/>
      <c r="F477" s="173"/>
      <c r="G477" s="169">
        <f>F477-E477</f>
        <v>0</v>
      </c>
      <c r="H477" s="163"/>
      <c r="I477" s="164"/>
      <c r="J477" s="163">
        <f>I477-H477</f>
        <v>0</v>
      </c>
      <c r="K477" s="156"/>
      <c r="L477" s="164"/>
      <c r="M477" s="170">
        <f>L477-K477</f>
        <v>0</v>
      </c>
      <c r="N477" s="156"/>
      <c r="O477" s="156"/>
      <c r="P477" s="171">
        <f>O477-N477</f>
        <v>0</v>
      </c>
      <c r="Q477" s="163"/>
      <c r="R477" s="164"/>
      <c r="S477" s="170">
        <f>R477-Q477</f>
        <v>0</v>
      </c>
      <c r="T477" s="156"/>
      <c r="U477" s="164"/>
      <c r="V477" s="169">
        <f>U477-T477</f>
        <v>0</v>
      </c>
      <c r="W477" s="163"/>
      <c r="X477" s="164"/>
      <c r="Y477" s="53">
        <f>X477-W477</f>
        <v>0</v>
      </c>
      <c r="Z477" s="36">
        <f>(Y477+V477+S477+P477+J477+G477+M477)*24</f>
        <v>0</v>
      </c>
      <c r="AB477" s="219"/>
      <c r="AC477" s="220"/>
    </row>
    <row r="478" spans="1:29" ht="24.95" customHeight="1" thickBot="1" x14ac:dyDescent="0.3">
      <c r="A478" s="84"/>
      <c r="B478" s="85"/>
      <c r="C478" s="86"/>
      <c r="D478" s="87"/>
      <c r="E478" s="157"/>
      <c r="F478" s="158"/>
      <c r="G478" s="159"/>
      <c r="H478" s="157"/>
      <c r="I478" s="158"/>
      <c r="J478" s="157"/>
      <c r="K478" s="160"/>
      <c r="L478" s="158"/>
      <c r="M478" s="161"/>
      <c r="N478" s="160"/>
      <c r="O478" s="160"/>
      <c r="P478" s="162"/>
      <c r="Q478" s="157"/>
      <c r="R478" s="158"/>
      <c r="S478" s="161"/>
      <c r="T478" s="160"/>
      <c r="U478" s="158"/>
      <c r="V478" s="159"/>
      <c r="W478" s="157"/>
      <c r="X478" s="158"/>
      <c r="Y478" s="54"/>
      <c r="Z478" s="36"/>
      <c r="AB478" s="219"/>
      <c r="AC478" s="220"/>
    </row>
    <row r="479" spans="1:29" ht="24.95" customHeight="1" thickBot="1" x14ac:dyDescent="0.3">
      <c r="A479" s="91" t="s">
        <v>35</v>
      </c>
      <c r="B479" s="92" t="s">
        <v>10</v>
      </c>
      <c r="C479" s="93">
        <v>37</v>
      </c>
      <c r="D479" s="94">
        <v>1</v>
      </c>
      <c r="E479" s="163"/>
      <c r="F479" s="164"/>
      <c r="G479" s="169">
        <f>F479-E479</f>
        <v>0</v>
      </c>
      <c r="H479" s="163"/>
      <c r="I479" s="164"/>
      <c r="J479" s="163">
        <f>I479-H479</f>
        <v>0</v>
      </c>
      <c r="K479" s="156"/>
      <c r="L479" s="156"/>
      <c r="M479" s="169">
        <f>L479-K479</f>
        <v>0</v>
      </c>
      <c r="N479" s="172"/>
      <c r="O479" s="210"/>
      <c r="P479" s="171">
        <f>O479-N479</f>
        <v>0</v>
      </c>
      <c r="Q479" s="163"/>
      <c r="R479" s="164"/>
      <c r="S479" s="170">
        <f>R479-Q479</f>
        <v>0</v>
      </c>
      <c r="T479" s="156"/>
      <c r="U479" s="164"/>
      <c r="V479" s="181">
        <f>U479-T479</f>
        <v>0</v>
      </c>
      <c r="W479" s="172"/>
      <c r="X479" s="173"/>
      <c r="Y479" s="54">
        <f>X479-W479</f>
        <v>0</v>
      </c>
      <c r="Z479" s="36">
        <f>(Y479+V479+S479+P479+J479+G479+M479)*24</f>
        <v>0</v>
      </c>
      <c r="AB479" s="219"/>
      <c r="AC479" s="220"/>
    </row>
    <row r="480" spans="1:29" ht="24.95" customHeight="1" thickBot="1" x14ac:dyDescent="0.3">
      <c r="A480" s="84"/>
      <c r="B480" s="85"/>
      <c r="C480" s="86"/>
      <c r="D480" s="87"/>
      <c r="E480" s="157"/>
      <c r="F480" s="158"/>
      <c r="G480" s="165"/>
      <c r="H480" s="157"/>
      <c r="I480" s="158"/>
      <c r="J480" s="157"/>
      <c r="K480" s="160"/>
      <c r="L480" s="160"/>
      <c r="M480" s="159"/>
      <c r="N480" s="157"/>
      <c r="O480" s="211"/>
      <c r="P480" s="162"/>
      <c r="Q480" s="157"/>
      <c r="R480" s="158"/>
      <c r="S480" s="161"/>
      <c r="T480" s="160"/>
      <c r="U480" s="158"/>
      <c r="V480" s="166"/>
      <c r="W480" s="167"/>
      <c r="X480" s="168"/>
      <c r="Y480" s="54"/>
      <c r="Z480" s="36"/>
      <c r="AB480" s="219"/>
      <c r="AC480" s="220"/>
    </row>
    <row r="481" spans="1:29" ht="24.95" customHeight="1" x14ac:dyDescent="0.25">
      <c r="A481" s="96" t="s">
        <v>41</v>
      </c>
      <c r="B481" s="79" t="s">
        <v>22</v>
      </c>
      <c r="C481" s="97">
        <v>37</v>
      </c>
      <c r="D481" s="98">
        <v>1</v>
      </c>
      <c r="E481" s="175"/>
      <c r="F481" s="173"/>
      <c r="G481" s="174">
        <f>F481-E481</f>
        <v>0</v>
      </c>
      <c r="H481" s="172"/>
      <c r="I481" s="173"/>
      <c r="J481" s="172">
        <f>I481-H481</f>
        <v>0</v>
      </c>
      <c r="K481" s="175"/>
      <c r="L481" s="173"/>
      <c r="M481" s="176">
        <f>L481-K481</f>
        <v>0</v>
      </c>
      <c r="N481" s="175"/>
      <c r="O481" s="175"/>
      <c r="P481" s="177">
        <f>O481-N481</f>
        <v>0</v>
      </c>
      <c r="Q481" s="172"/>
      <c r="R481" s="173"/>
      <c r="S481" s="176">
        <f>R481-Q481</f>
        <v>0</v>
      </c>
      <c r="T481" s="175"/>
      <c r="U481" s="173"/>
      <c r="V481" s="174">
        <f>U481-T481</f>
        <v>0</v>
      </c>
      <c r="W481" s="172"/>
      <c r="X481" s="173"/>
      <c r="Y481" s="54">
        <f>X481-W481</f>
        <v>0</v>
      </c>
      <c r="Z481" s="36">
        <f>(Y481+V481+S481+P481+J481+G481+M481)*24</f>
        <v>0</v>
      </c>
      <c r="AB481" s="219"/>
      <c r="AC481" s="220"/>
    </row>
    <row r="482" spans="1:29" ht="24.95" customHeight="1" thickBot="1" x14ac:dyDescent="0.3">
      <c r="A482" s="84"/>
      <c r="B482" s="85"/>
      <c r="C482" s="86"/>
      <c r="D482" s="87"/>
      <c r="E482" s="160"/>
      <c r="F482" s="158"/>
      <c r="G482" s="159"/>
      <c r="H482" s="157"/>
      <c r="I482" s="158"/>
      <c r="J482" s="157"/>
      <c r="K482" s="160"/>
      <c r="L482" s="158"/>
      <c r="M482" s="161"/>
      <c r="N482" s="160"/>
      <c r="O482" s="160"/>
      <c r="P482" s="162"/>
      <c r="Q482" s="157"/>
      <c r="R482" s="158"/>
      <c r="S482" s="161"/>
      <c r="T482" s="160"/>
      <c r="U482" s="158"/>
      <c r="V482" s="159"/>
      <c r="W482" s="157"/>
      <c r="X482" s="158"/>
      <c r="Y482" s="54"/>
      <c r="Z482" s="36"/>
      <c r="AB482" s="219"/>
      <c r="AC482" s="220"/>
    </row>
    <row r="483" spans="1:29" ht="24.95" customHeight="1" x14ac:dyDescent="0.25">
      <c r="A483" s="78" t="s">
        <v>42</v>
      </c>
      <c r="B483" s="99" t="s">
        <v>13</v>
      </c>
      <c r="C483" s="80">
        <v>37</v>
      </c>
      <c r="D483" s="81">
        <v>1</v>
      </c>
      <c r="E483" s="172"/>
      <c r="F483" s="173"/>
      <c r="G483" s="174">
        <f>F483-E483</f>
        <v>0</v>
      </c>
      <c r="H483" s="172"/>
      <c r="I483" s="173"/>
      <c r="J483" s="172">
        <f>I483-H483</f>
        <v>0</v>
      </c>
      <c r="K483" s="175"/>
      <c r="L483" s="173"/>
      <c r="M483" s="176">
        <f>L483-K483</f>
        <v>0</v>
      </c>
      <c r="N483" s="175"/>
      <c r="O483" s="212"/>
      <c r="P483" s="177">
        <f>O483-N483</f>
        <v>0</v>
      </c>
      <c r="Q483" s="172"/>
      <c r="R483" s="173"/>
      <c r="S483" s="176">
        <f>R483-Q483</f>
        <v>0</v>
      </c>
      <c r="T483" s="175"/>
      <c r="U483" s="173"/>
      <c r="V483" s="174">
        <f>U483-T483</f>
        <v>0</v>
      </c>
      <c r="W483" s="172"/>
      <c r="X483" s="173"/>
      <c r="Y483" s="54">
        <f>X483-W483</f>
        <v>0</v>
      </c>
      <c r="Z483" s="36">
        <f>(Y483+V483+S483+P483+J483+G483+M483)*24</f>
        <v>0</v>
      </c>
      <c r="AB483" s="219"/>
      <c r="AC483" s="220"/>
    </row>
    <row r="484" spans="1:29" ht="24.95" customHeight="1" thickBot="1" x14ac:dyDescent="0.3">
      <c r="A484" s="84"/>
      <c r="B484" s="85"/>
      <c r="C484" s="86"/>
      <c r="D484" s="87"/>
      <c r="E484" s="157"/>
      <c r="F484" s="158"/>
      <c r="G484" s="159"/>
      <c r="H484" s="157"/>
      <c r="I484" s="158"/>
      <c r="J484" s="157"/>
      <c r="K484" s="160"/>
      <c r="L484" s="158"/>
      <c r="M484" s="161"/>
      <c r="N484" s="160"/>
      <c r="O484" s="211"/>
      <c r="P484" s="162"/>
      <c r="Q484" s="157"/>
      <c r="R484" s="158"/>
      <c r="S484" s="161"/>
      <c r="T484" s="160"/>
      <c r="U484" s="158"/>
      <c r="V484" s="159"/>
      <c r="W484" s="157"/>
      <c r="X484" s="158"/>
      <c r="Y484" s="54"/>
      <c r="Z484" s="36"/>
      <c r="AB484" s="219"/>
      <c r="AC484" s="220"/>
    </row>
    <row r="485" spans="1:29" ht="24.95" customHeight="1" x14ac:dyDescent="0.25">
      <c r="A485" s="100" t="s">
        <v>43</v>
      </c>
      <c r="B485" s="101" t="s">
        <v>3</v>
      </c>
      <c r="C485" s="102">
        <v>37</v>
      </c>
      <c r="D485" s="103">
        <v>1</v>
      </c>
      <c r="E485" s="163"/>
      <c r="F485" s="164"/>
      <c r="G485" s="169">
        <f>F485-E485</f>
        <v>0</v>
      </c>
      <c r="H485" s="163"/>
      <c r="I485" s="164"/>
      <c r="J485" s="163">
        <f>I485-H485</f>
        <v>0</v>
      </c>
      <c r="K485" s="156"/>
      <c r="L485" s="164"/>
      <c r="M485" s="170">
        <f>L485-K485</f>
        <v>0</v>
      </c>
      <c r="N485" s="156"/>
      <c r="O485" s="156"/>
      <c r="P485" s="171">
        <f>O485-N485</f>
        <v>0</v>
      </c>
      <c r="Q485" s="163"/>
      <c r="R485" s="164"/>
      <c r="S485" s="170">
        <f>R485-Q485</f>
        <v>0</v>
      </c>
      <c r="T485" s="156"/>
      <c r="U485" s="164"/>
      <c r="V485" s="169">
        <f>U485-T485</f>
        <v>0</v>
      </c>
      <c r="W485" s="163"/>
      <c r="X485" s="164"/>
      <c r="Y485" s="54">
        <f>X485-W485</f>
        <v>0</v>
      </c>
      <c r="Z485" s="36">
        <f>(Y485+V485+S485+P485+J485+G485+M485)*24</f>
        <v>0</v>
      </c>
      <c r="AB485" s="219"/>
      <c r="AC485" s="220"/>
    </row>
    <row r="486" spans="1:29" ht="24.95" customHeight="1" thickBot="1" x14ac:dyDescent="0.3">
      <c r="A486" s="84"/>
      <c r="B486" s="85"/>
      <c r="C486" s="86"/>
      <c r="D486" s="87"/>
      <c r="E486" s="157"/>
      <c r="F486" s="158"/>
      <c r="G486" s="159"/>
      <c r="H486" s="157"/>
      <c r="I486" s="158"/>
      <c r="J486" s="157"/>
      <c r="K486" s="160"/>
      <c r="L486" s="158"/>
      <c r="M486" s="161"/>
      <c r="N486" s="160"/>
      <c r="O486" s="160"/>
      <c r="P486" s="162"/>
      <c r="Q486" s="157"/>
      <c r="R486" s="158"/>
      <c r="S486" s="161"/>
      <c r="T486" s="160"/>
      <c r="U486" s="158"/>
      <c r="V486" s="159"/>
      <c r="W486" s="157"/>
      <c r="X486" s="158"/>
      <c r="Y486" s="54"/>
      <c r="Z486" s="36"/>
      <c r="AB486" s="219"/>
      <c r="AC486" s="220"/>
    </row>
    <row r="487" spans="1:29" ht="24.95" customHeight="1" x14ac:dyDescent="0.25">
      <c r="A487" s="100" t="s">
        <v>44</v>
      </c>
      <c r="B487" s="101" t="s">
        <v>24</v>
      </c>
      <c r="C487" s="102">
        <v>37</v>
      </c>
      <c r="D487" s="103">
        <v>1</v>
      </c>
      <c r="E487" s="172"/>
      <c r="F487" s="173"/>
      <c r="G487" s="174">
        <f>F487-E487</f>
        <v>0</v>
      </c>
      <c r="H487" s="172"/>
      <c r="I487" s="173"/>
      <c r="J487" s="172">
        <f>I487-H487</f>
        <v>0</v>
      </c>
      <c r="K487" s="163"/>
      <c r="L487" s="164"/>
      <c r="M487" s="176">
        <f>L487-K487</f>
        <v>0</v>
      </c>
      <c r="N487" s="175"/>
      <c r="O487" s="175"/>
      <c r="P487" s="177">
        <f>O487-N487</f>
        <v>0</v>
      </c>
      <c r="Q487" s="163"/>
      <c r="R487" s="164"/>
      <c r="S487" s="176">
        <f>R487-Q487</f>
        <v>0</v>
      </c>
      <c r="T487" s="156"/>
      <c r="U487" s="164"/>
      <c r="V487" s="174">
        <f>U487-T487</f>
        <v>0</v>
      </c>
      <c r="W487" s="172"/>
      <c r="X487" s="173"/>
      <c r="Y487" s="54">
        <f>X487-W487</f>
        <v>0</v>
      </c>
      <c r="Z487" s="36">
        <f>(Y487+V487+S487+P487+J487+G487+M487)*24</f>
        <v>0</v>
      </c>
      <c r="AB487" s="219"/>
      <c r="AC487" s="220"/>
    </row>
    <row r="488" spans="1:29" ht="24.95" customHeight="1" thickBot="1" x14ac:dyDescent="0.3">
      <c r="A488" s="104" t="s">
        <v>25</v>
      </c>
      <c r="B488" s="85"/>
      <c r="C488" s="86"/>
      <c r="D488" s="87"/>
      <c r="E488" s="157"/>
      <c r="F488" s="158"/>
      <c r="G488" s="159"/>
      <c r="H488" s="157"/>
      <c r="I488" s="158"/>
      <c r="J488" s="157"/>
      <c r="K488" s="160"/>
      <c r="L488" s="158"/>
      <c r="M488" s="161"/>
      <c r="N488" s="160"/>
      <c r="O488" s="160"/>
      <c r="P488" s="162"/>
      <c r="Q488" s="157"/>
      <c r="R488" s="158"/>
      <c r="S488" s="161"/>
      <c r="T488" s="160"/>
      <c r="U488" s="158"/>
      <c r="V488" s="178"/>
      <c r="W488" s="157"/>
      <c r="X488" s="158"/>
      <c r="Y488" s="54"/>
      <c r="Z488" s="36"/>
      <c r="AB488" s="219"/>
      <c r="AC488" s="220"/>
    </row>
    <row r="489" spans="1:29" ht="24.95" customHeight="1" x14ac:dyDescent="0.25">
      <c r="A489" s="78" t="s">
        <v>45</v>
      </c>
      <c r="B489" s="99" t="s">
        <v>10</v>
      </c>
      <c r="C489" s="80">
        <v>37</v>
      </c>
      <c r="D489" s="81">
        <v>1</v>
      </c>
      <c r="E489" s="163"/>
      <c r="F489" s="164"/>
      <c r="G489" s="169">
        <f>F489-E489</f>
        <v>0</v>
      </c>
      <c r="H489" s="163"/>
      <c r="I489" s="164"/>
      <c r="J489" s="163">
        <f>I489-H489</f>
        <v>0</v>
      </c>
      <c r="K489" s="163"/>
      <c r="L489" s="164"/>
      <c r="M489" s="170">
        <f>L489-K489</f>
        <v>0</v>
      </c>
      <c r="N489" s="163"/>
      <c r="O489" s="164"/>
      <c r="P489" s="171">
        <f>O489-N489</f>
        <v>0</v>
      </c>
      <c r="Q489" s="163"/>
      <c r="R489" s="164"/>
      <c r="S489" s="170">
        <f>R489-Q489</f>
        <v>0</v>
      </c>
      <c r="T489" s="156"/>
      <c r="U489" s="164"/>
      <c r="V489" s="169">
        <f>U489-T489</f>
        <v>0</v>
      </c>
      <c r="W489" s="163"/>
      <c r="X489" s="164"/>
      <c r="Y489" s="54">
        <f>X489-W489</f>
        <v>0</v>
      </c>
      <c r="Z489" s="36">
        <f>(Y489+V489+S489+P489+J489+G489+M489)*24</f>
        <v>0</v>
      </c>
      <c r="AB489" s="219"/>
      <c r="AC489" s="220"/>
    </row>
    <row r="490" spans="1:29" ht="24.95" customHeight="1" thickBot="1" x14ac:dyDescent="0.3">
      <c r="A490" s="84"/>
      <c r="B490" s="85"/>
      <c r="C490" s="86"/>
      <c r="D490" s="87"/>
      <c r="E490" s="213"/>
      <c r="F490" s="158"/>
      <c r="G490" s="159"/>
      <c r="H490" s="213"/>
      <c r="I490" s="158"/>
      <c r="J490" s="157"/>
      <c r="K490" s="213"/>
      <c r="L490" s="158"/>
      <c r="M490" s="161"/>
      <c r="N490" s="213"/>
      <c r="O490" s="158"/>
      <c r="P490" s="162"/>
      <c r="Q490" s="160"/>
      <c r="R490" s="158"/>
      <c r="S490" s="161"/>
      <c r="T490" s="160"/>
      <c r="U490" s="158"/>
      <c r="V490" s="159"/>
      <c r="W490" s="157"/>
      <c r="X490" s="158"/>
      <c r="Y490" s="54"/>
      <c r="Z490" s="36"/>
      <c r="AB490" s="219"/>
      <c r="AC490" s="220"/>
    </row>
    <row r="491" spans="1:29" ht="24.95" customHeight="1" x14ac:dyDescent="0.25">
      <c r="A491" s="78" t="s">
        <v>46</v>
      </c>
      <c r="B491" s="99" t="s">
        <v>10</v>
      </c>
      <c r="C491" s="80">
        <v>37</v>
      </c>
      <c r="D491" s="98">
        <v>1</v>
      </c>
      <c r="E491" s="163"/>
      <c r="F491" s="164"/>
      <c r="G491" s="169">
        <f>F491-E491</f>
        <v>0</v>
      </c>
      <c r="H491" s="163"/>
      <c r="I491" s="164"/>
      <c r="J491" s="163">
        <f>I491-H491</f>
        <v>0</v>
      </c>
      <c r="K491" s="156"/>
      <c r="L491" s="164"/>
      <c r="M491" s="170">
        <f>L491-K491</f>
        <v>0</v>
      </c>
      <c r="N491" s="156"/>
      <c r="O491" s="210"/>
      <c r="P491" s="171">
        <f>O491-N491</f>
        <v>0</v>
      </c>
      <c r="Q491" s="163"/>
      <c r="R491" s="164"/>
      <c r="S491" s="170">
        <f>R491-Q491</f>
        <v>0</v>
      </c>
      <c r="T491" s="156"/>
      <c r="U491" s="164"/>
      <c r="V491" s="169">
        <f>U491-T491</f>
        <v>0</v>
      </c>
      <c r="W491" s="163"/>
      <c r="X491" s="164"/>
      <c r="Y491" s="54">
        <f>X491-W491</f>
        <v>0</v>
      </c>
      <c r="Z491" s="36">
        <f>(Y491+V491+S491+P491+J491+G491+M491)*24</f>
        <v>0</v>
      </c>
      <c r="AB491" s="219"/>
      <c r="AC491" s="220"/>
    </row>
    <row r="492" spans="1:29" ht="24.95" customHeight="1" thickBot="1" x14ac:dyDescent="0.3">
      <c r="A492" s="84"/>
      <c r="B492" s="85"/>
      <c r="C492" s="86"/>
      <c r="D492" s="87"/>
      <c r="E492" s="157"/>
      <c r="F492" s="158"/>
      <c r="G492" s="159"/>
      <c r="H492" s="157"/>
      <c r="I492" s="158"/>
      <c r="J492" s="157"/>
      <c r="K492" s="160"/>
      <c r="L492" s="158"/>
      <c r="M492" s="161"/>
      <c r="N492" s="160"/>
      <c r="O492" s="211"/>
      <c r="P492" s="162"/>
      <c r="Q492" s="157"/>
      <c r="R492" s="158"/>
      <c r="S492" s="161"/>
      <c r="T492" s="160"/>
      <c r="U492" s="158"/>
      <c r="V492" s="159"/>
      <c r="W492" s="157"/>
      <c r="X492" s="158"/>
      <c r="Y492" s="54"/>
      <c r="Z492" s="36"/>
      <c r="AB492" s="219"/>
      <c r="AC492" s="220"/>
    </row>
    <row r="493" spans="1:29" ht="24.95" customHeight="1" x14ac:dyDescent="0.25">
      <c r="A493" s="105" t="s">
        <v>47</v>
      </c>
      <c r="B493" s="106" t="s">
        <v>21</v>
      </c>
      <c r="C493" s="107">
        <v>37</v>
      </c>
      <c r="D493" s="108">
        <v>0.5</v>
      </c>
      <c r="E493" s="163"/>
      <c r="F493" s="164"/>
      <c r="G493" s="169">
        <f>F493-E493</f>
        <v>0</v>
      </c>
      <c r="H493" s="163"/>
      <c r="I493" s="164"/>
      <c r="J493" s="163">
        <f>I493-H493</f>
        <v>0</v>
      </c>
      <c r="K493" s="175"/>
      <c r="L493" s="173"/>
      <c r="M493" s="170">
        <f>L493-K493</f>
        <v>0</v>
      </c>
      <c r="N493" s="156"/>
      <c r="O493" s="210"/>
      <c r="P493" s="171">
        <f>O493-N493</f>
        <v>0</v>
      </c>
      <c r="Q493" s="163"/>
      <c r="R493" s="164"/>
      <c r="S493" s="170">
        <f>R493-Q493</f>
        <v>0</v>
      </c>
      <c r="T493" s="175"/>
      <c r="U493" s="173"/>
      <c r="V493" s="174">
        <f>U493-T493</f>
        <v>0</v>
      </c>
      <c r="W493" s="172"/>
      <c r="X493" s="173"/>
      <c r="Y493" s="54">
        <f>X493-W493</f>
        <v>0</v>
      </c>
      <c r="Z493" s="36">
        <f>(Y493+V493+S493+P493+J493+G493+M493)*24</f>
        <v>0</v>
      </c>
      <c r="AB493" s="219"/>
      <c r="AC493" s="220"/>
    </row>
    <row r="494" spans="1:29" ht="24.95" customHeight="1" thickBot="1" x14ac:dyDescent="0.3">
      <c r="A494" s="109" t="s">
        <v>23</v>
      </c>
      <c r="B494" s="85"/>
      <c r="C494" s="110"/>
      <c r="D494" s="87"/>
      <c r="E494" s="157"/>
      <c r="F494" s="158"/>
      <c r="G494" s="159"/>
      <c r="H494" s="214"/>
      <c r="I494" s="158"/>
      <c r="J494" s="157"/>
      <c r="K494" s="157"/>
      <c r="L494" s="158"/>
      <c r="M494" s="161"/>
      <c r="N494" s="157"/>
      <c r="O494" s="211"/>
      <c r="P494" s="162"/>
      <c r="Q494" s="214"/>
      <c r="R494" s="158"/>
      <c r="S494" s="161"/>
      <c r="T494" s="160"/>
      <c r="U494" s="158"/>
      <c r="V494" s="159"/>
      <c r="W494" s="157"/>
      <c r="X494" s="158"/>
      <c r="Y494" s="54"/>
      <c r="Z494" s="36"/>
      <c r="AB494" s="219"/>
      <c r="AC494" s="220"/>
    </row>
    <row r="495" spans="1:29" ht="24.95" customHeight="1" x14ac:dyDescent="0.25">
      <c r="A495" s="78" t="s">
        <v>48</v>
      </c>
      <c r="B495" s="99" t="s">
        <v>13</v>
      </c>
      <c r="C495" s="80">
        <v>37</v>
      </c>
      <c r="D495" s="81">
        <v>0.75</v>
      </c>
      <c r="E495" s="163"/>
      <c r="F495" s="164"/>
      <c r="G495" s="169">
        <f>F495-E495</f>
        <v>0</v>
      </c>
      <c r="H495" s="156"/>
      <c r="I495" s="164"/>
      <c r="J495" s="163">
        <f>I495-H495</f>
        <v>0</v>
      </c>
      <c r="K495" s="156"/>
      <c r="L495" s="164"/>
      <c r="M495" s="170">
        <f>L495-K495</f>
        <v>0</v>
      </c>
      <c r="N495" s="156"/>
      <c r="O495" s="156"/>
      <c r="P495" s="171">
        <f>O495-N495</f>
        <v>0</v>
      </c>
      <c r="Q495" s="163"/>
      <c r="R495" s="164"/>
      <c r="S495" s="170">
        <f>R495-Q495</f>
        <v>0</v>
      </c>
      <c r="T495" s="156"/>
      <c r="U495" s="164"/>
      <c r="V495" s="169">
        <f>U495-T495</f>
        <v>0</v>
      </c>
      <c r="W495" s="163"/>
      <c r="X495" s="164"/>
      <c r="Y495" s="54">
        <f>X495-W495</f>
        <v>0</v>
      </c>
      <c r="Z495" s="36">
        <f>(Y495+V495+S495+P495+J495+G495+M495)*24</f>
        <v>0</v>
      </c>
      <c r="AB495" s="219"/>
      <c r="AC495" s="220"/>
    </row>
    <row r="496" spans="1:29" ht="24.95" customHeight="1" thickBot="1" x14ac:dyDescent="0.3">
      <c r="A496" s="84"/>
      <c r="B496" s="85"/>
      <c r="C496" s="86"/>
      <c r="D496" s="87"/>
      <c r="E496" s="157"/>
      <c r="F496" s="158"/>
      <c r="G496" s="159"/>
      <c r="H496" s="160"/>
      <c r="I496" s="158"/>
      <c r="J496" s="157"/>
      <c r="K496" s="160"/>
      <c r="L496" s="158"/>
      <c r="M496" s="161"/>
      <c r="N496" s="160"/>
      <c r="O496" s="160"/>
      <c r="P496" s="162"/>
      <c r="Q496" s="160"/>
      <c r="R496" s="158"/>
      <c r="S496" s="161"/>
      <c r="T496" s="160"/>
      <c r="U496" s="158"/>
      <c r="V496" s="159"/>
      <c r="W496" s="157"/>
      <c r="X496" s="158"/>
      <c r="Y496" s="54"/>
      <c r="Z496" s="36"/>
      <c r="AB496" s="219"/>
      <c r="AC496" s="220"/>
    </row>
    <row r="497" spans="1:29" ht="24.95" customHeight="1" x14ac:dyDescent="0.25">
      <c r="A497" s="111" t="s">
        <v>49</v>
      </c>
      <c r="B497" s="79" t="s">
        <v>10</v>
      </c>
      <c r="C497" s="97">
        <v>37</v>
      </c>
      <c r="D497" s="98">
        <v>1</v>
      </c>
      <c r="E497" s="163"/>
      <c r="F497" s="164"/>
      <c r="G497" s="169">
        <f>F497-E497</f>
        <v>0</v>
      </c>
      <c r="H497" s="163"/>
      <c r="I497" s="164"/>
      <c r="J497" s="163">
        <f>I497-H497</f>
        <v>0</v>
      </c>
      <c r="K497" s="156"/>
      <c r="L497" s="164"/>
      <c r="M497" s="170">
        <f>L497-K497</f>
        <v>0</v>
      </c>
      <c r="N497" s="156"/>
      <c r="O497" s="156"/>
      <c r="P497" s="171">
        <f>O497-N497</f>
        <v>0</v>
      </c>
      <c r="Q497" s="163"/>
      <c r="R497" s="164"/>
      <c r="S497" s="170">
        <f>R497-Q497</f>
        <v>0</v>
      </c>
      <c r="T497" s="156"/>
      <c r="U497" s="164"/>
      <c r="V497" s="169">
        <f>U497-T497</f>
        <v>0</v>
      </c>
      <c r="W497" s="163"/>
      <c r="X497" s="164"/>
      <c r="Y497" s="54">
        <f>X497-W497</f>
        <v>0</v>
      </c>
      <c r="Z497" s="36">
        <f>(Y497+V497+S497+P497+J497+G497+M497)*24</f>
        <v>0</v>
      </c>
      <c r="AB497" s="219"/>
      <c r="AC497" s="220"/>
    </row>
    <row r="498" spans="1:29" ht="24.95" customHeight="1" thickBot="1" x14ac:dyDescent="0.3">
      <c r="A498" s="109"/>
      <c r="B498" s="85"/>
      <c r="C498" s="110"/>
      <c r="D498" s="87"/>
      <c r="E498" s="157"/>
      <c r="F498" s="158"/>
      <c r="G498" s="159"/>
      <c r="H498" s="157"/>
      <c r="I498" s="158"/>
      <c r="J498" s="157"/>
      <c r="K498" s="160"/>
      <c r="L498" s="158"/>
      <c r="M498" s="161"/>
      <c r="N498" s="160"/>
      <c r="O498" s="160"/>
      <c r="P498" s="162"/>
      <c r="Q498" s="157"/>
      <c r="R498" s="158"/>
      <c r="S498" s="161"/>
      <c r="T498" s="160"/>
      <c r="U498" s="158"/>
      <c r="V498" s="159"/>
      <c r="W498" s="160"/>
      <c r="X498" s="158"/>
      <c r="Y498" s="54"/>
      <c r="Z498" s="36"/>
      <c r="AB498" s="219"/>
      <c r="AC498" s="220"/>
    </row>
    <row r="499" spans="1:29" ht="24.95" customHeight="1" x14ac:dyDescent="0.25">
      <c r="A499" s="78" t="s">
        <v>50</v>
      </c>
      <c r="B499" s="99" t="s">
        <v>13</v>
      </c>
      <c r="C499" s="80">
        <v>37</v>
      </c>
      <c r="D499" s="81">
        <v>1</v>
      </c>
      <c r="E499" s="172"/>
      <c r="F499" s="173"/>
      <c r="G499" s="174">
        <f>F499-E499</f>
        <v>0</v>
      </c>
      <c r="H499" s="172"/>
      <c r="I499" s="173"/>
      <c r="J499" s="172">
        <f>I499-H499</f>
        <v>0</v>
      </c>
      <c r="K499" s="175"/>
      <c r="L499" s="173"/>
      <c r="M499" s="176">
        <f>L499-K499</f>
        <v>0</v>
      </c>
      <c r="N499" s="175"/>
      <c r="O499" s="212"/>
      <c r="P499" s="177">
        <f>O499-N499</f>
        <v>0</v>
      </c>
      <c r="Q499" s="172"/>
      <c r="R499" s="173"/>
      <c r="S499" s="176">
        <f>R499-Q499</f>
        <v>0</v>
      </c>
      <c r="T499" s="175"/>
      <c r="U499" s="173"/>
      <c r="V499" s="174">
        <f>U499-T499</f>
        <v>0</v>
      </c>
      <c r="W499" s="172"/>
      <c r="X499" s="173"/>
      <c r="Y499" s="54">
        <f>X499-W499</f>
        <v>0</v>
      </c>
      <c r="Z499" s="36">
        <f>(Y499+V499+S499+P499+J499+G499+M499)*24</f>
        <v>0</v>
      </c>
      <c r="AB499" s="219"/>
      <c r="AC499" s="220"/>
    </row>
    <row r="500" spans="1:29" ht="24.95" customHeight="1" thickBot="1" x14ac:dyDescent="0.3">
      <c r="A500" s="84"/>
      <c r="B500" s="85"/>
      <c r="C500" s="86"/>
      <c r="D500" s="87"/>
      <c r="E500" s="157"/>
      <c r="F500" s="158"/>
      <c r="G500" s="159"/>
      <c r="H500" s="157"/>
      <c r="I500" s="158"/>
      <c r="J500" s="157"/>
      <c r="K500" s="160"/>
      <c r="L500" s="158"/>
      <c r="M500" s="161"/>
      <c r="N500" s="160"/>
      <c r="O500" s="211"/>
      <c r="P500" s="162"/>
      <c r="Q500" s="157"/>
      <c r="R500" s="158"/>
      <c r="S500" s="161"/>
      <c r="T500" s="160"/>
      <c r="U500" s="158"/>
      <c r="V500" s="159"/>
      <c r="W500" s="160"/>
      <c r="X500" s="158"/>
      <c r="Y500" s="54"/>
      <c r="Z500" s="36"/>
      <c r="AB500" s="219"/>
      <c r="AC500" s="220"/>
    </row>
    <row r="501" spans="1:29" ht="24.95" customHeight="1" x14ac:dyDescent="0.25">
      <c r="A501" s="91" t="s">
        <v>0</v>
      </c>
      <c r="B501" s="79" t="s">
        <v>14</v>
      </c>
      <c r="C501" s="97">
        <v>37</v>
      </c>
      <c r="D501" s="98">
        <v>1</v>
      </c>
      <c r="E501" s="172"/>
      <c r="F501" s="173"/>
      <c r="G501" s="174">
        <f>F501-E501</f>
        <v>0</v>
      </c>
      <c r="H501" s="172"/>
      <c r="I501" s="173"/>
      <c r="J501" s="172">
        <f>I501-H501</f>
        <v>0</v>
      </c>
      <c r="K501" s="175"/>
      <c r="L501" s="173"/>
      <c r="M501" s="176">
        <f>L501-K501</f>
        <v>0</v>
      </c>
      <c r="N501" s="175"/>
      <c r="O501" s="175"/>
      <c r="P501" s="177">
        <f>O501-N501</f>
        <v>0</v>
      </c>
      <c r="Q501" s="172"/>
      <c r="R501" s="173"/>
      <c r="S501" s="176">
        <f>R501-Q501</f>
        <v>0</v>
      </c>
      <c r="T501" s="175"/>
      <c r="U501" s="173"/>
      <c r="V501" s="174">
        <f>U501-T501</f>
        <v>0</v>
      </c>
      <c r="W501" s="176"/>
      <c r="X501" s="173"/>
      <c r="Y501" s="54">
        <f>X501-W501</f>
        <v>0</v>
      </c>
      <c r="Z501" s="36">
        <f>(Y501+V501+S501+P501+J501+G501+M501)*24</f>
        <v>0</v>
      </c>
      <c r="AB501" s="219"/>
      <c r="AC501" s="220"/>
    </row>
    <row r="502" spans="1:29" ht="24.95" customHeight="1" thickBot="1" x14ac:dyDescent="0.3">
      <c r="A502" s="84"/>
      <c r="B502" s="85"/>
      <c r="C502" s="86"/>
      <c r="D502" s="87"/>
      <c r="E502" s="179"/>
      <c r="F502" s="180"/>
      <c r="G502" s="181"/>
      <c r="H502" s="179"/>
      <c r="I502" s="180"/>
      <c r="J502" s="179"/>
      <c r="K502" s="182"/>
      <c r="L502" s="180"/>
      <c r="M502" s="183"/>
      <c r="N502" s="182"/>
      <c r="O502" s="215"/>
      <c r="P502" s="184"/>
      <c r="Q502" s="179"/>
      <c r="R502" s="180"/>
      <c r="S502" s="183"/>
      <c r="T502" s="182"/>
      <c r="U502" s="168"/>
      <c r="V502" s="181"/>
      <c r="W502" s="183"/>
      <c r="X502" s="180"/>
      <c r="Y502" s="54"/>
      <c r="Z502" s="36"/>
      <c r="AB502" s="219"/>
      <c r="AC502" s="220"/>
    </row>
    <row r="503" spans="1:29" ht="24.95" customHeight="1" x14ac:dyDescent="0.25">
      <c r="A503" s="100" t="s">
        <v>51</v>
      </c>
      <c r="B503" s="106" t="s">
        <v>21</v>
      </c>
      <c r="C503" s="107">
        <v>37</v>
      </c>
      <c r="D503" s="108">
        <v>0.5</v>
      </c>
      <c r="E503" s="172"/>
      <c r="F503" s="173"/>
      <c r="G503" s="174">
        <f>F503-E503</f>
        <v>0</v>
      </c>
      <c r="H503" s="172"/>
      <c r="I503" s="173"/>
      <c r="J503" s="172">
        <f>I503-H503</f>
        <v>0</v>
      </c>
      <c r="K503" s="175"/>
      <c r="L503" s="173"/>
      <c r="M503" s="176">
        <f>L503-K503</f>
        <v>0</v>
      </c>
      <c r="N503" s="175"/>
      <c r="O503" s="175"/>
      <c r="P503" s="177">
        <f>O503-N503</f>
        <v>0</v>
      </c>
      <c r="Q503" s="172"/>
      <c r="R503" s="173"/>
      <c r="S503" s="176">
        <f>R503-Q503</f>
        <v>0</v>
      </c>
      <c r="T503" s="175"/>
      <c r="U503" s="173"/>
      <c r="V503" s="174">
        <f>U503-T503</f>
        <v>0</v>
      </c>
      <c r="W503" s="172"/>
      <c r="X503" s="173"/>
      <c r="Y503" s="54">
        <f>X503-W503</f>
        <v>0</v>
      </c>
      <c r="Z503" s="36">
        <f>(Y503+V503+S503+P503+J503+G503+M503)*24</f>
        <v>0</v>
      </c>
      <c r="AB503" s="219"/>
      <c r="AC503" s="220"/>
    </row>
    <row r="504" spans="1:29" ht="24.95" customHeight="1" thickBot="1" x14ac:dyDescent="0.3">
      <c r="A504" s="84" t="s">
        <v>23</v>
      </c>
      <c r="B504" s="85"/>
      <c r="C504" s="86"/>
      <c r="D504" s="87"/>
      <c r="E504" s="157"/>
      <c r="F504" s="158"/>
      <c r="G504" s="159"/>
      <c r="H504" s="157"/>
      <c r="I504" s="158"/>
      <c r="J504" s="157"/>
      <c r="K504" s="160"/>
      <c r="L504" s="158"/>
      <c r="M504" s="161"/>
      <c r="N504" s="160"/>
      <c r="O504" s="160"/>
      <c r="P504" s="162"/>
      <c r="Q504" s="157"/>
      <c r="R504" s="158"/>
      <c r="S504" s="161"/>
      <c r="T504" s="160"/>
      <c r="U504" s="158"/>
      <c r="V504" s="159"/>
      <c r="W504" s="160"/>
      <c r="X504" s="158"/>
      <c r="Y504" s="54"/>
      <c r="Z504" s="36"/>
      <c r="AB504" s="219"/>
      <c r="AC504" s="220"/>
    </row>
    <row r="505" spans="1:29" ht="24.95" customHeight="1" x14ac:dyDescent="0.25">
      <c r="A505" s="111" t="s">
        <v>52</v>
      </c>
      <c r="B505" s="79" t="s">
        <v>13</v>
      </c>
      <c r="C505" s="97">
        <v>37</v>
      </c>
      <c r="D505" s="98">
        <v>1</v>
      </c>
      <c r="E505" s="172"/>
      <c r="F505" s="173"/>
      <c r="G505" s="174">
        <f>F505-E505</f>
        <v>0</v>
      </c>
      <c r="H505" s="172"/>
      <c r="I505" s="173"/>
      <c r="J505" s="172">
        <f>I505-H505</f>
        <v>0</v>
      </c>
      <c r="K505" s="175"/>
      <c r="L505" s="173"/>
      <c r="M505" s="176">
        <f>L505-K505</f>
        <v>0</v>
      </c>
      <c r="N505" s="175"/>
      <c r="O505" s="212"/>
      <c r="P505" s="177">
        <f>O505-N505</f>
        <v>0</v>
      </c>
      <c r="Q505" s="172"/>
      <c r="R505" s="173"/>
      <c r="S505" s="176">
        <f>R505-Q505</f>
        <v>0</v>
      </c>
      <c r="T505" s="175"/>
      <c r="U505" s="173"/>
      <c r="V505" s="174">
        <f>U505-T505</f>
        <v>0</v>
      </c>
      <c r="W505" s="172"/>
      <c r="X505" s="173"/>
      <c r="Y505" s="56">
        <f>X505-W505</f>
        <v>0</v>
      </c>
      <c r="Z505" s="52">
        <f>(G505+J505+M505+P505+S505+V505+Y505)*24</f>
        <v>0</v>
      </c>
      <c r="AB505" s="219"/>
      <c r="AC505" s="220"/>
    </row>
    <row r="506" spans="1:29" ht="24.95" customHeight="1" thickBot="1" x14ac:dyDescent="0.3">
      <c r="A506" s="109"/>
      <c r="B506" s="85"/>
      <c r="C506" s="110"/>
      <c r="D506" s="87"/>
      <c r="E506" s="157"/>
      <c r="F506" s="158"/>
      <c r="G506" s="159"/>
      <c r="H506" s="157"/>
      <c r="I506" s="158"/>
      <c r="J506" s="157"/>
      <c r="K506" s="160"/>
      <c r="L506" s="158"/>
      <c r="M506" s="161"/>
      <c r="N506" s="160"/>
      <c r="O506" s="211"/>
      <c r="P506" s="162"/>
      <c r="Q506" s="157"/>
      <c r="R506" s="158"/>
      <c r="S506" s="161"/>
      <c r="T506" s="160"/>
      <c r="U506" s="158"/>
      <c r="V506" s="159"/>
      <c r="W506" s="160"/>
      <c r="X506" s="158"/>
      <c r="Y506" s="56"/>
      <c r="Z506" s="52"/>
      <c r="AB506" s="219"/>
      <c r="AC506" s="220"/>
    </row>
    <row r="507" spans="1:29" ht="24.95" customHeight="1" x14ac:dyDescent="0.25">
      <c r="A507" s="78" t="s">
        <v>53</v>
      </c>
      <c r="B507" s="99" t="s">
        <v>10</v>
      </c>
      <c r="C507" s="80">
        <v>37</v>
      </c>
      <c r="D507" s="81">
        <v>1</v>
      </c>
      <c r="E507" s="163"/>
      <c r="F507" s="164"/>
      <c r="G507" s="174">
        <f>F507-E507</f>
        <v>0</v>
      </c>
      <c r="H507" s="172"/>
      <c r="I507" s="173"/>
      <c r="J507" s="172">
        <f>I507-H507</f>
        <v>0</v>
      </c>
      <c r="K507" s="175"/>
      <c r="L507" s="173"/>
      <c r="M507" s="176">
        <f>L507-K507</f>
        <v>0</v>
      </c>
      <c r="N507" s="175"/>
      <c r="O507" s="212"/>
      <c r="P507" s="177">
        <f>O507-N507</f>
        <v>0</v>
      </c>
      <c r="Q507" s="172"/>
      <c r="R507" s="173"/>
      <c r="S507" s="176">
        <f>R507-Q507</f>
        <v>0</v>
      </c>
      <c r="T507" s="175"/>
      <c r="U507" s="173"/>
      <c r="V507" s="174">
        <f>U507-T507</f>
        <v>0</v>
      </c>
      <c r="W507" s="172"/>
      <c r="X507" s="173"/>
      <c r="Y507" s="54">
        <f>X507-W507</f>
        <v>0</v>
      </c>
      <c r="Z507" s="36">
        <f>(Y507+V507+S507+P507+J507+G507+M507)*24</f>
        <v>0</v>
      </c>
      <c r="AB507" s="219"/>
      <c r="AC507" s="220"/>
    </row>
    <row r="508" spans="1:29" ht="24.95" customHeight="1" thickBot="1" x14ac:dyDescent="0.3">
      <c r="A508" s="84"/>
      <c r="B508" s="85"/>
      <c r="C508" s="86"/>
      <c r="D508" s="87"/>
      <c r="E508" s="157"/>
      <c r="F508" s="158"/>
      <c r="G508" s="159"/>
      <c r="H508" s="157"/>
      <c r="I508" s="158"/>
      <c r="J508" s="157"/>
      <c r="K508" s="160"/>
      <c r="L508" s="158"/>
      <c r="M508" s="161"/>
      <c r="N508" s="160"/>
      <c r="O508" s="211"/>
      <c r="P508" s="162"/>
      <c r="Q508" s="157"/>
      <c r="R508" s="158"/>
      <c r="S508" s="161"/>
      <c r="T508" s="160"/>
      <c r="U508" s="158"/>
      <c r="V508" s="159"/>
      <c r="W508" s="157"/>
      <c r="X508" s="158"/>
      <c r="Y508" s="54"/>
      <c r="Z508" s="36"/>
      <c r="AB508" s="219"/>
      <c r="AC508" s="220"/>
    </row>
    <row r="509" spans="1:29" ht="24.95" customHeight="1" x14ac:dyDescent="0.25">
      <c r="A509" s="78" t="s">
        <v>54</v>
      </c>
      <c r="B509" s="99" t="s">
        <v>10</v>
      </c>
      <c r="C509" s="80">
        <v>37</v>
      </c>
      <c r="D509" s="81">
        <v>1</v>
      </c>
      <c r="E509" s="172"/>
      <c r="F509" s="173"/>
      <c r="G509" s="174">
        <f>F509-E509</f>
        <v>0</v>
      </c>
      <c r="H509" s="172"/>
      <c r="I509" s="173"/>
      <c r="J509" s="172">
        <f>I509-H509</f>
        <v>0</v>
      </c>
      <c r="K509" s="175"/>
      <c r="L509" s="173"/>
      <c r="M509" s="176">
        <f>L509-K509</f>
        <v>0</v>
      </c>
      <c r="N509" s="175"/>
      <c r="O509" s="175"/>
      <c r="P509" s="177">
        <f>O509-N509</f>
        <v>0</v>
      </c>
      <c r="Q509" s="172"/>
      <c r="R509" s="173"/>
      <c r="S509" s="176">
        <f>R509-Q509</f>
        <v>0</v>
      </c>
      <c r="T509" s="175"/>
      <c r="U509" s="173"/>
      <c r="V509" s="174">
        <f>U509-T509</f>
        <v>0</v>
      </c>
      <c r="W509" s="172"/>
      <c r="X509" s="173"/>
      <c r="Y509" s="54">
        <f>X509-W509</f>
        <v>0</v>
      </c>
      <c r="Z509" s="36">
        <f>(Y509+V509+S509+P509+J509+G509+M509)*24</f>
        <v>0</v>
      </c>
      <c r="AB509" s="219"/>
      <c r="AC509" s="220"/>
    </row>
    <row r="510" spans="1:29" ht="24.95" customHeight="1" thickBot="1" x14ac:dyDescent="0.3">
      <c r="A510" s="84"/>
      <c r="B510" s="85"/>
      <c r="C510" s="86"/>
      <c r="D510" s="87"/>
      <c r="E510" s="157"/>
      <c r="F510" s="158"/>
      <c r="G510" s="159"/>
      <c r="H510" s="157"/>
      <c r="I510" s="158"/>
      <c r="J510" s="157"/>
      <c r="K510" s="160"/>
      <c r="L510" s="158"/>
      <c r="M510" s="161"/>
      <c r="N510" s="160"/>
      <c r="O510" s="160"/>
      <c r="P510" s="162"/>
      <c r="Q510" s="157"/>
      <c r="R510" s="158"/>
      <c r="S510" s="161"/>
      <c r="T510" s="160"/>
      <c r="U510" s="158"/>
      <c r="V510" s="159"/>
      <c r="W510" s="157"/>
      <c r="X510" s="158"/>
      <c r="Y510" s="54"/>
      <c r="Z510" s="36"/>
      <c r="AB510" s="219"/>
      <c r="AC510" s="220"/>
    </row>
    <row r="511" spans="1:29" ht="24.95" customHeight="1" x14ac:dyDescent="0.25">
      <c r="A511" s="78" t="s">
        <v>55</v>
      </c>
      <c r="B511" s="99" t="s">
        <v>11</v>
      </c>
      <c r="C511" s="80">
        <v>37</v>
      </c>
      <c r="D511" s="81">
        <v>1</v>
      </c>
      <c r="E511" s="163"/>
      <c r="F511" s="164"/>
      <c r="G511" s="169">
        <f>F511-E511</f>
        <v>0</v>
      </c>
      <c r="H511" s="163"/>
      <c r="I511" s="164"/>
      <c r="J511" s="163">
        <f>I511-H511</f>
        <v>0</v>
      </c>
      <c r="K511" s="156"/>
      <c r="L511" s="164"/>
      <c r="M511" s="170">
        <f>L511-K511</f>
        <v>0</v>
      </c>
      <c r="N511" s="156"/>
      <c r="O511" s="156"/>
      <c r="P511" s="171">
        <f>O511-N511</f>
        <v>0</v>
      </c>
      <c r="Q511" s="163"/>
      <c r="R511" s="164"/>
      <c r="S511" s="170">
        <f>R511-Q511</f>
        <v>0</v>
      </c>
      <c r="T511" s="156"/>
      <c r="U511" s="164"/>
      <c r="V511" s="169">
        <f>U511-T511</f>
        <v>0</v>
      </c>
      <c r="W511" s="163"/>
      <c r="X511" s="164"/>
      <c r="Y511" s="56">
        <f>X511-W511</f>
        <v>0</v>
      </c>
      <c r="Z511" s="52">
        <f>(G511+J511+M511+P511+S511+V511+Y511)*24</f>
        <v>0</v>
      </c>
      <c r="AB511" s="219"/>
      <c r="AC511" s="220"/>
    </row>
    <row r="512" spans="1:29" ht="24.95" customHeight="1" thickBot="1" x14ac:dyDescent="0.3">
      <c r="A512" s="84"/>
      <c r="B512" s="85"/>
      <c r="C512" s="86"/>
      <c r="D512" s="87"/>
      <c r="E512" s="157"/>
      <c r="F512" s="158"/>
      <c r="G512" s="159"/>
      <c r="H512" s="157"/>
      <c r="I512" s="158"/>
      <c r="J512" s="157"/>
      <c r="K512" s="160"/>
      <c r="L512" s="158"/>
      <c r="M512" s="161"/>
      <c r="N512" s="160"/>
      <c r="O512" s="160"/>
      <c r="P512" s="162"/>
      <c r="Q512" s="157"/>
      <c r="R512" s="158"/>
      <c r="S512" s="161"/>
      <c r="T512" s="157"/>
      <c r="U512" s="158"/>
      <c r="V512" s="159"/>
      <c r="W512" s="157"/>
      <c r="X512" s="158"/>
      <c r="Y512" s="56"/>
      <c r="Z512" s="52"/>
      <c r="AB512" s="219"/>
      <c r="AC512" s="220"/>
    </row>
    <row r="513" spans="1:29" ht="24.95" customHeight="1" x14ac:dyDescent="0.25">
      <c r="A513" s="78" t="s">
        <v>1</v>
      </c>
      <c r="B513" s="99" t="s">
        <v>10</v>
      </c>
      <c r="C513" s="80">
        <v>37</v>
      </c>
      <c r="D513" s="81">
        <v>0.8</v>
      </c>
      <c r="E513" s="172"/>
      <c r="F513" s="173"/>
      <c r="G513" s="174">
        <f>F513-E513</f>
        <v>0</v>
      </c>
      <c r="H513" s="172"/>
      <c r="I513" s="173"/>
      <c r="J513" s="172">
        <f>I513-H513</f>
        <v>0</v>
      </c>
      <c r="K513" s="175"/>
      <c r="L513" s="173"/>
      <c r="M513" s="176">
        <f>L513-K513</f>
        <v>0</v>
      </c>
      <c r="N513" s="175"/>
      <c r="O513" s="212"/>
      <c r="P513" s="177">
        <f>O513-N513</f>
        <v>0</v>
      </c>
      <c r="Q513" s="172"/>
      <c r="R513" s="173"/>
      <c r="S513" s="176">
        <f>R513-Q513</f>
        <v>0</v>
      </c>
      <c r="T513" s="156"/>
      <c r="U513" s="164"/>
      <c r="V513" s="174">
        <f>U513-T513</f>
        <v>0</v>
      </c>
      <c r="W513" s="172"/>
      <c r="X513" s="173"/>
      <c r="Y513" s="54">
        <f>X513-W513</f>
        <v>0</v>
      </c>
      <c r="Z513" s="36">
        <f>(Y513+V513+S513+P513+J513+G513+M513)*24</f>
        <v>0</v>
      </c>
      <c r="AB513" s="219"/>
      <c r="AC513" s="220"/>
    </row>
    <row r="514" spans="1:29" ht="24.95" customHeight="1" thickBot="1" x14ac:dyDescent="0.3">
      <c r="A514" s="84"/>
      <c r="B514" s="85"/>
      <c r="C514" s="86"/>
      <c r="D514" s="87"/>
      <c r="E514" s="157"/>
      <c r="F514" s="158"/>
      <c r="G514" s="159"/>
      <c r="H514" s="157"/>
      <c r="I514" s="158"/>
      <c r="J514" s="157"/>
      <c r="K514" s="160"/>
      <c r="L514" s="158"/>
      <c r="M514" s="161"/>
      <c r="N514" s="160"/>
      <c r="O514" s="211"/>
      <c r="P514" s="162"/>
      <c r="Q514" s="157"/>
      <c r="R514" s="158"/>
      <c r="S514" s="161"/>
      <c r="T514" s="157"/>
      <c r="U514" s="158"/>
      <c r="V514" s="159"/>
      <c r="W514" s="157"/>
      <c r="X514" s="158"/>
      <c r="Y514" s="54"/>
      <c r="Z514" s="36"/>
      <c r="AB514" s="219"/>
      <c r="AC514" s="220"/>
    </row>
    <row r="515" spans="1:29" ht="24.95" customHeight="1" x14ac:dyDescent="0.25">
      <c r="A515" s="113" t="s">
        <v>56</v>
      </c>
      <c r="B515" s="101" t="s">
        <v>3</v>
      </c>
      <c r="C515" s="114">
        <v>37</v>
      </c>
      <c r="D515" s="115">
        <v>0.75</v>
      </c>
      <c r="E515" s="172"/>
      <c r="F515" s="173"/>
      <c r="G515" s="174">
        <f>F515-E515</f>
        <v>0</v>
      </c>
      <c r="H515" s="172"/>
      <c r="I515" s="173"/>
      <c r="J515" s="172">
        <f>I515-H515</f>
        <v>0</v>
      </c>
      <c r="K515" s="175"/>
      <c r="L515" s="173"/>
      <c r="M515" s="176">
        <f>L515-K515</f>
        <v>0</v>
      </c>
      <c r="N515" s="175"/>
      <c r="O515" s="175"/>
      <c r="P515" s="177">
        <f>O515-N515</f>
        <v>0</v>
      </c>
      <c r="Q515" s="172"/>
      <c r="R515" s="173"/>
      <c r="S515" s="176">
        <f>R515-Q515</f>
        <v>0</v>
      </c>
      <c r="T515" s="175"/>
      <c r="U515" s="175"/>
      <c r="V515" s="177">
        <f>U515-T515</f>
        <v>0</v>
      </c>
      <c r="W515" s="172"/>
      <c r="X515" s="173"/>
      <c r="Y515" s="54">
        <f>X515-W515</f>
        <v>0</v>
      </c>
      <c r="Z515" s="36">
        <f>(Y515+V515+S515+P515+J515+G515+M515)*24</f>
        <v>0</v>
      </c>
      <c r="AB515" s="219"/>
      <c r="AC515" s="220"/>
    </row>
    <row r="516" spans="1:29" ht="24.95" customHeight="1" thickBot="1" x14ac:dyDescent="0.3">
      <c r="A516" s="104"/>
      <c r="B516" s="85"/>
      <c r="C516" s="86"/>
      <c r="D516" s="87"/>
      <c r="E516" s="157"/>
      <c r="F516" s="158"/>
      <c r="G516" s="159"/>
      <c r="H516" s="157"/>
      <c r="I516" s="158"/>
      <c r="J516" s="157"/>
      <c r="K516" s="160"/>
      <c r="L516" s="158"/>
      <c r="M516" s="161"/>
      <c r="N516" s="160"/>
      <c r="O516" s="160"/>
      <c r="P516" s="162"/>
      <c r="Q516" s="157"/>
      <c r="R516" s="158"/>
      <c r="S516" s="161"/>
      <c r="T516" s="160"/>
      <c r="U516" s="160"/>
      <c r="V516" s="162"/>
      <c r="W516" s="157"/>
      <c r="X516" s="158"/>
      <c r="Y516" s="54"/>
      <c r="Z516" s="36"/>
      <c r="AB516" s="219"/>
      <c r="AC516" s="220"/>
    </row>
    <row r="517" spans="1:29" ht="24.95" customHeight="1" x14ac:dyDescent="0.25">
      <c r="A517" s="91" t="s">
        <v>57</v>
      </c>
      <c r="B517" s="99" t="s">
        <v>13</v>
      </c>
      <c r="C517" s="80">
        <v>37</v>
      </c>
      <c r="D517" s="81">
        <v>1</v>
      </c>
      <c r="E517" s="172"/>
      <c r="F517" s="173"/>
      <c r="G517" s="174">
        <f>F517-E517</f>
        <v>0</v>
      </c>
      <c r="H517" s="172"/>
      <c r="I517" s="173"/>
      <c r="J517" s="172">
        <f>I517-H517</f>
        <v>0</v>
      </c>
      <c r="K517" s="175"/>
      <c r="L517" s="173"/>
      <c r="M517" s="176">
        <f>L517-K517</f>
        <v>0</v>
      </c>
      <c r="N517" s="175"/>
      <c r="O517" s="175"/>
      <c r="P517" s="177">
        <f>O517-N517</f>
        <v>0</v>
      </c>
      <c r="Q517" s="172"/>
      <c r="R517" s="173"/>
      <c r="S517" s="176">
        <f>R517-Q517</f>
        <v>0</v>
      </c>
      <c r="T517" s="175"/>
      <c r="U517" s="173"/>
      <c r="V517" s="174">
        <f>U517-T517</f>
        <v>0</v>
      </c>
      <c r="W517" s="172"/>
      <c r="X517" s="173"/>
      <c r="Y517" s="54">
        <f>X517-W517</f>
        <v>0</v>
      </c>
      <c r="Z517" s="36">
        <f>(Y517+V517+S517+P517+J517+G517+M517)*24</f>
        <v>0</v>
      </c>
      <c r="AB517" s="219"/>
      <c r="AC517" s="220"/>
    </row>
    <row r="518" spans="1:29" ht="24.95" customHeight="1" thickBot="1" x14ac:dyDescent="0.3">
      <c r="A518" s="84"/>
      <c r="B518" s="85"/>
      <c r="C518" s="86"/>
      <c r="D518" s="87"/>
      <c r="E518" s="157"/>
      <c r="F518" s="158"/>
      <c r="G518" s="159"/>
      <c r="H518" s="157"/>
      <c r="I518" s="158"/>
      <c r="J518" s="157"/>
      <c r="K518" s="160"/>
      <c r="L518" s="158"/>
      <c r="M518" s="161"/>
      <c r="N518" s="160"/>
      <c r="O518" s="160"/>
      <c r="P518" s="162"/>
      <c r="Q518" s="157"/>
      <c r="R518" s="158"/>
      <c r="S518" s="161"/>
      <c r="T518" s="160"/>
      <c r="U518" s="162"/>
      <c r="V518" s="178"/>
      <c r="W518" s="157"/>
      <c r="X518" s="158"/>
      <c r="Y518" s="54"/>
      <c r="Z518" s="36"/>
      <c r="AB518" s="219"/>
      <c r="AC518" s="220"/>
    </row>
    <row r="519" spans="1:29" ht="24.95" customHeight="1" x14ac:dyDescent="0.25">
      <c r="A519" s="116" t="s">
        <v>36</v>
      </c>
      <c r="B519" s="117"/>
      <c r="C519" s="114"/>
      <c r="D519" s="115"/>
      <c r="E519" s="172"/>
      <c r="F519" s="173"/>
      <c r="G519" s="174">
        <f>F519-E519</f>
        <v>0</v>
      </c>
      <c r="H519" s="163"/>
      <c r="I519" s="164"/>
      <c r="J519" s="172">
        <f>I519-H519</f>
        <v>0</v>
      </c>
      <c r="K519" s="175"/>
      <c r="L519" s="173"/>
      <c r="M519" s="176">
        <f>L519-K519</f>
        <v>0</v>
      </c>
      <c r="N519" s="175"/>
      <c r="O519" s="173"/>
      <c r="P519" s="177">
        <f>O519-N519</f>
        <v>0</v>
      </c>
      <c r="Q519" s="172"/>
      <c r="R519" s="173"/>
      <c r="S519" s="176">
        <f>R519-Q519</f>
        <v>0</v>
      </c>
      <c r="T519" s="175"/>
      <c r="U519" s="173"/>
      <c r="V519" s="174">
        <f>U519-T519</f>
        <v>0</v>
      </c>
      <c r="W519" s="172"/>
      <c r="X519" s="173"/>
      <c r="Y519" s="54">
        <f>X519-W519</f>
        <v>0</v>
      </c>
      <c r="Z519" s="36">
        <f>(Y519+V519+S519+P519+J519+G519+M519)*24</f>
        <v>0</v>
      </c>
      <c r="AB519" s="219"/>
      <c r="AC519" s="220"/>
    </row>
    <row r="520" spans="1:29" ht="24.95" customHeight="1" thickBot="1" x14ac:dyDescent="0.3">
      <c r="A520" s="84"/>
      <c r="B520" s="85"/>
      <c r="C520" s="86"/>
      <c r="D520" s="87"/>
      <c r="E520" s="122"/>
      <c r="F520" s="216"/>
      <c r="G520" s="58"/>
      <c r="H520" s="128"/>
      <c r="I520" s="120"/>
      <c r="J520" s="58"/>
      <c r="K520" s="121"/>
      <c r="L520" s="120"/>
      <c r="M520" s="58"/>
      <c r="N520" s="121"/>
      <c r="O520" s="120"/>
      <c r="P520" s="62"/>
      <c r="Q520" s="88"/>
      <c r="R520" s="89"/>
      <c r="S520" s="58"/>
      <c r="T520" s="121"/>
      <c r="U520" s="120"/>
      <c r="V520" s="58"/>
      <c r="W520" s="121"/>
      <c r="X520" s="61"/>
      <c r="Y520" s="54"/>
      <c r="Z520" s="36"/>
      <c r="AB520" s="219"/>
      <c r="AC520" s="220"/>
    </row>
    <row r="521" spans="1:29" ht="24.95" customHeight="1" x14ac:dyDescent="0.25">
      <c r="A521" s="116" t="s">
        <v>37</v>
      </c>
      <c r="B521" s="117"/>
      <c r="C521" s="114"/>
      <c r="D521" s="115"/>
      <c r="E521" s="118"/>
      <c r="F521" s="95"/>
      <c r="G521" s="57">
        <f t="shared" ref="G521" si="40">F521-E521</f>
        <v>0</v>
      </c>
      <c r="H521" s="112"/>
      <c r="I521" s="83"/>
      <c r="J521" s="59">
        <f t="shared" ref="J521" si="41">I521-H521</f>
        <v>0</v>
      </c>
      <c r="K521" s="82"/>
      <c r="L521" s="95"/>
      <c r="M521" s="59">
        <f t="shared" ref="M521" si="42">L521-K521</f>
        <v>0</v>
      </c>
      <c r="N521" s="119"/>
      <c r="O521" s="217"/>
      <c r="P521" s="60">
        <f t="shared" ref="P521" si="43">O521-N521</f>
        <v>0</v>
      </c>
      <c r="Q521" s="112"/>
      <c r="R521" s="83"/>
      <c r="S521" s="59">
        <f t="shared" ref="S521" si="44">R521-Q521</f>
        <v>0</v>
      </c>
      <c r="T521" s="156"/>
      <c r="U521" s="164"/>
      <c r="V521" s="174">
        <f>U521-T521</f>
        <v>0</v>
      </c>
      <c r="W521" s="163"/>
      <c r="X521" s="164"/>
      <c r="Y521" s="54">
        <f>X521-W521</f>
        <v>0</v>
      </c>
      <c r="Z521" s="36">
        <f>(Y521+V521+S521+P521+J521+G521+M521)*24</f>
        <v>0</v>
      </c>
      <c r="AB521" s="219"/>
      <c r="AC521" s="220"/>
    </row>
    <row r="522" spans="1:29" ht="24.95" customHeight="1" thickBot="1" x14ac:dyDescent="0.3">
      <c r="A522" s="84"/>
      <c r="B522" s="85"/>
      <c r="C522" s="86"/>
      <c r="D522" s="87"/>
      <c r="E522" s="122"/>
      <c r="F522" s="216"/>
      <c r="G522" s="58"/>
      <c r="H522" s="128"/>
      <c r="I522" s="120"/>
      <c r="J522" s="58"/>
      <c r="K522" s="90"/>
      <c r="L522" s="89"/>
      <c r="M522" s="58"/>
      <c r="N522" s="121"/>
      <c r="O522" s="120"/>
      <c r="P522" s="63"/>
      <c r="Q522" s="121"/>
      <c r="R522" s="89"/>
      <c r="S522" s="58"/>
      <c r="T522" s="121"/>
      <c r="U522" s="120"/>
      <c r="V522" s="58"/>
      <c r="W522" s="122"/>
      <c r="X522" s="61"/>
      <c r="Y522" s="64"/>
      <c r="Z522" s="36"/>
      <c r="AB522" s="219"/>
      <c r="AC522" s="220"/>
    </row>
    <row r="523" spans="1:29" ht="24.95" customHeight="1" x14ac:dyDescent="0.25">
      <c r="A523" s="116" t="s">
        <v>37</v>
      </c>
      <c r="B523" s="117"/>
      <c r="C523" s="114"/>
      <c r="D523" s="115"/>
      <c r="E523" s="172"/>
      <c r="F523" s="173"/>
      <c r="G523" s="174">
        <f>F523-E523</f>
        <v>0</v>
      </c>
      <c r="H523" s="172"/>
      <c r="I523" s="173"/>
      <c r="J523" s="172">
        <f>I523-H523</f>
        <v>0</v>
      </c>
      <c r="K523" s="175"/>
      <c r="L523" s="173"/>
      <c r="M523" s="176">
        <f>L523-K523</f>
        <v>0</v>
      </c>
      <c r="N523" s="175"/>
      <c r="O523" s="173"/>
      <c r="P523" s="177">
        <f>O523-N523</f>
        <v>0</v>
      </c>
      <c r="Q523" s="172"/>
      <c r="R523" s="173"/>
      <c r="S523" s="176">
        <f>R523-Q523</f>
        <v>0</v>
      </c>
      <c r="T523" s="175"/>
      <c r="U523" s="173"/>
      <c r="V523" s="174">
        <f>U523-T523</f>
        <v>0</v>
      </c>
      <c r="W523" s="172"/>
      <c r="X523" s="173"/>
      <c r="Y523" s="54">
        <f>X523-W523</f>
        <v>0</v>
      </c>
      <c r="Z523" s="36">
        <f>(Y523+V523+S523+P523+J523+G523+M523)*24</f>
        <v>0</v>
      </c>
      <c r="AB523" s="219"/>
      <c r="AC523" s="220"/>
    </row>
    <row r="524" spans="1:29" ht="24.95" customHeight="1" thickBot="1" x14ac:dyDescent="0.3">
      <c r="A524" s="84"/>
      <c r="B524" s="85"/>
      <c r="C524" s="86"/>
      <c r="D524" s="87"/>
      <c r="E524" s="122"/>
      <c r="F524" s="216"/>
      <c r="G524" s="58"/>
      <c r="H524" s="128"/>
      <c r="I524" s="120"/>
      <c r="J524" s="58"/>
      <c r="K524" s="121"/>
      <c r="L524" s="120"/>
      <c r="M524" s="58"/>
      <c r="N524" s="121"/>
      <c r="O524" s="120"/>
      <c r="P524" s="62"/>
      <c r="Q524" s="88"/>
      <c r="R524" s="89"/>
      <c r="S524" s="58"/>
      <c r="T524" s="121"/>
      <c r="U524" s="120"/>
      <c r="V524" s="58"/>
      <c r="W524" s="121"/>
      <c r="X524" s="61"/>
      <c r="Y524" s="54"/>
      <c r="Z524" s="36"/>
      <c r="AB524" s="219"/>
      <c r="AC524" s="220"/>
    </row>
    <row r="525" spans="1:29" ht="24.95" customHeight="1" x14ac:dyDescent="0.25">
      <c r="A525" s="116" t="s">
        <v>37</v>
      </c>
      <c r="B525" s="117"/>
      <c r="C525" s="114"/>
      <c r="D525" s="115"/>
      <c r="E525" s="172"/>
      <c r="F525" s="173"/>
      <c r="G525" s="174">
        <f>F525-E525</f>
        <v>0</v>
      </c>
      <c r="H525" s="172"/>
      <c r="I525" s="173"/>
      <c r="J525" s="172">
        <f>I525-H525</f>
        <v>0</v>
      </c>
      <c r="K525" s="175"/>
      <c r="L525" s="173"/>
      <c r="M525" s="176">
        <f>L525-K525</f>
        <v>0</v>
      </c>
      <c r="N525" s="175"/>
      <c r="O525" s="173"/>
      <c r="P525" s="177">
        <f>O525-N525</f>
        <v>0</v>
      </c>
      <c r="Q525" s="172"/>
      <c r="R525" s="173"/>
      <c r="S525" s="176">
        <f>R525-Q525</f>
        <v>0</v>
      </c>
      <c r="T525" s="175"/>
      <c r="U525" s="173"/>
      <c r="V525" s="174">
        <f>U525-T525</f>
        <v>0</v>
      </c>
      <c r="W525" s="172"/>
      <c r="X525" s="173"/>
      <c r="Y525" s="54">
        <f>X525-W525</f>
        <v>0</v>
      </c>
      <c r="Z525" s="36">
        <f>(Y525+V525+S525+P525+J525+G525+M525)*24</f>
        <v>0</v>
      </c>
      <c r="AB525" s="219"/>
      <c r="AC525" s="220"/>
    </row>
    <row r="526" spans="1:29" ht="24.95" customHeight="1" thickBot="1" x14ac:dyDescent="0.3">
      <c r="A526" s="84"/>
      <c r="B526" s="85"/>
      <c r="C526" s="86"/>
      <c r="D526" s="87"/>
      <c r="E526" s="122"/>
      <c r="F526" s="216"/>
      <c r="G526" s="58"/>
      <c r="H526" s="128"/>
      <c r="I526" s="120"/>
      <c r="J526" s="58"/>
      <c r="K526" s="121"/>
      <c r="L526" s="120"/>
      <c r="M526" s="58"/>
      <c r="N526" s="121"/>
      <c r="O526" s="120"/>
      <c r="P526" s="62"/>
      <c r="Q526" s="88"/>
      <c r="R526" s="89"/>
      <c r="S526" s="58"/>
      <c r="T526" s="121"/>
      <c r="U526" s="120"/>
      <c r="V526" s="58"/>
      <c r="W526" s="121"/>
      <c r="X526" s="61"/>
      <c r="Y526" s="54"/>
      <c r="Z526" s="36"/>
      <c r="AB526" s="219"/>
      <c r="AC526" s="220"/>
    </row>
    <row r="527" spans="1:29" ht="24.95" customHeight="1" x14ac:dyDescent="0.25">
      <c r="A527" s="116" t="s">
        <v>37</v>
      </c>
      <c r="B527" s="117"/>
      <c r="C527" s="114"/>
      <c r="D527" s="115"/>
      <c r="E527" s="172"/>
      <c r="F527" s="173"/>
      <c r="G527" s="174">
        <f>F527-E527</f>
        <v>0</v>
      </c>
      <c r="H527" s="172"/>
      <c r="I527" s="173"/>
      <c r="J527" s="172">
        <f>I527-H527</f>
        <v>0</v>
      </c>
      <c r="K527" s="175"/>
      <c r="L527" s="173"/>
      <c r="M527" s="176">
        <f>L527-K527</f>
        <v>0</v>
      </c>
      <c r="N527" s="175"/>
      <c r="O527" s="173"/>
      <c r="P527" s="177">
        <f>O527-N527</f>
        <v>0</v>
      </c>
      <c r="Q527" s="172"/>
      <c r="R527" s="173"/>
      <c r="S527" s="176">
        <f>R527-Q527</f>
        <v>0</v>
      </c>
      <c r="T527" s="175"/>
      <c r="U527" s="173"/>
      <c r="V527" s="174">
        <f>U527-T527</f>
        <v>0</v>
      </c>
      <c r="W527" s="172"/>
      <c r="X527" s="173"/>
      <c r="Y527" s="54">
        <f>X527-W527</f>
        <v>0</v>
      </c>
      <c r="Z527" s="36">
        <f>(Y527+V527+S527+P527+J527+G527+M527)*24</f>
        <v>0</v>
      </c>
      <c r="AB527" s="219"/>
      <c r="AC527" s="220"/>
    </row>
    <row r="528" spans="1:29" ht="24.95" customHeight="1" thickBot="1" x14ac:dyDescent="0.3">
      <c r="A528" s="84"/>
      <c r="B528" s="85"/>
      <c r="C528" s="86"/>
      <c r="D528" s="87"/>
      <c r="E528" s="122"/>
      <c r="F528" s="216"/>
      <c r="G528" s="58"/>
      <c r="H528" s="128"/>
      <c r="I528" s="120"/>
      <c r="J528" s="58"/>
      <c r="K528" s="121"/>
      <c r="L528" s="120"/>
      <c r="M528" s="58"/>
      <c r="N528" s="121"/>
      <c r="O528" s="120"/>
      <c r="P528" s="62"/>
      <c r="Q528" s="88"/>
      <c r="R528" s="89"/>
      <c r="S528" s="58"/>
      <c r="T528" s="121"/>
      <c r="U528" s="120"/>
      <c r="V528" s="58"/>
      <c r="W528" s="121"/>
      <c r="X528" s="61"/>
      <c r="Y528" s="54"/>
      <c r="Z528" s="36"/>
      <c r="AB528" s="219"/>
      <c r="AC528" s="220"/>
    </row>
    <row r="529" spans="1:29" ht="24.95" customHeight="1" x14ac:dyDescent="0.25">
      <c r="A529" s="116" t="s">
        <v>37</v>
      </c>
      <c r="B529" s="117"/>
      <c r="C529" s="114"/>
      <c r="D529" s="115"/>
      <c r="E529" s="172"/>
      <c r="F529" s="173"/>
      <c r="G529" s="174">
        <f>F529-E529</f>
        <v>0</v>
      </c>
      <c r="H529" s="172"/>
      <c r="I529" s="173"/>
      <c r="J529" s="172">
        <f>I529-H529</f>
        <v>0</v>
      </c>
      <c r="K529" s="175"/>
      <c r="L529" s="173"/>
      <c r="M529" s="176">
        <f>L529-K529</f>
        <v>0</v>
      </c>
      <c r="N529" s="175"/>
      <c r="O529" s="173"/>
      <c r="P529" s="177">
        <f>O529-N529</f>
        <v>0</v>
      </c>
      <c r="Q529" s="172"/>
      <c r="R529" s="173"/>
      <c r="S529" s="176">
        <f>R529-Q529</f>
        <v>0</v>
      </c>
      <c r="T529" s="175"/>
      <c r="U529" s="173"/>
      <c r="V529" s="174">
        <f>U529-T529</f>
        <v>0</v>
      </c>
      <c r="W529" s="172"/>
      <c r="X529" s="173"/>
      <c r="Y529" s="54">
        <f>X529-W529</f>
        <v>0</v>
      </c>
      <c r="Z529" s="36">
        <f>(Y529+V529+S529+P529+J529+G529+M529)*24</f>
        <v>0</v>
      </c>
      <c r="AB529" s="219"/>
      <c r="AC529" s="220"/>
    </row>
    <row r="530" spans="1:29" ht="24.95" customHeight="1" thickBot="1" x14ac:dyDescent="0.3">
      <c r="A530" s="84"/>
      <c r="B530" s="85"/>
      <c r="C530" s="86"/>
      <c r="D530" s="87"/>
      <c r="E530" s="122"/>
      <c r="F530" s="216"/>
      <c r="G530" s="58"/>
      <c r="H530" s="128"/>
      <c r="I530" s="120"/>
      <c r="J530" s="58"/>
      <c r="K530" s="121"/>
      <c r="L530" s="120"/>
      <c r="M530" s="58"/>
      <c r="N530" s="121"/>
      <c r="O530" s="120"/>
      <c r="P530" s="62"/>
      <c r="Q530" s="88"/>
      <c r="R530" s="89"/>
      <c r="S530" s="58"/>
      <c r="T530" s="121"/>
      <c r="U530" s="120"/>
      <c r="V530" s="58"/>
      <c r="W530" s="121"/>
      <c r="X530" s="61"/>
      <c r="Y530" s="54"/>
      <c r="Z530" s="36"/>
      <c r="AB530" s="219"/>
      <c r="AC530" s="220"/>
    </row>
    <row r="531" spans="1:29" ht="24.95" customHeight="1" x14ac:dyDescent="0.25">
      <c r="A531" s="34"/>
      <c r="B531" s="123"/>
      <c r="C531" s="124"/>
      <c r="D531" s="125" t="s">
        <v>0</v>
      </c>
      <c r="E531" s="127">
        <f>SUMPRODUCT((E477:E530&gt;=7.25/24)*(E477:E530&lt;=9.49/24))-SUMPRODUCT(--(E477:E530={"CP","FORM","AT","MAT","AM","EM"}))</f>
        <v>0</v>
      </c>
      <c r="F531" s="154"/>
      <c r="G531" s="155"/>
      <c r="H531" s="127">
        <f>SUMPRODUCT((H477:H530&gt;=7.25/24)*(H477:H530&lt;=9.49/24))-SUMPRODUCT(--(H477:H530={"CP","FORM","AT","MAT","AM","EM"}))</f>
        <v>0</v>
      </c>
      <c r="I531" s="155"/>
      <c r="J531" s="155"/>
      <c r="K531" s="127">
        <f>SUMPRODUCT((K477:K530&gt;=7.25/24)*(K477:K530&lt;=9.49/24))-SUMPRODUCT(--(K477:K530={"CP","FORM","AT","MAT","AM","EM"}))</f>
        <v>0</v>
      </c>
      <c r="L531" s="155"/>
      <c r="M531" s="155"/>
      <c r="N531" s="127">
        <f>SUMPRODUCT((N477:N530&gt;=7.25/24)*(N477:N530&lt;=9.49/24))-SUMPRODUCT(--(N477:N530={"CP","FORM","AT","MAT","AM","EM"}))</f>
        <v>0</v>
      </c>
      <c r="O531" s="155"/>
      <c r="P531" s="155"/>
      <c r="Q531" s="127">
        <f>SUMPRODUCT((Q477:Q530&gt;=7.25/24)*(Q477:Q530&lt;=9.49/24))-SUMPRODUCT(--(Q477:Q530={"CP","FORM","AT","MAT","AM","EM"}))</f>
        <v>0</v>
      </c>
      <c r="R531" s="155"/>
      <c r="S531" s="155"/>
      <c r="T531" s="127">
        <f>SUMPRODUCT((T477:T530&gt;=7.25/24)*(T477:T530&lt;=9.49/24))-SUMPRODUCT(--(T477:T530={"CP","FORM","AT","MAT","AM","EM"}))</f>
        <v>0</v>
      </c>
      <c r="U531" s="74"/>
      <c r="V531" s="74"/>
      <c r="W531" s="127">
        <f>SUMPRODUCT((W477:W530&gt;=7.25/24)*(W477:W530&lt;=9.49/24))-SUMPRODUCT(--(W477:W530={"CP","FORM","AT","MAT","AM","EM"}))</f>
        <v>0</v>
      </c>
      <c r="X531" s="155"/>
      <c r="AB531" s="219"/>
      <c r="AC531" s="220"/>
    </row>
    <row r="532" spans="1:29" ht="24.95" customHeight="1" x14ac:dyDescent="0.25">
      <c r="A532" s="34"/>
      <c r="B532" s="123"/>
      <c r="C532" s="124"/>
      <c r="D532" s="126" t="s">
        <v>1</v>
      </c>
      <c r="E532" s="127">
        <f>SUMPRODUCT((E477:E530&gt;=14/24)*(E477:E530&lt;=16/24))-SUMPRODUCT(--(F477:F530={"CP","FORM","AT","MAT","AM","EM"}))</f>
        <v>0</v>
      </c>
      <c r="F532" s="154"/>
      <c r="G532" s="155"/>
      <c r="H532" s="127">
        <f>SUMPRODUCT((H477:H530&gt;=14/24)*(H477:H530&lt;=16/24))-SUMPRODUCT(--(I477:I530={"CP","FORM","AT","MAT","AM","EM"}))</f>
        <v>0</v>
      </c>
      <c r="I532" s="155"/>
      <c r="J532" s="155"/>
      <c r="K532" s="127">
        <f>SUMPRODUCT((K477:K530&gt;=14/24)*(K477:K530&lt;=16/24))-SUMPRODUCT(--(L477:L530={"CP","FORM","AT","MAT","AM","EM"}))</f>
        <v>0</v>
      </c>
      <c r="L532" s="155"/>
      <c r="M532" s="155"/>
      <c r="N532" s="127">
        <f>SUMPRODUCT((N477:N530&gt;=14/24)*(N477:N530&lt;=16/24))-SUMPRODUCT(--(O477:O530={"CP","FORM","AT","MAT","AM","EM"}))</f>
        <v>0</v>
      </c>
      <c r="O532" s="155"/>
      <c r="P532" s="155"/>
      <c r="Q532" s="127">
        <f>SUMPRODUCT((Q477:Q530&gt;=14/24)*(Q477:Q530&lt;=16/24))-SUMPRODUCT(--(R477:R530={"CP","FORM","AT","MAT","AM","EM"}))</f>
        <v>0</v>
      </c>
      <c r="R532" s="155"/>
      <c r="S532" s="155"/>
      <c r="T532" s="127">
        <f>SUMPRODUCT((T477:T530&gt;=14/24)*(T477:T530&lt;=16/24))-SUMPRODUCT(--(U477:U530={"CP","FORM","AT","MAT","AM","EM"}))</f>
        <v>0</v>
      </c>
      <c r="U532" s="155"/>
      <c r="V532" s="155"/>
      <c r="W532" s="127">
        <f>SUMPRODUCT((W477:W530&gt;=14/24)*(W477:W530&lt;=16/24))-SUMPRODUCT(--(X477:X530={"CP","FORM","AT","MAT","AM","EM"}))</f>
        <v>0</v>
      </c>
      <c r="X532" s="155"/>
      <c r="AB532" s="219"/>
      <c r="AC532" s="220"/>
    </row>
    <row r="533" spans="1:29" ht="24.95" customHeight="1" x14ac:dyDescent="0.25">
      <c r="A533" s="34"/>
      <c r="B533" s="123"/>
      <c r="C533" s="124"/>
      <c r="D533" s="126"/>
      <c r="E533" s="129"/>
      <c r="F533" s="35"/>
      <c r="G533" s="35"/>
      <c r="H533" s="129"/>
      <c r="I533" s="35"/>
      <c r="J533" s="35"/>
      <c r="K533" s="129"/>
      <c r="L533" s="35"/>
      <c r="M533" s="35"/>
      <c r="N533" s="129"/>
      <c r="O533" s="35"/>
      <c r="P533" s="35"/>
      <c r="Q533" s="129"/>
      <c r="R533" s="35"/>
      <c r="S533" s="35"/>
      <c r="T533" s="129"/>
      <c r="U533" s="35"/>
      <c r="V533" s="35"/>
      <c r="W533" s="129"/>
      <c r="X533" s="35"/>
      <c r="AB533" s="219"/>
      <c r="AC533" s="220"/>
    </row>
    <row r="534" spans="1:29" ht="24.95" customHeight="1" thickBot="1" x14ac:dyDescent="0.3">
      <c r="A534" s="75" t="s">
        <v>38</v>
      </c>
      <c r="B534" s="34"/>
      <c r="C534" s="34"/>
      <c r="D534" s="34"/>
      <c r="E534" s="34"/>
      <c r="F534" s="34"/>
      <c r="H534" s="34"/>
      <c r="I534" s="34"/>
      <c r="K534" s="34"/>
      <c r="L534" s="34"/>
      <c r="N534" s="34"/>
      <c r="O534" s="34"/>
      <c r="Q534" s="34"/>
      <c r="R534" s="34"/>
      <c r="T534" s="34"/>
      <c r="U534" s="34"/>
      <c r="W534" s="34"/>
      <c r="X534" s="34"/>
      <c r="AB534" s="219"/>
      <c r="AC534" s="220"/>
    </row>
    <row r="535" spans="1:29" ht="24.95" customHeight="1" thickBot="1" x14ac:dyDescent="0.3">
      <c r="A535" s="218">
        <f>A476+1</f>
        <v>32</v>
      </c>
      <c r="B535" s="76" t="s">
        <v>2</v>
      </c>
      <c r="C535" s="76" t="s">
        <v>12</v>
      </c>
      <c r="D535" s="77" t="s">
        <v>4</v>
      </c>
      <c r="E535" s="226">
        <f>W476+1</f>
        <v>41855</v>
      </c>
      <c r="F535" s="227"/>
      <c r="G535" s="55"/>
      <c r="H535" s="226">
        <f>E535+1</f>
        <v>41856</v>
      </c>
      <c r="I535" s="227"/>
      <c r="J535" s="55"/>
      <c r="K535" s="226">
        <f>H535+1</f>
        <v>41857</v>
      </c>
      <c r="L535" s="227"/>
      <c r="M535" s="55"/>
      <c r="N535" s="228">
        <f>K535+1</f>
        <v>41858</v>
      </c>
      <c r="O535" s="229"/>
      <c r="P535" s="55"/>
      <c r="Q535" s="226">
        <f>N535+1</f>
        <v>41859</v>
      </c>
      <c r="R535" s="227"/>
      <c r="S535" s="55"/>
      <c r="T535" s="226">
        <f>Q535+1</f>
        <v>41860</v>
      </c>
      <c r="U535" s="227"/>
      <c r="V535" s="55"/>
      <c r="W535" s="226">
        <f>T535+1</f>
        <v>41861</v>
      </c>
      <c r="X535" s="227"/>
      <c r="Y535" s="51"/>
      <c r="Z535" s="37" t="s">
        <v>29</v>
      </c>
      <c r="AA535" s="220">
        <f>A535</f>
        <v>32</v>
      </c>
      <c r="AB535" s="220">
        <f>AA535+2</f>
        <v>34</v>
      </c>
      <c r="AC535" s="220">
        <f>AC476+1</f>
        <v>10</v>
      </c>
    </row>
    <row r="536" spans="1:29" ht="24.95" customHeight="1" x14ac:dyDescent="0.25">
      <c r="A536" s="78" t="s">
        <v>40</v>
      </c>
      <c r="B536" s="79" t="s">
        <v>13</v>
      </c>
      <c r="C536" s="80">
        <v>37</v>
      </c>
      <c r="D536" s="81">
        <v>1</v>
      </c>
      <c r="E536" s="172"/>
      <c r="F536" s="173"/>
      <c r="G536" s="169">
        <f>F536-E536</f>
        <v>0</v>
      </c>
      <c r="H536" s="163"/>
      <c r="I536" s="164"/>
      <c r="J536" s="163">
        <f>I536-H536</f>
        <v>0</v>
      </c>
      <c r="K536" s="156"/>
      <c r="L536" s="164"/>
      <c r="M536" s="170">
        <f>L536-K536</f>
        <v>0</v>
      </c>
      <c r="N536" s="156"/>
      <c r="O536" s="156"/>
      <c r="P536" s="171">
        <f>O536-N536</f>
        <v>0</v>
      </c>
      <c r="Q536" s="163"/>
      <c r="R536" s="164"/>
      <c r="S536" s="170">
        <f>R536-Q536</f>
        <v>0</v>
      </c>
      <c r="T536" s="156"/>
      <c r="U536" s="164"/>
      <c r="V536" s="169">
        <f>U536-T536</f>
        <v>0</v>
      </c>
      <c r="W536" s="163"/>
      <c r="X536" s="164"/>
      <c r="Y536" s="53">
        <f>X536-W536</f>
        <v>0</v>
      </c>
      <c r="Z536" s="36">
        <f>(Y536+V536+S536+P536+J536+G536+M536)*24</f>
        <v>0</v>
      </c>
      <c r="AB536" s="219"/>
      <c r="AC536" s="220"/>
    </row>
    <row r="537" spans="1:29" ht="24.95" customHeight="1" thickBot="1" x14ac:dyDescent="0.3">
      <c r="A537" s="84"/>
      <c r="B537" s="85"/>
      <c r="C537" s="86"/>
      <c r="D537" s="87"/>
      <c r="E537" s="157"/>
      <c r="F537" s="158"/>
      <c r="G537" s="159"/>
      <c r="H537" s="157"/>
      <c r="I537" s="158"/>
      <c r="J537" s="157"/>
      <c r="K537" s="160"/>
      <c r="L537" s="158"/>
      <c r="M537" s="161"/>
      <c r="N537" s="160"/>
      <c r="O537" s="160"/>
      <c r="P537" s="162"/>
      <c r="Q537" s="157"/>
      <c r="R537" s="158"/>
      <c r="S537" s="161"/>
      <c r="T537" s="160"/>
      <c r="U537" s="158"/>
      <c r="V537" s="159"/>
      <c r="W537" s="157"/>
      <c r="X537" s="158"/>
      <c r="Y537" s="54"/>
      <c r="Z537" s="36"/>
      <c r="AB537" s="219"/>
      <c r="AC537" s="220"/>
    </row>
    <row r="538" spans="1:29" ht="24.95" customHeight="1" thickBot="1" x14ac:dyDescent="0.3">
      <c r="A538" s="91" t="s">
        <v>35</v>
      </c>
      <c r="B538" s="92" t="s">
        <v>10</v>
      </c>
      <c r="C538" s="93">
        <v>37</v>
      </c>
      <c r="D538" s="94">
        <v>1</v>
      </c>
      <c r="E538" s="163"/>
      <c r="F538" s="164"/>
      <c r="G538" s="169">
        <f>F538-E538</f>
        <v>0</v>
      </c>
      <c r="H538" s="163"/>
      <c r="I538" s="164"/>
      <c r="J538" s="163">
        <f>I538-H538</f>
        <v>0</v>
      </c>
      <c r="K538" s="156"/>
      <c r="L538" s="156"/>
      <c r="M538" s="169">
        <f>L538-K538</f>
        <v>0</v>
      </c>
      <c r="N538" s="172"/>
      <c r="O538" s="210"/>
      <c r="P538" s="171">
        <f>O538-N538</f>
        <v>0</v>
      </c>
      <c r="Q538" s="163"/>
      <c r="R538" s="164"/>
      <c r="S538" s="170">
        <f>R538-Q538</f>
        <v>0</v>
      </c>
      <c r="T538" s="156"/>
      <c r="U538" s="164"/>
      <c r="V538" s="181">
        <f>U538-T538</f>
        <v>0</v>
      </c>
      <c r="W538" s="172"/>
      <c r="X538" s="173"/>
      <c r="Y538" s="54">
        <f>X538-W538</f>
        <v>0</v>
      </c>
      <c r="Z538" s="36">
        <f>(Y538+V538+S538+P538+J538+G538+M538)*24</f>
        <v>0</v>
      </c>
      <c r="AB538" s="219"/>
      <c r="AC538" s="220"/>
    </row>
    <row r="539" spans="1:29" ht="24.95" customHeight="1" thickBot="1" x14ac:dyDescent="0.3">
      <c r="A539" s="84"/>
      <c r="B539" s="85"/>
      <c r="C539" s="86"/>
      <c r="D539" s="87"/>
      <c r="E539" s="157"/>
      <c r="F539" s="158"/>
      <c r="G539" s="165"/>
      <c r="H539" s="157"/>
      <c r="I539" s="158"/>
      <c r="J539" s="157"/>
      <c r="K539" s="160"/>
      <c r="L539" s="160"/>
      <c r="M539" s="159"/>
      <c r="N539" s="157"/>
      <c r="O539" s="211"/>
      <c r="P539" s="162"/>
      <c r="Q539" s="157"/>
      <c r="R539" s="158"/>
      <c r="S539" s="161"/>
      <c r="T539" s="160"/>
      <c r="U539" s="158"/>
      <c r="V539" s="166"/>
      <c r="W539" s="167"/>
      <c r="X539" s="168"/>
      <c r="Y539" s="54"/>
      <c r="Z539" s="36"/>
      <c r="AB539" s="219"/>
      <c r="AC539" s="220"/>
    </row>
    <row r="540" spans="1:29" ht="24.95" customHeight="1" x14ac:dyDescent="0.25">
      <c r="A540" s="96" t="s">
        <v>41</v>
      </c>
      <c r="B540" s="79" t="s">
        <v>22</v>
      </c>
      <c r="C540" s="97">
        <v>37</v>
      </c>
      <c r="D540" s="98">
        <v>1</v>
      </c>
      <c r="E540" s="175"/>
      <c r="F540" s="173"/>
      <c r="G540" s="174">
        <f>F540-E540</f>
        <v>0</v>
      </c>
      <c r="H540" s="172"/>
      <c r="I540" s="173"/>
      <c r="J540" s="172">
        <f>I540-H540</f>
        <v>0</v>
      </c>
      <c r="K540" s="175"/>
      <c r="L540" s="173"/>
      <c r="M540" s="176">
        <f>L540-K540</f>
        <v>0</v>
      </c>
      <c r="N540" s="175"/>
      <c r="O540" s="175"/>
      <c r="P540" s="177">
        <f>O540-N540</f>
        <v>0</v>
      </c>
      <c r="Q540" s="172"/>
      <c r="R540" s="173"/>
      <c r="S540" s="176">
        <f>R540-Q540</f>
        <v>0</v>
      </c>
      <c r="T540" s="175"/>
      <c r="U540" s="173"/>
      <c r="V540" s="174">
        <f>U540-T540</f>
        <v>0</v>
      </c>
      <c r="W540" s="172"/>
      <c r="X540" s="173"/>
      <c r="Y540" s="54">
        <f>X540-W540</f>
        <v>0</v>
      </c>
      <c r="Z540" s="36">
        <f>(Y540+V540+S540+P540+J540+G540+M540)*24</f>
        <v>0</v>
      </c>
      <c r="AB540" s="219"/>
      <c r="AC540" s="220"/>
    </row>
    <row r="541" spans="1:29" ht="24.95" customHeight="1" thickBot="1" x14ac:dyDescent="0.3">
      <c r="A541" s="84"/>
      <c r="B541" s="85"/>
      <c r="C541" s="86"/>
      <c r="D541" s="87"/>
      <c r="E541" s="160"/>
      <c r="F541" s="158"/>
      <c r="G541" s="159"/>
      <c r="H541" s="157"/>
      <c r="I541" s="158"/>
      <c r="J541" s="157"/>
      <c r="K541" s="160"/>
      <c r="L541" s="158"/>
      <c r="M541" s="161"/>
      <c r="N541" s="160"/>
      <c r="O541" s="160"/>
      <c r="P541" s="162"/>
      <c r="Q541" s="157"/>
      <c r="R541" s="158"/>
      <c r="S541" s="161"/>
      <c r="T541" s="160"/>
      <c r="U541" s="158"/>
      <c r="V541" s="159"/>
      <c r="W541" s="157"/>
      <c r="X541" s="158"/>
      <c r="Y541" s="54"/>
      <c r="Z541" s="36"/>
      <c r="AB541" s="219"/>
      <c r="AC541" s="220"/>
    </row>
    <row r="542" spans="1:29" ht="24.95" customHeight="1" x14ac:dyDescent="0.25">
      <c r="A542" s="78" t="s">
        <v>42</v>
      </c>
      <c r="B542" s="99" t="s">
        <v>13</v>
      </c>
      <c r="C542" s="80">
        <v>37</v>
      </c>
      <c r="D542" s="81">
        <v>1</v>
      </c>
      <c r="E542" s="172"/>
      <c r="F542" s="173"/>
      <c r="G542" s="174">
        <f>F542-E542</f>
        <v>0</v>
      </c>
      <c r="H542" s="172"/>
      <c r="I542" s="173"/>
      <c r="J542" s="172">
        <f>I542-H542</f>
        <v>0</v>
      </c>
      <c r="K542" s="175"/>
      <c r="L542" s="173"/>
      <c r="M542" s="176">
        <f>L542-K542</f>
        <v>0</v>
      </c>
      <c r="N542" s="175"/>
      <c r="O542" s="212"/>
      <c r="P542" s="177">
        <f>O542-N542</f>
        <v>0</v>
      </c>
      <c r="Q542" s="172"/>
      <c r="R542" s="173"/>
      <c r="S542" s="176">
        <f>R542-Q542</f>
        <v>0</v>
      </c>
      <c r="T542" s="175"/>
      <c r="U542" s="173"/>
      <c r="V542" s="174">
        <f>U542-T542</f>
        <v>0</v>
      </c>
      <c r="W542" s="172"/>
      <c r="X542" s="173"/>
      <c r="Y542" s="54">
        <f>X542-W542</f>
        <v>0</v>
      </c>
      <c r="Z542" s="36">
        <f>(Y542+V542+S542+P542+J542+G542+M542)*24</f>
        <v>0</v>
      </c>
      <c r="AB542" s="219"/>
      <c r="AC542" s="220"/>
    </row>
    <row r="543" spans="1:29" ht="24.95" customHeight="1" thickBot="1" x14ac:dyDescent="0.3">
      <c r="A543" s="84"/>
      <c r="B543" s="85"/>
      <c r="C543" s="86"/>
      <c r="D543" s="87"/>
      <c r="E543" s="157"/>
      <c r="F543" s="158"/>
      <c r="G543" s="159"/>
      <c r="H543" s="157"/>
      <c r="I543" s="158"/>
      <c r="J543" s="157"/>
      <c r="K543" s="160"/>
      <c r="L543" s="158"/>
      <c r="M543" s="161"/>
      <c r="N543" s="160"/>
      <c r="O543" s="211"/>
      <c r="P543" s="162"/>
      <c r="Q543" s="157"/>
      <c r="R543" s="158"/>
      <c r="S543" s="161"/>
      <c r="T543" s="160"/>
      <c r="U543" s="158"/>
      <c r="V543" s="159"/>
      <c r="W543" s="157"/>
      <c r="X543" s="158"/>
      <c r="Y543" s="54"/>
      <c r="Z543" s="36"/>
      <c r="AB543" s="219"/>
      <c r="AC543" s="220"/>
    </row>
    <row r="544" spans="1:29" ht="24.95" customHeight="1" x14ac:dyDescent="0.25">
      <c r="A544" s="100" t="s">
        <v>43</v>
      </c>
      <c r="B544" s="101" t="s">
        <v>3</v>
      </c>
      <c r="C544" s="102">
        <v>37</v>
      </c>
      <c r="D544" s="103">
        <v>1</v>
      </c>
      <c r="E544" s="163"/>
      <c r="F544" s="164"/>
      <c r="G544" s="169">
        <f>F544-E544</f>
        <v>0</v>
      </c>
      <c r="H544" s="163"/>
      <c r="I544" s="164"/>
      <c r="J544" s="163">
        <f>I544-H544</f>
        <v>0</v>
      </c>
      <c r="K544" s="156"/>
      <c r="L544" s="164"/>
      <c r="M544" s="170">
        <f>L544-K544</f>
        <v>0</v>
      </c>
      <c r="N544" s="156"/>
      <c r="O544" s="156"/>
      <c r="P544" s="171">
        <f>O544-N544</f>
        <v>0</v>
      </c>
      <c r="Q544" s="163"/>
      <c r="R544" s="164"/>
      <c r="S544" s="170">
        <f>R544-Q544</f>
        <v>0</v>
      </c>
      <c r="T544" s="156"/>
      <c r="U544" s="164"/>
      <c r="V544" s="169">
        <f>U544-T544</f>
        <v>0</v>
      </c>
      <c r="W544" s="163"/>
      <c r="X544" s="164"/>
      <c r="Y544" s="54">
        <f>X544-W544</f>
        <v>0</v>
      </c>
      <c r="Z544" s="36">
        <f>(Y544+V544+S544+P544+J544+G544+M544)*24</f>
        <v>0</v>
      </c>
      <c r="AB544" s="219"/>
      <c r="AC544" s="220"/>
    </row>
    <row r="545" spans="1:29" ht="24.95" customHeight="1" thickBot="1" x14ac:dyDescent="0.3">
      <c r="A545" s="84"/>
      <c r="B545" s="85"/>
      <c r="C545" s="86"/>
      <c r="D545" s="87"/>
      <c r="E545" s="157"/>
      <c r="F545" s="158"/>
      <c r="G545" s="159"/>
      <c r="H545" s="157"/>
      <c r="I545" s="158"/>
      <c r="J545" s="157"/>
      <c r="K545" s="160"/>
      <c r="L545" s="158"/>
      <c r="M545" s="161"/>
      <c r="N545" s="160"/>
      <c r="O545" s="160"/>
      <c r="P545" s="162"/>
      <c r="Q545" s="157"/>
      <c r="R545" s="158"/>
      <c r="S545" s="161"/>
      <c r="T545" s="160"/>
      <c r="U545" s="158"/>
      <c r="V545" s="159"/>
      <c r="W545" s="157"/>
      <c r="X545" s="158"/>
      <c r="Y545" s="54"/>
      <c r="Z545" s="36"/>
      <c r="AB545" s="219"/>
      <c r="AC545" s="220"/>
    </row>
    <row r="546" spans="1:29" ht="24.95" customHeight="1" x14ac:dyDescent="0.25">
      <c r="A546" s="100" t="s">
        <v>44</v>
      </c>
      <c r="B546" s="101" t="s">
        <v>24</v>
      </c>
      <c r="C546" s="102">
        <v>37</v>
      </c>
      <c r="D546" s="103">
        <v>1</v>
      </c>
      <c r="E546" s="172"/>
      <c r="F546" s="173"/>
      <c r="G546" s="174">
        <f>F546-E546</f>
        <v>0</v>
      </c>
      <c r="H546" s="172"/>
      <c r="I546" s="173"/>
      <c r="J546" s="172">
        <f>I546-H546</f>
        <v>0</v>
      </c>
      <c r="K546" s="163"/>
      <c r="L546" s="164"/>
      <c r="M546" s="176">
        <f>L546-K546</f>
        <v>0</v>
      </c>
      <c r="N546" s="175"/>
      <c r="O546" s="175"/>
      <c r="P546" s="177">
        <f>O546-N546</f>
        <v>0</v>
      </c>
      <c r="Q546" s="163"/>
      <c r="R546" s="164"/>
      <c r="S546" s="176">
        <f>R546-Q546</f>
        <v>0</v>
      </c>
      <c r="T546" s="156"/>
      <c r="U546" s="164"/>
      <c r="V546" s="174">
        <f>U546-T546</f>
        <v>0</v>
      </c>
      <c r="W546" s="172"/>
      <c r="X546" s="173"/>
      <c r="Y546" s="54">
        <f>X546-W546</f>
        <v>0</v>
      </c>
      <c r="Z546" s="36">
        <f>(Y546+V546+S546+P546+J546+G546+M546)*24</f>
        <v>0</v>
      </c>
      <c r="AB546" s="219"/>
      <c r="AC546" s="220"/>
    </row>
    <row r="547" spans="1:29" ht="24.95" customHeight="1" thickBot="1" x14ac:dyDescent="0.3">
      <c r="A547" s="104" t="s">
        <v>25</v>
      </c>
      <c r="B547" s="85"/>
      <c r="C547" s="86"/>
      <c r="D547" s="87"/>
      <c r="E547" s="157"/>
      <c r="F547" s="158"/>
      <c r="G547" s="159"/>
      <c r="H547" s="157"/>
      <c r="I547" s="158"/>
      <c r="J547" s="157"/>
      <c r="K547" s="160"/>
      <c r="L547" s="158"/>
      <c r="M547" s="161"/>
      <c r="N547" s="160"/>
      <c r="O547" s="160"/>
      <c r="P547" s="162"/>
      <c r="Q547" s="157"/>
      <c r="R547" s="158"/>
      <c r="S547" s="161"/>
      <c r="T547" s="160"/>
      <c r="U547" s="158"/>
      <c r="V547" s="178"/>
      <c r="W547" s="157"/>
      <c r="X547" s="158"/>
      <c r="Y547" s="54"/>
      <c r="Z547" s="36"/>
      <c r="AB547" s="219"/>
      <c r="AC547" s="220"/>
    </row>
    <row r="548" spans="1:29" ht="24.95" customHeight="1" x14ac:dyDescent="0.25">
      <c r="A548" s="78" t="s">
        <v>45</v>
      </c>
      <c r="B548" s="99" t="s">
        <v>10</v>
      </c>
      <c r="C548" s="80">
        <v>37</v>
      </c>
      <c r="D548" s="81">
        <v>1</v>
      </c>
      <c r="E548" s="163"/>
      <c r="F548" s="164"/>
      <c r="G548" s="169">
        <f>F548-E548</f>
        <v>0</v>
      </c>
      <c r="H548" s="163"/>
      <c r="I548" s="164"/>
      <c r="J548" s="163">
        <f>I548-H548</f>
        <v>0</v>
      </c>
      <c r="K548" s="163"/>
      <c r="L548" s="164"/>
      <c r="M548" s="170">
        <f>L548-K548</f>
        <v>0</v>
      </c>
      <c r="N548" s="163"/>
      <c r="O548" s="164"/>
      <c r="P548" s="171">
        <f>O548-N548</f>
        <v>0</v>
      </c>
      <c r="Q548" s="163"/>
      <c r="R548" s="164"/>
      <c r="S548" s="170">
        <f>R548-Q548</f>
        <v>0</v>
      </c>
      <c r="T548" s="156"/>
      <c r="U548" s="164"/>
      <c r="V548" s="169">
        <f>U548-T548</f>
        <v>0</v>
      </c>
      <c r="W548" s="163"/>
      <c r="X548" s="164"/>
      <c r="Y548" s="54">
        <f>X548-W548</f>
        <v>0</v>
      </c>
      <c r="Z548" s="36">
        <f>(Y548+V548+S548+P548+J548+G548+M548)*24</f>
        <v>0</v>
      </c>
      <c r="AB548" s="219"/>
      <c r="AC548" s="220"/>
    </row>
    <row r="549" spans="1:29" ht="24.95" customHeight="1" thickBot="1" x14ac:dyDescent="0.3">
      <c r="A549" s="84"/>
      <c r="B549" s="85"/>
      <c r="C549" s="86"/>
      <c r="D549" s="87"/>
      <c r="E549" s="213"/>
      <c r="F549" s="158"/>
      <c r="G549" s="159"/>
      <c r="H549" s="213"/>
      <c r="I549" s="158"/>
      <c r="J549" s="157"/>
      <c r="K549" s="213"/>
      <c r="L549" s="158"/>
      <c r="M549" s="161"/>
      <c r="N549" s="213"/>
      <c r="O549" s="158"/>
      <c r="P549" s="162"/>
      <c r="Q549" s="160"/>
      <c r="R549" s="158"/>
      <c r="S549" s="161"/>
      <c r="T549" s="160"/>
      <c r="U549" s="158"/>
      <c r="V549" s="159"/>
      <c r="W549" s="157"/>
      <c r="X549" s="158"/>
      <c r="Y549" s="54"/>
      <c r="Z549" s="36"/>
      <c r="AB549" s="219"/>
      <c r="AC549" s="220"/>
    </row>
    <row r="550" spans="1:29" ht="24.95" customHeight="1" x14ac:dyDescent="0.25">
      <c r="A550" s="78" t="s">
        <v>46</v>
      </c>
      <c r="B550" s="99" t="s">
        <v>10</v>
      </c>
      <c r="C550" s="80">
        <v>37</v>
      </c>
      <c r="D550" s="98">
        <v>1</v>
      </c>
      <c r="E550" s="163"/>
      <c r="F550" s="164"/>
      <c r="G550" s="169">
        <f>F550-E550</f>
        <v>0</v>
      </c>
      <c r="H550" s="163"/>
      <c r="I550" s="164"/>
      <c r="J550" s="163">
        <f>I550-H550</f>
        <v>0</v>
      </c>
      <c r="K550" s="156"/>
      <c r="L550" s="164"/>
      <c r="M550" s="170">
        <f>L550-K550</f>
        <v>0</v>
      </c>
      <c r="N550" s="156"/>
      <c r="O550" s="210"/>
      <c r="P550" s="171">
        <f>O550-N550</f>
        <v>0</v>
      </c>
      <c r="Q550" s="163"/>
      <c r="R550" s="164"/>
      <c r="S550" s="170">
        <f>R550-Q550</f>
        <v>0</v>
      </c>
      <c r="T550" s="156"/>
      <c r="U550" s="164"/>
      <c r="V550" s="169">
        <f>U550-T550</f>
        <v>0</v>
      </c>
      <c r="W550" s="163"/>
      <c r="X550" s="164"/>
      <c r="Y550" s="54">
        <f>X550-W550</f>
        <v>0</v>
      </c>
      <c r="Z550" s="36">
        <f>(Y550+V550+S550+P550+J550+G550+M550)*24</f>
        <v>0</v>
      </c>
      <c r="AB550" s="219"/>
      <c r="AC550" s="220"/>
    </row>
    <row r="551" spans="1:29" ht="24.95" customHeight="1" thickBot="1" x14ac:dyDescent="0.3">
      <c r="A551" s="84"/>
      <c r="B551" s="85"/>
      <c r="C551" s="86"/>
      <c r="D551" s="87"/>
      <c r="E551" s="157"/>
      <c r="F551" s="158"/>
      <c r="G551" s="159"/>
      <c r="H551" s="157"/>
      <c r="I551" s="158"/>
      <c r="J551" s="157"/>
      <c r="K551" s="160"/>
      <c r="L551" s="158"/>
      <c r="M551" s="161"/>
      <c r="N551" s="160"/>
      <c r="O551" s="211"/>
      <c r="P551" s="162"/>
      <c r="Q551" s="157"/>
      <c r="R551" s="158"/>
      <c r="S551" s="161"/>
      <c r="T551" s="160"/>
      <c r="U551" s="158"/>
      <c r="V551" s="159"/>
      <c r="W551" s="157"/>
      <c r="X551" s="158"/>
      <c r="Y551" s="54"/>
      <c r="Z551" s="36"/>
      <c r="AB551" s="219"/>
      <c r="AC551" s="220"/>
    </row>
    <row r="552" spans="1:29" ht="24.95" customHeight="1" x14ac:dyDescent="0.25">
      <c r="A552" s="105" t="s">
        <v>47</v>
      </c>
      <c r="B552" s="106" t="s">
        <v>21</v>
      </c>
      <c r="C552" s="107">
        <v>37</v>
      </c>
      <c r="D552" s="108">
        <v>0.5</v>
      </c>
      <c r="E552" s="163"/>
      <c r="F552" s="164"/>
      <c r="G552" s="169">
        <f>F552-E552</f>
        <v>0</v>
      </c>
      <c r="H552" s="163"/>
      <c r="I552" s="164"/>
      <c r="J552" s="163">
        <f>I552-H552</f>
        <v>0</v>
      </c>
      <c r="K552" s="175"/>
      <c r="L552" s="173"/>
      <c r="M552" s="170">
        <f>L552-K552</f>
        <v>0</v>
      </c>
      <c r="N552" s="156"/>
      <c r="O552" s="210"/>
      <c r="P552" s="171">
        <f>O552-N552</f>
        <v>0</v>
      </c>
      <c r="Q552" s="163"/>
      <c r="R552" s="164"/>
      <c r="S552" s="170">
        <f>R552-Q552</f>
        <v>0</v>
      </c>
      <c r="T552" s="175"/>
      <c r="U552" s="173"/>
      <c r="V552" s="174">
        <f>U552-T552</f>
        <v>0</v>
      </c>
      <c r="W552" s="172"/>
      <c r="X552" s="173"/>
      <c r="Y552" s="54">
        <f>X552-W552</f>
        <v>0</v>
      </c>
      <c r="Z552" s="36">
        <f>(Y552+V552+S552+P552+J552+G552+M552)*24</f>
        <v>0</v>
      </c>
      <c r="AB552" s="219"/>
      <c r="AC552" s="220"/>
    </row>
    <row r="553" spans="1:29" ht="24.95" customHeight="1" thickBot="1" x14ac:dyDescent="0.3">
      <c r="A553" s="109" t="s">
        <v>23</v>
      </c>
      <c r="B553" s="85"/>
      <c r="C553" s="110"/>
      <c r="D553" s="87"/>
      <c r="E553" s="157"/>
      <c r="F553" s="158"/>
      <c r="G553" s="159"/>
      <c r="H553" s="214"/>
      <c r="I553" s="158"/>
      <c r="J553" s="157"/>
      <c r="K553" s="157"/>
      <c r="L553" s="158"/>
      <c r="M553" s="161"/>
      <c r="N553" s="157"/>
      <c r="O553" s="211"/>
      <c r="P553" s="162"/>
      <c r="Q553" s="214"/>
      <c r="R553" s="158"/>
      <c r="S553" s="161"/>
      <c r="T553" s="160"/>
      <c r="U553" s="158"/>
      <c r="V553" s="159"/>
      <c r="W553" s="157"/>
      <c r="X553" s="158"/>
      <c r="Y553" s="54"/>
      <c r="Z553" s="36"/>
      <c r="AB553" s="219"/>
      <c r="AC553" s="220"/>
    </row>
    <row r="554" spans="1:29" ht="24.95" customHeight="1" x14ac:dyDescent="0.25">
      <c r="A554" s="78" t="s">
        <v>48</v>
      </c>
      <c r="B554" s="99" t="s">
        <v>13</v>
      </c>
      <c r="C554" s="80">
        <v>37</v>
      </c>
      <c r="D554" s="81">
        <v>0.75</v>
      </c>
      <c r="E554" s="163"/>
      <c r="F554" s="164"/>
      <c r="G554" s="169">
        <f>F554-E554</f>
        <v>0</v>
      </c>
      <c r="H554" s="156"/>
      <c r="I554" s="164"/>
      <c r="J554" s="163">
        <f>I554-H554</f>
        <v>0</v>
      </c>
      <c r="K554" s="156"/>
      <c r="L554" s="164"/>
      <c r="M554" s="170">
        <f>L554-K554</f>
        <v>0</v>
      </c>
      <c r="N554" s="156"/>
      <c r="O554" s="156"/>
      <c r="P554" s="171">
        <f>O554-N554</f>
        <v>0</v>
      </c>
      <c r="Q554" s="163"/>
      <c r="R554" s="164"/>
      <c r="S554" s="170">
        <f>R554-Q554</f>
        <v>0</v>
      </c>
      <c r="T554" s="156"/>
      <c r="U554" s="164"/>
      <c r="V554" s="169">
        <f>U554-T554</f>
        <v>0</v>
      </c>
      <c r="W554" s="163"/>
      <c r="X554" s="164"/>
      <c r="Y554" s="54">
        <f>X554-W554</f>
        <v>0</v>
      </c>
      <c r="Z554" s="36">
        <f>(Y554+V554+S554+P554+J554+G554+M554)*24</f>
        <v>0</v>
      </c>
      <c r="AB554" s="219"/>
      <c r="AC554" s="220"/>
    </row>
    <row r="555" spans="1:29" ht="24.95" customHeight="1" thickBot="1" x14ac:dyDescent="0.3">
      <c r="A555" s="84"/>
      <c r="B555" s="85"/>
      <c r="C555" s="86"/>
      <c r="D555" s="87"/>
      <c r="E555" s="157"/>
      <c r="F555" s="158"/>
      <c r="G555" s="159"/>
      <c r="H555" s="160"/>
      <c r="I555" s="158"/>
      <c r="J555" s="157"/>
      <c r="K555" s="160"/>
      <c r="L555" s="158"/>
      <c r="M555" s="161"/>
      <c r="N555" s="160"/>
      <c r="O555" s="160"/>
      <c r="P555" s="162"/>
      <c r="Q555" s="160"/>
      <c r="R555" s="158"/>
      <c r="S555" s="161"/>
      <c r="T555" s="160"/>
      <c r="U555" s="158"/>
      <c r="V555" s="159"/>
      <c r="W555" s="157"/>
      <c r="X555" s="158"/>
      <c r="Y555" s="54"/>
      <c r="Z555" s="36"/>
      <c r="AB555" s="219"/>
      <c r="AC555" s="220"/>
    </row>
    <row r="556" spans="1:29" ht="24.95" customHeight="1" x14ac:dyDescent="0.25">
      <c r="A556" s="111" t="s">
        <v>49</v>
      </c>
      <c r="B556" s="79" t="s">
        <v>10</v>
      </c>
      <c r="C556" s="97">
        <v>37</v>
      </c>
      <c r="D556" s="98">
        <v>1</v>
      </c>
      <c r="E556" s="163"/>
      <c r="F556" s="164"/>
      <c r="G556" s="169">
        <f>F556-E556</f>
        <v>0</v>
      </c>
      <c r="H556" s="163"/>
      <c r="I556" s="164"/>
      <c r="J556" s="163">
        <f>I556-H556</f>
        <v>0</v>
      </c>
      <c r="K556" s="156"/>
      <c r="L556" s="164"/>
      <c r="M556" s="170">
        <f>L556-K556</f>
        <v>0</v>
      </c>
      <c r="N556" s="156"/>
      <c r="O556" s="156"/>
      <c r="P556" s="171">
        <f>O556-N556</f>
        <v>0</v>
      </c>
      <c r="Q556" s="163"/>
      <c r="R556" s="164"/>
      <c r="S556" s="170">
        <f>R556-Q556</f>
        <v>0</v>
      </c>
      <c r="T556" s="156"/>
      <c r="U556" s="164"/>
      <c r="V556" s="169">
        <f>U556-T556</f>
        <v>0</v>
      </c>
      <c r="W556" s="163"/>
      <c r="X556" s="164"/>
      <c r="Y556" s="54">
        <f>X556-W556</f>
        <v>0</v>
      </c>
      <c r="Z556" s="36">
        <f>(Y556+V556+S556+P556+J556+G556+M556)*24</f>
        <v>0</v>
      </c>
      <c r="AB556" s="219"/>
      <c r="AC556" s="220"/>
    </row>
    <row r="557" spans="1:29" ht="24.95" customHeight="1" thickBot="1" x14ac:dyDescent="0.3">
      <c r="A557" s="109"/>
      <c r="B557" s="85"/>
      <c r="C557" s="110"/>
      <c r="D557" s="87"/>
      <c r="E557" s="157"/>
      <c r="F557" s="158"/>
      <c r="G557" s="159"/>
      <c r="H557" s="157"/>
      <c r="I557" s="158"/>
      <c r="J557" s="157"/>
      <c r="K557" s="160"/>
      <c r="L557" s="158"/>
      <c r="M557" s="161"/>
      <c r="N557" s="160"/>
      <c r="O557" s="160"/>
      <c r="P557" s="162"/>
      <c r="Q557" s="157"/>
      <c r="R557" s="158"/>
      <c r="S557" s="161"/>
      <c r="T557" s="160"/>
      <c r="U557" s="158"/>
      <c r="V557" s="159"/>
      <c r="W557" s="160"/>
      <c r="X557" s="158"/>
      <c r="Y557" s="54"/>
      <c r="Z557" s="36"/>
      <c r="AB557" s="219"/>
      <c r="AC557" s="220"/>
    </row>
    <row r="558" spans="1:29" ht="24.95" customHeight="1" x14ac:dyDescent="0.25">
      <c r="A558" s="78" t="s">
        <v>50</v>
      </c>
      <c r="B558" s="99" t="s">
        <v>13</v>
      </c>
      <c r="C558" s="80">
        <v>37</v>
      </c>
      <c r="D558" s="81">
        <v>1</v>
      </c>
      <c r="E558" s="172"/>
      <c r="F558" s="173"/>
      <c r="G558" s="174">
        <f>F558-E558</f>
        <v>0</v>
      </c>
      <c r="H558" s="172"/>
      <c r="I558" s="173"/>
      <c r="J558" s="172">
        <f>I558-H558</f>
        <v>0</v>
      </c>
      <c r="K558" s="175"/>
      <c r="L558" s="173"/>
      <c r="M558" s="176">
        <f>L558-K558</f>
        <v>0</v>
      </c>
      <c r="N558" s="175"/>
      <c r="O558" s="212"/>
      <c r="P558" s="177">
        <f>O558-N558</f>
        <v>0</v>
      </c>
      <c r="Q558" s="172"/>
      <c r="R558" s="173"/>
      <c r="S558" s="176">
        <f>R558-Q558</f>
        <v>0</v>
      </c>
      <c r="T558" s="175"/>
      <c r="U558" s="173"/>
      <c r="V558" s="174">
        <f>U558-T558</f>
        <v>0</v>
      </c>
      <c r="W558" s="172"/>
      <c r="X558" s="173"/>
      <c r="Y558" s="54">
        <f>X558-W558</f>
        <v>0</v>
      </c>
      <c r="Z558" s="36">
        <f>(Y558+V558+S558+P558+J558+G558+M558)*24</f>
        <v>0</v>
      </c>
      <c r="AB558" s="219"/>
      <c r="AC558" s="220"/>
    </row>
    <row r="559" spans="1:29" ht="24.95" customHeight="1" thickBot="1" x14ac:dyDescent="0.3">
      <c r="A559" s="84"/>
      <c r="B559" s="85"/>
      <c r="C559" s="86"/>
      <c r="D559" s="87"/>
      <c r="E559" s="157"/>
      <c r="F559" s="158"/>
      <c r="G559" s="159"/>
      <c r="H559" s="157"/>
      <c r="I559" s="158"/>
      <c r="J559" s="157"/>
      <c r="K559" s="160"/>
      <c r="L559" s="158"/>
      <c r="M559" s="161"/>
      <c r="N559" s="160"/>
      <c r="O559" s="211"/>
      <c r="P559" s="162"/>
      <c r="Q559" s="157"/>
      <c r="R559" s="158"/>
      <c r="S559" s="161"/>
      <c r="T559" s="160"/>
      <c r="U559" s="158"/>
      <c r="V559" s="159"/>
      <c r="W559" s="160"/>
      <c r="X559" s="158"/>
      <c r="Y559" s="54"/>
      <c r="Z559" s="36"/>
      <c r="AB559" s="219"/>
      <c r="AC559" s="220"/>
    </row>
    <row r="560" spans="1:29" ht="24.95" customHeight="1" x14ac:dyDescent="0.25">
      <c r="A560" s="91" t="s">
        <v>0</v>
      </c>
      <c r="B560" s="79" t="s">
        <v>14</v>
      </c>
      <c r="C560" s="97">
        <v>37</v>
      </c>
      <c r="D560" s="98">
        <v>1</v>
      </c>
      <c r="E560" s="172"/>
      <c r="F560" s="173"/>
      <c r="G560" s="174">
        <f>F560-E560</f>
        <v>0</v>
      </c>
      <c r="H560" s="172"/>
      <c r="I560" s="173"/>
      <c r="J560" s="172">
        <f>I560-H560</f>
        <v>0</v>
      </c>
      <c r="K560" s="175"/>
      <c r="L560" s="173"/>
      <c r="M560" s="176">
        <f>L560-K560</f>
        <v>0</v>
      </c>
      <c r="N560" s="175"/>
      <c r="O560" s="175"/>
      <c r="P560" s="177">
        <f>O560-N560</f>
        <v>0</v>
      </c>
      <c r="Q560" s="172"/>
      <c r="R560" s="173"/>
      <c r="S560" s="176">
        <f>R560-Q560</f>
        <v>0</v>
      </c>
      <c r="T560" s="175"/>
      <c r="U560" s="173"/>
      <c r="V560" s="174">
        <f>U560-T560</f>
        <v>0</v>
      </c>
      <c r="W560" s="176"/>
      <c r="X560" s="173"/>
      <c r="Y560" s="54">
        <f>X560-W560</f>
        <v>0</v>
      </c>
      <c r="Z560" s="36">
        <f>(Y560+V560+S560+P560+J560+G560+M560)*24</f>
        <v>0</v>
      </c>
      <c r="AB560" s="219"/>
      <c r="AC560" s="220"/>
    </row>
    <row r="561" spans="1:29" ht="24.95" customHeight="1" thickBot="1" x14ac:dyDescent="0.3">
      <c r="A561" s="84"/>
      <c r="B561" s="85"/>
      <c r="C561" s="86"/>
      <c r="D561" s="87"/>
      <c r="E561" s="179"/>
      <c r="F561" s="180"/>
      <c r="G561" s="181"/>
      <c r="H561" s="179"/>
      <c r="I561" s="180"/>
      <c r="J561" s="179"/>
      <c r="K561" s="182"/>
      <c r="L561" s="180"/>
      <c r="M561" s="183"/>
      <c r="N561" s="182"/>
      <c r="O561" s="215"/>
      <c r="P561" s="184"/>
      <c r="Q561" s="179"/>
      <c r="R561" s="180"/>
      <c r="S561" s="183"/>
      <c r="T561" s="182"/>
      <c r="U561" s="168"/>
      <c r="V561" s="181"/>
      <c r="W561" s="183"/>
      <c r="X561" s="180"/>
      <c r="Y561" s="54"/>
      <c r="Z561" s="36"/>
      <c r="AB561" s="219"/>
      <c r="AC561" s="220"/>
    </row>
    <row r="562" spans="1:29" ht="24.95" customHeight="1" x14ac:dyDescent="0.25">
      <c r="A562" s="100" t="s">
        <v>51</v>
      </c>
      <c r="B562" s="106" t="s">
        <v>21</v>
      </c>
      <c r="C562" s="107">
        <v>37</v>
      </c>
      <c r="D562" s="108">
        <v>0.5</v>
      </c>
      <c r="E562" s="172"/>
      <c r="F562" s="173"/>
      <c r="G562" s="174">
        <f>F562-E562</f>
        <v>0</v>
      </c>
      <c r="H562" s="172"/>
      <c r="I562" s="173"/>
      <c r="J562" s="172">
        <f>I562-H562</f>
        <v>0</v>
      </c>
      <c r="K562" s="175"/>
      <c r="L562" s="173"/>
      <c r="M562" s="176">
        <f>L562-K562</f>
        <v>0</v>
      </c>
      <c r="N562" s="175"/>
      <c r="O562" s="175"/>
      <c r="P562" s="177">
        <f>O562-N562</f>
        <v>0</v>
      </c>
      <c r="Q562" s="172"/>
      <c r="R562" s="173"/>
      <c r="S562" s="176">
        <f>R562-Q562</f>
        <v>0</v>
      </c>
      <c r="T562" s="175"/>
      <c r="U562" s="173"/>
      <c r="V562" s="174">
        <f>U562-T562</f>
        <v>0</v>
      </c>
      <c r="W562" s="172"/>
      <c r="X562" s="173"/>
      <c r="Y562" s="54">
        <f>X562-W562</f>
        <v>0</v>
      </c>
      <c r="Z562" s="36">
        <f>(Y562+V562+S562+P562+J562+G562+M562)*24</f>
        <v>0</v>
      </c>
      <c r="AB562" s="219"/>
      <c r="AC562" s="220"/>
    </row>
    <row r="563" spans="1:29" ht="24.95" customHeight="1" thickBot="1" x14ac:dyDescent="0.3">
      <c r="A563" s="84" t="s">
        <v>23</v>
      </c>
      <c r="B563" s="85"/>
      <c r="C563" s="86"/>
      <c r="D563" s="87"/>
      <c r="E563" s="157"/>
      <c r="F563" s="158"/>
      <c r="G563" s="159"/>
      <c r="H563" s="157"/>
      <c r="I563" s="158"/>
      <c r="J563" s="157"/>
      <c r="K563" s="160"/>
      <c r="L563" s="158"/>
      <c r="M563" s="161"/>
      <c r="N563" s="160"/>
      <c r="O563" s="160"/>
      <c r="P563" s="162"/>
      <c r="Q563" s="157"/>
      <c r="R563" s="158"/>
      <c r="S563" s="161"/>
      <c r="T563" s="160"/>
      <c r="U563" s="158"/>
      <c r="V563" s="159"/>
      <c r="W563" s="160"/>
      <c r="X563" s="158"/>
      <c r="Y563" s="54"/>
      <c r="Z563" s="36"/>
      <c r="AB563" s="219"/>
      <c r="AC563" s="220"/>
    </row>
    <row r="564" spans="1:29" ht="24.95" customHeight="1" x14ac:dyDescent="0.25">
      <c r="A564" s="111" t="s">
        <v>52</v>
      </c>
      <c r="B564" s="79" t="s">
        <v>13</v>
      </c>
      <c r="C564" s="97">
        <v>37</v>
      </c>
      <c r="D564" s="98">
        <v>1</v>
      </c>
      <c r="E564" s="172"/>
      <c r="F564" s="173"/>
      <c r="G564" s="174">
        <f>F564-E564</f>
        <v>0</v>
      </c>
      <c r="H564" s="172"/>
      <c r="I564" s="173"/>
      <c r="J564" s="172">
        <f>I564-H564</f>
        <v>0</v>
      </c>
      <c r="K564" s="175"/>
      <c r="L564" s="173"/>
      <c r="M564" s="176">
        <f>L564-K564</f>
        <v>0</v>
      </c>
      <c r="N564" s="175"/>
      <c r="O564" s="212"/>
      <c r="P564" s="177">
        <f>O564-N564</f>
        <v>0</v>
      </c>
      <c r="Q564" s="172"/>
      <c r="R564" s="173"/>
      <c r="S564" s="176">
        <f>R564-Q564</f>
        <v>0</v>
      </c>
      <c r="T564" s="175"/>
      <c r="U564" s="173"/>
      <c r="V564" s="174">
        <f>U564-T564</f>
        <v>0</v>
      </c>
      <c r="W564" s="172"/>
      <c r="X564" s="173"/>
      <c r="Y564" s="56">
        <f>X564-W564</f>
        <v>0</v>
      </c>
      <c r="Z564" s="52">
        <f>(G564+J564+M564+P564+S564+V564+Y564)*24</f>
        <v>0</v>
      </c>
      <c r="AB564" s="219"/>
      <c r="AC564" s="220"/>
    </row>
    <row r="565" spans="1:29" ht="24.95" customHeight="1" thickBot="1" x14ac:dyDescent="0.3">
      <c r="A565" s="109"/>
      <c r="B565" s="85"/>
      <c r="C565" s="110"/>
      <c r="D565" s="87"/>
      <c r="E565" s="157"/>
      <c r="F565" s="158"/>
      <c r="G565" s="159"/>
      <c r="H565" s="157"/>
      <c r="I565" s="158"/>
      <c r="J565" s="157"/>
      <c r="K565" s="160"/>
      <c r="L565" s="158"/>
      <c r="M565" s="161"/>
      <c r="N565" s="160"/>
      <c r="O565" s="211"/>
      <c r="P565" s="162"/>
      <c r="Q565" s="157"/>
      <c r="R565" s="158"/>
      <c r="S565" s="161"/>
      <c r="T565" s="160"/>
      <c r="U565" s="158"/>
      <c r="V565" s="159"/>
      <c r="W565" s="160"/>
      <c r="X565" s="158"/>
      <c r="Y565" s="56"/>
      <c r="Z565" s="52"/>
      <c r="AB565" s="219"/>
      <c r="AC565" s="220"/>
    </row>
    <row r="566" spans="1:29" ht="24.95" customHeight="1" x14ac:dyDescent="0.25">
      <c r="A566" s="78" t="s">
        <v>53</v>
      </c>
      <c r="B566" s="99" t="s">
        <v>10</v>
      </c>
      <c r="C566" s="80">
        <v>37</v>
      </c>
      <c r="D566" s="81">
        <v>1</v>
      </c>
      <c r="E566" s="163"/>
      <c r="F566" s="164"/>
      <c r="G566" s="174">
        <f>F566-E566</f>
        <v>0</v>
      </c>
      <c r="H566" s="172"/>
      <c r="I566" s="173"/>
      <c r="J566" s="172">
        <f>I566-H566</f>
        <v>0</v>
      </c>
      <c r="K566" s="175"/>
      <c r="L566" s="173"/>
      <c r="M566" s="176">
        <f>L566-K566</f>
        <v>0</v>
      </c>
      <c r="N566" s="175"/>
      <c r="O566" s="212"/>
      <c r="P566" s="177">
        <f>O566-N566</f>
        <v>0</v>
      </c>
      <c r="Q566" s="172"/>
      <c r="R566" s="173"/>
      <c r="S566" s="176">
        <f>R566-Q566</f>
        <v>0</v>
      </c>
      <c r="T566" s="175"/>
      <c r="U566" s="173"/>
      <c r="V566" s="174">
        <f>U566-T566</f>
        <v>0</v>
      </c>
      <c r="W566" s="172"/>
      <c r="X566" s="173"/>
      <c r="Y566" s="54">
        <f>X566-W566</f>
        <v>0</v>
      </c>
      <c r="Z566" s="36">
        <f>(Y566+V566+S566+P566+J566+G566+M566)*24</f>
        <v>0</v>
      </c>
      <c r="AB566" s="219"/>
      <c r="AC566" s="220"/>
    </row>
    <row r="567" spans="1:29" ht="24.95" customHeight="1" thickBot="1" x14ac:dyDescent="0.3">
      <c r="A567" s="84"/>
      <c r="B567" s="85"/>
      <c r="C567" s="86"/>
      <c r="D567" s="87"/>
      <c r="E567" s="157"/>
      <c r="F567" s="158"/>
      <c r="G567" s="159"/>
      <c r="H567" s="157"/>
      <c r="I567" s="158"/>
      <c r="J567" s="157"/>
      <c r="K567" s="160"/>
      <c r="L567" s="158"/>
      <c r="M567" s="161"/>
      <c r="N567" s="160"/>
      <c r="O567" s="211"/>
      <c r="P567" s="162"/>
      <c r="Q567" s="157"/>
      <c r="R567" s="158"/>
      <c r="S567" s="161"/>
      <c r="T567" s="160"/>
      <c r="U567" s="158"/>
      <c r="V567" s="159"/>
      <c r="W567" s="157"/>
      <c r="X567" s="158"/>
      <c r="Y567" s="54"/>
      <c r="Z567" s="36"/>
      <c r="AB567" s="219"/>
      <c r="AC567" s="220"/>
    </row>
    <row r="568" spans="1:29" ht="24.95" customHeight="1" x14ac:dyDescent="0.25">
      <c r="A568" s="78" t="s">
        <v>54</v>
      </c>
      <c r="B568" s="99" t="s">
        <v>10</v>
      </c>
      <c r="C568" s="80">
        <v>37</v>
      </c>
      <c r="D568" s="81">
        <v>1</v>
      </c>
      <c r="E568" s="172"/>
      <c r="F568" s="173"/>
      <c r="G568" s="174">
        <f>F568-E568</f>
        <v>0</v>
      </c>
      <c r="H568" s="172"/>
      <c r="I568" s="173"/>
      <c r="J568" s="172">
        <f>I568-H568</f>
        <v>0</v>
      </c>
      <c r="K568" s="175"/>
      <c r="L568" s="173"/>
      <c r="M568" s="176">
        <f>L568-K568</f>
        <v>0</v>
      </c>
      <c r="N568" s="175"/>
      <c r="O568" s="175"/>
      <c r="P568" s="177">
        <f>O568-N568</f>
        <v>0</v>
      </c>
      <c r="Q568" s="172"/>
      <c r="R568" s="173"/>
      <c r="S568" s="176">
        <f>R568-Q568</f>
        <v>0</v>
      </c>
      <c r="T568" s="175"/>
      <c r="U568" s="173"/>
      <c r="V568" s="174">
        <f>U568-T568</f>
        <v>0</v>
      </c>
      <c r="W568" s="172"/>
      <c r="X568" s="173"/>
      <c r="Y568" s="54">
        <f>X568-W568</f>
        <v>0</v>
      </c>
      <c r="Z568" s="36">
        <f>(Y568+V568+S568+P568+J568+G568+M568)*24</f>
        <v>0</v>
      </c>
      <c r="AB568" s="219"/>
      <c r="AC568" s="220"/>
    </row>
    <row r="569" spans="1:29" ht="24.95" customHeight="1" thickBot="1" x14ac:dyDescent="0.3">
      <c r="A569" s="84"/>
      <c r="B569" s="85"/>
      <c r="C569" s="86"/>
      <c r="D569" s="87"/>
      <c r="E569" s="157"/>
      <c r="F569" s="158"/>
      <c r="G569" s="159"/>
      <c r="H569" s="157"/>
      <c r="I569" s="158"/>
      <c r="J569" s="157"/>
      <c r="K569" s="160"/>
      <c r="L569" s="158"/>
      <c r="M569" s="161"/>
      <c r="N569" s="160"/>
      <c r="O569" s="160"/>
      <c r="P569" s="162"/>
      <c r="Q569" s="157"/>
      <c r="R569" s="158"/>
      <c r="S569" s="161"/>
      <c r="T569" s="160"/>
      <c r="U569" s="158"/>
      <c r="V569" s="159"/>
      <c r="W569" s="157"/>
      <c r="X569" s="158"/>
      <c r="Y569" s="54"/>
      <c r="Z569" s="36"/>
      <c r="AB569" s="219"/>
      <c r="AC569" s="220"/>
    </row>
    <row r="570" spans="1:29" ht="24.95" customHeight="1" x14ac:dyDescent="0.25">
      <c r="A570" s="78" t="s">
        <v>55</v>
      </c>
      <c r="B570" s="99" t="s">
        <v>11</v>
      </c>
      <c r="C570" s="80">
        <v>37</v>
      </c>
      <c r="D570" s="81">
        <v>1</v>
      </c>
      <c r="E570" s="163"/>
      <c r="F570" s="164"/>
      <c r="G570" s="169">
        <f>F570-E570</f>
        <v>0</v>
      </c>
      <c r="H570" s="163"/>
      <c r="I570" s="164"/>
      <c r="J570" s="163">
        <f>I570-H570</f>
        <v>0</v>
      </c>
      <c r="K570" s="156"/>
      <c r="L570" s="164"/>
      <c r="M570" s="170">
        <f>L570-K570</f>
        <v>0</v>
      </c>
      <c r="N570" s="156"/>
      <c r="O570" s="156"/>
      <c r="P570" s="171">
        <f>O570-N570</f>
        <v>0</v>
      </c>
      <c r="Q570" s="163"/>
      <c r="R570" s="164"/>
      <c r="S570" s="170">
        <f>R570-Q570</f>
        <v>0</v>
      </c>
      <c r="T570" s="156"/>
      <c r="U570" s="164"/>
      <c r="V570" s="169">
        <f>U570-T570</f>
        <v>0</v>
      </c>
      <c r="W570" s="163"/>
      <c r="X570" s="164"/>
      <c r="Y570" s="56">
        <f>X570-W570</f>
        <v>0</v>
      </c>
      <c r="Z570" s="52">
        <f>(G570+J570+M570+P570+S570+V570+Y570)*24</f>
        <v>0</v>
      </c>
      <c r="AB570" s="219"/>
      <c r="AC570" s="220"/>
    </row>
    <row r="571" spans="1:29" ht="24.95" customHeight="1" thickBot="1" x14ac:dyDescent="0.3">
      <c r="A571" s="84"/>
      <c r="B571" s="85"/>
      <c r="C571" s="86"/>
      <c r="D571" s="87"/>
      <c r="E571" s="157"/>
      <c r="F571" s="158"/>
      <c r="G571" s="159"/>
      <c r="H571" s="157"/>
      <c r="I571" s="158"/>
      <c r="J571" s="157"/>
      <c r="K571" s="160"/>
      <c r="L571" s="158"/>
      <c r="M571" s="161"/>
      <c r="N571" s="160"/>
      <c r="O571" s="160"/>
      <c r="P571" s="162"/>
      <c r="Q571" s="157"/>
      <c r="R571" s="158"/>
      <c r="S571" s="161"/>
      <c r="T571" s="157"/>
      <c r="U571" s="158"/>
      <c r="V571" s="159"/>
      <c r="W571" s="157"/>
      <c r="X571" s="158"/>
      <c r="Y571" s="56"/>
      <c r="Z571" s="52"/>
      <c r="AB571" s="219"/>
      <c r="AC571" s="220"/>
    </row>
    <row r="572" spans="1:29" ht="24.95" customHeight="1" x14ac:dyDescent="0.25">
      <c r="A572" s="78" t="s">
        <v>1</v>
      </c>
      <c r="B572" s="99" t="s">
        <v>10</v>
      </c>
      <c r="C572" s="80">
        <v>37</v>
      </c>
      <c r="D572" s="81">
        <v>0.8</v>
      </c>
      <c r="E572" s="172"/>
      <c r="F572" s="173"/>
      <c r="G572" s="174">
        <f>F572-E572</f>
        <v>0</v>
      </c>
      <c r="H572" s="172"/>
      <c r="I572" s="173"/>
      <c r="J572" s="172">
        <f>I572-H572</f>
        <v>0</v>
      </c>
      <c r="K572" s="175"/>
      <c r="L572" s="173"/>
      <c r="M572" s="176">
        <f>L572-K572</f>
        <v>0</v>
      </c>
      <c r="N572" s="175"/>
      <c r="O572" s="212"/>
      <c r="P572" s="177">
        <f>O572-N572</f>
        <v>0</v>
      </c>
      <c r="Q572" s="172"/>
      <c r="R572" s="173"/>
      <c r="S572" s="176">
        <f>R572-Q572</f>
        <v>0</v>
      </c>
      <c r="T572" s="156"/>
      <c r="U572" s="164"/>
      <c r="V572" s="174">
        <f>U572-T572</f>
        <v>0</v>
      </c>
      <c r="W572" s="172"/>
      <c r="X572" s="173"/>
      <c r="Y572" s="54">
        <f>X572-W572</f>
        <v>0</v>
      </c>
      <c r="Z572" s="36">
        <f>(Y572+V572+S572+P572+J572+G572+M572)*24</f>
        <v>0</v>
      </c>
      <c r="AB572" s="219"/>
      <c r="AC572" s="220"/>
    </row>
    <row r="573" spans="1:29" ht="24.95" customHeight="1" thickBot="1" x14ac:dyDescent="0.3">
      <c r="A573" s="84"/>
      <c r="B573" s="85"/>
      <c r="C573" s="86"/>
      <c r="D573" s="87"/>
      <c r="E573" s="157"/>
      <c r="F573" s="158"/>
      <c r="G573" s="159"/>
      <c r="H573" s="157"/>
      <c r="I573" s="158"/>
      <c r="J573" s="157"/>
      <c r="K573" s="160"/>
      <c r="L573" s="158"/>
      <c r="M573" s="161"/>
      <c r="N573" s="160"/>
      <c r="O573" s="211"/>
      <c r="P573" s="162"/>
      <c r="Q573" s="157"/>
      <c r="R573" s="158"/>
      <c r="S573" s="161"/>
      <c r="T573" s="157"/>
      <c r="U573" s="158"/>
      <c r="V573" s="159"/>
      <c r="W573" s="157"/>
      <c r="X573" s="158"/>
      <c r="Y573" s="54"/>
      <c r="Z573" s="36"/>
      <c r="AB573" s="219"/>
      <c r="AC573" s="220"/>
    </row>
    <row r="574" spans="1:29" ht="24.95" customHeight="1" x14ac:dyDescent="0.25">
      <c r="A574" s="113" t="s">
        <v>56</v>
      </c>
      <c r="B574" s="101" t="s">
        <v>3</v>
      </c>
      <c r="C574" s="114">
        <v>37</v>
      </c>
      <c r="D574" s="115">
        <v>0.75</v>
      </c>
      <c r="E574" s="172"/>
      <c r="F574" s="173"/>
      <c r="G574" s="174">
        <f>F574-E574</f>
        <v>0</v>
      </c>
      <c r="H574" s="172"/>
      <c r="I574" s="173"/>
      <c r="J574" s="172">
        <f>I574-H574</f>
        <v>0</v>
      </c>
      <c r="K574" s="175"/>
      <c r="L574" s="173"/>
      <c r="M574" s="176">
        <f>L574-K574</f>
        <v>0</v>
      </c>
      <c r="N574" s="175"/>
      <c r="O574" s="175"/>
      <c r="P574" s="177">
        <f>O574-N574</f>
        <v>0</v>
      </c>
      <c r="Q574" s="172"/>
      <c r="R574" s="173"/>
      <c r="S574" s="176">
        <f>R574-Q574</f>
        <v>0</v>
      </c>
      <c r="T574" s="175"/>
      <c r="U574" s="175"/>
      <c r="V574" s="177">
        <f>U574-T574</f>
        <v>0</v>
      </c>
      <c r="W574" s="172"/>
      <c r="X574" s="173"/>
      <c r="Y574" s="54">
        <f>X574-W574</f>
        <v>0</v>
      </c>
      <c r="Z574" s="36">
        <f>(Y574+V574+S574+P574+J574+G574+M574)*24</f>
        <v>0</v>
      </c>
      <c r="AB574" s="219"/>
      <c r="AC574" s="220"/>
    </row>
    <row r="575" spans="1:29" ht="24.95" customHeight="1" thickBot="1" x14ac:dyDescent="0.3">
      <c r="A575" s="104"/>
      <c r="B575" s="85"/>
      <c r="C575" s="86"/>
      <c r="D575" s="87"/>
      <c r="E575" s="157"/>
      <c r="F575" s="158"/>
      <c r="G575" s="159"/>
      <c r="H575" s="157"/>
      <c r="I575" s="158"/>
      <c r="J575" s="157"/>
      <c r="K575" s="160"/>
      <c r="L575" s="158"/>
      <c r="M575" s="161"/>
      <c r="N575" s="160"/>
      <c r="O575" s="160"/>
      <c r="P575" s="162"/>
      <c r="Q575" s="157"/>
      <c r="R575" s="158"/>
      <c r="S575" s="161"/>
      <c r="T575" s="160"/>
      <c r="U575" s="160"/>
      <c r="V575" s="162"/>
      <c r="W575" s="157"/>
      <c r="X575" s="158"/>
      <c r="Y575" s="54"/>
      <c r="Z575" s="36"/>
      <c r="AB575" s="219"/>
      <c r="AC575" s="220"/>
    </row>
    <row r="576" spans="1:29" ht="24.95" customHeight="1" x14ac:dyDescent="0.25">
      <c r="A576" s="91" t="s">
        <v>57</v>
      </c>
      <c r="B576" s="99" t="s">
        <v>13</v>
      </c>
      <c r="C576" s="80">
        <v>37</v>
      </c>
      <c r="D576" s="81">
        <v>1</v>
      </c>
      <c r="E576" s="172"/>
      <c r="F576" s="173"/>
      <c r="G576" s="174">
        <f>F576-E576</f>
        <v>0</v>
      </c>
      <c r="H576" s="172"/>
      <c r="I576" s="173"/>
      <c r="J576" s="172">
        <f>I576-H576</f>
        <v>0</v>
      </c>
      <c r="K576" s="175"/>
      <c r="L576" s="173"/>
      <c r="M576" s="176">
        <f>L576-K576</f>
        <v>0</v>
      </c>
      <c r="N576" s="175"/>
      <c r="O576" s="175"/>
      <c r="P576" s="177">
        <f>O576-N576</f>
        <v>0</v>
      </c>
      <c r="Q576" s="172"/>
      <c r="R576" s="173"/>
      <c r="S576" s="176">
        <f>R576-Q576</f>
        <v>0</v>
      </c>
      <c r="T576" s="175"/>
      <c r="U576" s="173"/>
      <c r="V576" s="174">
        <f>U576-T576</f>
        <v>0</v>
      </c>
      <c r="W576" s="172"/>
      <c r="X576" s="173"/>
      <c r="Y576" s="54">
        <f>X576-W576</f>
        <v>0</v>
      </c>
      <c r="Z576" s="36">
        <f>(Y576+V576+S576+P576+J576+G576+M576)*24</f>
        <v>0</v>
      </c>
      <c r="AB576" s="219"/>
      <c r="AC576" s="220"/>
    </row>
    <row r="577" spans="1:29" ht="24.95" customHeight="1" thickBot="1" x14ac:dyDescent="0.3">
      <c r="A577" s="84"/>
      <c r="B577" s="85"/>
      <c r="C577" s="86"/>
      <c r="D577" s="87"/>
      <c r="E577" s="157"/>
      <c r="F577" s="158"/>
      <c r="G577" s="159"/>
      <c r="H577" s="157"/>
      <c r="I577" s="158"/>
      <c r="J577" s="157"/>
      <c r="K577" s="160"/>
      <c r="L577" s="158"/>
      <c r="M577" s="161"/>
      <c r="N577" s="160"/>
      <c r="O577" s="160"/>
      <c r="P577" s="162"/>
      <c r="Q577" s="157"/>
      <c r="R577" s="158"/>
      <c r="S577" s="161"/>
      <c r="T577" s="160"/>
      <c r="U577" s="162"/>
      <c r="V577" s="178"/>
      <c r="W577" s="157"/>
      <c r="X577" s="158"/>
      <c r="Y577" s="54"/>
      <c r="Z577" s="36"/>
      <c r="AB577" s="219"/>
      <c r="AC577" s="220"/>
    </row>
    <row r="578" spans="1:29" ht="24.95" customHeight="1" x14ac:dyDescent="0.25">
      <c r="A578" s="116" t="s">
        <v>36</v>
      </c>
      <c r="B578" s="117"/>
      <c r="C578" s="114"/>
      <c r="D578" s="115"/>
      <c r="E578" s="172"/>
      <c r="F578" s="173"/>
      <c r="G578" s="174">
        <f>F578-E578</f>
        <v>0</v>
      </c>
      <c r="H578" s="163"/>
      <c r="I578" s="164"/>
      <c r="J578" s="172">
        <f>I578-H578</f>
        <v>0</v>
      </c>
      <c r="K578" s="175"/>
      <c r="L578" s="173"/>
      <c r="M578" s="176">
        <f>L578-K578</f>
        <v>0</v>
      </c>
      <c r="N578" s="175"/>
      <c r="O578" s="173"/>
      <c r="P578" s="177">
        <f>O578-N578</f>
        <v>0</v>
      </c>
      <c r="Q578" s="172"/>
      <c r="R578" s="173"/>
      <c r="S578" s="176">
        <f>R578-Q578</f>
        <v>0</v>
      </c>
      <c r="T578" s="175"/>
      <c r="U578" s="173"/>
      <c r="V578" s="174">
        <f>U578-T578</f>
        <v>0</v>
      </c>
      <c r="W578" s="172"/>
      <c r="X578" s="173"/>
      <c r="Y578" s="54">
        <f>X578-W578</f>
        <v>0</v>
      </c>
      <c r="Z578" s="36">
        <f>(Y578+V578+S578+P578+J578+G578+M578)*24</f>
        <v>0</v>
      </c>
      <c r="AB578" s="219"/>
      <c r="AC578" s="220"/>
    </row>
    <row r="579" spans="1:29" ht="24.95" customHeight="1" thickBot="1" x14ac:dyDescent="0.3">
      <c r="A579" s="84"/>
      <c r="B579" s="85"/>
      <c r="C579" s="86"/>
      <c r="D579" s="87"/>
      <c r="E579" s="122"/>
      <c r="F579" s="216"/>
      <c r="G579" s="58"/>
      <c r="H579" s="128"/>
      <c r="I579" s="120"/>
      <c r="J579" s="58"/>
      <c r="K579" s="121"/>
      <c r="L579" s="120"/>
      <c r="M579" s="58"/>
      <c r="N579" s="121"/>
      <c r="O579" s="120"/>
      <c r="P579" s="62"/>
      <c r="Q579" s="88"/>
      <c r="R579" s="89"/>
      <c r="S579" s="58"/>
      <c r="T579" s="121"/>
      <c r="U579" s="120"/>
      <c r="V579" s="58"/>
      <c r="W579" s="121"/>
      <c r="X579" s="61"/>
      <c r="Y579" s="54"/>
      <c r="Z579" s="36"/>
      <c r="AB579" s="219"/>
      <c r="AC579" s="220"/>
    </row>
    <row r="580" spans="1:29" ht="24.95" customHeight="1" x14ac:dyDescent="0.25">
      <c r="A580" s="116" t="s">
        <v>37</v>
      </c>
      <c r="B580" s="117"/>
      <c r="C580" s="114"/>
      <c r="D580" s="115"/>
      <c r="E580" s="118"/>
      <c r="F580" s="95"/>
      <c r="G580" s="57">
        <f t="shared" ref="G580" si="45">F580-E580</f>
        <v>0</v>
      </c>
      <c r="H580" s="112"/>
      <c r="I580" s="83"/>
      <c r="J580" s="59">
        <f t="shared" ref="J580" si="46">I580-H580</f>
        <v>0</v>
      </c>
      <c r="K580" s="82"/>
      <c r="L580" s="95"/>
      <c r="M580" s="59">
        <f t="shared" ref="M580" si="47">L580-K580</f>
        <v>0</v>
      </c>
      <c r="N580" s="119"/>
      <c r="O580" s="217"/>
      <c r="P580" s="60">
        <f t="shared" ref="P580" si="48">O580-N580</f>
        <v>0</v>
      </c>
      <c r="Q580" s="112"/>
      <c r="R580" s="83"/>
      <c r="S580" s="59">
        <f t="shared" ref="S580" si="49">R580-Q580</f>
        <v>0</v>
      </c>
      <c r="T580" s="156"/>
      <c r="U580" s="164"/>
      <c r="V580" s="174">
        <f>U580-T580</f>
        <v>0</v>
      </c>
      <c r="W580" s="163"/>
      <c r="X580" s="164"/>
      <c r="Y580" s="54">
        <f>X580-W580</f>
        <v>0</v>
      </c>
      <c r="Z580" s="36">
        <f>(Y580+V580+S580+P580+J580+G580+M580)*24</f>
        <v>0</v>
      </c>
      <c r="AB580" s="219"/>
      <c r="AC580" s="220"/>
    </row>
    <row r="581" spans="1:29" ht="24.95" customHeight="1" thickBot="1" x14ac:dyDescent="0.3">
      <c r="A581" s="84"/>
      <c r="B581" s="85"/>
      <c r="C581" s="86"/>
      <c r="D581" s="87"/>
      <c r="E581" s="122"/>
      <c r="F581" s="216"/>
      <c r="G581" s="58"/>
      <c r="H581" s="128"/>
      <c r="I581" s="120"/>
      <c r="J581" s="58"/>
      <c r="K581" s="90"/>
      <c r="L581" s="89"/>
      <c r="M581" s="58"/>
      <c r="N581" s="121"/>
      <c r="O581" s="120"/>
      <c r="P581" s="63"/>
      <c r="Q581" s="121"/>
      <c r="R581" s="89"/>
      <c r="S581" s="58"/>
      <c r="T581" s="121"/>
      <c r="U581" s="120"/>
      <c r="V581" s="58"/>
      <c r="W581" s="122"/>
      <c r="X581" s="61"/>
      <c r="Y581" s="64"/>
      <c r="Z581" s="36"/>
      <c r="AB581" s="219"/>
      <c r="AC581" s="220"/>
    </row>
    <row r="582" spans="1:29" ht="24.95" customHeight="1" x14ac:dyDescent="0.25">
      <c r="A582" s="116" t="s">
        <v>37</v>
      </c>
      <c r="B582" s="117"/>
      <c r="C582" s="114"/>
      <c r="D582" s="115"/>
      <c r="E582" s="172"/>
      <c r="F582" s="173"/>
      <c r="G582" s="174">
        <f>F582-E582</f>
        <v>0</v>
      </c>
      <c r="H582" s="172"/>
      <c r="I582" s="173"/>
      <c r="J582" s="172">
        <f>I582-H582</f>
        <v>0</v>
      </c>
      <c r="K582" s="175"/>
      <c r="L582" s="173"/>
      <c r="M582" s="176">
        <f>L582-K582</f>
        <v>0</v>
      </c>
      <c r="N582" s="175"/>
      <c r="O582" s="173"/>
      <c r="P582" s="177">
        <f>O582-N582</f>
        <v>0</v>
      </c>
      <c r="Q582" s="172"/>
      <c r="R582" s="173"/>
      <c r="S582" s="176">
        <f>R582-Q582</f>
        <v>0</v>
      </c>
      <c r="T582" s="175"/>
      <c r="U582" s="173"/>
      <c r="V582" s="174">
        <f>U582-T582</f>
        <v>0</v>
      </c>
      <c r="W582" s="172"/>
      <c r="X582" s="173"/>
      <c r="Y582" s="54">
        <f>X582-W582</f>
        <v>0</v>
      </c>
      <c r="Z582" s="36">
        <f>(Y582+V582+S582+P582+J582+G582+M582)*24</f>
        <v>0</v>
      </c>
      <c r="AB582" s="219"/>
      <c r="AC582" s="220"/>
    </row>
    <row r="583" spans="1:29" ht="24.95" customHeight="1" thickBot="1" x14ac:dyDescent="0.3">
      <c r="A583" s="84"/>
      <c r="B583" s="85"/>
      <c r="C583" s="86"/>
      <c r="D583" s="87"/>
      <c r="E583" s="122"/>
      <c r="F583" s="216"/>
      <c r="G583" s="58"/>
      <c r="H583" s="128"/>
      <c r="I583" s="120"/>
      <c r="J583" s="58"/>
      <c r="K583" s="121"/>
      <c r="L583" s="120"/>
      <c r="M583" s="58"/>
      <c r="N583" s="121"/>
      <c r="O583" s="120"/>
      <c r="P583" s="62"/>
      <c r="Q583" s="88"/>
      <c r="R583" s="89"/>
      <c r="S583" s="58"/>
      <c r="T583" s="121"/>
      <c r="U583" s="120"/>
      <c r="V583" s="58"/>
      <c r="W583" s="121"/>
      <c r="X583" s="61"/>
      <c r="Y583" s="54"/>
      <c r="Z583" s="36"/>
      <c r="AB583" s="219"/>
      <c r="AC583" s="220"/>
    </row>
    <row r="584" spans="1:29" ht="24.95" customHeight="1" x14ac:dyDescent="0.25">
      <c r="A584" s="116" t="s">
        <v>37</v>
      </c>
      <c r="B584" s="117"/>
      <c r="C584" s="114"/>
      <c r="D584" s="115"/>
      <c r="E584" s="172"/>
      <c r="F584" s="173"/>
      <c r="G584" s="174">
        <f>F584-E584</f>
        <v>0</v>
      </c>
      <c r="H584" s="172"/>
      <c r="I584" s="173"/>
      <c r="J584" s="172">
        <f>I584-H584</f>
        <v>0</v>
      </c>
      <c r="K584" s="175"/>
      <c r="L584" s="173"/>
      <c r="M584" s="176">
        <f>L584-K584</f>
        <v>0</v>
      </c>
      <c r="N584" s="175"/>
      <c r="O584" s="173"/>
      <c r="P584" s="177">
        <f>O584-N584</f>
        <v>0</v>
      </c>
      <c r="Q584" s="172"/>
      <c r="R584" s="173"/>
      <c r="S584" s="176">
        <f>R584-Q584</f>
        <v>0</v>
      </c>
      <c r="T584" s="175"/>
      <c r="U584" s="173"/>
      <c r="V584" s="174">
        <f>U584-T584</f>
        <v>0</v>
      </c>
      <c r="W584" s="172"/>
      <c r="X584" s="173"/>
      <c r="Y584" s="54">
        <f>X584-W584</f>
        <v>0</v>
      </c>
      <c r="Z584" s="36">
        <f>(Y584+V584+S584+P584+J584+G584+M584)*24</f>
        <v>0</v>
      </c>
      <c r="AB584" s="219"/>
      <c r="AC584" s="220"/>
    </row>
    <row r="585" spans="1:29" ht="24.95" customHeight="1" thickBot="1" x14ac:dyDescent="0.3">
      <c r="A585" s="84"/>
      <c r="B585" s="85"/>
      <c r="C585" s="86"/>
      <c r="D585" s="87"/>
      <c r="E585" s="122"/>
      <c r="F585" s="216"/>
      <c r="G585" s="58"/>
      <c r="H585" s="128"/>
      <c r="I585" s="120"/>
      <c r="J585" s="58"/>
      <c r="K585" s="121"/>
      <c r="L585" s="120"/>
      <c r="M585" s="58"/>
      <c r="N585" s="121"/>
      <c r="O585" s="120"/>
      <c r="P585" s="62"/>
      <c r="Q585" s="88"/>
      <c r="R585" s="89"/>
      <c r="S585" s="58"/>
      <c r="T585" s="121"/>
      <c r="U585" s="120"/>
      <c r="V585" s="58"/>
      <c r="W585" s="121"/>
      <c r="X585" s="61"/>
      <c r="Y585" s="54"/>
      <c r="Z585" s="36"/>
      <c r="AB585" s="219"/>
      <c r="AC585" s="220"/>
    </row>
    <row r="586" spans="1:29" ht="24.95" customHeight="1" x14ac:dyDescent="0.25">
      <c r="A586" s="116" t="s">
        <v>37</v>
      </c>
      <c r="B586" s="117"/>
      <c r="C586" s="114"/>
      <c r="D586" s="115"/>
      <c r="E586" s="172"/>
      <c r="F586" s="173"/>
      <c r="G586" s="174">
        <f>F586-E586</f>
        <v>0</v>
      </c>
      <c r="H586" s="172"/>
      <c r="I586" s="173"/>
      <c r="J586" s="172">
        <f>I586-H586</f>
        <v>0</v>
      </c>
      <c r="K586" s="175"/>
      <c r="L586" s="173"/>
      <c r="M586" s="176">
        <f>L586-K586</f>
        <v>0</v>
      </c>
      <c r="N586" s="175"/>
      <c r="O586" s="173"/>
      <c r="P586" s="177">
        <f>O586-N586</f>
        <v>0</v>
      </c>
      <c r="Q586" s="172"/>
      <c r="R586" s="173"/>
      <c r="S586" s="176">
        <f>R586-Q586</f>
        <v>0</v>
      </c>
      <c r="T586" s="175"/>
      <c r="U586" s="173"/>
      <c r="V586" s="174">
        <f>U586-T586</f>
        <v>0</v>
      </c>
      <c r="W586" s="172"/>
      <c r="X586" s="173"/>
      <c r="Y586" s="54">
        <f>X586-W586</f>
        <v>0</v>
      </c>
      <c r="Z586" s="36">
        <f>(Y586+V586+S586+P586+J586+G586+M586)*24</f>
        <v>0</v>
      </c>
      <c r="AB586" s="219"/>
      <c r="AC586" s="220"/>
    </row>
    <row r="587" spans="1:29" ht="24.95" customHeight="1" thickBot="1" x14ac:dyDescent="0.3">
      <c r="A587" s="84"/>
      <c r="B587" s="85"/>
      <c r="C587" s="86"/>
      <c r="D587" s="87"/>
      <c r="E587" s="122"/>
      <c r="F587" s="216"/>
      <c r="G587" s="58"/>
      <c r="H587" s="128"/>
      <c r="I587" s="120"/>
      <c r="J587" s="58"/>
      <c r="K587" s="121"/>
      <c r="L587" s="120"/>
      <c r="M587" s="58"/>
      <c r="N587" s="121"/>
      <c r="O587" s="120"/>
      <c r="P587" s="62"/>
      <c r="Q587" s="88"/>
      <c r="R587" s="89"/>
      <c r="S587" s="58"/>
      <c r="T587" s="121"/>
      <c r="U587" s="120"/>
      <c r="V587" s="58"/>
      <c r="W587" s="121"/>
      <c r="X587" s="61"/>
      <c r="Y587" s="54"/>
      <c r="Z587" s="36"/>
      <c r="AB587" s="219"/>
      <c r="AC587" s="220"/>
    </row>
    <row r="588" spans="1:29" ht="24.95" customHeight="1" x14ac:dyDescent="0.25">
      <c r="A588" s="116" t="s">
        <v>37</v>
      </c>
      <c r="B588" s="117"/>
      <c r="C588" s="114"/>
      <c r="D588" s="115"/>
      <c r="E588" s="172"/>
      <c r="F588" s="173"/>
      <c r="G588" s="174">
        <f>F588-E588</f>
        <v>0</v>
      </c>
      <c r="H588" s="172"/>
      <c r="I588" s="173"/>
      <c r="J588" s="172">
        <f>I588-H588</f>
        <v>0</v>
      </c>
      <c r="K588" s="175"/>
      <c r="L588" s="173"/>
      <c r="M588" s="176">
        <f>L588-K588</f>
        <v>0</v>
      </c>
      <c r="N588" s="175"/>
      <c r="O588" s="173"/>
      <c r="P588" s="177">
        <f>O588-N588</f>
        <v>0</v>
      </c>
      <c r="Q588" s="172"/>
      <c r="R588" s="173"/>
      <c r="S588" s="176">
        <f>R588-Q588</f>
        <v>0</v>
      </c>
      <c r="T588" s="175"/>
      <c r="U588" s="173"/>
      <c r="V588" s="174">
        <f>U588-T588</f>
        <v>0</v>
      </c>
      <c r="W588" s="172"/>
      <c r="X588" s="173"/>
      <c r="Y588" s="54">
        <f>X588-W588</f>
        <v>0</v>
      </c>
      <c r="Z588" s="36">
        <f>(Y588+V588+S588+P588+J588+G588+M588)*24</f>
        <v>0</v>
      </c>
      <c r="AB588" s="219"/>
      <c r="AC588" s="220"/>
    </row>
    <row r="589" spans="1:29" ht="24.95" customHeight="1" thickBot="1" x14ac:dyDescent="0.3">
      <c r="A589" s="84"/>
      <c r="B589" s="85"/>
      <c r="C589" s="86"/>
      <c r="D589" s="87"/>
      <c r="E589" s="122"/>
      <c r="F589" s="216"/>
      <c r="G589" s="58"/>
      <c r="H589" s="128"/>
      <c r="I589" s="120"/>
      <c r="J589" s="58"/>
      <c r="K589" s="121"/>
      <c r="L589" s="120"/>
      <c r="M589" s="58"/>
      <c r="N589" s="121"/>
      <c r="O589" s="120"/>
      <c r="P589" s="62"/>
      <c r="Q589" s="88"/>
      <c r="R589" s="89"/>
      <c r="S589" s="58"/>
      <c r="T589" s="121"/>
      <c r="U589" s="120"/>
      <c r="V589" s="58"/>
      <c r="W589" s="121"/>
      <c r="X589" s="61"/>
      <c r="Y589" s="54"/>
      <c r="Z589" s="36"/>
      <c r="AB589" s="219"/>
      <c r="AC589" s="220"/>
    </row>
    <row r="590" spans="1:29" ht="24.95" customHeight="1" x14ac:dyDescent="0.25">
      <c r="A590" s="34"/>
      <c r="B590" s="123"/>
      <c r="C590" s="124"/>
      <c r="D590" s="125" t="s">
        <v>0</v>
      </c>
      <c r="E590" s="127">
        <f>SUMPRODUCT((E536:E589&gt;=7.25/24)*(E536:E589&lt;=9.49/24))-SUMPRODUCT(--(E536:E589={"CP","FORM","AT","MAT","AM","EM"}))</f>
        <v>0</v>
      </c>
      <c r="F590" s="154"/>
      <c r="G590" s="155"/>
      <c r="H590" s="127">
        <f>SUMPRODUCT((H536:H589&gt;=7.25/24)*(H536:H589&lt;=9.49/24))-SUMPRODUCT(--(H536:H589={"CP","FORM","AT","MAT","AM","EM"}))</f>
        <v>0</v>
      </c>
      <c r="I590" s="155"/>
      <c r="J590" s="155"/>
      <c r="K590" s="127">
        <f>SUMPRODUCT((K536:K589&gt;=7.25/24)*(K536:K589&lt;=9.49/24))-SUMPRODUCT(--(K536:K589={"CP","FORM","AT","MAT","AM","EM"}))</f>
        <v>0</v>
      </c>
      <c r="L590" s="155"/>
      <c r="M590" s="155"/>
      <c r="N590" s="127">
        <f>SUMPRODUCT((N536:N589&gt;=7.25/24)*(N536:N589&lt;=9.49/24))-SUMPRODUCT(--(N536:N589={"CP","FORM","AT","MAT","AM","EM"}))</f>
        <v>0</v>
      </c>
      <c r="O590" s="155"/>
      <c r="P590" s="155"/>
      <c r="Q590" s="127">
        <f>SUMPRODUCT((Q536:Q589&gt;=7.25/24)*(Q536:Q589&lt;=9.49/24))-SUMPRODUCT(--(Q536:Q589={"CP","FORM","AT","MAT","AM","EM"}))</f>
        <v>0</v>
      </c>
      <c r="R590" s="155"/>
      <c r="S590" s="155"/>
      <c r="T590" s="127">
        <f>SUMPRODUCT((T536:T589&gt;=7.25/24)*(T536:T589&lt;=9.49/24))-SUMPRODUCT(--(T536:T589={"CP","FORM","AT","MAT","AM","EM"}))</f>
        <v>0</v>
      </c>
      <c r="U590" s="74"/>
      <c r="V590" s="74"/>
      <c r="W590" s="127">
        <f>SUMPRODUCT((W536:W589&gt;=7.25/24)*(W536:W589&lt;=9.49/24))-SUMPRODUCT(--(W536:W589={"CP","FORM","AT","MAT","AM","EM"}))</f>
        <v>0</v>
      </c>
      <c r="X590" s="155"/>
      <c r="AB590" s="219"/>
      <c r="AC590" s="220"/>
    </row>
    <row r="591" spans="1:29" ht="24.95" customHeight="1" x14ac:dyDescent="0.25">
      <c r="A591" s="34"/>
      <c r="B591" s="123"/>
      <c r="C591" s="124"/>
      <c r="D591" s="126" t="s">
        <v>1</v>
      </c>
      <c r="E591" s="127">
        <f>SUMPRODUCT((E536:E589&gt;=14/24)*(E536:E589&lt;=16/24))-SUMPRODUCT(--(F536:F589={"CP","FORM","AT","MAT","AM","EM"}))</f>
        <v>0</v>
      </c>
      <c r="F591" s="154"/>
      <c r="G591" s="155"/>
      <c r="H591" s="127">
        <f>SUMPRODUCT((H536:H589&gt;=14/24)*(H536:H589&lt;=16/24))-SUMPRODUCT(--(I536:I589={"CP","FORM","AT","MAT","AM","EM"}))</f>
        <v>0</v>
      </c>
      <c r="I591" s="155"/>
      <c r="J591" s="155"/>
      <c r="K591" s="127">
        <f>SUMPRODUCT((K536:K589&gt;=14/24)*(K536:K589&lt;=16/24))-SUMPRODUCT(--(L536:L589={"CP","FORM","AT","MAT","AM","EM"}))</f>
        <v>0</v>
      </c>
      <c r="L591" s="155"/>
      <c r="M591" s="155"/>
      <c r="N591" s="127">
        <f>SUMPRODUCT((N536:N589&gt;=14/24)*(N536:N589&lt;=16/24))-SUMPRODUCT(--(O536:O589={"CP","FORM","AT","MAT","AM","EM"}))</f>
        <v>0</v>
      </c>
      <c r="O591" s="155"/>
      <c r="P591" s="155"/>
      <c r="Q591" s="127">
        <f>SUMPRODUCT((Q536:Q589&gt;=14/24)*(Q536:Q589&lt;=16/24))-SUMPRODUCT(--(R536:R589={"CP","FORM","AT","MAT","AM","EM"}))</f>
        <v>0</v>
      </c>
      <c r="R591" s="155"/>
      <c r="S591" s="155"/>
      <c r="T591" s="127">
        <f>SUMPRODUCT((T536:T589&gt;=14/24)*(T536:T589&lt;=16/24))-SUMPRODUCT(--(U536:U589={"CP","FORM","AT","MAT","AM","EM"}))</f>
        <v>0</v>
      </c>
      <c r="U591" s="155"/>
      <c r="V591" s="155"/>
      <c r="W591" s="127">
        <f>SUMPRODUCT((W536:W589&gt;=14/24)*(W536:W589&lt;=16/24))-SUMPRODUCT(--(X536:X589={"CP","FORM","AT","MAT","AM","EM"}))</f>
        <v>0</v>
      </c>
      <c r="X591" s="155"/>
      <c r="AB591" s="219"/>
      <c r="AC591" s="220"/>
    </row>
    <row r="592" spans="1:29" ht="24.95" customHeight="1" x14ac:dyDescent="0.25">
      <c r="A592" s="33"/>
      <c r="B592" s="33"/>
      <c r="C592" s="33"/>
      <c r="D592" s="33"/>
      <c r="E592" s="33"/>
      <c r="F592" s="33"/>
      <c r="H592" s="33"/>
      <c r="I592" s="33"/>
      <c r="K592" s="33"/>
      <c r="L592" s="33"/>
      <c r="N592" s="33"/>
      <c r="O592" s="33"/>
      <c r="Q592" s="33"/>
      <c r="R592" s="33"/>
      <c r="T592" s="33"/>
      <c r="U592" s="33"/>
      <c r="W592" s="33"/>
      <c r="X592" s="33"/>
      <c r="AB592" s="219"/>
      <c r="AC592" s="220"/>
    </row>
    <row r="593" spans="1:29" ht="24.95" customHeight="1" thickBot="1" x14ac:dyDescent="0.3">
      <c r="A593" s="75" t="s">
        <v>38</v>
      </c>
      <c r="B593" s="34"/>
      <c r="C593" s="34"/>
      <c r="D593" s="34"/>
      <c r="E593" s="34"/>
      <c r="F593" s="34"/>
      <c r="H593" s="34"/>
      <c r="I593" s="34"/>
      <c r="K593" s="34"/>
      <c r="L593" s="34"/>
      <c r="N593" s="34"/>
      <c r="O593" s="34"/>
      <c r="Q593" s="34"/>
      <c r="R593" s="34"/>
      <c r="T593" s="34"/>
      <c r="U593" s="34"/>
      <c r="W593" s="34"/>
      <c r="X593" s="34"/>
      <c r="AB593" s="219"/>
      <c r="AC593" s="220"/>
    </row>
    <row r="594" spans="1:29" ht="24.95" customHeight="1" thickBot="1" x14ac:dyDescent="0.3">
      <c r="A594" s="218">
        <f>A535+1</f>
        <v>33</v>
      </c>
      <c r="B594" s="76" t="s">
        <v>2</v>
      </c>
      <c r="C594" s="76" t="s">
        <v>12</v>
      </c>
      <c r="D594" s="77" t="s">
        <v>4</v>
      </c>
      <c r="E594" s="226">
        <f>W535+1</f>
        <v>41862</v>
      </c>
      <c r="F594" s="227"/>
      <c r="G594" s="55"/>
      <c r="H594" s="226">
        <f>E594+1</f>
        <v>41863</v>
      </c>
      <c r="I594" s="227"/>
      <c r="J594" s="55"/>
      <c r="K594" s="226">
        <f>H594+1</f>
        <v>41864</v>
      </c>
      <c r="L594" s="227"/>
      <c r="M594" s="55"/>
      <c r="N594" s="228">
        <f>K594+1</f>
        <v>41865</v>
      </c>
      <c r="O594" s="229"/>
      <c r="P594" s="55"/>
      <c r="Q594" s="234">
        <f>N594+1</f>
        <v>41866</v>
      </c>
      <c r="R594" s="235"/>
      <c r="S594" s="55"/>
      <c r="T594" s="226">
        <f>Q594+1</f>
        <v>41867</v>
      </c>
      <c r="U594" s="227"/>
      <c r="V594" s="55"/>
      <c r="W594" s="226">
        <f>T594+1</f>
        <v>41868</v>
      </c>
      <c r="X594" s="227"/>
      <c r="Y594" s="51"/>
      <c r="Z594" s="37" t="s">
        <v>29</v>
      </c>
      <c r="AA594" s="220">
        <f>A594</f>
        <v>33</v>
      </c>
      <c r="AB594" s="220">
        <f>AA594+2</f>
        <v>35</v>
      </c>
      <c r="AC594" s="220">
        <f>AC535+1</f>
        <v>11</v>
      </c>
    </row>
    <row r="595" spans="1:29" ht="24.95" customHeight="1" x14ac:dyDescent="0.25">
      <c r="A595" s="78" t="s">
        <v>40</v>
      </c>
      <c r="B595" s="79" t="s">
        <v>13</v>
      </c>
      <c r="C595" s="80">
        <v>37</v>
      </c>
      <c r="D595" s="81">
        <v>1</v>
      </c>
      <c r="E595" s="172"/>
      <c r="F595" s="173"/>
      <c r="G595" s="169">
        <f>F595-E595</f>
        <v>0</v>
      </c>
      <c r="H595" s="163"/>
      <c r="I595" s="164"/>
      <c r="J595" s="163">
        <f>I595-H595</f>
        <v>0</v>
      </c>
      <c r="K595" s="156"/>
      <c r="L595" s="164"/>
      <c r="M595" s="170">
        <f>L595-K595</f>
        <v>0</v>
      </c>
      <c r="N595" s="156"/>
      <c r="O595" s="156"/>
      <c r="P595" s="171">
        <f>O595-N595</f>
        <v>0</v>
      </c>
      <c r="Q595" s="163"/>
      <c r="R595" s="164"/>
      <c r="S595" s="170">
        <f>R595-Q595</f>
        <v>0</v>
      </c>
      <c r="T595" s="156"/>
      <c r="U595" s="164"/>
      <c r="V595" s="169">
        <f>U595-T595</f>
        <v>0</v>
      </c>
      <c r="W595" s="163"/>
      <c r="X595" s="164"/>
      <c r="Y595" s="53">
        <f>X595-W595</f>
        <v>0</v>
      </c>
      <c r="Z595" s="36">
        <f>(Y595+V595+S595+P595+J595+G595+M595)*24</f>
        <v>0</v>
      </c>
      <c r="AB595" s="219"/>
      <c r="AC595" s="220"/>
    </row>
    <row r="596" spans="1:29" ht="24.95" customHeight="1" thickBot="1" x14ac:dyDescent="0.3">
      <c r="A596" s="84"/>
      <c r="B596" s="85"/>
      <c r="C596" s="86"/>
      <c r="D596" s="87"/>
      <c r="E596" s="157"/>
      <c r="F596" s="158"/>
      <c r="G596" s="159"/>
      <c r="H596" s="157"/>
      <c r="I596" s="158"/>
      <c r="J596" s="157"/>
      <c r="K596" s="160"/>
      <c r="L596" s="158"/>
      <c r="M596" s="161"/>
      <c r="N596" s="160"/>
      <c r="O596" s="160"/>
      <c r="P596" s="162"/>
      <c r="Q596" s="157"/>
      <c r="R596" s="158"/>
      <c r="S596" s="161"/>
      <c r="T596" s="160"/>
      <c r="U596" s="158"/>
      <c r="V596" s="159"/>
      <c r="W596" s="157"/>
      <c r="X596" s="158"/>
      <c r="Y596" s="54"/>
      <c r="Z596" s="36"/>
      <c r="AB596" s="219"/>
      <c r="AC596" s="220"/>
    </row>
    <row r="597" spans="1:29" ht="24.95" customHeight="1" thickBot="1" x14ac:dyDescent="0.3">
      <c r="A597" s="91" t="s">
        <v>35</v>
      </c>
      <c r="B597" s="92" t="s">
        <v>10</v>
      </c>
      <c r="C597" s="93">
        <v>37</v>
      </c>
      <c r="D597" s="94">
        <v>1</v>
      </c>
      <c r="E597" s="163"/>
      <c r="F597" s="164"/>
      <c r="G597" s="169">
        <f>F597-E597</f>
        <v>0</v>
      </c>
      <c r="H597" s="163"/>
      <c r="I597" s="164"/>
      <c r="J597" s="163">
        <f>I597-H597</f>
        <v>0</v>
      </c>
      <c r="K597" s="156"/>
      <c r="L597" s="156"/>
      <c r="M597" s="169">
        <f>L597-K597</f>
        <v>0</v>
      </c>
      <c r="N597" s="172"/>
      <c r="O597" s="210"/>
      <c r="P597" s="171">
        <f>O597-N597</f>
        <v>0</v>
      </c>
      <c r="Q597" s="163"/>
      <c r="R597" s="164"/>
      <c r="S597" s="170">
        <f>R597-Q597</f>
        <v>0</v>
      </c>
      <c r="T597" s="156"/>
      <c r="U597" s="164"/>
      <c r="V597" s="181">
        <f>U597-T597</f>
        <v>0</v>
      </c>
      <c r="W597" s="172"/>
      <c r="X597" s="173"/>
      <c r="Y597" s="54">
        <f>X597-W597</f>
        <v>0</v>
      </c>
      <c r="Z597" s="36">
        <f>(Y597+V597+S597+P597+J597+G597+M597)*24</f>
        <v>0</v>
      </c>
      <c r="AB597" s="219"/>
      <c r="AC597" s="220"/>
    </row>
    <row r="598" spans="1:29" ht="24.95" customHeight="1" thickBot="1" x14ac:dyDescent="0.3">
      <c r="A598" s="84"/>
      <c r="B598" s="85"/>
      <c r="C598" s="86"/>
      <c r="D598" s="87"/>
      <c r="E598" s="157"/>
      <c r="F598" s="158"/>
      <c r="G598" s="165"/>
      <c r="H598" s="157"/>
      <c r="I598" s="158"/>
      <c r="J598" s="157"/>
      <c r="K598" s="160"/>
      <c r="L598" s="160"/>
      <c r="M598" s="159"/>
      <c r="N598" s="157"/>
      <c r="O598" s="211"/>
      <c r="P598" s="162"/>
      <c r="Q598" s="157"/>
      <c r="R598" s="158"/>
      <c r="S598" s="161"/>
      <c r="T598" s="160"/>
      <c r="U598" s="158"/>
      <c r="V598" s="166"/>
      <c r="W598" s="167"/>
      <c r="X598" s="168"/>
      <c r="Y598" s="54"/>
      <c r="Z598" s="36"/>
      <c r="AB598" s="219"/>
      <c r="AC598" s="220"/>
    </row>
    <row r="599" spans="1:29" ht="24.95" customHeight="1" x14ac:dyDescent="0.25">
      <c r="A599" s="96" t="s">
        <v>41</v>
      </c>
      <c r="B599" s="79" t="s">
        <v>22</v>
      </c>
      <c r="C599" s="97">
        <v>37</v>
      </c>
      <c r="D599" s="98">
        <v>1</v>
      </c>
      <c r="E599" s="175"/>
      <c r="F599" s="173"/>
      <c r="G599" s="174">
        <f>F599-E599</f>
        <v>0</v>
      </c>
      <c r="H599" s="172"/>
      <c r="I599" s="173"/>
      <c r="J599" s="172">
        <f>I599-H599</f>
        <v>0</v>
      </c>
      <c r="K599" s="175"/>
      <c r="L599" s="173"/>
      <c r="M599" s="176">
        <f>L599-K599</f>
        <v>0</v>
      </c>
      <c r="N599" s="175"/>
      <c r="O599" s="175"/>
      <c r="P599" s="177">
        <f>O599-N599</f>
        <v>0</v>
      </c>
      <c r="Q599" s="172"/>
      <c r="R599" s="173"/>
      <c r="S599" s="176">
        <f>R599-Q599</f>
        <v>0</v>
      </c>
      <c r="T599" s="175"/>
      <c r="U599" s="173"/>
      <c r="V599" s="174">
        <f>U599-T599</f>
        <v>0</v>
      </c>
      <c r="W599" s="172"/>
      <c r="X599" s="173"/>
      <c r="Y599" s="54">
        <f>X599-W599</f>
        <v>0</v>
      </c>
      <c r="Z599" s="36">
        <f>(Y599+V599+S599+P599+J599+G599+M599)*24</f>
        <v>0</v>
      </c>
      <c r="AB599" s="219"/>
      <c r="AC599" s="220"/>
    </row>
    <row r="600" spans="1:29" ht="24.95" customHeight="1" thickBot="1" x14ac:dyDescent="0.3">
      <c r="A600" s="84"/>
      <c r="B600" s="85"/>
      <c r="C600" s="86"/>
      <c r="D600" s="87"/>
      <c r="E600" s="160"/>
      <c r="F600" s="158"/>
      <c r="G600" s="159"/>
      <c r="H600" s="157"/>
      <c r="I600" s="158"/>
      <c r="J600" s="157"/>
      <c r="K600" s="160"/>
      <c r="L600" s="158"/>
      <c r="M600" s="161"/>
      <c r="N600" s="160"/>
      <c r="O600" s="160"/>
      <c r="P600" s="162"/>
      <c r="Q600" s="157"/>
      <c r="R600" s="158"/>
      <c r="S600" s="161"/>
      <c r="T600" s="160"/>
      <c r="U600" s="158"/>
      <c r="V600" s="159"/>
      <c r="W600" s="157"/>
      <c r="X600" s="158"/>
      <c r="Y600" s="54"/>
      <c r="Z600" s="36"/>
      <c r="AB600" s="219"/>
      <c r="AC600" s="220"/>
    </row>
    <row r="601" spans="1:29" ht="24.95" customHeight="1" x14ac:dyDescent="0.25">
      <c r="A601" s="78" t="s">
        <v>42</v>
      </c>
      <c r="B601" s="99" t="s">
        <v>13</v>
      </c>
      <c r="C601" s="80">
        <v>37</v>
      </c>
      <c r="D601" s="81">
        <v>1</v>
      </c>
      <c r="E601" s="172"/>
      <c r="F601" s="173"/>
      <c r="G601" s="174">
        <f>F601-E601</f>
        <v>0</v>
      </c>
      <c r="H601" s="172"/>
      <c r="I601" s="173"/>
      <c r="J601" s="172">
        <f>I601-H601</f>
        <v>0</v>
      </c>
      <c r="K601" s="175"/>
      <c r="L601" s="173"/>
      <c r="M601" s="176">
        <f>L601-K601</f>
        <v>0</v>
      </c>
      <c r="N601" s="175"/>
      <c r="O601" s="212"/>
      <c r="P601" s="177">
        <f>O601-N601</f>
        <v>0</v>
      </c>
      <c r="Q601" s="172"/>
      <c r="R601" s="173"/>
      <c r="S601" s="176">
        <f>R601-Q601</f>
        <v>0</v>
      </c>
      <c r="T601" s="175"/>
      <c r="U601" s="173"/>
      <c r="V601" s="174">
        <f>U601-T601</f>
        <v>0</v>
      </c>
      <c r="W601" s="172"/>
      <c r="X601" s="173"/>
      <c r="Y601" s="54">
        <f>X601-W601</f>
        <v>0</v>
      </c>
      <c r="Z601" s="36">
        <f>(Y601+V601+S601+P601+J601+G601+M601)*24</f>
        <v>0</v>
      </c>
      <c r="AB601" s="219"/>
      <c r="AC601" s="220"/>
    </row>
    <row r="602" spans="1:29" ht="24.95" customHeight="1" thickBot="1" x14ac:dyDescent="0.3">
      <c r="A602" s="84"/>
      <c r="B602" s="85"/>
      <c r="C602" s="86"/>
      <c r="D602" s="87"/>
      <c r="E602" s="157"/>
      <c r="F602" s="158"/>
      <c r="G602" s="159"/>
      <c r="H602" s="157"/>
      <c r="I602" s="158"/>
      <c r="J602" s="157"/>
      <c r="K602" s="160"/>
      <c r="L602" s="158"/>
      <c r="M602" s="161"/>
      <c r="N602" s="160"/>
      <c r="O602" s="211"/>
      <c r="P602" s="162"/>
      <c r="Q602" s="157"/>
      <c r="R602" s="158"/>
      <c r="S602" s="161"/>
      <c r="T602" s="160"/>
      <c r="U602" s="158"/>
      <c r="V602" s="159"/>
      <c r="W602" s="157"/>
      <c r="X602" s="158"/>
      <c r="Y602" s="54"/>
      <c r="Z602" s="36"/>
      <c r="AB602" s="219"/>
      <c r="AC602" s="220"/>
    </row>
    <row r="603" spans="1:29" ht="24.95" customHeight="1" x14ac:dyDescent="0.25">
      <c r="A603" s="100" t="s">
        <v>43</v>
      </c>
      <c r="B603" s="101" t="s">
        <v>3</v>
      </c>
      <c r="C603" s="102">
        <v>37</v>
      </c>
      <c r="D603" s="103">
        <v>1</v>
      </c>
      <c r="E603" s="163"/>
      <c r="F603" s="164"/>
      <c r="G603" s="169">
        <f>F603-E603</f>
        <v>0</v>
      </c>
      <c r="H603" s="163"/>
      <c r="I603" s="164"/>
      <c r="J603" s="163">
        <f>I603-H603</f>
        <v>0</v>
      </c>
      <c r="K603" s="156"/>
      <c r="L603" s="164"/>
      <c r="M603" s="170">
        <f>L603-K603</f>
        <v>0</v>
      </c>
      <c r="N603" s="156"/>
      <c r="O603" s="156"/>
      <c r="P603" s="171">
        <f>O603-N603</f>
        <v>0</v>
      </c>
      <c r="Q603" s="163"/>
      <c r="R603" s="164"/>
      <c r="S603" s="170">
        <f>R603-Q603</f>
        <v>0</v>
      </c>
      <c r="T603" s="156"/>
      <c r="U603" s="164"/>
      <c r="V603" s="169">
        <f>U603-T603</f>
        <v>0</v>
      </c>
      <c r="W603" s="163"/>
      <c r="X603" s="164"/>
      <c r="Y603" s="54">
        <f>X603-W603</f>
        <v>0</v>
      </c>
      <c r="Z603" s="36">
        <f>(Y603+V603+S603+P603+J603+G603+M603)*24</f>
        <v>0</v>
      </c>
      <c r="AB603" s="219"/>
      <c r="AC603" s="220"/>
    </row>
    <row r="604" spans="1:29" ht="24.95" customHeight="1" thickBot="1" x14ac:dyDescent="0.3">
      <c r="A604" s="84"/>
      <c r="B604" s="85"/>
      <c r="C604" s="86"/>
      <c r="D604" s="87"/>
      <c r="E604" s="157"/>
      <c r="F604" s="158"/>
      <c r="G604" s="159"/>
      <c r="H604" s="157"/>
      <c r="I604" s="158"/>
      <c r="J604" s="157"/>
      <c r="K604" s="160"/>
      <c r="L604" s="158"/>
      <c r="M604" s="161"/>
      <c r="N604" s="160"/>
      <c r="O604" s="160"/>
      <c r="P604" s="162"/>
      <c r="Q604" s="157"/>
      <c r="R604" s="158"/>
      <c r="S604" s="161"/>
      <c r="T604" s="160"/>
      <c r="U604" s="158"/>
      <c r="V604" s="159"/>
      <c r="W604" s="157"/>
      <c r="X604" s="158"/>
      <c r="Y604" s="54"/>
      <c r="Z604" s="36"/>
      <c r="AB604" s="219"/>
      <c r="AC604" s="220"/>
    </row>
    <row r="605" spans="1:29" ht="24.95" customHeight="1" x14ac:dyDescent="0.25">
      <c r="A605" s="100" t="s">
        <v>44</v>
      </c>
      <c r="B605" s="101" t="s">
        <v>24</v>
      </c>
      <c r="C605" s="102">
        <v>37</v>
      </c>
      <c r="D605" s="103">
        <v>1</v>
      </c>
      <c r="E605" s="172"/>
      <c r="F605" s="173"/>
      <c r="G605" s="174">
        <f>F605-E605</f>
        <v>0</v>
      </c>
      <c r="H605" s="172"/>
      <c r="I605" s="173"/>
      <c r="J605" s="172">
        <f>I605-H605</f>
        <v>0</v>
      </c>
      <c r="K605" s="163"/>
      <c r="L605" s="164"/>
      <c r="M605" s="176">
        <f>L605-K605</f>
        <v>0</v>
      </c>
      <c r="N605" s="175"/>
      <c r="O605" s="175"/>
      <c r="P605" s="177">
        <f>O605-N605</f>
        <v>0</v>
      </c>
      <c r="Q605" s="163"/>
      <c r="R605" s="164"/>
      <c r="S605" s="176">
        <f>R605-Q605</f>
        <v>0</v>
      </c>
      <c r="T605" s="156"/>
      <c r="U605" s="164"/>
      <c r="V605" s="174">
        <f>U605-T605</f>
        <v>0</v>
      </c>
      <c r="W605" s="172"/>
      <c r="X605" s="173"/>
      <c r="Y605" s="54">
        <f>X605-W605</f>
        <v>0</v>
      </c>
      <c r="Z605" s="36">
        <f>(Y605+V605+S605+P605+J605+G605+M605)*24</f>
        <v>0</v>
      </c>
      <c r="AB605" s="219"/>
      <c r="AC605" s="220"/>
    </row>
    <row r="606" spans="1:29" ht="24.95" customHeight="1" thickBot="1" x14ac:dyDescent="0.3">
      <c r="A606" s="104" t="s">
        <v>25</v>
      </c>
      <c r="B606" s="85"/>
      <c r="C606" s="86"/>
      <c r="D606" s="87"/>
      <c r="E606" s="157"/>
      <c r="F606" s="158"/>
      <c r="G606" s="159"/>
      <c r="H606" s="157"/>
      <c r="I606" s="158"/>
      <c r="J606" s="157"/>
      <c r="K606" s="160"/>
      <c r="L606" s="158"/>
      <c r="M606" s="161"/>
      <c r="N606" s="160"/>
      <c r="O606" s="160"/>
      <c r="P606" s="162"/>
      <c r="Q606" s="157"/>
      <c r="R606" s="158"/>
      <c r="S606" s="161"/>
      <c r="T606" s="160"/>
      <c r="U606" s="158"/>
      <c r="V606" s="178"/>
      <c r="W606" s="157"/>
      <c r="X606" s="158"/>
      <c r="Y606" s="54"/>
      <c r="Z606" s="36"/>
      <c r="AB606" s="219"/>
      <c r="AC606" s="220"/>
    </row>
    <row r="607" spans="1:29" ht="24.95" customHeight="1" x14ac:dyDescent="0.25">
      <c r="A607" s="78" t="s">
        <v>45</v>
      </c>
      <c r="B607" s="99" t="s">
        <v>10</v>
      </c>
      <c r="C607" s="80">
        <v>37</v>
      </c>
      <c r="D607" s="81">
        <v>1</v>
      </c>
      <c r="E607" s="163"/>
      <c r="F607" s="164"/>
      <c r="G607" s="169">
        <f>F607-E607</f>
        <v>0</v>
      </c>
      <c r="H607" s="163"/>
      <c r="I607" s="164"/>
      <c r="J607" s="163">
        <f>I607-H607</f>
        <v>0</v>
      </c>
      <c r="K607" s="163"/>
      <c r="L607" s="164"/>
      <c r="M607" s="170">
        <f>L607-K607</f>
        <v>0</v>
      </c>
      <c r="N607" s="163"/>
      <c r="O607" s="164"/>
      <c r="P607" s="171">
        <f>O607-N607</f>
        <v>0</v>
      </c>
      <c r="Q607" s="163"/>
      <c r="R607" s="164"/>
      <c r="S607" s="170">
        <f>R607-Q607</f>
        <v>0</v>
      </c>
      <c r="T607" s="156"/>
      <c r="U607" s="164"/>
      <c r="V607" s="169">
        <f>U607-T607</f>
        <v>0</v>
      </c>
      <c r="W607" s="163"/>
      <c r="X607" s="164"/>
      <c r="Y607" s="54">
        <f>X607-W607</f>
        <v>0</v>
      </c>
      <c r="Z607" s="36">
        <f>(Y607+V607+S607+P607+J607+G607+M607)*24</f>
        <v>0</v>
      </c>
      <c r="AB607" s="219"/>
      <c r="AC607" s="220"/>
    </row>
    <row r="608" spans="1:29" ht="24.95" customHeight="1" thickBot="1" x14ac:dyDescent="0.3">
      <c r="A608" s="84"/>
      <c r="B608" s="85"/>
      <c r="C608" s="86"/>
      <c r="D608" s="87"/>
      <c r="E608" s="213"/>
      <c r="F608" s="158"/>
      <c r="G608" s="159"/>
      <c r="H608" s="213"/>
      <c r="I608" s="158"/>
      <c r="J608" s="157"/>
      <c r="K608" s="213"/>
      <c r="L608" s="158"/>
      <c r="M608" s="161"/>
      <c r="N608" s="213"/>
      <c r="O608" s="158"/>
      <c r="P608" s="162"/>
      <c r="Q608" s="160"/>
      <c r="R608" s="158"/>
      <c r="S608" s="161"/>
      <c r="T608" s="160"/>
      <c r="U608" s="158"/>
      <c r="V608" s="159"/>
      <c r="W608" s="157"/>
      <c r="X608" s="158"/>
      <c r="Y608" s="54"/>
      <c r="Z608" s="36"/>
      <c r="AB608" s="219"/>
      <c r="AC608" s="220"/>
    </row>
    <row r="609" spans="1:29" ht="24.95" customHeight="1" x14ac:dyDescent="0.25">
      <c r="A609" s="78" t="s">
        <v>46</v>
      </c>
      <c r="B609" s="99" t="s">
        <v>10</v>
      </c>
      <c r="C609" s="80">
        <v>37</v>
      </c>
      <c r="D609" s="98">
        <v>1</v>
      </c>
      <c r="E609" s="163"/>
      <c r="F609" s="164"/>
      <c r="G609" s="169">
        <f>F609-E609</f>
        <v>0</v>
      </c>
      <c r="H609" s="163"/>
      <c r="I609" s="164"/>
      <c r="J609" s="163">
        <f>I609-H609</f>
        <v>0</v>
      </c>
      <c r="K609" s="156"/>
      <c r="L609" s="164"/>
      <c r="M609" s="170">
        <f>L609-K609</f>
        <v>0</v>
      </c>
      <c r="N609" s="156"/>
      <c r="O609" s="210"/>
      <c r="P609" s="171">
        <f>O609-N609</f>
        <v>0</v>
      </c>
      <c r="Q609" s="163"/>
      <c r="R609" s="164"/>
      <c r="S609" s="170">
        <f>R609-Q609</f>
        <v>0</v>
      </c>
      <c r="T609" s="156"/>
      <c r="U609" s="164"/>
      <c r="V609" s="169">
        <f>U609-T609</f>
        <v>0</v>
      </c>
      <c r="W609" s="163"/>
      <c r="X609" s="164"/>
      <c r="Y609" s="54">
        <f>X609-W609</f>
        <v>0</v>
      </c>
      <c r="Z609" s="36">
        <f>(Y609+V609+S609+P609+J609+G609+M609)*24</f>
        <v>0</v>
      </c>
      <c r="AB609" s="219"/>
      <c r="AC609" s="220"/>
    </row>
    <row r="610" spans="1:29" ht="24.95" customHeight="1" thickBot="1" x14ac:dyDescent="0.3">
      <c r="A610" s="84"/>
      <c r="B610" s="85"/>
      <c r="C610" s="86"/>
      <c r="D610" s="87"/>
      <c r="E610" s="157"/>
      <c r="F610" s="158"/>
      <c r="G610" s="159"/>
      <c r="H610" s="157"/>
      <c r="I610" s="158"/>
      <c r="J610" s="157"/>
      <c r="K610" s="160"/>
      <c r="L610" s="158"/>
      <c r="M610" s="161"/>
      <c r="N610" s="160"/>
      <c r="O610" s="211"/>
      <c r="P610" s="162"/>
      <c r="Q610" s="157"/>
      <c r="R610" s="158"/>
      <c r="S610" s="161"/>
      <c r="T610" s="160"/>
      <c r="U610" s="158"/>
      <c r="V610" s="159"/>
      <c r="W610" s="157"/>
      <c r="X610" s="158"/>
      <c r="Y610" s="54"/>
      <c r="Z610" s="36"/>
      <c r="AB610" s="219"/>
      <c r="AC610" s="220"/>
    </row>
    <row r="611" spans="1:29" ht="24.95" customHeight="1" x14ac:dyDescent="0.25">
      <c r="A611" s="105" t="s">
        <v>47</v>
      </c>
      <c r="B611" s="106" t="s">
        <v>21</v>
      </c>
      <c r="C611" s="107">
        <v>37</v>
      </c>
      <c r="D611" s="108">
        <v>0.5</v>
      </c>
      <c r="E611" s="163"/>
      <c r="F611" s="164"/>
      <c r="G611" s="169">
        <f>F611-E611</f>
        <v>0</v>
      </c>
      <c r="H611" s="163"/>
      <c r="I611" s="164"/>
      <c r="J611" s="163">
        <f>I611-H611</f>
        <v>0</v>
      </c>
      <c r="K611" s="175"/>
      <c r="L611" s="173"/>
      <c r="M611" s="170">
        <f>L611-K611</f>
        <v>0</v>
      </c>
      <c r="N611" s="156"/>
      <c r="O611" s="210"/>
      <c r="P611" s="171">
        <f>O611-N611</f>
        <v>0</v>
      </c>
      <c r="Q611" s="163"/>
      <c r="R611" s="164"/>
      <c r="S611" s="170">
        <f>R611-Q611</f>
        <v>0</v>
      </c>
      <c r="T611" s="175"/>
      <c r="U611" s="173"/>
      <c r="V611" s="174">
        <f>U611-T611</f>
        <v>0</v>
      </c>
      <c r="W611" s="172"/>
      <c r="X611" s="173"/>
      <c r="Y611" s="54">
        <f>X611-W611</f>
        <v>0</v>
      </c>
      <c r="Z611" s="36">
        <f>(Y611+V611+S611+P611+J611+G611+M611)*24</f>
        <v>0</v>
      </c>
      <c r="AB611" s="219"/>
      <c r="AC611" s="220"/>
    </row>
    <row r="612" spans="1:29" ht="24.95" customHeight="1" thickBot="1" x14ac:dyDescent="0.3">
      <c r="A612" s="109" t="s">
        <v>23</v>
      </c>
      <c r="B612" s="85"/>
      <c r="C612" s="110"/>
      <c r="D612" s="87"/>
      <c r="E612" s="157"/>
      <c r="F612" s="158"/>
      <c r="G612" s="159"/>
      <c r="H612" s="214"/>
      <c r="I612" s="158"/>
      <c r="J612" s="157"/>
      <c r="K612" s="157"/>
      <c r="L612" s="158"/>
      <c r="M612" s="161"/>
      <c r="N612" s="157"/>
      <c r="O612" s="211"/>
      <c r="P612" s="162"/>
      <c r="Q612" s="214"/>
      <c r="R612" s="158"/>
      <c r="S612" s="161"/>
      <c r="T612" s="160"/>
      <c r="U612" s="158"/>
      <c r="V612" s="159"/>
      <c r="W612" s="157"/>
      <c r="X612" s="158"/>
      <c r="Y612" s="54"/>
      <c r="Z612" s="36"/>
      <c r="AB612" s="219"/>
      <c r="AC612" s="220"/>
    </row>
    <row r="613" spans="1:29" ht="24.95" customHeight="1" x14ac:dyDescent="0.25">
      <c r="A613" s="78" t="s">
        <v>48</v>
      </c>
      <c r="B613" s="99" t="s">
        <v>13</v>
      </c>
      <c r="C613" s="80">
        <v>37</v>
      </c>
      <c r="D613" s="81">
        <v>0.75</v>
      </c>
      <c r="E613" s="163"/>
      <c r="F613" s="164"/>
      <c r="G613" s="169">
        <f>F613-E613</f>
        <v>0</v>
      </c>
      <c r="H613" s="156"/>
      <c r="I613" s="164"/>
      <c r="J613" s="163">
        <f>I613-H613</f>
        <v>0</v>
      </c>
      <c r="K613" s="156"/>
      <c r="L613" s="164"/>
      <c r="M613" s="170">
        <f>L613-K613</f>
        <v>0</v>
      </c>
      <c r="N613" s="156"/>
      <c r="O613" s="156"/>
      <c r="P613" s="171">
        <f>O613-N613</f>
        <v>0</v>
      </c>
      <c r="Q613" s="163"/>
      <c r="R613" s="164"/>
      <c r="S613" s="170">
        <f>R613-Q613</f>
        <v>0</v>
      </c>
      <c r="T613" s="156"/>
      <c r="U613" s="164"/>
      <c r="V613" s="169">
        <f>U613-T613</f>
        <v>0</v>
      </c>
      <c r="W613" s="163"/>
      <c r="X613" s="164"/>
      <c r="Y613" s="54">
        <f>X613-W613</f>
        <v>0</v>
      </c>
      <c r="Z613" s="36">
        <f>(Y613+V613+S613+P613+J613+G613+M613)*24</f>
        <v>0</v>
      </c>
      <c r="AB613" s="219"/>
      <c r="AC613" s="220"/>
    </row>
    <row r="614" spans="1:29" ht="24.95" customHeight="1" thickBot="1" x14ac:dyDescent="0.3">
      <c r="A614" s="84"/>
      <c r="B614" s="85"/>
      <c r="C614" s="86"/>
      <c r="D614" s="87"/>
      <c r="E614" s="157"/>
      <c r="F614" s="158"/>
      <c r="G614" s="159"/>
      <c r="H614" s="160"/>
      <c r="I614" s="158"/>
      <c r="J614" s="157"/>
      <c r="K614" s="160"/>
      <c r="L614" s="158"/>
      <c r="M614" s="161"/>
      <c r="N614" s="160"/>
      <c r="O614" s="160"/>
      <c r="P614" s="162"/>
      <c r="Q614" s="160"/>
      <c r="R614" s="158"/>
      <c r="S614" s="161"/>
      <c r="T614" s="160"/>
      <c r="U614" s="158"/>
      <c r="V614" s="159"/>
      <c r="W614" s="157"/>
      <c r="X614" s="158"/>
      <c r="Y614" s="54"/>
      <c r="Z614" s="36"/>
      <c r="AB614" s="219"/>
      <c r="AC614" s="220"/>
    </row>
    <row r="615" spans="1:29" ht="24.95" customHeight="1" x14ac:dyDescent="0.25">
      <c r="A615" s="111" t="s">
        <v>49</v>
      </c>
      <c r="B615" s="79" t="s">
        <v>10</v>
      </c>
      <c r="C615" s="97">
        <v>37</v>
      </c>
      <c r="D615" s="98">
        <v>1</v>
      </c>
      <c r="E615" s="163"/>
      <c r="F615" s="164"/>
      <c r="G615" s="169">
        <f>F615-E615</f>
        <v>0</v>
      </c>
      <c r="H615" s="163"/>
      <c r="I615" s="164"/>
      <c r="J615" s="163">
        <f>I615-H615</f>
        <v>0</v>
      </c>
      <c r="K615" s="156"/>
      <c r="L615" s="164"/>
      <c r="M615" s="170">
        <f>L615-K615</f>
        <v>0</v>
      </c>
      <c r="N615" s="156"/>
      <c r="O615" s="156"/>
      <c r="P615" s="171">
        <f>O615-N615</f>
        <v>0</v>
      </c>
      <c r="Q615" s="163"/>
      <c r="R615" s="164"/>
      <c r="S615" s="170">
        <f>R615-Q615</f>
        <v>0</v>
      </c>
      <c r="T615" s="156"/>
      <c r="U615" s="164"/>
      <c r="V615" s="169">
        <f>U615-T615</f>
        <v>0</v>
      </c>
      <c r="W615" s="163"/>
      <c r="X615" s="164"/>
      <c r="Y615" s="54">
        <f>X615-W615</f>
        <v>0</v>
      </c>
      <c r="Z615" s="36">
        <f>(Y615+V615+S615+P615+J615+G615+M615)*24</f>
        <v>0</v>
      </c>
      <c r="AB615" s="219"/>
      <c r="AC615" s="220"/>
    </row>
    <row r="616" spans="1:29" ht="24.95" customHeight="1" thickBot="1" x14ac:dyDescent="0.3">
      <c r="A616" s="109"/>
      <c r="B616" s="85"/>
      <c r="C616" s="110"/>
      <c r="D616" s="87"/>
      <c r="E616" s="157"/>
      <c r="F616" s="158"/>
      <c r="G616" s="159"/>
      <c r="H616" s="157"/>
      <c r="I616" s="158"/>
      <c r="J616" s="157"/>
      <c r="K616" s="160"/>
      <c r="L616" s="158"/>
      <c r="M616" s="161"/>
      <c r="N616" s="160"/>
      <c r="O616" s="160"/>
      <c r="P616" s="162"/>
      <c r="Q616" s="157"/>
      <c r="R616" s="158"/>
      <c r="S616" s="161"/>
      <c r="T616" s="160"/>
      <c r="U616" s="158"/>
      <c r="V616" s="159"/>
      <c r="W616" s="160"/>
      <c r="X616" s="158"/>
      <c r="Y616" s="54"/>
      <c r="Z616" s="36"/>
      <c r="AB616" s="219"/>
      <c r="AC616" s="220"/>
    </row>
    <row r="617" spans="1:29" ht="24.95" customHeight="1" x14ac:dyDescent="0.25">
      <c r="A617" s="78" t="s">
        <v>50</v>
      </c>
      <c r="B617" s="99" t="s">
        <v>13</v>
      </c>
      <c r="C617" s="80">
        <v>37</v>
      </c>
      <c r="D617" s="81">
        <v>1</v>
      </c>
      <c r="E617" s="172"/>
      <c r="F617" s="173"/>
      <c r="G617" s="174">
        <f>F617-E617</f>
        <v>0</v>
      </c>
      <c r="H617" s="172"/>
      <c r="I617" s="173"/>
      <c r="J617" s="172">
        <f>I617-H617</f>
        <v>0</v>
      </c>
      <c r="K617" s="175"/>
      <c r="L617" s="173"/>
      <c r="M617" s="176">
        <f>L617-K617</f>
        <v>0</v>
      </c>
      <c r="N617" s="175"/>
      <c r="O617" s="212"/>
      <c r="P617" s="177">
        <f>O617-N617</f>
        <v>0</v>
      </c>
      <c r="Q617" s="172"/>
      <c r="R617" s="173"/>
      <c r="S617" s="176">
        <f>R617-Q617</f>
        <v>0</v>
      </c>
      <c r="T617" s="175"/>
      <c r="U617" s="173"/>
      <c r="V617" s="174">
        <f>U617-T617</f>
        <v>0</v>
      </c>
      <c r="W617" s="172"/>
      <c r="X617" s="173"/>
      <c r="Y617" s="54">
        <f>X617-W617</f>
        <v>0</v>
      </c>
      <c r="Z617" s="36">
        <f>(Y617+V617+S617+P617+J617+G617+M617)*24</f>
        <v>0</v>
      </c>
      <c r="AB617" s="219"/>
      <c r="AC617" s="220"/>
    </row>
    <row r="618" spans="1:29" ht="24.95" customHeight="1" thickBot="1" x14ac:dyDescent="0.3">
      <c r="A618" s="84"/>
      <c r="B618" s="85"/>
      <c r="C618" s="86"/>
      <c r="D618" s="87"/>
      <c r="E618" s="157"/>
      <c r="F618" s="158"/>
      <c r="G618" s="159"/>
      <c r="H618" s="157"/>
      <c r="I618" s="158"/>
      <c r="J618" s="157"/>
      <c r="K618" s="160"/>
      <c r="L618" s="158"/>
      <c r="M618" s="161"/>
      <c r="N618" s="160"/>
      <c r="O618" s="211"/>
      <c r="P618" s="162"/>
      <c r="Q618" s="157"/>
      <c r="R618" s="158"/>
      <c r="S618" s="161"/>
      <c r="T618" s="160"/>
      <c r="U618" s="158"/>
      <c r="V618" s="159"/>
      <c r="W618" s="160"/>
      <c r="X618" s="158"/>
      <c r="Y618" s="54"/>
      <c r="Z618" s="36"/>
      <c r="AB618" s="219"/>
      <c r="AC618" s="220"/>
    </row>
    <row r="619" spans="1:29" ht="24.95" customHeight="1" x14ac:dyDescent="0.25">
      <c r="A619" s="91" t="s">
        <v>0</v>
      </c>
      <c r="B619" s="79" t="s">
        <v>14</v>
      </c>
      <c r="C619" s="97">
        <v>37</v>
      </c>
      <c r="D619" s="98">
        <v>1</v>
      </c>
      <c r="E619" s="172"/>
      <c r="F619" s="173"/>
      <c r="G619" s="174">
        <f>F619-E619</f>
        <v>0</v>
      </c>
      <c r="H619" s="172"/>
      <c r="I619" s="173"/>
      <c r="J619" s="172">
        <f>I619-H619</f>
        <v>0</v>
      </c>
      <c r="K619" s="175"/>
      <c r="L619" s="173"/>
      <c r="M619" s="176">
        <f>L619-K619</f>
        <v>0</v>
      </c>
      <c r="N619" s="175"/>
      <c r="O619" s="175"/>
      <c r="P619" s="177">
        <f>O619-N619</f>
        <v>0</v>
      </c>
      <c r="Q619" s="172"/>
      <c r="R619" s="173"/>
      <c r="S619" s="176">
        <f>R619-Q619</f>
        <v>0</v>
      </c>
      <c r="T619" s="175"/>
      <c r="U619" s="173"/>
      <c r="V619" s="174">
        <f>U619-T619</f>
        <v>0</v>
      </c>
      <c r="W619" s="176"/>
      <c r="X619" s="173"/>
      <c r="Y619" s="54">
        <f>X619-W619</f>
        <v>0</v>
      </c>
      <c r="Z619" s="36">
        <f>(Y619+V619+S619+P619+J619+G619+M619)*24</f>
        <v>0</v>
      </c>
      <c r="AB619" s="219"/>
      <c r="AC619" s="220"/>
    </row>
    <row r="620" spans="1:29" ht="24.95" customHeight="1" thickBot="1" x14ac:dyDescent="0.3">
      <c r="A620" s="84"/>
      <c r="B620" s="85"/>
      <c r="C620" s="86"/>
      <c r="D620" s="87"/>
      <c r="E620" s="179"/>
      <c r="F620" s="180"/>
      <c r="G620" s="181"/>
      <c r="H620" s="179"/>
      <c r="I620" s="180"/>
      <c r="J620" s="179"/>
      <c r="K620" s="182"/>
      <c r="L620" s="180"/>
      <c r="M620" s="183"/>
      <c r="N620" s="182"/>
      <c r="O620" s="215"/>
      <c r="P620" s="184"/>
      <c r="Q620" s="179"/>
      <c r="R620" s="180"/>
      <c r="S620" s="183"/>
      <c r="T620" s="182"/>
      <c r="U620" s="168"/>
      <c r="V620" s="181"/>
      <c r="W620" s="183"/>
      <c r="X620" s="180"/>
      <c r="Y620" s="54"/>
      <c r="Z620" s="36"/>
      <c r="AB620" s="219"/>
      <c r="AC620" s="220"/>
    </row>
    <row r="621" spans="1:29" ht="24.95" customHeight="1" x14ac:dyDescent="0.25">
      <c r="A621" s="100" t="s">
        <v>51</v>
      </c>
      <c r="B621" s="106" t="s">
        <v>21</v>
      </c>
      <c r="C621" s="107">
        <v>37</v>
      </c>
      <c r="D621" s="108">
        <v>0.5</v>
      </c>
      <c r="E621" s="172"/>
      <c r="F621" s="173"/>
      <c r="G621" s="174">
        <f>F621-E621</f>
        <v>0</v>
      </c>
      <c r="H621" s="172"/>
      <c r="I621" s="173"/>
      <c r="J621" s="172">
        <f>I621-H621</f>
        <v>0</v>
      </c>
      <c r="K621" s="175"/>
      <c r="L621" s="173"/>
      <c r="M621" s="176">
        <f>L621-K621</f>
        <v>0</v>
      </c>
      <c r="N621" s="175"/>
      <c r="O621" s="175"/>
      <c r="P621" s="177">
        <f>O621-N621</f>
        <v>0</v>
      </c>
      <c r="Q621" s="172"/>
      <c r="R621" s="173"/>
      <c r="S621" s="176">
        <f>R621-Q621</f>
        <v>0</v>
      </c>
      <c r="T621" s="175"/>
      <c r="U621" s="173"/>
      <c r="V621" s="174">
        <f>U621-T621</f>
        <v>0</v>
      </c>
      <c r="W621" s="172"/>
      <c r="X621" s="173"/>
      <c r="Y621" s="54">
        <f>X621-W621</f>
        <v>0</v>
      </c>
      <c r="Z621" s="36">
        <f>(Y621+V621+S621+P621+J621+G621+M621)*24</f>
        <v>0</v>
      </c>
      <c r="AB621" s="219"/>
      <c r="AC621" s="220"/>
    </row>
    <row r="622" spans="1:29" ht="24.95" customHeight="1" thickBot="1" x14ac:dyDescent="0.3">
      <c r="A622" s="84" t="s">
        <v>23</v>
      </c>
      <c r="B622" s="85"/>
      <c r="C622" s="86"/>
      <c r="D622" s="87"/>
      <c r="E622" s="157"/>
      <c r="F622" s="158"/>
      <c r="G622" s="159"/>
      <c r="H622" s="157"/>
      <c r="I622" s="158"/>
      <c r="J622" s="157"/>
      <c r="K622" s="160"/>
      <c r="L622" s="158"/>
      <c r="M622" s="161"/>
      <c r="N622" s="160"/>
      <c r="O622" s="160"/>
      <c r="P622" s="162"/>
      <c r="Q622" s="157"/>
      <c r="R622" s="158"/>
      <c r="S622" s="161"/>
      <c r="T622" s="160"/>
      <c r="U622" s="158"/>
      <c r="V622" s="159"/>
      <c r="W622" s="160"/>
      <c r="X622" s="158"/>
      <c r="Y622" s="54"/>
      <c r="Z622" s="36"/>
      <c r="AB622" s="219"/>
      <c r="AC622" s="220"/>
    </row>
    <row r="623" spans="1:29" ht="24.95" customHeight="1" x14ac:dyDescent="0.25">
      <c r="A623" s="111" t="s">
        <v>52</v>
      </c>
      <c r="B623" s="79" t="s">
        <v>13</v>
      </c>
      <c r="C623" s="97">
        <v>37</v>
      </c>
      <c r="D623" s="98">
        <v>1</v>
      </c>
      <c r="E623" s="172"/>
      <c r="F623" s="173"/>
      <c r="G623" s="174">
        <f>F623-E623</f>
        <v>0</v>
      </c>
      <c r="H623" s="172"/>
      <c r="I623" s="173"/>
      <c r="J623" s="172">
        <f>I623-H623</f>
        <v>0</v>
      </c>
      <c r="K623" s="175"/>
      <c r="L623" s="173"/>
      <c r="M623" s="176">
        <f>L623-K623</f>
        <v>0</v>
      </c>
      <c r="N623" s="175"/>
      <c r="O623" s="212"/>
      <c r="P623" s="177">
        <f>O623-N623</f>
        <v>0</v>
      </c>
      <c r="Q623" s="172"/>
      <c r="R623" s="173"/>
      <c r="S623" s="176">
        <f>R623-Q623</f>
        <v>0</v>
      </c>
      <c r="T623" s="175"/>
      <c r="U623" s="173"/>
      <c r="V623" s="174">
        <f>U623-T623</f>
        <v>0</v>
      </c>
      <c r="W623" s="172"/>
      <c r="X623" s="173"/>
      <c r="Y623" s="56">
        <f>X623-W623</f>
        <v>0</v>
      </c>
      <c r="Z623" s="52">
        <f>(G623+J623+M623+P623+S623+V623+Y623)*24</f>
        <v>0</v>
      </c>
      <c r="AB623" s="219"/>
      <c r="AC623" s="220"/>
    </row>
    <row r="624" spans="1:29" ht="24.95" customHeight="1" thickBot="1" x14ac:dyDescent="0.3">
      <c r="A624" s="109"/>
      <c r="B624" s="85"/>
      <c r="C624" s="110"/>
      <c r="D624" s="87"/>
      <c r="E624" s="157"/>
      <c r="F624" s="158"/>
      <c r="G624" s="159"/>
      <c r="H624" s="157"/>
      <c r="I624" s="158"/>
      <c r="J624" s="157"/>
      <c r="K624" s="160"/>
      <c r="L624" s="158"/>
      <c r="M624" s="161"/>
      <c r="N624" s="160"/>
      <c r="O624" s="211"/>
      <c r="P624" s="162"/>
      <c r="Q624" s="157"/>
      <c r="R624" s="158"/>
      <c r="S624" s="161"/>
      <c r="T624" s="160"/>
      <c r="U624" s="158"/>
      <c r="V624" s="159"/>
      <c r="W624" s="160"/>
      <c r="X624" s="158"/>
      <c r="Y624" s="56"/>
      <c r="Z624" s="52"/>
      <c r="AB624" s="219"/>
      <c r="AC624" s="220"/>
    </row>
    <row r="625" spans="1:29" ht="24.95" customHeight="1" x14ac:dyDescent="0.25">
      <c r="A625" s="78" t="s">
        <v>53</v>
      </c>
      <c r="B625" s="99" t="s">
        <v>10</v>
      </c>
      <c r="C625" s="80">
        <v>37</v>
      </c>
      <c r="D625" s="81">
        <v>1</v>
      </c>
      <c r="E625" s="163"/>
      <c r="F625" s="164"/>
      <c r="G625" s="174">
        <f>F625-E625</f>
        <v>0</v>
      </c>
      <c r="H625" s="172"/>
      <c r="I625" s="173"/>
      <c r="J625" s="172">
        <f>I625-H625</f>
        <v>0</v>
      </c>
      <c r="K625" s="175"/>
      <c r="L625" s="173"/>
      <c r="M625" s="176">
        <f>L625-K625</f>
        <v>0</v>
      </c>
      <c r="N625" s="175"/>
      <c r="O625" s="212"/>
      <c r="P625" s="177">
        <f>O625-N625</f>
        <v>0</v>
      </c>
      <c r="Q625" s="172"/>
      <c r="R625" s="173"/>
      <c r="S625" s="176">
        <f>R625-Q625</f>
        <v>0</v>
      </c>
      <c r="T625" s="175"/>
      <c r="U625" s="173"/>
      <c r="V625" s="174">
        <f>U625-T625</f>
        <v>0</v>
      </c>
      <c r="W625" s="172"/>
      <c r="X625" s="173"/>
      <c r="Y625" s="54">
        <f>X625-W625</f>
        <v>0</v>
      </c>
      <c r="Z625" s="36">
        <f>(Y625+V625+S625+P625+J625+G625+M625)*24</f>
        <v>0</v>
      </c>
      <c r="AB625" s="219"/>
      <c r="AC625" s="220"/>
    </row>
    <row r="626" spans="1:29" ht="24.95" customHeight="1" thickBot="1" x14ac:dyDescent="0.3">
      <c r="A626" s="84"/>
      <c r="B626" s="85"/>
      <c r="C626" s="86"/>
      <c r="D626" s="87"/>
      <c r="E626" s="157"/>
      <c r="F626" s="158"/>
      <c r="G626" s="159"/>
      <c r="H626" s="157"/>
      <c r="I626" s="158"/>
      <c r="J626" s="157"/>
      <c r="K626" s="160"/>
      <c r="L626" s="158"/>
      <c r="M626" s="161"/>
      <c r="N626" s="160"/>
      <c r="O626" s="211"/>
      <c r="P626" s="162"/>
      <c r="Q626" s="157"/>
      <c r="R626" s="158"/>
      <c r="S626" s="161"/>
      <c r="T626" s="160"/>
      <c r="U626" s="158"/>
      <c r="V626" s="159"/>
      <c r="W626" s="157"/>
      <c r="X626" s="158"/>
      <c r="Y626" s="54"/>
      <c r="Z626" s="36"/>
      <c r="AB626" s="219"/>
      <c r="AC626" s="220"/>
    </row>
    <row r="627" spans="1:29" ht="24.95" customHeight="1" x14ac:dyDescent="0.25">
      <c r="A627" s="78" t="s">
        <v>54</v>
      </c>
      <c r="B627" s="99" t="s">
        <v>10</v>
      </c>
      <c r="C627" s="80">
        <v>37</v>
      </c>
      <c r="D627" s="81">
        <v>1</v>
      </c>
      <c r="E627" s="172"/>
      <c r="F627" s="173"/>
      <c r="G627" s="174">
        <f>F627-E627</f>
        <v>0</v>
      </c>
      <c r="H627" s="172"/>
      <c r="I627" s="173"/>
      <c r="J627" s="172">
        <f>I627-H627</f>
        <v>0</v>
      </c>
      <c r="K627" s="175"/>
      <c r="L627" s="173"/>
      <c r="M627" s="176">
        <f>L627-K627</f>
        <v>0</v>
      </c>
      <c r="N627" s="175"/>
      <c r="O627" s="175"/>
      <c r="P627" s="177">
        <f>O627-N627</f>
        <v>0</v>
      </c>
      <c r="Q627" s="172"/>
      <c r="R627" s="173"/>
      <c r="S627" s="176">
        <f>R627-Q627</f>
        <v>0</v>
      </c>
      <c r="T627" s="175"/>
      <c r="U627" s="173"/>
      <c r="V627" s="174">
        <f>U627-T627</f>
        <v>0</v>
      </c>
      <c r="W627" s="172"/>
      <c r="X627" s="173"/>
      <c r="Y627" s="54">
        <f>X627-W627</f>
        <v>0</v>
      </c>
      <c r="Z627" s="36">
        <f>(Y627+V627+S627+P627+J627+G627+M627)*24</f>
        <v>0</v>
      </c>
      <c r="AB627" s="219"/>
      <c r="AC627" s="220"/>
    </row>
    <row r="628" spans="1:29" ht="24.95" customHeight="1" thickBot="1" x14ac:dyDescent="0.3">
      <c r="A628" s="84"/>
      <c r="B628" s="85"/>
      <c r="C628" s="86"/>
      <c r="D628" s="87"/>
      <c r="E628" s="157"/>
      <c r="F628" s="158"/>
      <c r="G628" s="159"/>
      <c r="H628" s="157"/>
      <c r="I628" s="158"/>
      <c r="J628" s="157"/>
      <c r="K628" s="160"/>
      <c r="L628" s="158"/>
      <c r="M628" s="161"/>
      <c r="N628" s="160"/>
      <c r="O628" s="160"/>
      <c r="P628" s="162"/>
      <c r="Q628" s="157"/>
      <c r="R628" s="158"/>
      <c r="S628" s="161"/>
      <c r="T628" s="160"/>
      <c r="U628" s="158"/>
      <c r="V628" s="159"/>
      <c r="W628" s="157"/>
      <c r="X628" s="158"/>
      <c r="Y628" s="54"/>
      <c r="Z628" s="36"/>
      <c r="AB628" s="219"/>
      <c r="AC628" s="220"/>
    </row>
    <row r="629" spans="1:29" ht="24.95" customHeight="1" x14ac:dyDescent="0.25">
      <c r="A629" s="78" t="s">
        <v>55</v>
      </c>
      <c r="B629" s="99" t="s">
        <v>11</v>
      </c>
      <c r="C629" s="80">
        <v>37</v>
      </c>
      <c r="D629" s="81">
        <v>1</v>
      </c>
      <c r="E629" s="163"/>
      <c r="F629" s="164"/>
      <c r="G629" s="169">
        <f>F629-E629</f>
        <v>0</v>
      </c>
      <c r="H629" s="163"/>
      <c r="I629" s="164"/>
      <c r="J629" s="163">
        <f>I629-H629</f>
        <v>0</v>
      </c>
      <c r="K629" s="156"/>
      <c r="L629" s="164"/>
      <c r="M629" s="170">
        <f>L629-K629</f>
        <v>0</v>
      </c>
      <c r="N629" s="156"/>
      <c r="O629" s="156"/>
      <c r="P629" s="171">
        <f>O629-N629</f>
        <v>0</v>
      </c>
      <c r="Q629" s="163"/>
      <c r="R629" s="164"/>
      <c r="S629" s="170">
        <f>R629-Q629</f>
        <v>0</v>
      </c>
      <c r="T629" s="156"/>
      <c r="U629" s="164"/>
      <c r="V629" s="169">
        <f>U629-T629</f>
        <v>0</v>
      </c>
      <c r="W629" s="163"/>
      <c r="X629" s="164"/>
      <c r="Y629" s="56">
        <f>X629-W629</f>
        <v>0</v>
      </c>
      <c r="Z629" s="52">
        <f>(G629+J629+M629+P629+S629+V629+Y629)*24</f>
        <v>0</v>
      </c>
      <c r="AB629" s="219"/>
      <c r="AC629" s="220"/>
    </row>
    <row r="630" spans="1:29" ht="24.95" customHeight="1" thickBot="1" x14ac:dyDescent="0.3">
      <c r="A630" s="84"/>
      <c r="B630" s="85"/>
      <c r="C630" s="86"/>
      <c r="D630" s="87"/>
      <c r="E630" s="157"/>
      <c r="F630" s="158"/>
      <c r="G630" s="159"/>
      <c r="H630" s="157"/>
      <c r="I630" s="158"/>
      <c r="J630" s="157"/>
      <c r="K630" s="160"/>
      <c r="L630" s="158"/>
      <c r="M630" s="161"/>
      <c r="N630" s="160"/>
      <c r="O630" s="160"/>
      <c r="P630" s="162"/>
      <c r="Q630" s="157"/>
      <c r="R630" s="158"/>
      <c r="S630" s="161"/>
      <c r="T630" s="157"/>
      <c r="U630" s="158"/>
      <c r="V630" s="159"/>
      <c r="W630" s="157"/>
      <c r="X630" s="158"/>
      <c r="Y630" s="56"/>
      <c r="Z630" s="52"/>
      <c r="AB630" s="219"/>
      <c r="AC630" s="220"/>
    </row>
    <row r="631" spans="1:29" ht="24.95" customHeight="1" x14ac:dyDescent="0.25">
      <c r="A631" s="78" t="s">
        <v>1</v>
      </c>
      <c r="B631" s="99" t="s">
        <v>10</v>
      </c>
      <c r="C631" s="80">
        <v>37</v>
      </c>
      <c r="D631" s="81">
        <v>0.8</v>
      </c>
      <c r="E631" s="172"/>
      <c r="F631" s="173"/>
      <c r="G631" s="174">
        <f>F631-E631</f>
        <v>0</v>
      </c>
      <c r="H631" s="172"/>
      <c r="I631" s="173"/>
      <c r="J631" s="172">
        <f>I631-H631</f>
        <v>0</v>
      </c>
      <c r="K631" s="175"/>
      <c r="L631" s="173"/>
      <c r="M631" s="176">
        <f>L631-K631</f>
        <v>0</v>
      </c>
      <c r="N631" s="175"/>
      <c r="O631" s="212"/>
      <c r="P631" s="177">
        <f>O631-N631</f>
        <v>0</v>
      </c>
      <c r="Q631" s="172"/>
      <c r="R631" s="173"/>
      <c r="S631" s="176">
        <f>R631-Q631</f>
        <v>0</v>
      </c>
      <c r="T631" s="156"/>
      <c r="U631" s="164"/>
      <c r="V631" s="174">
        <f>U631-T631</f>
        <v>0</v>
      </c>
      <c r="W631" s="172"/>
      <c r="X631" s="173"/>
      <c r="Y631" s="54">
        <f>X631-W631</f>
        <v>0</v>
      </c>
      <c r="Z631" s="36">
        <f>(Y631+V631+S631+P631+J631+G631+M631)*24</f>
        <v>0</v>
      </c>
      <c r="AB631" s="219"/>
      <c r="AC631" s="220"/>
    </row>
    <row r="632" spans="1:29" ht="24.95" customHeight="1" thickBot="1" x14ac:dyDescent="0.3">
      <c r="A632" s="84"/>
      <c r="B632" s="85"/>
      <c r="C632" s="86"/>
      <c r="D632" s="87"/>
      <c r="E632" s="157"/>
      <c r="F632" s="158"/>
      <c r="G632" s="159"/>
      <c r="H632" s="157"/>
      <c r="I632" s="158"/>
      <c r="J632" s="157"/>
      <c r="K632" s="160"/>
      <c r="L632" s="158"/>
      <c r="M632" s="161"/>
      <c r="N632" s="160"/>
      <c r="O632" s="211"/>
      <c r="P632" s="162"/>
      <c r="Q632" s="157"/>
      <c r="R632" s="158"/>
      <c r="S632" s="161"/>
      <c r="T632" s="157"/>
      <c r="U632" s="158"/>
      <c r="V632" s="159"/>
      <c r="W632" s="157"/>
      <c r="X632" s="158"/>
      <c r="Y632" s="54"/>
      <c r="Z632" s="36"/>
      <c r="AB632" s="219"/>
      <c r="AC632" s="220"/>
    </row>
    <row r="633" spans="1:29" ht="24.95" customHeight="1" x14ac:dyDescent="0.25">
      <c r="A633" s="113" t="s">
        <v>56</v>
      </c>
      <c r="B633" s="101" t="s">
        <v>3</v>
      </c>
      <c r="C633" s="114">
        <v>37</v>
      </c>
      <c r="D633" s="115">
        <v>0.75</v>
      </c>
      <c r="E633" s="172"/>
      <c r="F633" s="173"/>
      <c r="G633" s="174">
        <f>F633-E633</f>
        <v>0</v>
      </c>
      <c r="H633" s="172"/>
      <c r="I633" s="173"/>
      <c r="J633" s="172">
        <f>I633-H633</f>
        <v>0</v>
      </c>
      <c r="K633" s="175"/>
      <c r="L633" s="173"/>
      <c r="M633" s="176">
        <f>L633-K633</f>
        <v>0</v>
      </c>
      <c r="N633" s="175"/>
      <c r="O633" s="175"/>
      <c r="P633" s="177">
        <f>O633-N633</f>
        <v>0</v>
      </c>
      <c r="Q633" s="172"/>
      <c r="R633" s="173"/>
      <c r="S633" s="176">
        <f>R633-Q633</f>
        <v>0</v>
      </c>
      <c r="T633" s="175"/>
      <c r="U633" s="175"/>
      <c r="V633" s="177">
        <f>U633-T633</f>
        <v>0</v>
      </c>
      <c r="W633" s="172"/>
      <c r="X633" s="173"/>
      <c r="Y633" s="54">
        <f>X633-W633</f>
        <v>0</v>
      </c>
      <c r="Z633" s="36">
        <f>(Y633+V633+S633+P633+J633+G633+M633)*24</f>
        <v>0</v>
      </c>
      <c r="AB633" s="219"/>
      <c r="AC633" s="220"/>
    </row>
    <row r="634" spans="1:29" ht="24.95" customHeight="1" thickBot="1" x14ac:dyDescent="0.3">
      <c r="A634" s="104"/>
      <c r="B634" s="85"/>
      <c r="C634" s="86"/>
      <c r="D634" s="87"/>
      <c r="E634" s="157"/>
      <c r="F634" s="158"/>
      <c r="G634" s="159"/>
      <c r="H634" s="157"/>
      <c r="I634" s="158"/>
      <c r="J634" s="157"/>
      <c r="K634" s="160"/>
      <c r="L634" s="158"/>
      <c r="M634" s="161"/>
      <c r="N634" s="160"/>
      <c r="O634" s="160"/>
      <c r="P634" s="162"/>
      <c r="Q634" s="157"/>
      <c r="R634" s="158"/>
      <c r="S634" s="161"/>
      <c r="T634" s="160"/>
      <c r="U634" s="160"/>
      <c r="V634" s="162"/>
      <c r="W634" s="157"/>
      <c r="X634" s="158"/>
      <c r="Y634" s="54"/>
      <c r="Z634" s="36"/>
      <c r="AB634" s="219"/>
      <c r="AC634" s="220"/>
    </row>
    <row r="635" spans="1:29" ht="24.95" customHeight="1" x14ac:dyDescent="0.25">
      <c r="A635" s="91" t="s">
        <v>57</v>
      </c>
      <c r="B635" s="99" t="s">
        <v>13</v>
      </c>
      <c r="C635" s="80">
        <v>37</v>
      </c>
      <c r="D635" s="81">
        <v>1</v>
      </c>
      <c r="E635" s="172"/>
      <c r="F635" s="173"/>
      <c r="G635" s="174">
        <f>F635-E635</f>
        <v>0</v>
      </c>
      <c r="H635" s="172"/>
      <c r="I635" s="173"/>
      <c r="J635" s="172">
        <f>I635-H635</f>
        <v>0</v>
      </c>
      <c r="K635" s="175"/>
      <c r="L635" s="173"/>
      <c r="M635" s="176">
        <f>L635-K635</f>
        <v>0</v>
      </c>
      <c r="N635" s="175"/>
      <c r="O635" s="175"/>
      <c r="P635" s="177">
        <f>O635-N635</f>
        <v>0</v>
      </c>
      <c r="Q635" s="172"/>
      <c r="R635" s="173"/>
      <c r="S635" s="176">
        <f>R635-Q635</f>
        <v>0</v>
      </c>
      <c r="T635" s="175"/>
      <c r="U635" s="173"/>
      <c r="V635" s="174">
        <f>U635-T635</f>
        <v>0</v>
      </c>
      <c r="W635" s="172"/>
      <c r="X635" s="173"/>
      <c r="Y635" s="54">
        <f>X635-W635</f>
        <v>0</v>
      </c>
      <c r="Z635" s="36">
        <f>(Y635+V635+S635+P635+J635+G635+M635)*24</f>
        <v>0</v>
      </c>
      <c r="AB635" s="219"/>
      <c r="AC635" s="220"/>
    </row>
    <row r="636" spans="1:29" ht="24.95" customHeight="1" thickBot="1" x14ac:dyDescent="0.3">
      <c r="A636" s="84"/>
      <c r="B636" s="85"/>
      <c r="C636" s="86"/>
      <c r="D636" s="87"/>
      <c r="E636" s="157"/>
      <c r="F636" s="158"/>
      <c r="G636" s="159"/>
      <c r="H636" s="157"/>
      <c r="I636" s="158"/>
      <c r="J636" s="157"/>
      <c r="K636" s="160"/>
      <c r="L636" s="158"/>
      <c r="M636" s="161"/>
      <c r="N636" s="160"/>
      <c r="O636" s="160"/>
      <c r="P636" s="162"/>
      <c r="Q636" s="157"/>
      <c r="R636" s="158"/>
      <c r="S636" s="161"/>
      <c r="T636" s="160"/>
      <c r="U636" s="162"/>
      <c r="V636" s="178"/>
      <c r="W636" s="157"/>
      <c r="X636" s="158"/>
      <c r="Y636" s="54"/>
      <c r="Z636" s="36"/>
      <c r="AB636" s="219"/>
      <c r="AC636" s="220"/>
    </row>
    <row r="637" spans="1:29" ht="24.95" customHeight="1" x14ac:dyDescent="0.25">
      <c r="A637" s="116" t="s">
        <v>36</v>
      </c>
      <c r="B637" s="117"/>
      <c r="C637" s="114"/>
      <c r="D637" s="115"/>
      <c r="E637" s="172"/>
      <c r="F637" s="173"/>
      <c r="G637" s="174">
        <f>F637-E637</f>
        <v>0</v>
      </c>
      <c r="H637" s="163"/>
      <c r="I637" s="164"/>
      <c r="J637" s="172">
        <f>I637-H637</f>
        <v>0</v>
      </c>
      <c r="K637" s="175"/>
      <c r="L637" s="173"/>
      <c r="M637" s="176">
        <f>L637-K637</f>
        <v>0</v>
      </c>
      <c r="N637" s="175"/>
      <c r="O637" s="173"/>
      <c r="P637" s="177">
        <f>O637-N637</f>
        <v>0</v>
      </c>
      <c r="Q637" s="172"/>
      <c r="R637" s="173"/>
      <c r="S637" s="176">
        <f>R637-Q637</f>
        <v>0</v>
      </c>
      <c r="T637" s="175"/>
      <c r="U637" s="173"/>
      <c r="V637" s="174">
        <f>U637-T637</f>
        <v>0</v>
      </c>
      <c r="W637" s="172"/>
      <c r="X637" s="173"/>
      <c r="Y637" s="54">
        <f>X637-W637</f>
        <v>0</v>
      </c>
      <c r="Z637" s="36">
        <f>(Y637+V637+S637+P637+J637+G637+M637)*24</f>
        <v>0</v>
      </c>
      <c r="AB637" s="219"/>
      <c r="AC637" s="220"/>
    </row>
    <row r="638" spans="1:29" ht="24.95" customHeight="1" thickBot="1" x14ac:dyDescent="0.3">
      <c r="A638" s="84"/>
      <c r="B638" s="85"/>
      <c r="C638" s="86"/>
      <c r="D638" s="87"/>
      <c r="E638" s="122"/>
      <c r="F638" s="216"/>
      <c r="G638" s="58"/>
      <c r="H638" s="128"/>
      <c r="I638" s="120"/>
      <c r="J638" s="58"/>
      <c r="K638" s="121"/>
      <c r="L638" s="120"/>
      <c r="M638" s="58"/>
      <c r="N638" s="121"/>
      <c r="O638" s="120"/>
      <c r="P638" s="62"/>
      <c r="Q638" s="88"/>
      <c r="R638" s="89"/>
      <c r="S638" s="58"/>
      <c r="T638" s="121"/>
      <c r="U638" s="120"/>
      <c r="V638" s="58"/>
      <c r="W638" s="121"/>
      <c r="X638" s="61"/>
      <c r="Y638" s="54"/>
      <c r="Z638" s="36"/>
      <c r="AB638" s="219"/>
      <c r="AC638" s="220"/>
    </row>
    <row r="639" spans="1:29" ht="24.95" customHeight="1" x14ac:dyDescent="0.25">
      <c r="A639" s="116" t="s">
        <v>37</v>
      </c>
      <c r="B639" s="117"/>
      <c r="C639" s="114"/>
      <c r="D639" s="115"/>
      <c r="E639" s="118"/>
      <c r="F639" s="95"/>
      <c r="G639" s="57">
        <f t="shared" ref="G639" si="50">F639-E639</f>
        <v>0</v>
      </c>
      <c r="H639" s="112"/>
      <c r="I639" s="83"/>
      <c r="J639" s="59">
        <f t="shared" ref="J639" si="51">I639-H639</f>
        <v>0</v>
      </c>
      <c r="K639" s="82"/>
      <c r="L639" s="95"/>
      <c r="M639" s="59">
        <f t="shared" ref="M639" si="52">L639-K639</f>
        <v>0</v>
      </c>
      <c r="N639" s="119"/>
      <c r="O639" s="217"/>
      <c r="P639" s="60">
        <f t="shared" ref="P639" si="53">O639-N639</f>
        <v>0</v>
      </c>
      <c r="Q639" s="112"/>
      <c r="R639" s="83"/>
      <c r="S639" s="59">
        <f t="shared" ref="S639" si="54">R639-Q639</f>
        <v>0</v>
      </c>
      <c r="T639" s="156"/>
      <c r="U639" s="164"/>
      <c r="V639" s="174">
        <f>U639-T639</f>
        <v>0</v>
      </c>
      <c r="W639" s="163"/>
      <c r="X639" s="164"/>
      <c r="Y639" s="54">
        <f>X639-W639</f>
        <v>0</v>
      </c>
      <c r="Z639" s="36">
        <f>(Y639+V639+S639+P639+J639+G639+M639)*24</f>
        <v>0</v>
      </c>
      <c r="AB639" s="219"/>
      <c r="AC639" s="220"/>
    </row>
    <row r="640" spans="1:29" ht="24.95" customHeight="1" thickBot="1" x14ac:dyDescent="0.3">
      <c r="A640" s="84"/>
      <c r="B640" s="85"/>
      <c r="C640" s="86"/>
      <c r="D640" s="87"/>
      <c r="E640" s="122"/>
      <c r="F640" s="216"/>
      <c r="G640" s="58"/>
      <c r="H640" s="128"/>
      <c r="I640" s="120"/>
      <c r="J640" s="58"/>
      <c r="K640" s="90"/>
      <c r="L640" s="89"/>
      <c r="M640" s="58"/>
      <c r="N640" s="121"/>
      <c r="O640" s="120"/>
      <c r="P640" s="63"/>
      <c r="Q640" s="121"/>
      <c r="R640" s="89"/>
      <c r="S640" s="58"/>
      <c r="T640" s="121"/>
      <c r="U640" s="120"/>
      <c r="V640" s="58"/>
      <c r="W640" s="122"/>
      <c r="X640" s="61"/>
      <c r="Y640" s="64"/>
      <c r="Z640" s="36"/>
      <c r="AB640" s="219"/>
      <c r="AC640" s="220"/>
    </row>
    <row r="641" spans="1:29" ht="24.95" customHeight="1" x14ac:dyDescent="0.25">
      <c r="A641" s="116" t="s">
        <v>37</v>
      </c>
      <c r="B641" s="117"/>
      <c r="C641" s="114"/>
      <c r="D641" s="115"/>
      <c r="E641" s="172"/>
      <c r="F641" s="173"/>
      <c r="G641" s="174">
        <f>F641-E641</f>
        <v>0</v>
      </c>
      <c r="H641" s="172"/>
      <c r="I641" s="173"/>
      <c r="J641" s="172">
        <f>I641-H641</f>
        <v>0</v>
      </c>
      <c r="K641" s="175"/>
      <c r="L641" s="173"/>
      <c r="M641" s="176">
        <f>L641-K641</f>
        <v>0</v>
      </c>
      <c r="N641" s="175"/>
      <c r="O641" s="173"/>
      <c r="P641" s="177">
        <f>O641-N641</f>
        <v>0</v>
      </c>
      <c r="Q641" s="172"/>
      <c r="R641" s="173"/>
      <c r="S641" s="176">
        <f>R641-Q641</f>
        <v>0</v>
      </c>
      <c r="T641" s="175"/>
      <c r="U641" s="173"/>
      <c r="V641" s="174">
        <f>U641-T641</f>
        <v>0</v>
      </c>
      <c r="W641" s="172"/>
      <c r="X641" s="173"/>
      <c r="Y641" s="54">
        <f>X641-W641</f>
        <v>0</v>
      </c>
      <c r="Z641" s="36">
        <f>(Y641+V641+S641+P641+J641+G641+M641)*24</f>
        <v>0</v>
      </c>
      <c r="AB641" s="219"/>
      <c r="AC641" s="220"/>
    </row>
    <row r="642" spans="1:29" ht="24.95" customHeight="1" thickBot="1" x14ac:dyDescent="0.3">
      <c r="A642" s="84"/>
      <c r="B642" s="85"/>
      <c r="C642" s="86"/>
      <c r="D642" s="87"/>
      <c r="E642" s="122"/>
      <c r="F642" s="216"/>
      <c r="G642" s="58"/>
      <c r="H642" s="128"/>
      <c r="I642" s="120"/>
      <c r="J642" s="58"/>
      <c r="K642" s="121"/>
      <c r="L642" s="120"/>
      <c r="M642" s="58"/>
      <c r="N642" s="121"/>
      <c r="O642" s="120"/>
      <c r="P642" s="62"/>
      <c r="Q642" s="88"/>
      <c r="R642" s="89"/>
      <c r="S642" s="58"/>
      <c r="T642" s="121"/>
      <c r="U642" s="120"/>
      <c r="V642" s="58"/>
      <c r="W642" s="121"/>
      <c r="X642" s="61"/>
      <c r="Y642" s="54"/>
      <c r="Z642" s="36"/>
      <c r="AB642" s="219"/>
      <c r="AC642" s="220"/>
    </row>
    <row r="643" spans="1:29" ht="24.95" customHeight="1" x14ac:dyDescent="0.25">
      <c r="A643" s="116" t="s">
        <v>37</v>
      </c>
      <c r="B643" s="117"/>
      <c r="C643" s="114"/>
      <c r="D643" s="115"/>
      <c r="E643" s="172"/>
      <c r="F643" s="173"/>
      <c r="G643" s="174">
        <f>F643-E643</f>
        <v>0</v>
      </c>
      <c r="H643" s="172"/>
      <c r="I643" s="173"/>
      <c r="J643" s="172">
        <f>I643-H643</f>
        <v>0</v>
      </c>
      <c r="K643" s="175"/>
      <c r="L643" s="173"/>
      <c r="M643" s="176">
        <f>L643-K643</f>
        <v>0</v>
      </c>
      <c r="N643" s="175"/>
      <c r="O643" s="173"/>
      <c r="P643" s="177">
        <f>O643-N643</f>
        <v>0</v>
      </c>
      <c r="Q643" s="172"/>
      <c r="R643" s="173"/>
      <c r="S643" s="176">
        <f>R643-Q643</f>
        <v>0</v>
      </c>
      <c r="T643" s="175"/>
      <c r="U643" s="173"/>
      <c r="V643" s="174">
        <f>U643-T643</f>
        <v>0</v>
      </c>
      <c r="W643" s="172"/>
      <c r="X643" s="173"/>
      <c r="Y643" s="54">
        <f>X643-W643</f>
        <v>0</v>
      </c>
      <c r="Z643" s="36">
        <f>(Y643+V643+S643+P643+J643+G643+M643)*24</f>
        <v>0</v>
      </c>
      <c r="AB643" s="219"/>
      <c r="AC643" s="220"/>
    </row>
    <row r="644" spans="1:29" ht="24.95" customHeight="1" thickBot="1" x14ac:dyDescent="0.3">
      <c r="A644" s="84"/>
      <c r="B644" s="85"/>
      <c r="C644" s="86"/>
      <c r="D644" s="87"/>
      <c r="E644" s="122"/>
      <c r="F644" s="216"/>
      <c r="G644" s="58"/>
      <c r="H644" s="128"/>
      <c r="I644" s="120"/>
      <c r="J644" s="58"/>
      <c r="K644" s="121"/>
      <c r="L644" s="120"/>
      <c r="M644" s="58"/>
      <c r="N644" s="121"/>
      <c r="O644" s="120"/>
      <c r="P644" s="62"/>
      <c r="Q644" s="88"/>
      <c r="R644" s="89"/>
      <c r="S644" s="58"/>
      <c r="T644" s="121"/>
      <c r="U644" s="120"/>
      <c r="V644" s="58"/>
      <c r="W644" s="121"/>
      <c r="X644" s="61"/>
      <c r="Y644" s="54"/>
      <c r="Z644" s="36"/>
      <c r="AB644" s="219"/>
      <c r="AC644" s="220"/>
    </row>
    <row r="645" spans="1:29" ht="24.95" customHeight="1" x14ac:dyDescent="0.25">
      <c r="A645" s="116" t="s">
        <v>37</v>
      </c>
      <c r="B645" s="117"/>
      <c r="C645" s="114"/>
      <c r="D645" s="115"/>
      <c r="E645" s="172"/>
      <c r="F645" s="173"/>
      <c r="G645" s="174">
        <f>F645-E645</f>
        <v>0</v>
      </c>
      <c r="H645" s="172"/>
      <c r="I645" s="173"/>
      <c r="J645" s="172">
        <f>I645-H645</f>
        <v>0</v>
      </c>
      <c r="K645" s="175"/>
      <c r="L645" s="173"/>
      <c r="M645" s="176">
        <f>L645-K645</f>
        <v>0</v>
      </c>
      <c r="N645" s="175"/>
      <c r="O645" s="173"/>
      <c r="P645" s="177">
        <f>O645-N645</f>
        <v>0</v>
      </c>
      <c r="Q645" s="172"/>
      <c r="R645" s="173"/>
      <c r="S645" s="176">
        <f>R645-Q645</f>
        <v>0</v>
      </c>
      <c r="T645" s="175"/>
      <c r="U645" s="173"/>
      <c r="V645" s="174">
        <f>U645-T645</f>
        <v>0</v>
      </c>
      <c r="W645" s="172"/>
      <c r="X645" s="173"/>
      <c r="Y645" s="54">
        <f>X645-W645</f>
        <v>0</v>
      </c>
      <c r="Z645" s="36">
        <f>(Y645+V645+S645+P645+J645+G645+M645)*24</f>
        <v>0</v>
      </c>
      <c r="AB645" s="219"/>
      <c r="AC645" s="220"/>
    </row>
    <row r="646" spans="1:29" ht="24.95" customHeight="1" thickBot="1" x14ac:dyDescent="0.3">
      <c r="A646" s="84"/>
      <c r="B646" s="85"/>
      <c r="C646" s="86"/>
      <c r="D646" s="87"/>
      <c r="E646" s="122"/>
      <c r="F646" s="216"/>
      <c r="G646" s="58"/>
      <c r="H646" s="128"/>
      <c r="I646" s="120"/>
      <c r="J646" s="58"/>
      <c r="K646" s="121"/>
      <c r="L646" s="120"/>
      <c r="M646" s="58"/>
      <c r="N646" s="121"/>
      <c r="O646" s="120"/>
      <c r="P646" s="62"/>
      <c r="Q646" s="88"/>
      <c r="R646" s="89"/>
      <c r="S646" s="58"/>
      <c r="T646" s="121"/>
      <c r="U646" s="120"/>
      <c r="V646" s="58"/>
      <c r="W646" s="121"/>
      <c r="X646" s="61"/>
      <c r="Y646" s="54"/>
      <c r="Z646" s="36"/>
      <c r="AB646" s="219"/>
      <c r="AC646" s="220"/>
    </row>
    <row r="647" spans="1:29" ht="24.95" customHeight="1" x14ac:dyDescent="0.25">
      <c r="A647" s="116" t="s">
        <v>37</v>
      </c>
      <c r="B647" s="117"/>
      <c r="C647" s="114"/>
      <c r="D647" s="115"/>
      <c r="E647" s="172"/>
      <c r="F647" s="173"/>
      <c r="G647" s="174">
        <f>F647-E647</f>
        <v>0</v>
      </c>
      <c r="H647" s="172"/>
      <c r="I647" s="173"/>
      <c r="J647" s="172">
        <f>I647-H647</f>
        <v>0</v>
      </c>
      <c r="K647" s="175"/>
      <c r="L647" s="173"/>
      <c r="M647" s="176">
        <f>L647-K647</f>
        <v>0</v>
      </c>
      <c r="N647" s="175"/>
      <c r="O647" s="173"/>
      <c r="P647" s="177">
        <f>O647-N647</f>
        <v>0</v>
      </c>
      <c r="Q647" s="172"/>
      <c r="R647" s="173"/>
      <c r="S647" s="176">
        <f>R647-Q647</f>
        <v>0</v>
      </c>
      <c r="T647" s="175"/>
      <c r="U647" s="173"/>
      <c r="V647" s="174">
        <f>U647-T647</f>
        <v>0</v>
      </c>
      <c r="W647" s="172"/>
      <c r="X647" s="173"/>
      <c r="Y647" s="54">
        <f>X647-W647</f>
        <v>0</v>
      </c>
      <c r="Z647" s="36">
        <f>(Y647+V647+S647+P647+J647+G647+M647)*24</f>
        <v>0</v>
      </c>
      <c r="AB647" s="219"/>
      <c r="AC647" s="220"/>
    </row>
    <row r="648" spans="1:29" ht="24.95" customHeight="1" thickBot="1" x14ac:dyDescent="0.3">
      <c r="A648" s="84"/>
      <c r="B648" s="85"/>
      <c r="C648" s="86"/>
      <c r="D648" s="87"/>
      <c r="E648" s="122"/>
      <c r="F648" s="216"/>
      <c r="G648" s="58"/>
      <c r="H648" s="128"/>
      <c r="I648" s="120"/>
      <c r="J648" s="58"/>
      <c r="K648" s="121"/>
      <c r="L648" s="120"/>
      <c r="M648" s="58"/>
      <c r="N648" s="121"/>
      <c r="O648" s="120"/>
      <c r="P648" s="62"/>
      <c r="Q648" s="88"/>
      <c r="R648" s="89"/>
      <c r="S648" s="58"/>
      <c r="T648" s="121"/>
      <c r="U648" s="120"/>
      <c r="V648" s="58"/>
      <c r="W648" s="121"/>
      <c r="X648" s="61"/>
      <c r="Y648" s="54"/>
      <c r="Z648" s="36"/>
      <c r="AB648" s="219"/>
      <c r="AC648" s="220"/>
    </row>
    <row r="649" spans="1:29" ht="24.95" customHeight="1" x14ac:dyDescent="0.25">
      <c r="A649" s="34"/>
      <c r="B649" s="123"/>
      <c r="C649" s="124"/>
      <c r="D649" s="125" t="s">
        <v>0</v>
      </c>
      <c r="E649" s="127">
        <f>SUMPRODUCT((E595:E648&gt;=7.25/24)*(E595:E648&lt;=9.49/24))-SUMPRODUCT(--(E595:E648={"CP","FORM","AT","MAT","AM","EM"}))</f>
        <v>0</v>
      </c>
      <c r="F649" s="154"/>
      <c r="G649" s="155"/>
      <c r="H649" s="127">
        <f>SUMPRODUCT((H595:H648&gt;=7.25/24)*(H595:H648&lt;=9.49/24))-SUMPRODUCT(--(H595:H648={"CP","FORM","AT","MAT","AM","EM"}))</f>
        <v>0</v>
      </c>
      <c r="I649" s="155"/>
      <c r="J649" s="155"/>
      <c r="K649" s="127">
        <f>SUMPRODUCT((K595:K648&gt;=7.25/24)*(K595:K648&lt;=9.49/24))-SUMPRODUCT(--(K595:K648={"CP","FORM","AT","MAT","AM","EM"}))</f>
        <v>0</v>
      </c>
      <c r="L649" s="155"/>
      <c r="M649" s="155"/>
      <c r="N649" s="127">
        <f>SUMPRODUCT((N595:N648&gt;=7.25/24)*(N595:N648&lt;=9.49/24))-SUMPRODUCT(--(N595:N648={"CP","FORM","AT","MAT","AM","EM"}))</f>
        <v>0</v>
      </c>
      <c r="O649" s="155"/>
      <c r="P649" s="155"/>
      <c r="Q649" s="127">
        <f>SUMPRODUCT((Q595:Q648&gt;=7.25/24)*(Q595:Q648&lt;=9.49/24))-SUMPRODUCT(--(Q595:Q648={"CP","FORM","AT","MAT","AM","EM"}))</f>
        <v>0</v>
      </c>
      <c r="R649" s="155"/>
      <c r="S649" s="155"/>
      <c r="T649" s="127">
        <f>SUMPRODUCT((T595:T648&gt;=7.25/24)*(T595:T648&lt;=9.49/24))-SUMPRODUCT(--(T595:T648={"CP","FORM","AT","MAT","AM","EM"}))</f>
        <v>0</v>
      </c>
      <c r="U649" s="74"/>
      <c r="V649" s="74"/>
      <c r="W649" s="127">
        <f>SUMPRODUCT((W595:W648&gt;=7.25/24)*(W595:W648&lt;=9.49/24))-SUMPRODUCT(--(W595:W648={"CP","FORM","AT","MAT","AM","EM"}))</f>
        <v>0</v>
      </c>
      <c r="X649" s="155"/>
      <c r="AB649" s="219"/>
      <c r="AC649" s="220"/>
    </row>
    <row r="650" spans="1:29" ht="24.95" customHeight="1" x14ac:dyDescent="0.25">
      <c r="A650" s="34"/>
      <c r="B650" s="123"/>
      <c r="C650" s="124"/>
      <c r="D650" s="126" t="s">
        <v>1</v>
      </c>
      <c r="E650" s="127">
        <f>SUMPRODUCT((E595:E648&gt;=14/24)*(E595:E648&lt;=16/24))-SUMPRODUCT(--(F595:F648={"CP","FORM","AT","MAT","AM","EM"}))</f>
        <v>0</v>
      </c>
      <c r="F650" s="154"/>
      <c r="G650" s="155"/>
      <c r="H650" s="127">
        <f>SUMPRODUCT((H595:H648&gt;=14/24)*(H595:H648&lt;=16/24))-SUMPRODUCT(--(I595:I648={"CP","FORM","AT","MAT","AM","EM"}))</f>
        <v>0</v>
      </c>
      <c r="I650" s="155"/>
      <c r="J650" s="155"/>
      <c r="K650" s="127">
        <f>SUMPRODUCT((K595:K648&gt;=14/24)*(K595:K648&lt;=16/24))-SUMPRODUCT(--(L595:L648={"CP","FORM","AT","MAT","AM","EM"}))</f>
        <v>0</v>
      </c>
      <c r="L650" s="155"/>
      <c r="M650" s="155"/>
      <c r="N650" s="127">
        <f>SUMPRODUCT((N595:N648&gt;=14/24)*(N595:N648&lt;=16/24))-SUMPRODUCT(--(O595:O648={"CP","FORM","AT","MAT","AM","EM"}))</f>
        <v>0</v>
      </c>
      <c r="O650" s="155"/>
      <c r="P650" s="155"/>
      <c r="Q650" s="127">
        <f>SUMPRODUCT((Q595:Q648&gt;=14/24)*(Q595:Q648&lt;=16/24))-SUMPRODUCT(--(R595:R648={"CP","FORM","AT","MAT","AM","EM"}))</f>
        <v>0</v>
      </c>
      <c r="R650" s="155"/>
      <c r="S650" s="155"/>
      <c r="T650" s="127">
        <f>SUMPRODUCT((T595:T648&gt;=14/24)*(T595:T648&lt;=16/24))-SUMPRODUCT(--(U595:U648={"CP","FORM","AT","MAT","AM","EM"}))</f>
        <v>0</v>
      </c>
      <c r="U650" s="155"/>
      <c r="V650" s="155"/>
      <c r="W650" s="127">
        <f>SUMPRODUCT((W595:W648&gt;=14/24)*(W595:W648&lt;=16/24))-SUMPRODUCT(--(X595:X648={"CP","FORM","AT","MAT","AM","EM"}))</f>
        <v>0</v>
      </c>
      <c r="X650" s="155"/>
      <c r="AB650" s="219"/>
      <c r="AC650" s="220"/>
    </row>
    <row r="651" spans="1:29" ht="24.95" customHeight="1" x14ac:dyDescent="0.25">
      <c r="A651" s="33"/>
      <c r="B651" s="33"/>
      <c r="C651" s="33"/>
      <c r="D651" s="33"/>
      <c r="E651" s="33"/>
      <c r="F651" s="33"/>
      <c r="H651" s="33"/>
      <c r="I651" s="33"/>
      <c r="K651" s="33"/>
      <c r="L651" s="33"/>
      <c r="N651" s="33"/>
      <c r="O651" s="33"/>
      <c r="Q651" s="33"/>
      <c r="R651" s="33"/>
      <c r="T651" s="33"/>
      <c r="U651" s="33"/>
      <c r="W651" s="33"/>
      <c r="X651" s="33"/>
      <c r="AB651" s="219"/>
      <c r="AC651" s="220"/>
    </row>
    <row r="652" spans="1:29" ht="24.95" customHeight="1" thickBot="1" x14ac:dyDescent="0.3">
      <c r="A652" s="75" t="s">
        <v>38</v>
      </c>
      <c r="B652" s="34"/>
      <c r="C652" s="34"/>
      <c r="D652" s="34"/>
      <c r="E652" s="34"/>
      <c r="F652" s="34"/>
      <c r="H652" s="34"/>
      <c r="I652" s="34"/>
      <c r="K652" s="34"/>
      <c r="L652" s="34"/>
      <c r="N652" s="34"/>
      <c r="O652" s="34"/>
      <c r="Q652" s="34"/>
      <c r="R652" s="34"/>
      <c r="T652" s="34"/>
      <c r="U652" s="34"/>
      <c r="W652" s="34"/>
      <c r="X652" s="34"/>
      <c r="AB652" s="219"/>
      <c r="AC652" s="220"/>
    </row>
    <row r="653" spans="1:29" ht="24.95" customHeight="1" thickBot="1" x14ac:dyDescent="0.3">
      <c r="A653" s="218">
        <f>A594+1</f>
        <v>34</v>
      </c>
      <c r="B653" s="76" t="s">
        <v>2</v>
      </c>
      <c r="C653" s="76" t="s">
        <v>12</v>
      </c>
      <c r="D653" s="77" t="s">
        <v>4</v>
      </c>
      <c r="E653" s="226">
        <f>W594+1</f>
        <v>41869</v>
      </c>
      <c r="F653" s="227"/>
      <c r="G653" s="55"/>
      <c r="H653" s="226">
        <f>E653+1</f>
        <v>41870</v>
      </c>
      <c r="I653" s="227"/>
      <c r="J653" s="55"/>
      <c r="K653" s="226">
        <f>H653+1</f>
        <v>41871</v>
      </c>
      <c r="L653" s="227"/>
      <c r="M653" s="55"/>
      <c r="N653" s="228">
        <f>K653+1</f>
        <v>41872</v>
      </c>
      <c r="O653" s="229"/>
      <c r="P653" s="55"/>
      <c r="Q653" s="226">
        <f>N653+1</f>
        <v>41873</v>
      </c>
      <c r="R653" s="227"/>
      <c r="S653" s="55"/>
      <c r="T653" s="226">
        <f>Q653+1</f>
        <v>41874</v>
      </c>
      <c r="U653" s="227"/>
      <c r="V653" s="55"/>
      <c r="W653" s="226">
        <f>T653+1</f>
        <v>41875</v>
      </c>
      <c r="X653" s="227"/>
      <c r="Y653" s="51"/>
      <c r="Z653" s="37" t="s">
        <v>29</v>
      </c>
      <c r="AA653" s="220">
        <f>A653</f>
        <v>34</v>
      </c>
      <c r="AB653" s="220">
        <f>AA653+2</f>
        <v>36</v>
      </c>
      <c r="AC653" s="220">
        <f>AC594+1</f>
        <v>12</v>
      </c>
    </row>
    <row r="654" spans="1:29" ht="24.95" customHeight="1" x14ac:dyDescent="0.25">
      <c r="A654" s="78" t="s">
        <v>40</v>
      </c>
      <c r="B654" s="79" t="s">
        <v>13</v>
      </c>
      <c r="C654" s="80">
        <v>37</v>
      </c>
      <c r="D654" s="81">
        <v>1</v>
      </c>
      <c r="E654" s="172"/>
      <c r="F654" s="173"/>
      <c r="G654" s="169">
        <f>F654-E654</f>
        <v>0</v>
      </c>
      <c r="H654" s="163"/>
      <c r="I654" s="164"/>
      <c r="J654" s="163">
        <f>I654-H654</f>
        <v>0</v>
      </c>
      <c r="K654" s="156"/>
      <c r="L654" s="164"/>
      <c r="M654" s="170">
        <f>L654-K654</f>
        <v>0</v>
      </c>
      <c r="N654" s="156"/>
      <c r="O654" s="156"/>
      <c r="P654" s="171">
        <f>O654-N654</f>
        <v>0</v>
      </c>
      <c r="Q654" s="163"/>
      <c r="R654" s="164"/>
      <c r="S654" s="170">
        <f>R654-Q654</f>
        <v>0</v>
      </c>
      <c r="T654" s="156"/>
      <c r="U654" s="164"/>
      <c r="V654" s="169">
        <f>U654-T654</f>
        <v>0</v>
      </c>
      <c r="W654" s="163"/>
      <c r="X654" s="164"/>
      <c r="Y654" s="53">
        <f>X654-W654</f>
        <v>0</v>
      </c>
      <c r="Z654" s="36">
        <f>(Y654+V654+S654+P654+J654+G654+M654)*24</f>
        <v>0</v>
      </c>
      <c r="AB654" s="219"/>
      <c r="AC654" s="220"/>
    </row>
    <row r="655" spans="1:29" ht="24.95" customHeight="1" thickBot="1" x14ac:dyDescent="0.3">
      <c r="A655" s="84"/>
      <c r="B655" s="85"/>
      <c r="C655" s="86"/>
      <c r="D655" s="87"/>
      <c r="E655" s="157"/>
      <c r="F655" s="158"/>
      <c r="G655" s="159"/>
      <c r="H655" s="157"/>
      <c r="I655" s="158"/>
      <c r="J655" s="157"/>
      <c r="K655" s="160"/>
      <c r="L655" s="158"/>
      <c r="M655" s="161"/>
      <c r="N655" s="160"/>
      <c r="O655" s="160"/>
      <c r="P655" s="162"/>
      <c r="Q655" s="157"/>
      <c r="R655" s="158"/>
      <c r="S655" s="161"/>
      <c r="T655" s="160"/>
      <c r="U655" s="158"/>
      <c r="V655" s="159"/>
      <c r="W655" s="157"/>
      <c r="X655" s="158"/>
      <c r="Y655" s="54"/>
      <c r="Z655" s="36"/>
      <c r="AB655" s="219"/>
      <c r="AC655" s="220"/>
    </row>
    <row r="656" spans="1:29" ht="24.95" customHeight="1" thickBot="1" x14ac:dyDescent="0.3">
      <c r="A656" s="91" t="s">
        <v>35</v>
      </c>
      <c r="B656" s="92" t="s">
        <v>10</v>
      </c>
      <c r="C656" s="93">
        <v>37</v>
      </c>
      <c r="D656" s="94">
        <v>1</v>
      </c>
      <c r="E656" s="163"/>
      <c r="F656" s="164"/>
      <c r="G656" s="169">
        <f>F656-E656</f>
        <v>0</v>
      </c>
      <c r="H656" s="163"/>
      <c r="I656" s="164"/>
      <c r="J656" s="163">
        <f>I656-H656</f>
        <v>0</v>
      </c>
      <c r="K656" s="156"/>
      <c r="L656" s="156"/>
      <c r="M656" s="169">
        <f>L656-K656</f>
        <v>0</v>
      </c>
      <c r="N656" s="172"/>
      <c r="O656" s="210"/>
      <c r="P656" s="171">
        <f>O656-N656</f>
        <v>0</v>
      </c>
      <c r="Q656" s="163"/>
      <c r="R656" s="164"/>
      <c r="S656" s="170">
        <f>R656-Q656</f>
        <v>0</v>
      </c>
      <c r="T656" s="156"/>
      <c r="U656" s="164"/>
      <c r="V656" s="181">
        <f>U656-T656</f>
        <v>0</v>
      </c>
      <c r="W656" s="172"/>
      <c r="X656" s="173"/>
      <c r="Y656" s="54">
        <f>X656-W656</f>
        <v>0</v>
      </c>
      <c r="Z656" s="36">
        <f>(Y656+V656+S656+P656+J656+G656+M656)*24</f>
        <v>0</v>
      </c>
      <c r="AB656" s="219"/>
      <c r="AC656" s="220"/>
    </row>
    <row r="657" spans="1:29" ht="24.95" customHeight="1" thickBot="1" x14ac:dyDescent="0.3">
      <c r="A657" s="84"/>
      <c r="B657" s="85"/>
      <c r="C657" s="86"/>
      <c r="D657" s="87"/>
      <c r="E657" s="157"/>
      <c r="F657" s="158"/>
      <c r="G657" s="165"/>
      <c r="H657" s="157"/>
      <c r="I657" s="158"/>
      <c r="J657" s="157"/>
      <c r="K657" s="160"/>
      <c r="L657" s="160"/>
      <c r="M657" s="159"/>
      <c r="N657" s="157"/>
      <c r="O657" s="211"/>
      <c r="P657" s="162"/>
      <c r="Q657" s="157"/>
      <c r="R657" s="158"/>
      <c r="S657" s="161"/>
      <c r="T657" s="160"/>
      <c r="U657" s="158"/>
      <c r="V657" s="166"/>
      <c r="W657" s="167"/>
      <c r="X657" s="168"/>
      <c r="Y657" s="54"/>
      <c r="Z657" s="36"/>
      <c r="AB657" s="219"/>
      <c r="AC657" s="220"/>
    </row>
    <row r="658" spans="1:29" ht="24.95" customHeight="1" x14ac:dyDescent="0.25">
      <c r="A658" s="96" t="s">
        <v>41</v>
      </c>
      <c r="B658" s="79" t="s">
        <v>22</v>
      </c>
      <c r="C658" s="97">
        <v>37</v>
      </c>
      <c r="D658" s="98">
        <v>1</v>
      </c>
      <c r="E658" s="175"/>
      <c r="F658" s="173"/>
      <c r="G658" s="174">
        <f>F658-E658</f>
        <v>0</v>
      </c>
      <c r="H658" s="172"/>
      <c r="I658" s="173"/>
      <c r="J658" s="172">
        <f>I658-H658</f>
        <v>0</v>
      </c>
      <c r="K658" s="175"/>
      <c r="L658" s="173"/>
      <c r="M658" s="176">
        <f>L658-K658</f>
        <v>0</v>
      </c>
      <c r="N658" s="175"/>
      <c r="O658" s="175"/>
      <c r="P658" s="177">
        <f>O658-N658</f>
        <v>0</v>
      </c>
      <c r="Q658" s="172"/>
      <c r="R658" s="173"/>
      <c r="S658" s="176">
        <f>R658-Q658</f>
        <v>0</v>
      </c>
      <c r="T658" s="175"/>
      <c r="U658" s="173"/>
      <c r="V658" s="174">
        <f>U658-T658</f>
        <v>0</v>
      </c>
      <c r="W658" s="172"/>
      <c r="X658" s="173"/>
      <c r="Y658" s="54">
        <f>X658-W658</f>
        <v>0</v>
      </c>
      <c r="Z658" s="36">
        <f>(Y658+V658+S658+P658+J658+G658+M658)*24</f>
        <v>0</v>
      </c>
      <c r="AB658" s="219"/>
      <c r="AC658" s="220"/>
    </row>
    <row r="659" spans="1:29" ht="24.95" customHeight="1" thickBot="1" x14ac:dyDescent="0.3">
      <c r="A659" s="84"/>
      <c r="B659" s="85"/>
      <c r="C659" s="86"/>
      <c r="D659" s="87"/>
      <c r="E659" s="160"/>
      <c r="F659" s="158"/>
      <c r="G659" s="159"/>
      <c r="H659" s="157"/>
      <c r="I659" s="158"/>
      <c r="J659" s="157"/>
      <c r="K659" s="160"/>
      <c r="L659" s="158"/>
      <c r="M659" s="161"/>
      <c r="N659" s="160"/>
      <c r="O659" s="160"/>
      <c r="P659" s="162"/>
      <c r="Q659" s="157"/>
      <c r="R659" s="158"/>
      <c r="S659" s="161"/>
      <c r="T659" s="160"/>
      <c r="U659" s="158"/>
      <c r="V659" s="159"/>
      <c r="W659" s="157"/>
      <c r="X659" s="158"/>
      <c r="Y659" s="54"/>
      <c r="Z659" s="36"/>
      <c r="AB659" s="219"/>
      <c r="AC659" s="220"/>
    </row>
    <row r="660" spans="1:29" ht="24.95" customHeight="1" x14ac:dyDescent="0.25">
      <c r="A660" s="78" t="s">
        <v>42</v>
      </c>
      <c r="B660" s="99" t="s">
        <v>13</v>
      </c>
      <c r="C660" s="80">
        <v>37</v>
      </c>
      <c r="D660" s="81">
        <v>1</v>
      </c>
      <c r="E660" s="172"/>
      <c r="F660" s="173"/>
      <c r="G660" s="174">
        <f>F660-E660</f>
        <v>0</v>
      </c>
      <c r="H660" s="172"/>
      <c r="I660" s="173"/>
      <c r="J660" s="172">
        <f>I660-H660</f>
        <v>0</v>
      </c>
      <c r="K660" s="175"/>
      <c r="L660" s="173"/>
      <c r="M660" s="176">
        <f>L660-K660</f>
        <v>0</v>
      </c>
      <c r="N660" s="175"/>
      <c r="O660" s="212"/>
      <c r="P660" s="177">
        <f>O660-N660</f>
        <v>0</v>
      </c>
      <c r="Q660" s="172"/>
      <c r="R660" s="173"/>
      <c r="S660" s="176">
        <f>R660-Q660</f>
        <v>0</v>
      </c>
      <c r="T660" s="175"/>
      <c r="U660" s="173"/>
      <c r="V660" s="174">
        <f>U660-T660</f>
        <v>0</v>
      </c>
      <c r="W660" s="172"/>
      <c r="X660" s="173"/>
      <c r="Y660" s="54">
        <f>X660-W660</f>
        <v>0</v>
      </c>
      <c r="Z660" s="36">
        <f>(Y660+V660+S660+P660+J660+G660+M660)*24</f>
        <v>0</v>
      </c>
      <c r="AB660" s="219"/>
      <c r="AC660" s="220"/>
    </row>
    <row r="661" spans="1:29" ht="24.95" customHeight="1" thickBot="1" x14ac:dyDescent="0.3">
      <c r="A661" s="84"/>
      <c r="B661" s="85"/>
      <c r="C661" s="86"/>
      <c r="D661" s="87"/>
      <c r="E661" s="157"/>
      <c r="F661" s="158"/>
      <c r="G661" s="159"/>
      <c r="H661" s="157"/>
      <c r="I661" s="158"/>
      <c r="J661" s="157"/>
      <c r="K661" s="160"/>
      <c r="L661" s="158"/>
      <c r="M661" s="161"/>
      <c r="N661" s="160"/>
      <c r="O661" s="211"/>
      <c r="P661" s="162"/>
      <c r="Q661" s="157"/>
      <c r="R661" s="158"/>
      <c r="S661" s="161"/>
      <c r="T661" s="160"/>
      <c r="U661" s="158"/>
      <c r="V661" s="159"/>
      <c r="W661" s="157"/>
      <c r="X661" s="158"/>
      <c r="Y661" s="54"/>
      <c r="Z661" s="36"/>
      <c r="AB661" s="219"/>
      <c r="AC661" s="220"/>
    </row>
    <row r="662" spans="1:29" ht="24.95" customHeight="1" x14ac:dyDescent="0.25">
      <c r="A662" s="100" t="s">
        <v>43</v>
      </c>
      <c r="B662" s="101" t="s">
        <v>3</v>
      </c>
      <c r="C662" s="102">
        <v>37</v>
      </c>
      <c r="D662" s="103">
        <v>1</v>
      </c>
      <c r="E662" s="163"/>
      <c r="F662" s="164"/>
      <c r="G662" s="169">
        <f>F662-E662</f>
        <v>0</v>
      </c>
      <c r="H662" s="163"/>
      <c r="I662" s="164"/>
      <c r="J662" s="163">
        <f>I662-H662</f>
        <v>0</v>
      </c>
      <c r="K662" s="156"/>
      <c r="L662" s="164"/>
      <c r="M662" s="170">
        <f>L662-K662</f>
        <v>0</v>
      </c>
      <c r="N662" s="156"/>
      <c r="O662" s="156"/>
      <c r="P662" s="171">
        <f>O662-N662</f>
        <v>0</v>
      </c>
      <c r="Q662" s="163"/>
      <c r="R662" s="164"/>
      <c r="S662" s="170">
        <f>R662-Q662</f>
        <v>0</v>
      </c>
      <c r="T662" s="156"/>
      <c r="U662" s="164"/>
      <c r="V662" s="169">
        <f>U662-T662</f>
        <v>0</v>
      </c>
      <c r="W662" s="163"/>
      <c r="X662" s="164"/>
      <c r="Y662" s="54">
        <f>X662-W662</f>
        <v>0</v>
      </c>
      <c r="Z662" s="36">
        <f>(Y662+V662+S662+P662+J662+G662+M662)*24</f>
        <v>0</v>
      </c>
      <c r="AB662" s="219"/>
      <c r="AC662" s="220"/>
    </row>
    <row r="663" spans="1:29" ht="24.95" customHeight="1" thickBot="1" x14ac:dyDescent="0.3">
      <c r="A663" s="84"/>
      <c r="B663" s="85"/>
      <c r="C663" s="86"/>
      <c r="D663" s="87"/>
      <c r="E663" s="157"/>
      <c r="F663" s="158"/>
      <c r="G663" s="159"/>
      <c r="H663" s="157"/>
      <c r="I663" s="158"/>
      <c r="J663" s="157"/>
      <c r="K663" s="160"/>
      <c r="L663" s="158"/>
      <c r="M663" s="161"/>
      <c r="N663" s="160"/>
      <c r="O663" s="160"/>
      <c r="P663" s="162"/>
      <c r="Q663" s="157"/>
      <c r="R663" s="158"/>
      <c r="S663" s="161"/>
      <c r="T663" s="160"/>
      <c r="U663" s="158"/>
      <c r="V663" s="159"/>
      <c r="W663" s="157"/>
      <c r="X663" s="158"/>
      <c r="Y663" s="54"/>
      <c r="Z663" s="36"/>
      <c r="AB663" s="219"/>
      <c r="AC663" s="220"/>
    </row>
    <row r="664" spans="1:29" ht="24.95" customHeight="1" x14ac:dyDescent="0.25">
      <c r="A664" s="100" t="s">
        <v>44</v>
      </c>
      <c r="B664" s="101" t="s">
        <v>24</v>
      </c>
      <c r="C664" s="102">
        <v>37</v>
      </c>
      <c r="D664" s="103">
        <v>1</v>
      </c>
      <c r="E664" s="172"/>
      <c r="F664" s="173"/>
      <c r="G664" s="174">
        <f>F664-E664</f>
        <v>0</v>
      </c>
      <c r="H664" s="172"/>
      <c r="I664" s="173"/>
      <c r="J664" s="172">
        <f>I664-H664</f>
        <v>0</v>
      </c>
      <c r="K664" s="163"/>
      <c r="L664" s="164"/>
      <c r="M664" s="176">
        <f>L664-K664</f>
        <v>0</v>
      </c>
      <c r="N664" s="175"/>
      <c r="O664" s="175"/>
      <c r="P664" s="177">
        <f>O664-N664</f>
        <v>0</v>
      </c>
      <c r="Q664" s="163"/>
      <c r="R664" s="164"/>
      <c r="S664" s="176">
        <f>R664-Q664</f>
        <v>0</v>
      </c>
      <c r="T664" s="156"/>
      <c r="U664" s="164"/>
      <c r="V664" s="174">
        <f>U664-T664</f>
        <v>0</v>
      </c>
      <c r="W664" s="172"/>
      <c r="X664" s="173"/>
      <c r="Y664" s="54">
        <f>X664-W664</f>
        <v>0</v>
      </c>
      <c r="Z664" s="36">
        <f>(Y664+V664+S664+P664+J664+G664+M664)*24</f>
        <v>0</v>
      </c>
      <c r="AB664" s="219"/>
      <c r="AC664" s="220"/>
    </row>
    <row r="665" spans="1:29" ht="24.95" customHeight="1" thickBot="1" x14ac:dyDescent="0.3">
      <c r="A665" s="104" t="s">
        <v>25</v>
      </c>
      <c r="B665" s="85"/>
      <c r="C665" s="86"/>
      <c r="D665" s="87"/>
      <c r="E665" s="157"/>
      <c r="F665" s="158"/>
      <c r="G665" s="159"/>
      <c r="H665" s="157"/>
      <c r="I665" s="158"/>
      <c r="J665" s="157"/>
      <c r="K665" s="160"/>
      <c r="L665" s="158"/>
      <c r="M665" s="161"/>
      <c r="N665" s="160"/>
      <c r="O665" s="160"/>
      <c r="P665" s="162"/>
      <c r="Q665" s="157"/>
      <c r="R665" s="158"/>
      <c r="S665" s="161"/>
      <c r="T665" s="160"/>
      <c r="U665" s="158"/>
      <c r="V665" s="178"/>
      <c r="W665" s="157"/>
      <c r="X665" s="158"/>
      <c r="Y665" s="54"/>
      <c r="Z665" s="36"/>
      <c r="AB665" s="219"/>
      <c r="AC665" s="220"/>
    </row>
    <row r="666" spans="1:29" ht="24.95" customHeight="1" x14ac:dyDescent="0.25">
      <c r="A666" s="78" t="s">
        <v>45</v>
      </c>
      <c r="B666" s="99" t="s">
        <v>10</v>
      </c>
      <c r="C666" s="80">
        <v>37</v>
      </c>
      <c r="D666" s="81">
        <v>1</v>
      </c>
      <c r="E666" s="163"/>
      <c r="F666" s="164"/>
      <c r="G666" s="169">
        <f>F666-E666</f>
        <v>0</v>
      </c>
      <c r="H666" s="163"/>
      <c r="I666" s="164"/>
      <c r="J666" s="163">
        <f>I666-H666</f>
        <v>0</v>
      </c>
      <c r="K666" s="163"/>
      <c r="L666" s="164"/>
      <c r="M666" s="170">
        <f>L666-K666</f>
        <v>0</v>
      </c>
      <c r="N666" s="163"/>
      <c r="O666" s="164"/>
      <c r="P666" s="171">
        <f>O666-N666</f>
        <v>0</v>
      </c>
      <c r="Q666" s="163"/>
      <c r="R666" s="164"/>
      <c r="S666" s="170">
        <f>R666-Q666</f>
        <v>0</v>
      </c>
      <c r="T666" s="156"/>
      <c r="U666" s="164"/>
      <c r="V666" s="169">
        <f>U666-T666</f>
        <v>0</v>
      </c>
      <c r="W666" s="163"/>
      <c r="X666" s="164"/>
      <c r="Y666" s="54">
        <f>X666-W666</f>
        <v>0</v>
      </c>
      <c r="Z666" s="36">
        <f>(Y666+V666+S666+P666+J666+G666+M666)*24</f>
        <v>0</v>
      </c>
      <c r="AB666" s="219"/>
      <c r="AC666" s="220"/>
    </row>
    <row r="667" spans="1:29" ht="24.95" customHeight="1" thickBot="1" x14ac:dyDescent="0.3">
      <c r="A667" s="84"/>
      <c r="B667" s="85"/>
      <c r="C667" s="86"/>
      <c r="D667" s="87"/>
      <c r="E667" s="213"/>
      <c r="F667" s="158"/>
      <c r="G667" s="159"/>
      <c r="H667" s="213"/>
      <c r="I667" s="158"/>
      <c r="J667" s="157"/>
      <c r="K667" s="213"/>
      <c r="L667" s="158"/>
      <c r="M667" s="161"/>
      <c r="N667" s="213"/>
      <c r="O667" s="158"/>
      <c r="P667" s="162"/>
      <c r="Q667" s="160"/>
      <c r="R667" s="158"/>
      <c r="S667" s="161"/>
      <c r="T667" s="160"/>
      <c r="U667" s="158"/>
      <c r="V667" s="159"/>
      <c r="W667" s="157"/>
      <c r="X667" s="158"/>
      <c r="Y667" s="54"/>
      <c r="Z667" s="36"/>
      <c r="AB667" s="219"/>
      <c r="AC667" s="220"/>
    </row>
    <row r="668" spans="1:29" ht="24.95" customHeight="1" x14ac:dyDescent="0.25">
      <c r="A668" s="78" t="s">
        <v>46</v>
      </c>
      <c r="B668" s="99" t="s">
        <v>10</v>
      </c>
      <c r="C668" s="80">
        <v>37</v>
      </c>
      <c r="D668" s="98">
        <v>1</v>
      </c>
      <c r="E668" s="163"/>
      <c r="F668" s="164"/>
      <c r="G668" s="169">
        <f>F668-E668</f>
        <v>0</v>
      </c>
      <c r="H668" s="163"/>
      <c r="I668" s="164"/>
      <c r="J668" s="163">
        <f>I668-H668</f>
        <v>0</v>
      </c>
      <c r="K668" s="156"/>
      <c r="L668" s="164"/>
      <c r="M668" s="170">
        <f>L668-K668</f>
        <v>0</v>
      </c>
      <c r="N668" s="156"/>
      <c r="O668" s="210"/>
      <c r="P668" s="171">
        <f>O668-N668</f>
        <v>0</v>
      </c>
      <c r="Q668" s="163"/>
      <c r="R668" s="164"/>
      <c r="S668" s="170">
        <f>R668-Q668</f>
        <v>0</v>
      </c>
      <c r="T668" s="156"/>
      <c r="U668" s="164"/>
      <c r="V668" s="169">
        <f>U668-T668</f>
        <v>0</v>
      </c>
      <c r="W668" s="163"/>
      <c r="X668" s="164"/>
      <c r="Y668" s="54">
        <f>X668-W668</f>
        <v>0</v>
      </c>
      <c r="Z668" s="36">
        <f>(Y668+V668+S668+P668+J668+G668+M668)*24</f>
        <v>0</v>
      </c>
      <c r="AB668" s="219"/>
      <c r="AC668" s="220"/>
    </row>
    <row r="669" spans="1:29" ht="24.95" customHeight="1" thickBot="1" x14ac:dyDescent="0.3">
      <c r="A669" s="84"/>
      <c r="B669" s="85"/>
      <c r="C669" s="86"/>
      <c r="D669" s="87"/>
      <c r="E669" s="157"/>
      <c r="F669" s="158"/>
      <c r="G669" s="159"/>
      <c r="H669" s="157"/>
      <c r="I669" s="158"/>
      <c r="J669" s="157"/>
      <c r="K669" s="160"/>
      <c r="L669" s="158"/>
      <c r="M669" s="161"/>
      <c r="N669" s="160"/>
      <c r="O669" s="211"/>
      <c r="P669" s="162"/>
      <c r="Q669" s="157"/>
      <c r="R669" s="158"/>
      <c r="S669" s="161"/>
      <c r="T669" s="160"/>
      <c r="U669" s="158"/>
      <c r="V669" s="159"/>
      <c r="W669" s="157"/>
      <c r="X669" s="158"/>
      <c r="Y669" s="54"/>
      <c r="Z669" s="36"/>
      <c r="AB669" s="219"/>
      <c r="AC669" s="220"/>
    </row>
    <row r="670" spans="1:29" ht="24.95" customHeight="1" x14ac:dyDescent="0.25">
      <c r="A670" s="105" t="s">
        <v>47</v>
      </c>
      <c r="B670" s="106" t="s">
        <v>21</v>
      </c>
      <c r="C670" s="107">
        <v>37</v>
      </c>
      <c r="D670" s="108">
        <v>0.5</v>
      </c>
      <c r="E670" s="163"/>
      <c r="F670" s="164"/>
      <c r="G670" s="169">
        <f>F670-E670</f>
        <v>0</v>
      </c>
      <c r="H670" s="163"/>
      <c r="I670" s="164"/>
      <c r="J670" s="163">
        <f>I670-H670</f>
        <v>0</v>
      </c>
      <c r="K670" s="175"/>
      <c r="L670" s="173"/>
      <c r="M670" s="170">
        <f>L670-K670</f>
        <v>0</v>
      </c>
      <c r="N670" s="156"/>
      <c r="O670" s="210"/>
      <c r="P670" s="171">
        <f>O670-N670</f>
        <v>0</v>
      </c>
      <c r="Q670" s="163"/>
      <c r="R670" s="164"/>
      <c r="S670" s="170">
        <f>R670-Q670</f>
        <v>0</v>
      </c>
      <c r="T670" s="175"/>
      <c r="U670" s="173"/>
      <c r="V670" s="174">
        <f>U670-T670</f>
        <v>0</v>
      </c>
      <c r="W670" s="172"/>
      <c r="X670" s="173"/>
      <c r="Y670" s="54">
        <f>X670-W670</f>
        <v>0</v>
      </c>
      <c r="Z670" s="36">
        <f>(Y670+V670+S670+P670+J670+G670+M670)*24</f>
        <v>0</v>
      </c>
      <c r="AB670" s="219"/>
      <c r="AC670" s="220"/>
    </row>
    <row r="671" spans="1:29" ht="24.95" customHeight="1" thickBot="1" x14ac:dyDescent="0.3">
      <c r="A671" s="109" t="s">
        <v>23</v>
      </c>
      <c r="B671" s="85"/>
      <c r="C671" s="110"/>
      <c r="D671" s="87"/>
      <c r="E671" s="157"/>
      <c r="F671" s="158"/>
      <c r="G671" s="159"/>
      <c r="H671" s="214"/>
      <c r="I671" s="158"/>
      <c r="J671" s="157"/>
      <c r="K671" s="157"/>
      <c r="L671" s="158"/>
      <c r="M671" s="161"/>
      <c r="N671" s="157"/>
      <c r="O671" s="211"/>
      <c r="P671" s="162"/>
      <c r="Q671" s="214"/>
      <c r="R671" s="158"/>
      <c r="S671" s="161"/>
      <c r="T671" s="160"/>
      <c r="U671" s="158"/>
      <c r="V671" s="159"/>
      <c r="W671" s="157"/>
      <c r="X671" s="158"/>
      <c r="Y671" s="54"/>
      <c r="Z671" s="36"/>
      <c r="AB671" s="219"/>
      <c r="AC671" s="220"/>
    </row>
    <row r="672" spans="1:29" ht="24.95" customHeight="1" x14ac:dyDescent="0.25">
      <c r="A672" s="78" t="s">
        <v>48</v>
      </c>
      <c r="B672" s="99" t="s">
        <v>13</v>
      </c>
      <c r="C672" s="80">
        <v>37</v>
      </c>
      <c r="D672" s="81">
        <v>0.75</v>
      </c>
      <c r="E672" s="163"/>
      <c r="F672" s="164"/>
      <c r="G672" s="169">
        <f>F672-E672</f>
        <v>0</v>
      </c>
      <c r="H672" s="156"/>
      <c r="I672" s="164"/>
      <c r="J672" s="163">
        <f>I672-H672</f>
        <v>0</v>
      </c>
      <c r="K672" s="156"/>
      <c r="L672" s="164"/>
      <c r="M672" s="170">
        <f>L672-K672</f>
        <v>0</v>
      </c>
      <c r="N672" s="156"/>
      <c r="O672" s="156"/>
      <c r="P672" s="171">
        <f>O672-N672</f>
        <v>0</v>
      </c>
      <c r="Q672" s="163"/>
      <c r="R672" s="164"/>
      <c r="S672" s="170">
        <f>R672-Q672</f>
        <v>0</v>
      </c>
      <c r="T672" s="156"/>
      <c r="U672" s="164"/>
      <c r="V672" s="169">
        <f>U672-T672</f>
        <v>0</v>
      </c>
      <c r="W672" s="163"/>
      <c r="X672" s="164"/>
      <c r="Y672" s="54">
        <f>X672-W672</f>
        <v>0</v>
      </c>
      <c r="Z672" s="36">
        <f>(Y672+V672+S672+P672+J672+G672+M672)*24</f>
        <v>0</v>
      </c>
      <c r="AB672" s="219"/>
      <c r="AC672" s="220"/>
    </row>
    <row r="673" spans="1:29" ht="24.95" customHeight="1" thickBot="1" x14ac:dyDescent="0.3">
      <c r="A673" s="84"/>
      <c r="B673" s="85"/>
      <c r="C673" s="86"/>
      <c r="D673" s="87"/>
      <c r="E673" s="157"/>
      <c r="F673" s="158"/>
      <c r="G673" s="159"/>
      <c r="H673" s="160"/>
      <c r="I673" s="158"/>
      <c r="J673" s="157"/>
      <c r="K673" s="160"/>
      <c r="L673" s="158"/>
      <c r="M673" s="161"/>
      <c r="N673" s="160"/>
      <c r="O673" s="160"/>
      <c r="P673" s="162"/>
      <c r="Q673" s="160"/>
      <c r="R673" s="158"/>
      <c r="S673" s="161"/>
      <c r="T673" s="160"/>
      <c r="U673" s="158"/>
      <c r="V673" s="159"/>
      <c r="W673" s="157"/>
      <c r="X673" s="158"/>
      <c r="Y673" s="54"/>
      <c r="Z673" s="36"/>
      <c r="AB673" s="219"/>
      <c r="AC673" s="220"/>
    </row>
    <row r="674" spans="1:29" ht="24.95" customHeight="1" x14ac:dyDescent="0.25">
      <c r="A674" s="111" t="s">
        <v>49</v>
      </c>
      <c r="B674" s="79" t="s">
        <v>10</v>
      </c>
      <c r="C674" s="97">
        <v>37</v>
      </c>
      <c r="D674" s="98">
        <v>1</v>
      </c>
      <c r="E674" s="163"/>
      <c r="F674" s="164"/>
      <c r="G674" s="169">
        <f>F674-E674</f>
        <v>0</v>
      </c>
      <c r="H674" s="163"/>
      <c r="I674" s="164"/>
      <c r="J674" s="163">
        <f>I674-H674</f>
        <v>0</v>
      </c>
      <c r="K674" s="156"/>
      <c r="L674" s="164"/>
      <c r="M674" s="170">
        <f>L674-K674</f>
        <v>0</v>
      </c>
      <c r="N674" s="156"/>
      <c r="O674" s="156"/>
      <c r="P674" s="171">
        <f>O674-N674</f>
        <v>0</v>
      </c>
      <c r="Q674" s="163"/>
      <c r="R674" s="164"/>
      <c r="S674" s="170">
        <f>R674-Q674</f>
        <v>0</v>
      </c>
      <c r="T674" s="156"/>
      <c r="U674" s="164"/>
      <c r="V674" s="169">
        <f>U674-T674</f>
        <v>0</v>
      </c>
      <c r="W674" s="163"/>
      <c r="X674" s="164"/>
      <c r="Y674" s="54">
        <f>X674-W674</f>
        <v>0</v>
      </c>
      <c r="Z674" s="36">
        <f>(Y674+V674+S674+P674+J674+G674+M674)*24</f>
        <v>0</v>
      </c>
      <c r="AB674" s="219"/>
      <c r="AC674" s="220"/>
    </row>
    <row r="675" spans="1:29" ht="24.95" customHeight="1" thickBot="1" x14ac:dyDescent="0.3">
      <c r="A675" s="109"/>
      <c r="B675" s="85"/>
      <c r="C675" s="110"/>
      <c r="D675" s="87"/>
      <c r="E675" s="157"/>
      <c r="F675" s="158"/>
      <c r="G675" s="159"/>
      <c r="H675" s="157"/>
      <c r="I675" s="158"/>
      <c r="J675" s="157"/>
      <c r="K675" s="160"/>
      <c r="L675" s="158"/>
      <c r="M675" s="161"/>
      <c r="N675" s="160"/>
      <c r="O675" s="160"/>
      <c r="P675" s="162"/>
      <c r="Q675" s="157"/>
      <c r="R675" s="158"/>
      <c r="S675" s="161"/>
      <c r="T675" s="160"/>
      <c r="U675" s="158"/>
      <c r="V675" s="159"/>
      <c r="W675" s="160"/>
      <c r="X675" s="158"/>
      <c r="Y675" s="54"/>
      <c r="Z675" s="36"/>
      <c r="AB675" s="219"/>
      <c r="AC675" s="220"/>
    </row>
    <row r="676" spans="1:29" ht="24.95" customHeight="1" x14ac:dyDescent="0.25">
      <c r="A676" s="78" t="s">
        <v>50</v>
      </c>
      <c r="B676" s="99" t="s">
        <v>13</v>
      </c>
      <c r="C676" s="80">
        <v>37</v>
      </c>
      <c r="D676" s="81">
        <v>1</v>
      </c>
      <c r="E676" s="172"/>
      <c r="F676" s="173"/>
      <c r="G676" s="174">
        <f>F676-E676</f>
        <v>0</v>
      </c>
      <c r="H676" s="172"/>
      <c r="I676" s="173"/>
      <c r="J676" s="172">
        <f>I676-H676</f>
        <v>0</v>
      </c>
      <c r="K676" s="175"/>
      <c r="L676" s="173"/>
      <c r="M676" s="176">
        <f>L676-K676</f>
        <v>0</v>
      </c>
      <c r="N676" s="175"/>
      <c r="O676" s="212"/>
      <c r="P676" s="177">
        <f>O676-N676</f>
        <v>0</v>
      </c>
      <c r="Q676" s="172"/>
      <c r="R676" s="173"/>
      <c r="S676" s="176">
        <f>R676-Q676</f>
        <v>0</v>
      </c>
      <c r="T676" s="175"/>
      <c r="U676" s="173"/>
      <c r="V676" s="174">
        <f>U676-T676</f>
        <v>0</v>
      </c>
      <c r="W676" s="172"/>
      <c r="X676" s="173"/>
      <c r="Y676" s="54">
        <f>X676-W676</f>
        <v>0</v>
      </c>
      <c r="Z676" s="36">
        <f>(Y676+V676+S676+P676+J676+G676+M676)*24</f>
        <v>0</v>
      </c>
      <c r="AB676" s="219"/>
      <c r="AC676" s="220"/>
    </row>
    <row r="677" spans="1:29" ht="24.95" customHeight="1" thickBot="1" x14ac:dyDescent="0.3">
      <c r="A677" s="84"/>
      <c r="B677" s="85"/>
      <c r="C677" s="86"/>
      <c r="D677" s="87"/>
      <c r="E677" s="157"/>
      <c r="F677" s="158"/>
      <c r="G677" s="159"/>
      <c r="H677" s="157"/>
      <c r="I677" s="158"/>
      <c r="J677" s="157"/>
      <c r="K677" s="160"/>
      <c r="L677" s="158"/>
      <c r="M677" s="161"/>
      <c r="N677" s="160"/>
      <c r="O677" s="211"/>
      <c r="P677" s="162"/>
      <c r="Q677" s="157"/>
      <c r="R677" s="158"/>
      <c r="S677" s="161"/>
      <c r="T677" s="160"/>
      <c r="U677" s="158"/>
      <c r="V677" s="159"/>
      <c r="W677" s="160"/>
      <c r="X677" s="158"/>
      <c r="Y677" s="54"/>
      <c r="Z677" s="36"/>
      <c r="AB677" s="219"/>
      <c r="AC677" s="220"/>
    </row>
    <row r="678" spans="1:29" ht="24.95" customHeight="1" x14ac:dyDescent="0.25">
      <c r="A678" s="91" t="s">
        <v>0</v>
      </c>
      <c r="B678" s="79" t="s">
        <v>14</v>
      </c>
      <c r="C678" s="97">
        <v>37</v>
      </c>
      <c r="D678" s="98">
        <v>1</v>
      </c>
      <c r="E678" s="172"/>
      <c r="F678" s="173"/>
      <c r="G678" s="174">
        <f>F678-E678</f>
        <v>0</v>
      </c>
      <c r="H678" s="172"/>
      <c r="I678" s="173"/>
      <c r="J678" s="172">
        <f>I678-H678</f>
        <v>0</v>
      </c>
      <c r="K678" s="175"/>
      <c r="L678" s="173"/>
      <c r="M678" s="176">
        <f>L678-K678</f>
        <v>0</v>
      </c>
      <c r="N678" s="175"/>
      <c r="O678" s="175"/>
      <c r="P678" s="177">
        <f>O678-N678</f>
        <v>0</v>
      </c>
      <c r="Q678" s="172"/>
      <c r="R678" s="173"/>
      <c r="S678" s="176">
        <f>R678-Q678</f>
        <v>0</v>
      </c>
      <c r="T678" s="175"/>
      <c r="U678" s="173"/>
      <c r="V678" s="174">
        <f>U678-T678</f>
        <v>0</v>
      </c>
      <c r="W678" s="176"/>
      <c r="X678" s="173"/>
      <c r="Y678" s="54">
        <f>X678-W678</f>
        <v>0</v>
      </c>
      <c r="Z678" s="36">
        <f>(Y678+V678+S678+P678+J678+G678+M678)*24</f>
        <v>0</v>
      </c>
      <c r="AB678" s="219"/>
      <c r="AC678" s="220"/>
    </row>
    <row r="679" spans="1:29" ht="24.95" customHeight="1" thickBot="1" x14ac:dyDescent="0.3">
      <c r="A679" s="84"/>
      <c r="B679" s="85"/>
      <c r="C679" s="86"/>
      <c r="D679" s="87"/>
      <c r="E679" s="179"/>
      <c r="F679" s="180"/>
      <c r="G679" s="181"/>
      <c r="H679" s="179"/>
      <c r="I679" s="180"/>
      <c r="J679" s="179"/>
      <c r="K679" s="182"/>
      <c r="L679" s="180"/>
      <c r="M679" s="183"/>
      <c r="N679" s="182"/>
      <c r="O679" s="215"/>
      <c r="P679" s="184"/>
      <c r="Q679" s="179"/>
      <c r="R679" s="180"/>
      <c r="S679" s="183"/>
      <c r="T679" s="182"/>
      <c r="U679" s="168"/>
      <c r="V679" s="181"/>
      <c r="W679" s="183"/>
      <c r="X679" s="180"/>
      <c r="Y679" s="54"/>
      <c r="Z679" s="36"/>
      <c r="AB679" s="219"/>
      <c r="AC679" s="220"/>
    </row>
    <row r="680" spans="1:29" ht="24.95" customHeight="1" x14ac:dyDescent="0.25">
      <c r="A680" s="100" t="s">
        <v>51</v>
      </c>
      <c r="B680" s="106" t="s">
        <v>21</v>
      </c>
      <c r="C680" s="107">
        <v>37</v>
      </c>
      <c r="D680" s="108">
        <v>0.5</v>
      </c>
      <c r="E680" s="172"/>
      <c r="F680" s="173"/>
      <c r="G680" s="174">
        <f>F680-E680</f>
        <v>0</v>
      </c>
      <c r="H680" s="172"/>
      <c r="I680" s="173"/>
      <c r="J680" s="172">
        <f>I680-H680</f>
        <v>0</v>
      </c>
      <c r="K680" s="175"/>
      <c r="L680" s="173"/>
      <c r="M680" s="176">
        <f>L680-K680</f>
        <v>0</v>
      </c>
      <c r="N680" s="175"/>
      <c r="O680" s="175"/>
      <c r="P680" s="177">
        <f>O680-N680</f>
        <v>0</v>
      </c>
      <c r="Q680" s="172"/>
      <c r="R680" s="173"/>
      <c r="S680" s="176">
        <f>R680-Q680</f>
        <v>0</v>
      </c>
      <c r="T680" s="175"/>
      <c r="U680" s="173"/>
      <c r="V680" s="174">
        <f>U680-T680</f>
        <v>0</v>
      </c>
      <c r="W680" s="172"/>
      <c r="X680" s="173"/>
      <c r="Y680" s="54">
        <f>X680-W680</f>
        <v>0</v>
      </c>
      <c r="Z680" s="36">
        <f>(Y680+V680+S680+P680+J680+G680+M680)*24</f>
        <v>0</v>
      </c>
      <c r="AB680" s="219"/>
      <c r="AC680" s="220"/>
    </row>
    <row r="681" spans="1:29" ht="24.95" customHeight="1" thickBot="1" x14ac:dyDescent="0.3">
      <c r="A681" s="84" t="s">
        <v>23</v>
      </c>
      <c r="B681" s="85"/>
      <c r="C681" s="86"/>
      <c r="D681" s="87"/>
      <c r="E681" s="157"/>
      <c r="F681" s="158"/>
      <c r="G681" s="159"/>
      <c r="H681" s="157"/>
      <c r="I681" s="158"/>
      <c r="J681" s="157"/>
      <c r="K681" s="160"/>
      <c r="L681" s="158"/>
      <c r="M681" s="161"/>
      <c r="N681" s="160"/>
      <c r="O681" s="160"/>
      <c r="P681" s="162"/>
      <c r="Q681" s="157"/>
      <c r="R681" s="158"/>
      <c r="S681" s="161"/>
      <c r="T681" s="160"/>
      <c r="U681" s="158"/>
      <c r="V681" s="159"/>
      <c r="W681" s="160"/>
      <c r="X681" s="158"/>
      <c r="Y681" s="54"/>
      <c r="Z681" s="36"/>
      <c r="AB681" s="219"/>
      <c r="AC681" s="220"/>
    </row>
    <row r="682" spans="1:29" ht="24.95" customHeight="1" x14ac:dyDescent="0.25">
      <c r="A682" s="111" t="s">
        <v>52</v>
      </c>
      <c r="B682" s="79" t="s">
        <v>13</v>
      </c>
      <c r="C682" s="97">
        <v>37</v>
      </c>
      <c r="D682" s="98">
        <v>1</v>
      </c>
      <c r="E682" s="172"/>
      <c r="F682" s="173"/>
      <c r="G682" s="174">
        <f>F682-E682</f>
        <v>0</v>
      </c>
      <c r="H682" s="172"/>
      <c r="I682" s="173"/>
      <c r="J682" s="172">
        <f>I682-H682</f>
        <v>0</v>
      </c>
      <c r="K682" s="175"/>
      <c r="L682" s="173"/>
      <c r="M682" s="176">
        <f>L682-K682</f>
        <v>0</v>
      </c>
      <c r="N682" s="175"/>
      <c r="O682" s="212"/>
      <c r="P682" s="177">
        <f>O682-N682</f>
        <v>0</v>
      </c>
      <c r="Q682" s="172"/>
      <c r="R682" s="173"/>
      <c r="S682" s="176">
        <f>R682-Q682</f>
        <v>0</v>
      </c>
      <c r="T682" s="175"/>
      <c r="U682" s="173"/>
      <c r="V682" s="174">
        <f>U682-T682</f>
        <v>0</v>
      </c>
      <c r="W682" s="172"/>
      <c r="X682" s="173"/>
      <c r="Y682" s="56">
        <f>X682-W682</f>
        <v>0</v>
      </c>
      <c r="Z682" s="52">
        <f>(G682+J682+M682+P682+S682+V682+Y682)*24</f>
        <v>0</v>
      </c>
      <c r="AB682" s="219"/>
      <c r="AC682" s="220"/>
    </row>
    <row r="683" spans="1:29" ht="24.95" customHeight="1" thickBot="1" x14ac:dyDescent="0.3">
      <c r="A683" s="109"/>
      <c r="B683" s="85"/>
      <c r="C683" s="110"/>
      <c r="D683" s="87"/>
      <c r="E683" s="157"/>
      <c r="F683" s="158"/>
      <c r="G683" s="159"/>
      <c r="H683" s="157"/>
      <c r="I683" s="158"/>
      <c r="J683" s="157"/>
      <c r="K683" s="160"/>
      <c r="L683" s="158"/>
      <c r="M683" s="161"/>
      <c r="N683" s="160"/>
      <c r="O683" s="211"/>
      <c r="P683" s="162"/>
      <c r="Q683" s="157"/>
      <c r="R683" s="158"/>
      <c r="S683" s="161"/>
      <c r="T683" s="160"/>
      <c r="U683" s="158"/>
      <c r="V683" s="159"/>
      <c r="W683" s="160"/>
      <c r="X683" s="158"/>
      <c r="Y683" s="56"/>
      <c r="Z683" s="52"/>
      <c r="AB683" s="219"/>
      <c r="AC683" s="220"/>
    </row>
    <row r="684" spans="1:29" ht="24.95" customHeight="1" x14ac:dyDescent="0.25">
      <c r="A684" s="78" t="s">
        <v>53</v>
      </c>
      <c r="B684" s="99" t="s">
        <v>10</v>
      </c>
      <c r="C684" s="80">
        <v>37</v>
      </c>
      <c r="D684" s="81">
        <v>1</v>
      </c>
      <c r="E684" s="163"/>
      <c r="F684" s="164"/>
      <c r="G684" s="174">
        <f>F684-E684</f>
        <v>0</v>
      </c>
      <c r="H684" s="172"/>
      <c r="I684" s="173"/>
      <c r="J684" s="172">
        <f>I684-H684</f>
        <v>0</v>
      </c>
      <c r="K684" s="175"/>
      <c r="L684" s="173"/>
      <c r="M684" s="176">
        <f>L684-K684</f>
        <v>0</v>
      </c>
      <c r="N684" s="175"/>
      <c r="O684" s="212"/>
      <c r="P684" s="177">
        <f>O684-N684</f>
        <v>0</v>
      </c>
      <c r="Q684" s="172"/>
      <c r="R684" s="173"/>
      <c r="S684" s="176">
        <f>R684-Q684</f>
        <v>0</v>
      </c>
      <c r="T684" s="175"/>
      <c r="U684" s="173"/>
      <c r="V684" s="174">
        <f>U684-T684</f>
        <v>0</v>
      </c>
      <c r="W684" s="172"/>
      <c r="X684" s="173"/>
      <c r="Y684" s="54">
        <f>X684-W684</f>
        <v>0</v>
      </c>
      <c r="Z684" s="36">
        <f>(Y684+V684+S684+P684+J684+G684+M684)*24</f>
        <v>0</v>
      </c>
      <c r="AB684" s="219"/>
      <c r="AC684" s="220"/>
    </row>
    <row r="685" spans="1:29" ht="24.95" customHeight="1" thickBot="1" x14ac:dyDescent="0.3">
      <c r="A685" s="84"/>
      <c r="B685" s="85"/>
      <c r="C685" s="86"/>
      <c r="D685" s="87"/>
      <c r="E685" s="157"/>
      <c r="F685" s="158"/>
      <c r="G685" s="159"/>
      <c r="H685" s="157"/>
      <c r="I685" s="158"/>
      <c r="J685" s="157"/>
      <c r="K685" s="160"/>
      <c r="L685" s="158"/>
      <c r="M685" s="161"/>
      <c r="N685" s="160"/>
      <c r="O685" s="211"/>
      <c r="P685" s="162"/>
      <c r="Q685" s="157"/>
      <c r="R685" s="158"/>
      <c r="S685" s="161"/>
      <c r="T685" s="160"/>
      <c r="U685" s="158"/>
      <c r="V685" s="159"/>
      <c r="W685" s="157"/>
      <c r="X685" s="158"/>
      <c r="Y685" s="54"/>
      <c r="Z685" s="36"/>
      <c r="AB685" s="219"/>
      <c r="AC685" s="220"/>
    </row>
    <row r="686" spans="1:29" ht="24.95" customHeight="1" x14ac:dyDescent="0.25">
      <c r="A686" s="78" t="s">
        <v>54</v>
      </c>
      <c r="B686" s="99" t="s">
        <v>10</v>
      </c>
      <c r="C686" s="80">
        <v>37</v>
      </c>
      <c r="D686" s="81">
        <v>1</v>
      </c>
      <c r="E686" s="172"/>
      <c r="F686" s="173"/>
      <c r="G686" s="174">
        <f>F686-E686</f>
        <v>0</v>
      </c>
      <c r="H686" s="172"/>
      <c r="I686" s="173"/>
      <c r="J686" s="172">
        <f>I686-H686</f>
        <v>0</v>
      </c>
      <c r="K686" s="175"/>
      <c r="L686" s="173"/>
      <c r="M686" s="176">
        <f>L686-K686</f>
        <v>0</v>
      </c>
      <c r="N686" s="175"/>
      <c r="O686" s="175"/>
      <c r="P686" s="177">
        <f>O686-N686</f>
        <v>0</v>
      </c>
      <c r="Q686" s="172"/>
      <c r="R686" s="173"/>
      <c r="S686" s="176">
        <f>R686-Q686</f>
        <v>0</v>
      </c>
      <c r="T686" s="175"/>
      <c r="U686" s="173"/>
      <c r="V686" s="174">
        <f>U686-T686</f>
        <v>0</v>
      </c>
      <c r="W686" s="172"/>
      <c r="X686" s="173"/>
      <c r="Y686" s="54">
        <f>X686-W686</f>
        <v>0</v>
      </c>
      <c r="Z686" s="36">
        <f>(Y686+V686+S686+P686+J686+G686+M686)*24</f>
        <v>0</v>
      </c>
      <c r="AB686" s="219"/>
      <c r="AC686" s="220"/>
    </row>
    <row r="687" spans="1:29" ht="24.95" customHeight="1" thickBot="1" x14ac:dyDescent="0.3">
      <c r="A687" s="84"/>
      <c r="B687" s="85"/>
      <c r="C687" s="86"/>
      <c r="D687" s="87"/>
      <c r="E687" s="157"/>
      <c r="F687" s="158"/>
      <c r="G687" s="159"/>
      <c r="H687" s="157"/>
      <c r="I687" s="158"/>
      <c r="J687" s="157"/>
      <c r="K687" s="160"/>
      <c r="L687" s="158"/>
      <c r="M687" s="161"/>
      <c r="N687" s="160"/>
      <c r="O687" s="160"/>
      <c r="P687" s="162"/>
      <c r="Q687" s="157"/>
      <c r="R687" s="158"/>
      <c r="S687" s="161"/>
      <c r="T687" s="160"/>
      <c r="U687" s="158"/>
      <c r="V687" s="159"/>
      <c r="W687" s="157"/>
      <c r="X687" s="158"/>
      <c r="Y687" s="54"/>
      <c r="Z687" s="36"/>
      <c r="AB687" s="219"/>
      <c r="AC687" s="220"/>
    </row>
    <row r="688" spans="1:29" ht="24.95" customHeight="1" x14ac:dyDescent="0.25">
      <c r="A688" s="78" t="s">
        <v>55</v>
      </c>
      <c r="B688" s="99" t="s">
        <v>11</v>
      </c>
      <c r="C688" s="80">
        <v>37</v>
      </c>
      <c r="D688" s="81">
        <v>1</v>
      </c>
      <c r="E688" s="163"/>
      <c r="F688" s="164"/>
      <c r="G688" s="169">
        <f>F688-E688</f>
        <v>0</v>
      </c>
      <c r="H688" s="163"/>
      <c r="I688" s="164"/>
      <c r="J688" s="163">
        <f>I688-H688</f>
        <v>0</v>
      </c>
      <c r="K688" s="156"/>
      <c r="L688" s="164"/>
      <c r="M688" s="170">
        <f>L688-K688</f>
        <v>0</v>
      </c>
      <c r="N688" s="156"/>
      <c r="O688" s="156"/>
      <c r="P688" s="171">
        <f>O688-N688</f>
        <v>0</v>
      </c>
      <c r="Q688" s="163"/>
      <c r="R688" s="164"/>
      <c r="S688" s="170">
        <f>R688-Q688</f>
        <v>0</v>
      </c>
      <c r="T688" s="156"/>
      <c r="U688" s="164"/>
      <c r="V688" s="169">
        <f>U688-T688</f>
        <v>0</v>
      </c>
      <c r="W688" s="163"/>
      <c r="X688" s="164"/>
      <c r="Y688" s="56">
        <f>X688-W688</f>
        <v>0</v>
      </c>
      <c r="Z688" s="52">
        <f>(G688+J688+M688+P688+S688+V688+Y688)*24</f>
        <v>0</v>
      </c>
      <c r="AB688" s="219"/>
      <c r="AC688" s="220"/>
    </row>
    <row r="689" spans="1:29" ht="24.95" customHeight="1" thickBot="1" x14ac:dyDescent="0.3">
      <c r="A689" s="84"/>
      <c r="B689" s="85"/>
      <c r="C689" s="86"/>
      <c r="D689" s="87"/>
      <c r="E689" s="157"/>
      <c r="F689" s="158"/>
      <c r="G689" s="159"/>
      <c r="H689" s="157"/>
      <c r="I689" s="158"/>
      <c r="J689" s="157"/>
      <c r="K689" s="160"/>
      <c r="L689" s="158"/>
      <c r="M689" s="161"/>
      <c r="N689" s="160"/>
      <c r="O689" s="160"/>
      <c r="P689" s="162"/>
      <c r="Q689" s="157"/>
      <c r="R689" s="158"/>
      <c r="S689" s="161"/>
      <c r="T689" s="157"/>
      <c r="U689" s="158"/>
      <c r="V689" s="159"/>
      <c r="W689" s="157"/>
      <c r="X689" s="158"/>
      <c r="Y689" s="56"/>
      <c r="Z689" s="52"/>
      <c r="AB689" s="219"/>
      <c r="AC689" s="220"/>
    </row>
    <row r="690" spans="1:29" ht="24.95" customHeight="1" x14ac:dyDescent="0.25">
      <c r="A690" s="78" t="s">
        <v>1</v>
      </c>
      <c r="B690" s="99" t="s">
        <v>10</v>
      </c>
      <c r="C690" s="80">
        <v>37</v>
      </c>
      <c r="D690" s="81">
        <v>0.8</v>
      </c>
      <c r="E690" s="172"/>
      <c r="F690" s="173"/>
      <c r="G690" s="174">
        <f>F690-E690</f>
        <v>0</v>
      </c>
      <c r="H690" s="172"/>
      <c r="I690" s="173"/>
      <c r="J690" s="172">
        <f>I690-H690</f>
        <v>0</v>
      </c>
      <c r="K690" s="175"/>
      <c r="L690" s="173"/>
      <c r="M690" s="176">
        <f>L690-K690</f>
        <v>0</v>
      </c>
      <c r="N690" s="175"/>
      <c r="O690" s="212"/>
      <c r="P690" s="177">
        <f>O690-N690</f>
        <v>0</v>
      </c>
      <c r="Q690" s="172"/>
      <c r="R690" s="173"/>
      <c r="S690" s="176">
        <f>R690-Q690</f>
        <v>0</v>
      </c>
      <c r="T690" s="156"/>
      <c r="U690" s="164"/>
      <c r="V690" s="174">
        <f>U690-T690</f>
        <v>0</v>
      </c>
      <c r="W690" s="172"/>
      <c r="X690" s="173"/>
      <c r="Y690" s="54">
        <f>X690-W690</f>
        <v>0</v>
      </c>
      <c r="Z690" s="36">
        <f>(Y690+V690+S690+P690+J690+G690+M690)*24</f>
        <v>0</v>
      </c>
      <c r="AB690" s="219"/>
      <c r="AC690" s="220"/>
    </row>
    <row r="691" spans="1:29" ht="24.95" customHeight="1" thickBot="1" x14ac:dyDescent="0.3">
      <c r="A691" s="84"/>
      <c r="B691" s="85"/>
      <c r="C691" s="86"/>
      <c r="D691" s="87"/>
      <c r="E691" s="157"/>
      <c r="F691" s="158"/>
      <c r="G691" s="159"/>
      <c r="H691" s="157"/>
      <c r="I691" s="158"/>
      <c r="J691" s="157"/>
      <c r="K691" s="160"/>
      <c r="L691" s="158"/>
      <c r="M691" s="161"/>
      <c r="N691" s="160"/>
      <c r="O691" s="211"/>
      <c r="P691" s="162"/>
      <c r="Q691" s="157"/>
      <c r="R691" s="158"/>
      <c r="S691" s="161"/>
      <c r="T691" s="157"/>
      <c r="U691" s="158"/>
      <c r="V691" s="159"/>
      <c r="W691" s="157"/>
      <c r="X691" s="158"/>
      <c r="Y691" s="54"/>
      <c r="Z691" s="36"/>
      <c r="AB691" s="219"/>
      <c r="AC691" s="220"/>
    </row>
    <row r="692" spans="1:29" ht="24.95" customHeight="1" x14ac:dyDescent="0.25">
      <c r="A692" s="113" t="s">
        <v>56</v>
      </c>
      <c r="B692" s="101" t="s">
        <v>3</v>
      </c>
      <c r="C692" s="114">
        <v>37</v>
      </c>
      <c r="D692" s="115">
        <v>0.75</v>
      </c>
      <c r="E692" s="172"/>
      <c r="F692" s="173"/>
      <c r="G692" s="174">
        <f>F692-E692</f>
        <v>0</v>
      </c>
      <c r="H692" s="172"/>
      <c r="I692" s="173"/>
      <c r="J692" s="172">
        <f>I692-H692</f>
        <v>0</v>
      </c>
      <c r="K692" s="175"/>
      <c r="L692" s="173"/>
      <c r="M692" s="176">
        <f>L692-K692</f>
        <v>0</v>
      </c>
      <c r="N692" s="175"/>
      <c r="O692" s="175"/>
      <c r="P692" s="177">
        <f>O692-N692</f>
        <v>0</v>
      </c>
      <c r="Q692" s="172"/>
      <c r="R692" s="173"/>
      <c r="S692" s="176">
        <f>R692-Q692</f>
        <v>0</v>
      </c>
      <c r="T692" s="175"/>
      <c r="U692" s="175"/>
      <c r="V692" s="177">
        <f>U692-T692</f>
        <v>0</v>
      </c>
      <c r="W692" s="172"/>
      <c r="X692" s="173"/>
      <c r="Y692" s="54">
        <f>X692-W692</f>
        <v>0</v>
      </c>
      <c r="Z692" s="36">
        <f>(Y692+V692+S692+P692+J692+G692+M692)*24</f>
        <v>0</v>
      </c>
      <c r="AB692" s="219"/>
      <c r="AC692" s="220"/>
    </row>
    <row r="693" spans="1:29" ht="24.95" customHeight="1" thickBot="1" x14ac:dyDescent="0.3">
      <c r="A693" s="104"/>
      <c r="B693" s="85"/>
      <c r="C693" s="86"/>
      <c r="D693" s="87"/>
      <c r="E693" s="157"/>
      <c r="F693" s="158"/>
      <c r="G693" s="159"/>
      <c r="H693" s="157"/>
      <c r="I693" s="158"/>
      <c r="J693" s="157"/>
      <c r="K693" s="160"/>
      <c r="L693" s="158"/>
      <c r="M693" s="161"/>
      <c r="N693" s="160"/>
      <c r="O693" s="160"/>
      <c r="P693" s="162"/>
      <c r="Q693" s="157"/>
      <c r="R693" s="158"/>
      <c r="S693" s="161"/>
      <c r="T693" s="160"/>
      <c r="U693" s="160"/>
      <c r="V693" s="162"/>
      <c r="W693" s="157"/>
      <c r="X693" s="158"/>
      <c r="Y693" s="54"/>
      <c r="Z693" s="36"/>
      <c r="AB693" s="219"/>
      <c r="AC693" s="220"/>
    </row>
    <row r="694" spans="1:29" ht="24.95" customHeight="1" x14ac:dyDescent="0.25">
      <c r="A694" s="91" t="s">
        <v>57</v>
      </c>
      <c r="B694" s="99" t="s">
        <v>13</v>
      </c>
      <c r="C694" s="80">
        <v>37</v>
      </c>
      <c r="D694" s="81">
        <v>1</v>
      </c>
      <c r="E694" s="172"/>
      <c r="F694" s="173"/>
      <c r="G694" s="174">
        <f>F694-E694</f>
        <v>0</v>
      </c>
      <c r="H694" s="172"/>
      <c r="I694" s="173"/>
      <c r="J694" s="172">
        <f>I694-H694</f>
        <v>0</v>
      </c>
      <c r="K694" s="175"/>
      <c r="L694" s="173"/>
      <c r="M694" s="176">
        <f>L694-K694</f>
        <v>0</v>
      </c>
      <c r="N694" s="175"/>
      <c r="O694" s="175"/>
      <c r="P694" s="177">
        <f>O694-N694</f>
        <v>0</v>
      </c>
      <c r="Q694" s="172"/>
      <c r="R694" s="173"/>
      <c r="S694" s="176">
        <f>R694-Q694</f>
        <v>0</v>
      </c>
      <c r="T694" s="175"/>
      <c r="U694" s="173"/>
      <c r="V694" s="174">
        <f>U694-T694</f>
        <v>0</v>
      </c>
      <c r="W694" s="172"/>
      <c r="X694" s="173"/>
      <c r="Y694" s="54">
        <f>X694-W694</f>
        <v>0</v>
      </c>
      <c r="Z694" s="36">
        <f>(Y694+V694+S694+P694+J694+G694+M694)*24</f>
        <v>0</v>
      </c>
      <c r="AB694" s="219"/>
      <c r="AC694" s="220"/>
    </row>
    <row r="695" spans="1:29" ht="24.95" customHeight="1" thickBot="1" x14ac:dyDescent="0.3">
      <c r="A695" s="84"/>
      <c r="B695" s="85"/>
      <c r="C695" s="86"/>
      <c r="D695" s="87"/>
      <c r="E695" s="157"/>
      <c r="F695" s="158"/>
      <c r="G695" s="159"/>
      <c r="H695" s="157"/>
      <c r="I695" s="158"/>
      <c r="J695" s="157"/>
      <c r="K695" s="160"/>
      <c r="L695" s="158"/>
      <c r="M695" s="161"/>
      <c r="N695" s="160"/>
      <c r="O695" s="160"/>
      <c r="P695" s="162"/>
      <c r="Q695" s="157"/>
      <c r="R695" s="158"/>
      <c r="S695" s="161"/>
      <c r="T695" s="160"/>
      <c r="U695" s="162"/>
      <c r="V695" s="178"/>
      <c r="W695" s="157"/>
      <c r="X695" s="158"/>
      <c r="Y695" s="54"/>
      <c r="Z695" s="36"/>
      <c r="AB695" s="219"/>
      <c r="AC695" s="220"/>
    </row>
    <row r="696" spans="1:29" ht="24.95" customHeight="1" x14ac:dyDescent="0.25">
      <c r="A696" s="116" t="s">
        <v>36</v>
      </c>
      <c r="B696" s="117"/>
      <c r="C696" s="114"/>
      <c r="D696" s="115"/>
      <c r="E696" s="172"/>
      <c r="F696" s="173"/>
      <c r="G696" s="174">
        <f>F696-E696</f>
        <v>0</v>
      </c>
      <c r="H696" s="163"/>
      <c r="I696" s="164"/>
      <c r="J696" s="172">
        <f>I696-H696</f>
        <v>0</v>
      </c>
      <c r="K696" s="175"/>
      <c r="L696" s="173"/>
      <c r="M696" s="176">
        <f>L696-K696</f>
        <v>0</v>
      </c>
      <c r="N696" s="175"/>
      <c r="O696" s="173"/>
      <c r="P696" s="177">
        <f>O696-N696</f>
        <v>0</v>
      </c>
      <c r="Q696" s="172"/>
      <c r="R696" s="173"/>
      <c r="S696" s="176">
        <f>R696-Q696</f>
        <v>0</v>
      </c>
      <c r="T696" s="175"/>
      <c r="U696" s="173"/>
      <c r="V696" s="174">
        <f>U696-T696</f>
        <v>0</v>
      </c>
      <c r="W696" s="172"/>
      <c r="X696" s="173"/>
      <c r="Y696" s="54">
        <f>X696-W696</f>
        <v>0</v>
      </c>
      <c r="Z696" s="36">
        <f>(Y696+V696+S696+P696+J696+G696+M696)*24</f>
        <v>0</v>
      </c>
      <c r="AB696" s="219"/>
      <c r="AC696" s="220"/>
    </row>
    <row r="697" spans="1:29" ht="24.95" customHeight="1" thickBot="1" x14ac:dyDescent="0.3">
      <c r="A697" s="84"/>
      <c r="B697" s="85"/>
      <c r="C697" s="86"/>
      <c r="D697" s="87"/>
      <c r="E697" s="122"/>
      <c r="F697" s="216"/>
      <c r="G697" s="58"/>
      <c r="H697" s="128"/>
      <c r="I697" s="120"/>
      <c r="J697" s="58"/>
      <c r="K697" s="121"/>
      <c r="L697" s="120"/>
      <c r="M697" s="58"/>
      <c r="N697" s="121"/>
      <c r="O697" s="120"/>
      <c r="P697" s="62"/>
      <c r="Q697" s="88"/>
      <c r="R697" s="89"/>
      <c r="S697" s="58"/>
      <c r="T697" s="121"/>
      <c r="U697" s="120"/>
      <c r="V697" s="58"/>
      <c r="W697" s="121"/>
      <c r="X697" s="61"/>
      <c r="Y697" s="54"/>
      <c r="Z697" s="36"/>
      <c r="AB697" s="219"/>
      <c r="AC697" s="220"/>
    </row>
    <row r="698" spans="1:29" ht="24.95" customHeight="1" x14ac:dyDescent="0.25">
      <c r="A698" s="116" t="s">
        <v>37</v>
      </c>
      <c r="B698" s="117"/>
      <c r="C698" s="114"/>
      <c r="D698" s="115"/>
      <c r="E698" s="118"/>
      <c r="F698" s="95"/>
      <c r="G698" s="57">
        <f t="shared" ref="G698" si="55">F698-E698</f>
        <v>0</v>
      </c>
      <c r="H698" s="112"/>
      <c r="I698" s="83"/>
      <c r="J698" s="59">
        <f t="shared" ref="J698" si="56">I698-H698</f>
        <v>0</v>
      </c>
      <c r="K698" s="82"/>
      <c r="L698" s="95"/>
      <c r="M698" s="59">
        <f t="shared" ref="M698" si="57">L698-K698</f>
        <v>0</v>
      </c>
      <c r="N698" s="119"/>
      <c r="O698" s="217"/>
      <c r="P698" s="60">
        <f t="shared" ref="P698" si="58">O698-N698</f>
        <v>0</v>
      </c>
      <c r="Q698" s="112"/>
      <c r="R698" s="83"/>
      <c r="S698" s="59">
        <f t="shared" ref="S698" si="59">R698-Q698</f>
        <v>0</v>
      </c>
      <c r="T698" s="156"/>
      <c r="U698" s="164"/>
      <c r="V698" s="174">
        <f>U698-T698</f>
        <v>0</v>
      </c>
      <c r="W698" s="163"/>
      <c r="X698" s="164"/>
      <c r="Y698" s="54">
        <f>X698-W698</f>
        <v>0</v>
      </c>
      <c r="Z698" s="36">
        <f>(Y698+V698+S698+P698+J698+G698+M698)*24</f>
        <v>0</v>
      </c>
      <c r="AB698" s="219"/>
      <c r="AC698" s="220"/>
    </row>
    <row r="699" spans="1:29" ht="24.95" customHeight="1" thickBot="1" x14ac:dyDescent="0.3">
      <c r="A699" s="84"/>
      <c r="B699" s="85"/>
      <c r="C699" s="86"/>
      <c r="D699" s="87"/>
      <c r="E699" s="122"/>
      <c r="F699" s="216"/>
      <c r="G699" s="58"/>
      <c r="H699" s="128"/>
      <c r="I699" s="120"/>
      <c r="J699" s="58"/>
      <c r="K699" s="90"/>
      <c r="L699" s="89"/>
      <c r="M699" s="58"/>
      <c r="N699" s="121"/>
      <c r="O699" s="120"/>
      <c r="P699" s="63"/>
      <c r="Q699" s="121"/>
      <c r="R699" s="89"/>
      <c r="S699" s="58"/>
      <c r="T699" s="121"/>
      <c r="U699" s="120"/>
      <c r="V699" s="58"/>
      <c r="W699" s="122"/>
      <c r="X699" s="61"/>
      <c r="Y699" s="64"/>
      <c r="Z699" s="36"/>
      <c r="AB699" s="219"/>
      <c r="AC699" s="220"/>
    </row>
    <row r="700" spans="1:29" ht="24.95" customHeight="1" x14ac:dyDescent="0.25">
      <c r="A700" s="116" t="s">
        <v>37</v>
      </c>
      <c r="B700" s="117"/>
      <c r="C700" s="114"/>
      <c r="D700" s="115"/>
      <c r="E700" s="172"/>
      <c r="F700" s="173"/>
      <c r="G700" s="174">
        <f>F700-E700</f>
        <v>0</v>
      </c>
      <c r="H700" s="172"/>
      <c r="I700" s="173"/>
      <c r="J700" s="172">
        <f>I700-H700</f>
        <v>0</v>
      </c>
      <c r="K700" s="175"/>
      <c r="L700" s="173"/>
      <c r="M700" s="176">
        <f>L700-K700</f>
        <v>0</v>
      </c>
      <c r="N700" s="175"/>
      <c r="O700" s="173"/>
      <c r="P700" s="177">
        <f>O700-N700</f>
        <v>0</v>
      </c>
      <c r="Q700" s="172"/>
      <c r="R700" s="173"/>
      <c r="S700" s="176">
        <f>R700-Q700</f>
        <v>0</v>
      </c>
      <c r="T700" s="175"/>
      <c r="U700" s="173"/>
      <c r="V700" s="174">
        <f>U700-T700</f>
        <v>0</v>
      </c>
      <c r="W700" s="172"/>
      <c r="X700" s="173"/>
      <c r="Y700" s="54">
        <f>X700-W700</f>
        <v>0</v>
      </c>
      <c r="Z700" s="36">
        <f>(Y700+V700+S700+P700+J700+G700+M700)*24</f>
        <v>0</v>
      </c>
      <c r="AB700" s="219"/>
      <c r="AC700" s="220"/>
    </row>
    <row r="701" spans="1:29" ht="24.95" customHeight="1" thickBot="1" x14ac:dyDescent="0.3">
      <c r="A701" s="84"/>
      <c r="B701" s="85"/>
      <c r="C701" s="86"/>
      <c r="D701" s="87"/>
      <c r="E701" s="122"/>
      <c r="F701" s="216"/>
      <c r="G701" s="58"/>
      <c r="H701" s="128"/>
      <c r="I701" s="120"/>
      <c r="J701" s="58"/>
      <c r="K701" s="121"/>
      <c r="L701" s="120"/>
      <c r="M701" s="58"/>
      <c r="N701" s="121"/>
      <c r="O701" s="120"/>
      <c r="P701" s="62"/>
      <c r="Q701" s="88"/>
      <c r="R701" s="89"/>
      <c r="S701" s="58"/>
      <c r="T701" s="121"/>
      <c r="U701" s="120"/>
      <c r="V701" s="58"/>
      <c r="W701" s="121"/>
      <c r="X701" s="61"/>
      <c r="Y701" s="54"/>
      <c r="Z701" s="36"/>
      <c r="AB701" s="219"/>
      <c r="AC701" s="220"/>
    </row>
    <row r="702" spans="1:29" ht="24.95" customHeight="1" x14ac:dyDescent="0.25">
      <c r="A702" s="116" t="s">
        <v>37</v>
      </c>
      <c r="B702" s="117"/>
      <c r="C702" s="114"/>
      <c r="D702" s="115"/>
      <c r="E702" s="172"/>
      <c r="F702" s="173"/>
      <c r="G702" s="174">
        <f>F702-E702</f>
        <v>0</v>
      </c>
      <c r="H702" s="172"/>
      <c r="I702" s="173"/>
      <c r="J702" s="172">
        <f>I702-H702</f>
        <v>0</v>
      </c>
      <c r="K702" s="175"/>
      <c r="L702" s="173"/>
      <c r="M702" s="176">
        <f>L702-K702</f>
        <v>0</v>
      </c>
      <c r="N702" s="175"/>
      <c r="O702" s="173"/>
      <c r="P702" s="177">
        <f>O702-N702</f>
        <v>0</v>
      </c>
      <c r="Q702" s="172"/>
      <c r="R702" s="173"/>
      <c r="S702" s="176">
        <f>R702-Q702</f>
        <v>0</v>
      </c>
      <c r="T702" s="175"/>
      <c r="U702" s="173"/>
      <c r="V702" s="174">
        <f>U702-T702</f>
        <v>0</v>
      </c>
      <c r="W702" s="172"/>
      <c r="X702" s="173"/>
      <c r="Y702" s="54">
        <f>X702-W702</f>
        <v>0</v>
      </c>
      <c r="Z702" s="36">
        <f>(Y702+V702+S702+P702+J702+G702+M702)*24</f>
        <v>0</v>
      </c>
      <c r="AB702" s="219"/>
      <c r="AC702" s="220"/>
    </row>
    <row r="703" spans="1:29" ht="24.95" customHeight="1" thickBot="1" x14ac:dyDescent="0.3">
      <c r="A703" s="84"/>
      <c r="B703" s="85"/>
      <c r="C703" s="86"/>
      <c r="D703" s="87"/>
      <c r="E703" s="122"/>
      <c r="F703" s="216"/>
      <c r="G703" s="58"/>
      <c r="H703" s="128"/>
      <c r="I703" s="120"/>
      <c r="J703" s="58"/>
      <c r="K703" s="121"/>
      <c r="L703" s="120"/>
      <c r="M703" s="58"/>
      <c r="N703" s="121"/>
      <c r="O703" s="120"/>
      <c r="P703" s="62"/>
      <c r="Q703" s="88"/>
      <c r="R703" s="89"/>
      <c r="S703" s="58"/>
      <c r="T703" s="121"/>
      <c r="U703" s="120"/>
      <c r="V703" s="58"/>
      <c r="W703" s="121"/>
      <c r="X703" s="61"/>
      <c r="Y703" s="54"/>
      <c r="Z703" s="36"/>
      <c r="AB703" s="219"/>
      <c r="AC703" s="220"/>
    </row>
    <row r="704" spans="1:29" ht="24.95" customHeight="1" x14ac:dyDescent="0.25">
      <c r="A704" s="116" t="s">
        <v>37</v>
      </c>
      <c r="B704" s="117"/>
      <c r="C704" s="114"/>
      <c r="D704" s="115"/>
      <c r="E704" s="172"/>
      <c r="F704" s="173"/>
      <c r="G704" s="174">
        <f>F704-E704</f>
        <v>0</v>
      </c>
      <c r="H704" s="172"/>
      <c r="I704" s="173"/>
      <c r="J704" s="172">
        <f>I704-H704</f>
        <v>0</v>
      </c>
      <c r="K704" s="175"/>
      <c r="L704" s="173"/>
      <c r="M704" s="176">
        <f>L704-K704</f>
        <v>0</v>
      </c>
      <c r="N704" s="175"/>
      <c r="O704" s="173"/>
      <c r="P704" s="177">
        <f>O704-N704</f>
        <v>0</v>
      </c>
      <c r="Q704" s="172"/>
      <c r="R704" s="173"/>
      <c r="S704" s="176">
        <f>R704-Q704</f>
        <v>0</v>
      </c>
      <c r="T704" s="175"/>
      <c r="U704" s="173"/>
      <c r="V704" s="174">
        <f>U704-T704</f>
        <v>0</v>
      </c>
      <c r="W704" s="172"/>
      <c r="X704" s="173"/>
      <c r="Y704" s="54">
        <f>X704-W704</f>
        <v>0</v>
      </c>
      <c r="Z704" s="36">
        <f>(Y704+V704+S704+P704+J704+G704+M704)*24</f>
        <v>0</v>
      </c>
      <c r="AB704" s="219"/>
      <c r="AC704" s="220"/>
    </row>
    <row r="705" spans="1:29" ht="24.95" customHeight="1" thickBot="1" x14ac:dyDescent="0.3">
      <c r="A705" s="84"/>
      <c r="B705" s="85"/>
      <c r="C705" s="86"/>
      <c r="D705" s="87"/>
      <c r="E705" s="122"/>
      <c r="F705" s="216"/>
      <c r="G705" s="58"/>
      <c r="H705" s="128"/>
      <c r="I705" s="120"/>
      <c r="J705" s="58"/>
      <c r="K705" s="121"/>
      <c r="L705" s="120"/>
      <c r="M705" s="58"/>
      <c r="N705" s="121"/>
      <c r="O705" s="120"/>
      <c r="P705" s="62"/>
      <c r="Q705" s="88"/>
      <c r="R705" s="89"/>
      <c r="S705" s="58"/>
      <c r="T705" s="121"/>
      <c r="U705" s="120"/>
      <c r="V705" s="58"/>
      <c r="W705" s="121"/>
      <c r="X705" s="61"/>
      <c r="Y705" s="54"/>
      <c r="Z705" s="36"/>
      <c r="AB705" s="219"/>
      <c r="AC705" s="220"/>
    </row>
    <row r="706" spans="1:29" ht="24.95" customHeight="1" x14ac:dyDescent="0.25">
      <c r="A706" s="116" t="s">
        <v>37</v>
      </c>
      <c r="B706" s="117"/>
      <c r="C706" s="114"/>
      <c r="D706" s="115"/>
      <c r="E706" s="172"/>
      <c r="F706" s="173"/>
      <c r="G706" s="174">
        <f>F706-E706</f>
        <v>0</v>
      </c>
      <c r="H706" s="172"/>
      <c r="I706" s="173"/>
      <c r="J706" s="172">
        <f>I706-H706</f>
        <v>0</v>
      </c>
      <c r="K706" s="175"/>
      <c r="L706" s="173"/>
      <c r="M706" s="176">
        <f>L706-K706</f>
        <v>0</v>
      </c>
      <c r="N706" s="175"/>
      <c r="O706" s="173"/>
      <c r="P706" s="177">
        <f>O706-N706</f>
        <v>0</v>
      </c>
      <c r="Q706" s="172"/>
      <c r="R706" s="173"/>
      <c r="S706" s="176">
        <f>R706-Q706</f>
        <v>0</v>
      </c>
      <c r="T706" s="175"/>
      <c r="U706" s="173"/>
      <c r="V706" s="174">
        <f>U706-T706</f>
        <v>0</v>
      </c>
      <c r="W706" s="172"/>
      <c r="X706" s="173"/>
      <c r="Y706" s="54">
        <f>X706-W706</f>
        <v>0</v>
      </c>
      <c r="Z706" s="36">
        <f>(Y706+V706+S706+P706+J706+G706+M706)*24</f>
        <v>0</v>
      </c>
      <c r="AB706" s="219"/>
      <c r="AC706" s="220"/>
    </row>
    <row r="707" spans="1:29" ht="24.95" customHeight="1" thickBot="1" x14ac:dyDescent="0.3">
      <c r="A707" s="84"/>
      <c r="B707" s="85"/>
      <c r="C707" s="86"/>
      <c r="D707" s="87"/>
      <c r="E707" s="122"/>
      <c r="F707" s="216"/>
      <c r="G707" s="58"/>
      <c r="H707" s="128"/>
      <c r="I707" s="120"/>
      <c r="J707" s="58"/>
      <c r="K707" s="121"/>
      <c r="L707" s="120"/>
      <c r="M707" s="58"/>
      <c r="N707" s="121"/>
      <c r="O707" s="120"/>
      <c r="P707" s="62"/>
      <c r="Q707" s="88"/>
      <c r="R707" s="89"/>
      <c r="S707" s="58"/>
      <c r="T707" s="121"/>
      <c r="U707" s="120"/>
      <c r="V707" s="58"/>
      <c r="W707" s="121"/>
      <c r="X707" s="61"/>
      <c r="Y707" s="54"/>
      <c r="Z707" s="36"/>
      <c r="AB707" s="219"/>
      <c r="AC707" s="220"/>
    </row>
    <row r="708" spans="1:29" ht="24.95" customHeight="1" x14ac:dyDescent="0.25">
      <c r="A708" s="34"/>
      <c r="B708" s="123"/>
      <c r="C708" s="124"/>
      <c r="D708" s="125" t="s">
        <v>0</v>
      </c>
      <c r="E708" s="127">
        <f>SUMPRODUCT((E654:E707&gt;=7.25/24)*(E654:E707&lt;=9.49/24))-SUMPRODUCT(--(E654:E707={"CP","FORM","AT","MAT","AM","EM"}))</f>
        <v>0</v>
      </c>
      <c r="F708" s="154"/>
      <c r="G708" s="155"/>
      <c r="H708" s="127">
        <f>SUMPRODUCT((H654:H707&gt;=7.25/24)*(H654:H707&lt;=9.49/24))-SUMPRODUCT(--(H654:H707={"CP","FORM","AT","MAT","AM","EM"}))</f>
        <v>0</v>
      </c>
      <c r="I708" s="155"/>
      <c r="J708" s="155"/>
      <c r="K708" s="127">
        <f>SUMPRODUCT((K654:K707&gt;=7.25/24)*(K654:K707&lt;=9.49/24))-SUMPRODUCT(--(K654:K707={"CP","FORM","AT","MAT","AM","EM"}))</f>
        <v>0</v>
      </c>
      <c r="L708" s="155"/>
      <c r="M708" s="155"/>
      <c r="N708" s="127">
        <f>SUMPRODUCT((N654:N707&gt;=7.25/24)*(N654:N707&lt;=9.49/24))-SUMPRODUCT(--(N654:N707={"CP","FORM","AT","MAT","AM","EM"}))</f>
        <v>0</v>
      </c>
      <c r="O708" s="155"/>
      <c r="P708" s="155"/>
      <c r="Q708" s="127">
        <f>SUMPRODUCT((Q654:Q707&gt;=7.25/24)*(Q654:Q707&lt;=9.49/24))-SUMPRODUCT(--(Q654:Q707={"CP","FORM","AT","MAT","AM","EM"}))</f>
        <v>0</v>
      </c>
      <c r="R708" s="155"/>
      <c r="S708" s="155"/>
      <c r="T708" s="127">
        <f>SUMPRODUCT((T654:T707&gt;=7.25/24)*(T654:T707&lt;=9.49/24))-SUMPRODUCT(--(T654:T707={"CP","FORM","AT","MAT","AM","EM"}))</f>
        <v>0</v>
      </c>
      <c r="U708" s="74"/>
      <c r="V708" s="74"/>
      <c r="W708" s="127">
        <f>SUMPRODUCT((W654:W707&gt;=7.25/24)*(W654:W707&lt;=9.49/24))-SUMPRODUCT(--(W654:W707={"CP","FORM","AT","MAT","AM","EM"}))</f>
        <v>0</v>
      </c>
      <c r="X708" s="155"/>
      <c r="AB708" s="219"/>
      <c r="AC708" s="220"/>
    </row>
    <row r="709" spans="1:29" ht="24.95" customHeight="1" x14ac:dyDescent="0.25">
      <c r="A709" s="34"/>
      <c r="B709" s="123"/>
      <c r="C709" s="124"/>
      <c r="D709" s="126" t="s">
        <v>1</v>
      </c>
      <c r="E709" s="127">
        <f>SUMPRODUCT((E654:E707&gt;=14/24)*(E654:E707&lt;=16/24))-SUMPRODUCT(--(F654:F707={"CP","FORM","AT","MAT","AM","EM"}))</f>
        <v>0</v>
      </c>
      <c r="F709" s="154"/>
      <c r="G709" s="155"/>
      <c r="H709" s="127">
        <f>SUMPRODUCT((H654:H707&gt;=14/24)*(H654:H707&lt;=16/24))-SUMPRODUCT(--(I654:I707={"CP","FORM","AT","MAT","AM","EM"}))</f>
        <v>0</v>
      </c>
      <c r="I709" s="155"/>
      <c r="J709" s="155"/>
      <c r="K709" s="127">
        <f>SUMPRODUCT((K654:K707&gt;=14/24)*(K654:K707&lt;=16/24))-SUMPRODUCT(--(L654:L707={"CP","FORM","AT","MAT","AM","EM"}))</f>
        <v>0</v>
      </c>
      <c r="L709" s="155"/>
      <c r="M709" s="155"/>
      <c r="N709" s="127">
        <f>SUMPRODUCT((N654:N707&gt;=14/24)*(N654:N707&lt;=16/24))-SUMPRODUCT(--(O654:O707={"CP","FORM","AT","MAT","AM","EM"}))</f>
        <v>0</v>
      </c>
      <c r="O709" s="155"/>
      <c r="P709" s="155"/>
      <c r="Q709" s="127">
        <f>SUMPRODUCT((Q654:Q707&gt;=14/24)*(Q654:Q707&lt;=16/24))-SUMPRODUCT(--(R654:R707={"CP","FORM","AT","MAT","AM","EM"}))</f>
        <v>0</v>
      </c>
      <c r="R709" s="155"/>
      <c r="S709" s="155"/>
      <c r="T709" s="127">
        <f>SUMPRODUCT((T654:T707&gt;=14/24)*(T654:T707&lt;=16/24))-SUMPRODUCT(--(U654:U707={"CP","FORM","AT","MAT","AM","EM"}))</f>
        <v>0</v>
      </c>
      <c r="U709" s="155"/>
      <c r="V709" s="155"/>
      <c r="W709" s="127">
        <f>SUMPRODUCT((W654:W707&gt;=14/24)*(W654:W707&lt;=16/24))-SUMPRODUCT(--(X654:X707={"CP","FORM","AT","MAT","AM","EM"}))</f>
        <v>0</v>
      </c>
      <c r="X709" s="155"/>
      <c r="AB709" s="219"/>
      <c r="AC709" s="220"/>
    </row>
    <row r="710" spans="1:29" ht="24.95" customHeight="1" x14ac:dyDescent="0.25">
      <c r="A710" s="33"/>
      <c r="B710" s="33"/>
      <c r="C710" s="33"/>
      <c r="D710" s="33"/>
      <c r="E710" s="33"/>
      <c r="F710" s="33"/>
      <c r="H710" s="33"/>
      <c r="I710" s="33"/>
      <c r="K710" s="33"/>
      <c r="L710" s="33"/>
      <c r="N710" s="33"/>
      <c r="O710" s="33"/>
      <c r="Q710" s="33"/>
      <c r="R710" s="33"/>
      <c r="T710" s="33"/>
      <c r="U710" s="33"/>
      <c r="W710" s="33"/>
      <c r="X710" s="33"/>
      <c r="AB710" s="219"/>
      <c r="AC710" s="220"/>
    </row>
    <row r="711" spans="1:29" ht="24.95" customHeight="1" thickBot="1" x14ac:dyDescent="0.3">
      <c r="A711" s="75" t="s">
        <v>38</v>
      </c>
      <c r="B711" s="34"/>
      <c r="C711" s="34"/>
      <c r="D711" s="34"/>
      <c r="E711" s="34"/>
      <c r="F711" s="34"/>
      <c r="H711" s="34"/>
      <c r="I711" s="34"/>
      <c r="K711" s="34"/>
      <c r="L711" s="34"/>
      <c r="N711" s="34"/>
      <c r="O711" s="34"/>
      <c r="Q711" s="34"/>
      <c r="R711" s="34"/>
      <c r="T711" s="34"/>
      <c r="U711" s="34"/>
      <c r="W711" s="34"/>
      <c r="X711" s="34"/>
      <c r="AB711" s="219"/>
      <c r="AC711" s="220"/>
    </row>
    <row r="712" spans="1:29" ht="24.95" customHeight="1" thickBot="1" x14ac:dyDescent="0.3">
      <c r="A712" s="218">
        <f>A653+1</f>
        <v>35</v>
      </c>
      <c r="B712" s="76" t="s">
        <v>2</v>
      </c>
      <c r="C712" s="76" t="s">
        <v>12</v>
      </c>
      <c r="D712" s="77" t="s">
        <v>4</v>
      </c>
      <c r="E712" s="226">
        <f>W653+1</f>
        <v>41876</v>
      </c>
      <c r="F712" s="227"/>
      <c r="G712" s="55"/>
      <c r="H712" s="226">
        <f>E712+1</f>
        <v>41877</v>
      </c>
      <c r="I712" s="227"/>
      <c r="J712" s="55"/>
      <c r="K712" s="226">
        <f>H712+1</f>
        <v>41878</v>
      </c>
      <c r="L712" s="227"/>
      <c r="M712" s="55"/>
      <c r="N712" s="228">
        <f>K712+1</f>
        <v>41879</v>
      </c>
      <c r="O712" s="229"/>
      <c r="P712" s="55"/>
      <c r="Q712" s="226">
        <f>N712+1</f>
        <v>41880</v>
      </c>
      <c r="R712" s="227"/>
      <c r="S712" s="55"/>
      <c r="T712" s="226">
        <f>Q712+1</f>
        <v>41881</v>
      </c>
      <c r="U712" s="227"/>
      <c r="V712" s="55"/>
      <c r="W712" s="226">
        <f>T712+1</f>
        <v>41882</v>
      </c>
      <c r="X712" s="227"/>
      <c r="Y712" s="51"/>
      <c r="Z712" s="37" t="s">
        <v>29</v>
      </c>
      <c r="AA712" s="220">
        <f>A712</f>
        <v>35</v>
      </c>
      <c r="AB712" s="220">
        <f>AA712+2</f>
        <v>37</v>
      </c>
      <c r="AC712" s="220">
        <f>AC653+1</f>
        <v>13</v>
      </c>
    </row>
    <row r="713" spans="1:29" ht="24.95" customHeight="1" x14ac:dyDescent="0.25">
      <c r="A713" s="78" t="s">
        <v>40</v>
      </c>
      <c r="B713" s="79" t="s">
        <v>13</v>
      </c>
      <c r="C713" s="80">
        <v>37</v>
      </c>
      <c r="D713" s="81">
        <v>1</v>
      </c>
      <c r="E713" s="172"/>
      <c r="F713" s="173"/>
      <c r="G713" s="169">
        <f>F713-E713</f>
        <v>0</v>
      </c>
      <c r="H713" s="163"/>
      <c r="I713" s="164"/>
      <c r="J713" s="163">
        <f>I713-H713</f>
        <v>0</v>
      </c>
      <c r="K713" s="156"/>
      <c r="L713" s="164"/>
      <c r="M713" s="170">
        <f>L713-K713</f>
        <v>0</v>
      </c>
      <c r="N713" s="156"/>
      <c r="O713" s="156"/>
      <c r="P713" s="171">
        <f>O713-N713</f>
        <v>0</v>
      </c>
      <c r="Q713" s="163"/>
      <c r="R713" s="164"/>
      <c r="S713" s="170">
        <f>R713-Q713</f>
        <v>0</v>
      </c>
      <c r="T713" s="156"/>
      <c r="U713" s="164"/>
      <c r="V713" s="169">
        <f>U713-T713</f>
        <v>0</v>
      </c>
      <c r="W713" s="163"/>
      <c r="X713" s="164"/>
      <c r="Y713" s="53">
        <f>X713-W713</f>
        <v>0</v>
      </c>
      <c r="Z713" s="36">
        <f>(Y713+V713+S713+P713+J713+G713+M713)*24</f>
        <v>0</v>
      </c>
      <c r="AB713" s="219"/>
      <c r="AC713" s="220"/>
    </row>
    <row r="714" spans="1:29" ht="24.95" customHeight="1" thickBot="1" x14ac:dyDescent="0.3">
      <c r="A714" s="84"/>
      <c r="B714" s="85"/>
      <c r="C714" s="86"/>
      <c r="D714" s="87"/>
      <c r="E714" s="157"/>
      <c r="F714" s="158"/>
      <c r="G714" s="159"/>
      <c r="H714" s="157"/>
      <c r="I714" s="158"/>
      <c r="J714" s="157"/>
      <c r="K714" s="160"/>
      <c r="L714" s="158"/>
      <c r="M714" s="161"/>
      <c r="N714" s="160"/>
      <c r="O714" s="160"/>
      <c r="P714" s="162"/>
      <c r="Q714" s="157"/>
      <c r="R714" s="158"/>
      <c r="S714" s="161"/>
      <c r="T714" s="160"/>
      <c r="U714" s="158"/>
      <c r="V714" s="159"/>
      <c r="W714" s="157"/>
      <c r="X714" s="158"/>
      <c r="Y714" s="54"/>
      <c r="Z714" s="36"/>
      <c r="AB714" s="219"/>
      <c r="AC714" s="220"/>
    </row>
    <row r="715" spans="1:29" ht="24.95" customHeight="1" thickBot="1" x14ac:dyDescent="0.3">
      <c r="A715" s="91" t="s">
        <v>35</v>
      </c>
      <c r="B715" s="92" t="s">
        <v>10</v>
      </c>
      <c r="C715" s="93">
        <v>37</v>
      </c>
      <c r="D715" s="94">
        <v>1</v>
      </c>
      <c r="E715" s="163"/>
      <c r="F715" s="164"/>
      <c r="G715" s="169">
        <f>F715-E715</f>
        <v>0</v>
      </c>
      <c r="H715" s="163"/>
      <c r="I715" s="164"/>
      <c r="J715" s="163">
        <f>I715-H715</f>
        <v>0</v>
      </c>
      <c r="K715" s="156"/>
      <c r="L715" s="156"/>
      <c r="M715" s="169">
        <f>L715-K715</f>
        <v>0</v>
      </c>
      <c r="N715" s="172"/>
      <c r="O715" s="210"/>
      <c r="P715" s="171">
        <f>O715-N715</f>
        <v>0</v>
      </c>
      <c r="Q715" s="163"/>
      <c r="R715" s="164"/>
      <c r="S715" s="170">
        <f>R715-Q715</f>
        <v>0</v>
      </c>
      <c r="T715" s="156"/>
      <c r="U715" s="164"/>
      <c r="V715" s="181">
        <f>U715-T715</f>
        <v>0</v>
      </c>
      <c r="W715" s="172"/>
      <c r="X715" s="173"/>
      <c r="Y715" s="54">
        <f>X715-W715</f>
        <v>0</v>
      </c>
      <c r="Z715" s="36">
        <f>(Y715+V715+S715+P715+J715+G715+M715)*24</f>
        <v>0</v>
      </c>
      <c r="AB715" s="219"/>
      <c r="AC715" s="220"/>
    </row>
    <row r="716" spans="1:29" ht="24.95" customHeight="1" thickBot="1" x14ac:dyDescent="0.3">
      <c r="A716" s="84"/>
      <c r="B716" s="85"/>
      <c r="C716" s="86"/>
      <c r="D716" s="87"/>
      <c r="E716" s="157"/>
      <c r="F716" s="158"/>
      <c r="G716" s="165"/>
      <c r="H716" s="157"/>
      <c r="I716" s="158"/>
      <c r="J716" s="157"/>
      <c r="K716" s="160"/>
      <c r="L716" s="160"/>
      <c r="M716" s="159"/>
      <c r="N716" s="157"/>
      <c r="O716" s="211"/>
      <c r="P716" s="162"/>
      <c r="Q716" s="157"/>
      <c r="R716" s="158"/>
      <c r="S716" s="161"/>
      <c r="T716" s="160"/>
      <c r="U716" s="158"/>
      <c r="V716" s="166"/>
      <c r="W716" s="167"/>
      <c r="X716" s="168"/>
      <c r="Y716" s="54"/>
      <c r="Z716" s="36"/>
      <c r="AB716" s="219"/>
      <c r="AC716" s="220"/>
    </row>
    <row r="717" spans="1:29" ht="24.95" customHeight="1" x14ac:dyDescent="0.25">
      <c r="A717" s="96" t="s">
        <v>41</v>
      </c>
      <c r="B717" s="79" t="s">
        <v>22</v>
      </c>
      <c r="C717" s="97">
        <v>37</v>
      </c>
      <c r="D717" s="98">
        <v>1</v>
      </c>
      <c r="E717" s="175"/>
      <c r="F717" s="173"/>
      <c r="G717" s="174">
        <f>F717-E717</f>
        <v>0</v>
      </c>
      <c r="H717" s="172"/>
      <c r="I717" s="173"/>
      <c r="J717" s="172">
        <f>I717-H717</f>
        <v>0</v>
      </c>
      <c r="K717" s="175"/>
      <c r="L717" s="173"/>
      <c r="M717" s="176">
        <f>L717-K717</f>
        <v>0</v>
      </c>
      <c r="N717" s="175"/>
      <c r="O717" s="175"/>
      <c r="P717" s="177">
        <f>O717-N717</f>
        <v>0</v>
      </c>
      <c r="Q717" s="172"/>
      <c r="R717" s="173"/>
      <c r="S717" s="176">
        <f>R717-Q717</f>
        <v>0</v>
      </c>
      <c r="T717" s="175"/>
      <c r="U717" s="173"/>
      <c r="V717" s="174">
        <f>U717-T717</f>
        <v>0</v>
      </c>
      <c r="W717" s="172"/>
      <c r="X717" s="173"/>
      <c r="Y717" s="54">
        <f>X717-W717</f>
        <v>0</v>
      </c>
      <c r="Z717" s="36">
        <f>(Y717+V717+S717+P717+J717+G717+M717)*24</f>
        <v>0</v>
      </c>
      <c r="AB717" s="219"/>
      <c r="AC717" s="220"/>
    </row>
    <row r="718" spans="1:29" ht="24.95" customHeight="1" thickBot="1" x14ac:dyDescent="0.3">
      <c r="A718" s="84"/>
      <c r="B718" s="85"/>
      <c r="C718" s="86"/>
      <c r="D718" s="87"/>
      <c r="E718" s="160"/>
      <c r="F718" s="158"/>
      <c r="G718" s="159"/>
      <c r="H718" s="157"/>
      <c r="I718" s="158"/>
      <c r="J718" s="157"/>
      <c r="K718" s="160"/>
      <c r="L718" s="158"/>
      <c r="M718" s="161"/>
      <c r="N718" s="160"/>
      <c r="O718" s="160"/>
      <c r="P718" s="162"/>
      <c r="Q718" s="157"/>
      <c r="R718" s="158"/>
      <c r="S718" s="161"/>
      <c r="T718" s="160"/>
      <c r="U718" s="158"/>
      <c r="V718" s="159"/>
      <c r="W718" s="157"/>
      <c r="X718" s="158"/>
      <c r="Y718" s="54"/>
      <c r="Z718" s="36"/>
      <c r="AB718" s="219"/>
      <c r="AC718" s="220"/>
    </row>
    <row r="719" spans="1:29" ht="24.95" customHeight="1" x14ac:dyDescent="0.25">
      <c r="A719" s="78" t="s">
        <v>42</v>
      </c>
      <c r="B719" s="99" t="s">
        <v>13</v>
      </c>
      <c r="C719" s="80">
        <v>37</v>
      </c>
      <c r="D719" s="81">
        <v>1</v>
      </c>
      <c r="E719" s="172"/>
      <c r="F719" s="173"/>
      <c r="G719" s="174">
        <f>F719-E719</f>
        <v>0</v>
      </c>
      <c r="H719" s="172"/>
      <c r="I719" s="173"/>
      <c r="J719" s="172">
        <f>I719-H719</f>
        <v>0</v>
      </c>
      <c r="K719" s="175"/>
      <c r="L719" s="173"/>
      <c r="M719" s="176">
        <f>L719-K719</f>
        <v>0</v>
      </c>
      <c r="N719" s="175"/>
      <c r="O719" s="212"/>
      <c r="P719" s="177">
        <f>O719-N719</f>
        <v>0</v>
      </c>
      <c r="Q719" s="172"/>
      <c r="R719" s="173"/>
      <c r="S719" s="176">
        <f>R719-Q719</f>
        <v>0</v>
      </c>
      <c r="T719" s="175"/>
      <c r="U719" s="173"/>
      <c r="V719" s="174">
        <f>U719-T719</f>
        <v>0</v>
      </c>
      <c r="W719" s="172"/>
      <c r="X719" s="173"/>
      <c r="Y719" s="54">
        <f>X719-W719</f>
        <v>0</v>
      </c>
      <c r="Z719" s="36">
        <f>(Y719+V719+S719+P719+J719+G719+M719)*24</f>
        <v>0</v>
      </c>
      <c r="AB719" s="219"/>
      <c r="AC719" s="220"/>
    </row>
    <row r="720" spans="1:29" ht="24.95" customHeight="1" thickBot="1" x14ac:dyDescent="0.3">
      <c r="A720" s="84"/>
      <c r="B720" s="85"/>
      <c r="C720" s="86"/>
      <c r="D720" s="87"/>
      <c r="E720" s="157"/>
      <c r="F720" s="158"/>
      <c r="G720" s="159"/>
      <c r="H720" s="157"/>
      <c r="I720" s="158"/>
      <c r="J720" s="157"/>
      <c r="K720" s="160"/>
      <c r="L720" s="158"/>
      <c r="M720" s="161"/>
      <c r="N720" s="160"/>
      <c r="O720" s="211"/>
      <c r="P720" s="162"/>
      <c r="Q720" s="157"/>
      <c r="R720" s="158"/>
      <c r="S720" s="161"/>
      <c r="T720" s="160"/>
      <c r="U720" s="158"/>
      <c r="V720" s="159"/>
      <c r="W720" s="157"/>
      <c r="X720" s="158"/>
      <c r="Y720" s="54"/>
      <c r="Z720" s="36"/>
      <c r="AB720" s="219"/>
      <c r="AC720" s="220"/>
    </row>
    <row r="721" spans="1:29" ht="24.95" customHeight="1" x14ac:dyDescent="0.25">
      <c r="A721" s="100" t="s">
        <v>43</v>
      </c>
      <c r="B721" s="101" t="s">
        <v>3</v>
      </c>
      <c r="C721" s="102">
        <v>37</v>
      </c>
      <c r="D721" s="103">
        <v>1</v>
      </c>
      <c r="E721" s="163"/>
      <c r="F721" s="164"/>
      <c r="G721" s="169">
        <f>F721-E721</f>
        <v>0</v>
      </c>
      <c r="H721" s="163"/>
      <c r="I721" s="164"/>
      <c r="J721" s="163">
        <f>I721-H721</f>
        <v>0</v>
      </c>
      <c r="K721" s="156"/>
      <c r="L721" s="164"/>
      <c r="M721" s="170">
        <f>L721-K721</f>
        <v>0</v>
      </c>
      <c r="N721" s="156"/>
      <c r="O721" s="156"/>
      <c r="P721" s="171">
        <f>O721-N721</f>
        <v>0</v>
      </c>
      <c r="Q721" s="163"/>
      <c r="R721" s="164"/>
      <c r="S721" s="170">
        <f>R721-Q721</f>
        <v>0</v>
      </c>
      <c r="T721" s="156"/>
      <c r="U721" s="164"/>
      <c r="V721" s="169">
        <f>U721-T721</f>
        <v>0</v>
      </c>
      <c r="W721" s="163"/>
      <c r="X721" s="164"/>
      <c r="Y721" s="54">
        <f>X721-W721</f>
        <v>0</v>
      </c>
      <c r="Z721" s="36">
        <f>(Y721+V721+S721+P721+J721+G721+M721)*24</f>
        <v>0</v>
      </c>
      <c r="AB721" s="219"/>
      <c r="AC721" s="220"/>
    </row>
    <row r="722" spans="1:29" ht="24.95" customHeight="1" thickBot="1" x14ac:dyDescent="0.3">
      <c r="A722" s="84"/>
      <c r="B722" s="85"/>
      <c r="C722" s="86"/>
      <c r="D722" s="87"/>
      <c r="E722" s="157"/>
      <c r="F722" s="158"/>
      <c r="G722" s="159"/>
      <c r="H722" s="157"/>
      <c r="I722" s="158"/>
      <c r="J722" s="157"/>
      <c r="K722" s="160"/>
      <c r="L722" s="158"/>
      <c r="M722" s="161"/>
      <c r="N722" s="160"/>
      <c r="O722" s="160"/>
      <c r="P722" s="162"/>
      <c r="Q722" s="157"/>
      <c r="R722" s="158"/>
      <c r="S722" s="161"/>
      <c r="T722" s="160"/>
      <c r="U722" s="158"/>
      <c r="V722" s="159"/>
      <c r="W722" s="157"/>
      <c r="X722" s="158"/>
      <c r="Y722" s="54"/>
      <c r="Z722" s="36"/>
      <c r="AB722" s="219"/>
      <c r="AC722" s="220"/>
    </row>
    <row r="723" spans="1:29" ht="24.95" customHeight="1" x14ac:dyDescent="0.25">
      <c r="A723" s="100" t="s">
        <v>44</v>
      </c>
      <c r="B723" s="101" t="s">
        <v>24</v>
      </c>
      <c r="C723" s="102">
        <v>37</v>
      </c>
      <c r="D723" s="103">
        <v>1</v>
      </c>
      <c r="E723" s="172"/>
      <c r="F723" s="173"/>
      <c r="G723" s="174">
        <f>F723-E723</f>
        <v>0</v>
      </c>
      <c r="H723" s="172"/>
      <c r="I723" s="173"/>
      <c r="J723" s="172">
        <f>I723-H723</f>
        <v>0</v>
      </c>
      <c r="K723" s="163"/>
      <c r="L723" s="164"/>
      <c r="M723" s="176">
        <f>L723-K723</f>
        <v>0</v>
      </c>
      <c r="N723" s="175"/>
      <c r="O723" s="175"/>
      <c r="P723" s="177">
        <f>O723-N723</f>
        <v>0</v>
      </c>
      <c r="Q723" s="163"/>
      <c r="R723" s="164"/>
      <c r="S723" s="176">
        <f>R723-Q723</f>
        <v>0</v>
      </c>
      <c r="T723" s="156"/>
      <c r="U723" s="164"/>
      <c r="V723" s="174">
        <f>U723-T723</f>
        <v>0</v>
      </c>
      <c r="W723" s="172"/>
      <c r="X723" s="173"/>
      <c r="Y723" s="54">
        <f>X723-W723</f>
        <v>0</v>
      </c>
      <c r="Z723" s="36">
        <f>(Y723+V723+S723+P723+J723+G723+M723)*24</f>
        <v>0</v>
      </c>
      <c r="AB723" s="219"/>
      <c r="AC723" s="220"/>
    </row>
    <row r="724" spans="1:29" ht="24.95" customHeight="1" thickBot="1" x14ac:dyDescent="0.3">
      <c r="A724" s="104" t="s">
        <v>25</v>
      </c>
      <c r="B724" s="85"/>
      <c r="C724" s="86"/>
      <c r="D724" s="87"/>
      <c r="E724" s="157"/>
      <c r="F724" s="158"/>
      <c r="G724" s="159"/>
      <c r="H724" s="157"/>
      <c r="I724" s="158"/>
      <c r="J724" s="157"/>
      <c r="K724" s="160"/>
      <c r="L724" s="158"/>
      <c r="M724" s="161"/>
      <c r="N724" s="160"/>
      <c r="O724" s="160"/>
      <c r="P724" s="162"/>
      <c r="Q724" s="157"/>
      <c r="R724" s="158"/>
      <c r="S724" s="161"/>
      <c r="T724" s="160"/>
      <c r="U724" s="158"/>
      <c r="V724" s="178"/>
      <c r="W724" s="157"/>
      <c r="X724" s="158"/>
      <c r="Y724" s="54"/>
      <c r="Z724" s="36"/>
      <c r="AB724" s="219"/>
      <c r="AC724" s="220"/>
    </row>
    <row r="725" spans="1:29" ht="24.95" customHeight="1" x14ac:dyDescent="0.25">
      <c r="A725" s="78" t="s">
        <v>45</v>
      </c>
      <c r="B725" s="99" t="s">
        <v>10</v>
      </c>
      <c r="C725" s="80">
        <v>37</v>
      </c>
      <c r="D725" s="81">
        <v>1</v>
      </c>
      <c r="E725" s="163"/>
      <c r="F725" s="164"/>
      <c r="G725" s="169">
        <f>F725-E725</f>
        <v>0</v>
      </c>
      <c r="H725" s="163"/>
      <c r="I725" s="164"/>
      <c r="J725" s="163">
        <f>I725-H725</f>
        <v>0</v>
      </c>
      <c r="K725" s="163"/>
      <c r="L725" s="164"/>
      <c r="M725" s="170">
        <f>L725-K725</f>
        <v>0</v>
      </c>
      <c r="N725" s="163"/>
      <c r="O725" s="164"/>
      <c r="P725" s="171">
        <f>O725-N725</f>
        <v>0</v>
      </c>
      <c r="Q725" s="163"/>
      <c r="R725" s="164"/>
      <c r="S725" s="170">
        <f>R725-Q725</f>
        <v>0</v>
      </c>
      <c r="T725" s="156"/>
      <c r="U725" s="164"/>
      <c r="V725" s="169">
        <f>U725-T725</f>
        <v>0</v>
      </c>
      <c r="W725" s="163"/>
      <c r="X725" s="164"/>
      <c r="Y725" s="54">
        <f>X725-W725</f>
        <v>0</v>
      </c>
      <c r="Z725" s="36">
        <f>(Y725+V725+S725+P725+J725+G725+M725)*24</f>
        <v>0</v>
      </c>
      <c r="AB725" s="219"/>
      <c r="AC725" s="220"/>
    </row>
    <row r="726" spans="1:29" ht="24.95" customHeight="1" thickBot="1" x14ac:dyDescent="0.3">
      <c r="A726" s="84"/>
      <c r="B726" s="85"/>
      <c r="C726" s="86"/>
      <c r="D726" s="87"/>
      <c r="E726" s="213"/>
      <c r="F726" s="158"/>
      <c r="G726" s="159"/>
      <c r="H726" s="213"/>
      <c r="I726" s="158"/>
      <c r="J726" s="157"/>
      <c r="K726" s="213"/>
      <c r="L726" s="158"/>
      <c r="M726" s="161"/>
      <c r="N726" s="213"/>
      <c r="O726" s="158"/>
      <c r="P726" s="162"/>
      <c r="Q726" s="160"/>
      <c r="R726" s="158"/>
      <c r="S726" s="161"/>
      <c r="T726" s="160"/>
      <c r="U726" s="158"/>
      <c r="V726" s="159"/>
      <c r="W726" s="157"/>
      <c r="X726" s="158"/>
      <c r="Y726" s="54"/>
      <c r="Z726" s="36"/>
      <c r="AB726" s="219"/>
      <c r="AC726" s="220"/>
    </row>
    <row r="727" spans="1:29" ht="24.95" customHeight="1" x14ac:dyDescent="0.25">
      <c r="A727" s="78" t="s">
        <v>46</v>
      </c>
      <c r="B727" s="99" t="s">
        <v>10</v>
      </c>
      <c r="C727" s="80">
        <v>37</v>
      </c>
      <c r="D727" s="98">
        <v>1</v>
      </c>
      <c r="E727" s="163"/>
      <c r="F727" s="164"/>
      <c r="G727" s="169">
        <f>F727-E727</f>
        <v>0</v>
      </c>
      <c r="H727" s="163"/>
      <c r="I727" s="164"/>
      <c r="J727" s="163">
        <f>I727-H727</f>
        <v>0</v>
      </c>
      <c r="K727" s="156"/>
      <c r="L727" s="164"/>
      <c r="M727" s="170">
        <f>L727-K727</f>
        <v>0</v>
      </c>
      <c r="N727" s="156"/>
      <c r="O727" s="210"/>
      <c r="P727" s="171">
        <f>O727-N727</f>
        <v>0</v>
      </c>
      <c r="Q727" s="163"/>
      <c r="R727" s="164"/>
      <c r="S727" s="170">
        <f>R727-Q727</f>
        <v>0</v>
      </c>
      <c r="T727" s="156"/>
      <c r="U727" s="164"/>
      <c r="V727" s="169">
        <f>U727-T727</f>
        <v>0</v>
      </c>
      <c r="W727" s="163"/>
      <c r="X727" s="164"/>
      <c r="Y727" s="54">
        <f>X727-W727</f>
        <v>0</v>
      </c>
      <c r="Z727" s="36">
        <f>(Y727+V727+S727+P727+J727+G727+M727)*24</f>
        <v>0</v>
      </c>
      <c r="AB727" s="219"/>
      <c r="AC727" s="220"/>
    </row>
    <row r="728" spans="1:29" ht="24.95" customHeight="1" thickBot="1" x14ac:dyDescent="0.3">
      <c r="A728" s="84"/>
      <c r="B728" s="85"/>
      <c r="C728" s="86"/>
      <c r="D728" s="87"/>
      <c r="E728" s="157"/>
      <c r="F728" s="158"/>
      <c r="G728" s="159"/>
      <c r="H728" s="157"/>
      <c r="I728" s="158"/>
      <c r="J728" s="157"/>
      <c r="K728" s="160"/>
      <c r="L728" s="158"/>
      <c r="M728" s="161"/>
      <c r="N728" s="160"/>
      <c r="O728" s="211"/>
      <c r="P728" s="162"/>
      <c r="Q728" s="157"/>
      <c r="R728" s="158"/>
      <c r="S728" s="161"/>
      <c r="T728" s="160"/>
      <c r="U728" s="158"/>
      <c r="V728" s="159"/>
      <c r="W728" s="157"/>
      <c r="X728" s="158"/>
      <c r="Y728" s="54"/>
      <c r="Z728" s="36"/>
      <c r="AB728" s="219"/>
      <c r="AC728" s="220"/>
    </row>
    <row r="729" spans="1:29" ht="24.95" customHeight="1" x14ac:dyDescent="0.25">
      <c r="A729" s="105" t="s">
        <v>47</v>
      </c>
      <c r="B729" s="106" t="s">
        <v>21</v>
      </c>
      <c r="C729" s="107">
        <v>37</v>
      </c>
      <c r="D729" s="108">
        <v>0.5</v>
      </c>
      <c r="E729" s="163"/>
      <c r="F729" s="164"/>
      <c r="G729" s="169">
        <f>F729-E729</f>
        <v>0</v>
      </c>
      <c r="H729" s="163"/>
      <c r="I729" s="164"/>
      <c r="J729" s="163">
        <f>I729-H729</f>
        <v>0</v>
      </c>
      <c r="K729" s="175"/>
      <c r="L729" s="173"/>
      <c r="M729" s="170">
        <f>L729-K729</f>
        <v>0</v>
      </c>
      <c r="N729" s="156"/>
      <c r="O729" s="210"/>
      <c r="P729" s="171">
        <f>O729-N729</f>
        <v>0</v>
      </c>
      <c r="Q729" s="163"/>
      <c r="R729" s="164"/>
      <c r="S729" s="170">
        <f>R729-Q729</f>
        <v>0</v>
      </c>
      <c r="T729" s="175"/>
      <c r="U729" s="173"/>
      <c r="V729" s="174">
        <f>U729-T729</f>
        <v>0</v>
      </c>
      <c r="W729" s="172"/>
      <c r="X729" s="173"/>
      <c r="Y729" s="54">
        <f>X729-W729</f>
        <v>0</v>
      </c>
      <c r="Z729" s="36">
        <f>(Y729+V729+S729+P729+J729+G729+M729)*24</f>
        <v>0</v>
      </c>
      <c r="AB729" s="219"/>
      <c r="AC729" s="220"/>
    </row>
    <row r="730" spans="1:29" ht="24.95" customHeight="1" thickBot="1" x14ac:dyDescent="0.3">
      <c r="A730" s="109" t="s">
        <v>23</v>
      </c>
      <c r="B730" s="85"/>
      <c r="C730" s="110"/>
      <c r="D730" s="87"/>
      <c r="E730" s="157"/>
      <c r="F730" s="158"/>
      <c r="G730" s="159"/>
      <c r="H730" s="214"/>
      <c r="I730" s="158"/>
      <c r="J730" s="157"/>
      <c r="K730" s="157"/>
      <c r="L730" s="158"/>
      <c r="M730" s="161"/>
      <c r="N730" s="157"/>
      <c r="O730" s="211"/>
      <c r="P730" s="162"/>
      <c r="Q730" s="214"/>
      <c r="R730" s="158"/>
      <c r="S730" s="161"/>
      <c r="T730" s="160"/>
      <c r="U730" s="158"/>
      <c r="V730" s="159"/>
      <c r="W730" s="157"/>
      <c r="X730" s="158"/>
      <c r="Y730" s="54"/>
      <c r="Z730" s="36"/>
      <c r="AB730" s="219"/>
      <c r="AC730" s="220"/>
    </row>
    <row r="731" spans="1:29" ht="24.95" customHeight="1" x14ac:dyDescent="0.25">
      <c r="A731" s="78" t="s">
        <v>48</v>
      </c>
      <c r="B731" s="99" t="s">
        <v>13</v>
      </c>
      <c r="C731" s="80">
        <v>37</v>
      </c>
      <c r="D731" s="81">
        <v>0.75</v>
      </c>
      <c r="E731" s="163"/>
      <c r="F731" s="164"/>
      <c r="G731" s="169">
        <f>F731-E731</f>
        <v>0</v>
      </c>
      <c r="H731" s="156"/>
      <c r="I731" s="164"/>
      <c r="J731" s="163">
        <f>I731-H731</f>
        <v>0</v>
      </c>
      <c r="K731" s="156"/>
      <c r="L731" s="164"/>
      <c r="M731" s="170">
        <f>L731-K731</f>
        <v>0</v>
      </c>
      <c r="N731" s="156"/>
      <c r="O731" s="156"/>
      <c r="P731" s="171">
        <f>O731-N731</f>
        <v>0</v>
      </c>
      <c r="Q731" s="163"/>
      <c r="R731" s="164"/>
      <c r="S731" s="170">
        <f>R731-Q731</f>
        <v>0</v>
      </c>
      <c r="T731" s="156"/>
      <c r="U731" s="164"/>
      <c r="V731" s="169">
        <f>U731-T731</f>
        <v>0</v>
      </c>
      <c r="W731" s="163"/>
      <c r="X731" s="164"/>
      <c r="Y731" s="54">
        <f>X731-W731</f>
        <v>0</v>
      </c>
      <c r="Z731" s="36">
        <f>(Y731+V731+S731+P731+J731+G731+M731)*24</f>
        <v>0</v>
      </c>
      <c r="AB731" s="219"/>
      <c r="AC731" s="220"/>
    </row>
    <row r="732" spans="1:29" ht="24.95" customHeight="1" thickBot="1" x14ac:dyDescent="0.3">
      <c r="A732" s="84"/>
      <c r="B732" s="85"/>
      <c r="C732" s="86"/>
      <c r="D732" s="87"/>
      <c r="E732" s="157"/>
      <c r="F732" s="158"/>
      <c r="G732" s="159"/>
      <c r="H732" s="160"/>
      <c r="I732" s="158"/>
      <c r="J732" s="157"/>
      <c r="K732" s="160"/>
      <c r="L732" s="158"/>
      <c r="M732" s="161"/>
      <c r="N732" s="160"/>
      <c r="O732" s="160"/>
      <c r="P732" s="162"/>
      <c r="Q732" s="160"/>
      <c r="R732" s="158"/>
      <c r="S732" s="161"/>
      <c r="T732" s="160"/>
      <c r="U732" s="158"/>
      <c r="V732" s="159"/>
      <c r="W732" s="157"/>
      <c r="X732" s="158"/>
      <c r="Y732" s="54"/>
      <c r="Z732" s="36"/>
      <c r="AB732" s="219"/>
      <c r="AC732" s="220"/>
    </row>
    <row r="733" spans="1:29" ht="24.95" customHeight="1" x14ac:dyDescent="0.25">
      <c r="A733" s="111" t="s">
        <v>49</v>
      </c>
      <c r="B733" s="79" t="s">
        <v>10</v>
      </c>
      <c r="C733" s="97">
        <v>37</v>
      </c>
      <c r="D733" s="98">
        <v>1</v>
      </c>
      <c r="E733" s="163"/>
      <c r="F733" s="164"/>
      <c r="G733" s="169">
        <f>F733-E733</f>
        <v>0</v>
      </c>
      <c r="H733" s="163"/>
      <c r="I733" s="164"/>
      <c r="J733" s="163">
        <f>I733-H733</f>
        <v>0</v>
      </c>
      <c r="K733" s="156"/>
      <c r="L733" s="164"/>
      <c r="M733" s="170">
        <f>L733-K733</f>
        <v>0</v>
      </c>
      <c r="N733" s="156"/>
      <c r="O733" s="156"/>
      <c r="P733" s="171">
        <f>O733-N733</f>
        <v>0</v>
      </c>
      <c r="Q733" s="163"/>
      <c r="R733" s="164"/>
      <c r="S733" s="170">
        <f>R733-Q733</f>
        <v>0</v>
      </c>
      <c r="T733" s="156"/>
      <c r="U733" s="164"/>
      <c r="V733" s="169">
        <f>U733-T733</f>
        <v>0</v>
      </c>
      <c r="W733" s="163"/>
      <c r="X733" s="164"/>
      <c r="Y733" s="54">
        <f>X733-W733</f>
        <v>0</v>
      </c>
      <c r="Z733" s="36">
        <f>(Y733+V733+S733+P733+J733+G733+M733)*24</f>
        <v>0</v>
      </c>
      <c r="AB733" s="219"/>
      <c r="AC733" s="220"/>
    </row>
    <row r="734" spans="1:29" ht="24.95" customHeight="1" thickBot="1" x14ac:dyDescent="0.3">
      <c r="A734" s="109"/>
      <c r="B734" s="85"/>
      <c r="C734" s="110"/>
      <c r="D734" s="87"/>
      <c r="E734" s="157"/>
      <c r="F734" s="158"/>
      <c r="G734" s="159"/>
      <c r="H734" s="157"/>
      <c r="I734" s="158"/>
      <c r="J734" s="157"/>
      <c r="K734" s="160"/>
      <c r="L734" s="158"/>
      <c r="M734" s="161"/>
      <c r="N734" s="160"/>
      <c r="O734" s="160"/>
      <c r="P734" s="162"/>
      <c r="Q734" s="157"/>
      <c r="R734" s="158"/>
      <c r="S734" s="161"/>
      <c r="T734" s="160"/>
      <c r="U734" s="158"/>
      <c r="V734" s="159"/>
      <c r="W734" s="160"/>
      <c r="X734" s="158"/>
      <c r="Y734" s="54"/>
      <c r="Z734" s="36"/>
      <c r="AB734" s="219"/>
      <c r="AC734" s="220"/>
    </row>
    <row r="735" spans="1:29" ht="24.95" customHeight="1" x14ac:dyDescent="0.25">
      <c r="A735" s="78" t="s">
        <v>50</v>
      </c>
      <c r="B735" s="99" t="s">
        <v>13</v>
      </c>
      <c r="C735" s="80">
        <v>37</v>
      </c>
      <c r="D735" s="81">
        <v>1</v>
      </c>
      <c r="E735" s="172"/>
      <c r="F735" s="173"/>
      <c r="G735" s="174">
        <f>F735-E735</f>
        <v>0</v>
      </c>
      <c r="H735" s="172"/>
      <c r="I735" s="173"/>
      <c r="J735" s="172">
        <f>I735-H735</f>
        <v>0</v>
      </c>
      <c r="K735" s="175"/>
      <c r="L735" s="173"/>
      <c r="M735" s="176">
        <f>L735-K735</f>
        <v>0</v>
      </c>
      <c r="N735" s="175"/>
      <c r="O735" s="212"/>
      <c r="P735" s="177">
        <f>O735-N735</f>
        <v>0</v>
      </c>
      <c r="Q735" s="172"/>
      <c r="R735" s="173"/>
      <c r="S735" s="176">
        <f>R735-Q735</f>
        <v>0</v>
      </c>
      <c r="T735" s="175"/>
      <c r="U735" s="173"/>
      <c r="V735" s="174">
        <f>U735-T735</f>
        <v>0</v>
      </c>
      <c r="W735" s="172"/>
      <c r="X735" s="173"/>
      <c r="Y735" s="54">
        <f>X735-W735</f>
        <v>0</v>
      </c>
      <c r="Z735" s="36">
        <f>(Y735+V735+S735+P735+J735+G735+M735)*24</f>
        <v>0</v>
      </c>
      <c r="AB735" s="219"/>
      <c r="AC735" s="220"/>
    </row>
    <row r="736" spans="1:29" ht="24.95" customHeight="1" thickBot="1" x14ac:dyDescent="0.3">
      <c r="A736" s="84"/>
      <c r="B736" s="85"/>
      <c r="C736" s="86"/>
      <c r="D736" s="87"/>
      <c r="E736" s="157"/>
      <c r="F736" s="158"/>
      <c r="G736" s="159"/>
      <c r="H736" s="157"/>
      <c r="I736" s="158"/>
      <c r="J736" s="157"/>
      <c r="K736" s="160"/>
      <c r="L736" s="158"/>
      <c r="M736" s="161"/>
      <c r="N736" s="160"/>
      <c r="O736" s="211"/>
      <c r="P736" s="162"/>
      <c r="Q736" s="157"/>
      <c r="R736" s="158"/>
      <c r="S736" s="161"/>
      <c r="T736" s="160"/>
      <c r="U736" s="158"/>
      <c r="V736" s="159"/>
      <c r="W736" s="160"/>
      <c r="X736" s="158"/>
      <c r="Y736" s="54"/>
      <c r="Z736" s="36"/>
      <c r="AB736" s="219"/>
      <c r="AC736" s="220"/>
    </row>
    <row r="737" spans="1:29" ht="24.95" customHeight="1" x14ac:dyDescent="0.25">
      <c r="A737" s="91" t="s">
        <v>0</v>
      </c>
      <c r="B737" s="79" t="s">
        <v>14</v>
      </c>
      <c r="C737" s="97">
        <v>37</v>
      </c>
      <c r="D737" s="98">
        <v>1</v>
      </c>
      <c r="E737" s="172"/>
      <c r="F737" s="173"/>
      <c r="G737" s="174">
        <f>F737-E737</f>
        <v>0</v>
      </c>
      <c r="H737" s="172"/>
      <c r="I737" s="173"/>
      <c r="J737" s="172">
        <f>I737-H737</f>
        <v>0</v>
      </c>
      <c r="K737" s="175"/>
      <c r="L737" s="173"/>
      <c r="M737" s="176">
        <f>L737-K737</f>
        <v>0</v>
      </c>
      <c r="N737" s="175"/>
      <c r="O737" s="175"/>
      <c r="P737" s="177">
        <f>O737-N737</f>
        <v>0</v>
      </c>
      <c r="Q737" s="172"/>
      <c r="R737" s="173"/>
      <c r="S737" s="176">
        <f>R737-Q737</f>
        <v>0</v>
      </c>
      <c r="T737" s="175"/>
      <c r="U737" s="173"/>
      <c r="V737" s="174">
        <f>U737-T737</f>
        <v>0</v>
      </c>
      <c r="W737" s="176"/>
      <c r="X737" s="173"/>
      <c r="Y737" s="54">
        <f>X737-W737</f>
        <v>0</v>
      </c>
      <c r="Z737" s="36">
        <f>(Y737+V737+S737+P737+J737+G737+M737)*24</f>
        <v>0</v>
      </c>
      <c r="AB737" s="219"/>
      <c r="AC737" s="220"/>
    </row>
    <row r="738" spans="1:29" ht="24.95" customHeight="1" thickBot="1" x14ac:dyDescent="0.3">
      <c r="A738" s="84"/>
      <c r="B738" s="85"/>
      <c r="C738" s="86"/>
      <c r="D738" s="87"/>
      <c r="E738" s="179"/>
      <c r="F738" s="180"/>
      <c r="G738" s="181"/>
      <c r="H738" s="179"/>
      <c r="I738" s="180"/>
      <c r="J738" s="179"/>
      <c r="K738" s="182"/>
      <c r="L738" s="180"/>
      <c r="M738" s="183"/>
      <c r="N738" s="182"/>
      <c r="O738" s="215"/>
      <c r="P738" s="184"/>
      <c r="Q738" s="179"/>
      <c r="R738" s="180"/>
      <c r="S738" s="183"/>
      <c r="T738" s="182"/>
      <c r="U738" s="168"/>
      <c r="V738" s="181"/>
      <c r="W738" s="183"/>
      <c r="X738" s="180"/>
      <c r="Y738" s="54"/>
      <c r="Z738" s="36"/>
      <c r="AB738" s="219"/>
      <c r="AC738" s="220"/>
    </row>
    <row r="739" spans="1:29" ht="24.95" customHeight="1" x14ac:dyDescent="0.25">
      <c r="A739" s="100" t="s">
        <v>51</v>
      </c>
      <c r="B739" s="106" t="s">
        <v>21</v>
      </c>
      <c r="C739" s="107">
        <v>37</v>
      </c>
      <c r="D739" s="108">
        <v>0.5</v>
      </c>
      <c r="E739" s="172"/>
      <c r="F739" s="173"/>
      <c r="G739" s="174">
        <f>F739-E739</f>
        <v>0</v>
      </c>
      <c r="H739" s="172"/>
      <c r="I739" s="173"/>
      <c r="J739" s="172">
        <f>I739-H739</f>
        <v>0</v>
      </c>
      <c r="K739" s="175"/>
      <c r="L739" s="173"/>
      <c r="M739" s="176">
        <f>L739-K739</f>
        <v>0</v>
      </c>
      <c r="N739" s="175"/>
      <c r="O739" s="175"/>
      <c r="P739" s="177">
        <f>O739-N739</f>
        <v>0</v>
      </c>
      <c r="Q739" s="172"/>
      <c r="R739" s="173"/>
      <c r="S739" s="176">
        <f>R739-Q739</f>
        <v>0</v>
      </c>
      <c r="T739" s="175"/>
      <c r="U739" s="173"/>
      <c r="V739" s="174">
        <f>U739-T739</f>
        <v>0</v>
      </c>
      <c r="W739" s="172"/>
      <c r="X739" s="173"/>
      <c r="Y739" s="54">
        <f>X739-W739</f>
        <v>0</v>
      </c>
      <c r="Z739" s="36">
        <f>(Y739+V739+S739+P739+J739+G739+M739)*24</f>
        <v>0</v>
      </c>
      <c r="AB739" s="219"/>
      <c r="AC739" s="220"/>
    </row>
    <row r="740" spans="1:29" ht="24.95" customHeight="1" thickBot="1" x14ac:dyDescent="0.3">
      <c r="A740" s="84" t="s">
        <v>23</v>
      </c>
      <c r="B740" s="85"/>
      <c r="C740" s="86"/>
      <c r="D740" s="87"/>
      <c r="E740" s="157"/>
      <c r="F740" s="158"/>
      <c r="G740" s="159"/>
      <c r="H740" s="157"/>
      <c r="I740" s="158"/>
      <c r="J740" s="157"/>
      <c r="K740" s="160"/>
      <c r="L740" s="158"/>
      <c r="M740" s="161"/>
      <c r="N740" s="160"/>
      <c r="O740" s="160"/>
      <c r="P740" s="162"/>
      <c r="Q740" s="157"/>
      <c r="R740" s="158"/>
      <c r="S740" s="161"/>
      <c r="T740" s="160"/>
      <c r="U740" s="158"/>
      <c r="V740" s="159"/>
      <c r="W740" s="160"/>
      <c r="X740" s="158"/>
      <c r="Y740" s="54"/>
      <c r="Z740" s="36"/>
      <c r="AB740" s="219"/>
      <c r="AC740" s="220"/>
    </row>
    <row r="741" spans="1:29" ht="24.95" customHeight="1" x14ac:dyDescent="0.25">
      <c r="A741" s="111" t="s">
        <v>52</v>
      </c>
      <c r="B741" s="79" t="s">
        <v>13</v>
      </c>
      <c r="C741" s="97">
        <v>37</v>
      </c>
      <c r="D741" s="98">
        <v>1</v>
      </c>
      <c r="E741" s="172"/>
      <c r="F741" s="173"/>
      <c r="G741" s="174">
        <f>F741-E741</f>
        <v>0</v>
      </c>
      <c r="H741" s="172"/>
      <c r="I741" s="173"/>
      <c r="J741" s="172">
        <f>I741-H741</f>
        <v>0</v>
      </c>
      <c r="K741" s="175"/>
      <c r="L741" s="173"/>
      <c r="M741" s="176">
        <f>L741-K741</f>
        <v>0</v>
      </c>
      <c r="N741" s="175"/>
      <c r="O741" s="212"/>
      <c r="P741" s="177">
        <f>O741-N741</f>
        <v>0</v>
      </c>
      <c r="Q741" s="172"/>
      <c r="R741" s="173"/>
      <c r="S741" s="176">
        <f>R741-Q741</f>
        <v>0</v>
      </c>
      <c r="T741" s="175"/>
      <c r="U741" s="173"/>
      <c r="V741" s="174">
        <f>U741-T741</f>
        <v>0</v>
      </c>
      <c r="W741" s="172"/>
      <c r="X741" s="173"/>
      <c r="Y741" s="56">
        <f>X741-W741</f>
        <v>0</v>
      </c>
      <c r="Z741" s="52">
        <f>(G741+J741+M741+P741+S741+V741+Y741)*24</f>
        <v>0</v>
      </c>
      <c r="AB741" s="219"/>
      <c r="AC741" s="220"/>
    </row>
    <row r="742" spans="1:29" ht="24.95" customHeight="1" thickBot="1" x14ac:dyDescent="0.3">
      <c r="A742" s="109"/>
      <c r="B742" s="85"/>
      <c r="C742" s="110"/>
      <c r="D742" s="87"/>
      <c r="E742" s="157"/>
      <c r="F742" s="158"/>
      <c r="G742" s="159"/>
      <c r="H742" s="157"/>
      <c r="I742" s="158"/>
      <c r="J742" s="157"/>
      <c r="K742" s="160"/>
      <c r="L742" s="158"/>
      <c r="M742" s="161"/>
      <c r="N742" s="160"/>
      <c r="O742" s="211"/>
      <c r="P742" s="162"/>
      <c r="Q742" s="157"/>
      <c r="R742" s="158"/>
      <c r="S742" s="161"/>
      <c r="T742" s="160"/>
      <c r="U742" s="158"/>
      <c r="V742" s="159"/>
      <c r="W742" s="160"/>
      <c r="X742" s="158"/>
      <c r="Y742" s="56"/>
      <c r="Z742" s="52"/>
      <c r="AB742" s="219"/>
      <c r="AC742" s="220"/>
    </row>
    <row r="743" spans="1:29" ht="24.95" customHeight="1" x14ac:dyDescent="0.25">
      <c r="A743" s="78" t="s">
        <v>53</v>
      </c>
      <c r="B743" s="99" t="s">
        <v>10</v>
      </c>
      <c r="C743" s="80">
        <v>37</v>
      </c>
      <c r="D743" s="81">
        <v>1</v>
      </c>
      <c r="E743" s="163"/>
      <c r="F743" s="164"/>
      <c r="G743" s="174">
        <f>F743-E743</f>
        <v>0</v>
      </c>
      <c r="H743" s="172"/>
      <c r="I743" s="173"/>
      <c r="J743" s="172">
        <f>I743-H743</f>
        <v>0</v>
      </c>
      <c r="K743" s="175"/>
      <c r="L743" s="173"/>
      <c r="M743" s="176">
        <f>L743-K743</f>
        <v>0</v>
      </c>
      <c r="N743" s="175"/>
      <c r="O743" s="212"/>
      <c r="P743" s="177">
        <f>O743-N743</f>
        <v>0</v>
      </c>
      <c r="Q743" s="172"/>
      <c r="R743" s="173"/>
      <c r="S743" s="176">
        <f>R743-Q743</f>
        <v>0</v>
      </c>
      <c r="T743" s="175"/>
      <c r="U743" s="173"/>
      <c r="V743" s="174">
        <f>U743-T743</f>
        <v>0</v>
      </c>
      <c r="W743" s="172"/>
      <c r="X743" s="173"/>
      <c r="Y743" s="54">
        <f>X743-W743</f>
        <v>0</v>
      </c>
      <c r="Z743" s="36">
        <f>(Y743+V743+S743+P743+J743+G743+M743)*24</f>
        <v>0</v>
      </c>
      <c r="AB743" s="219"/>
      <c r="AC743" s="220"/>
    </row>
    <row r="744" spans="1:29" ht="24.95" customHeight="1" thickBot="1" x14ac:dyDescent="0.3">
      <c r="A744" s="84"/>
      <c r="B744" s="85"/>
      <c r="C744" s="86"/>
      <c r="D744" s="87"/>
      <c r="E744" s="157"/>
      <c r="F744" s="158"/>
      <c r="G744" s="159"/>
      <c r="H744" s="157"/>
      <c r="I744" s="158"/>
      <c r="J744" s="157"/>
      <c r="K744" s="160"/>
      <c r="L744" s="158"/>
      <c r="M744" s="161"/>
      <c r="N744" s="160"/>
      <c r="O744" s="211"/>
      <c r="P744" s="162"/>
      <c r="Q744" s="157"/>
      <c r="R744" s="158"/>
      <c r="S744" s="161"/>
      <c r="T744" s="160"/>
      <c r="U744" s="158"/>
      <c r="V744" s="159"/>
      <c r="W744" s="157"/>
      <c r="X744" s="158"/>
      <c r="Y744" s="54"/>
      <c r="Z744" s="36"/>
      <c r="AB744" s="219"/>
      <c r="AC744" s="220"/>
    </row>
    <row r="745" spans="1:29" ht="24.95" customHeight="1" x14ac:dyDescent="0.25">
      <c r="A745" s="78" t="s">
        <v>54</v>
      </c>
      <c r="B745" s="99" t="s">
        <v>10</v>
      </c>
      <c r="C745" s="80">
        <v>37</v>
      </c>
      <c r="D745" s="81">
        <v>1</v>
      </c>
      <c r="E745" s="172"/>
      <c r="F745" s="173"/>
      <c r="G745" s="174">
        <f>F745-E745</f>
        <v>0</v>
      </c>
      <c r="H745" s="172"/>
      <c r="I745" s="173"/>
      <c r="J745" s="172">
        <f>I745-H745</f>
        <v>0</v>
      </c>
      <c r="K745" s="175"/>
      <c r="L745" s="173"/>
      <c r="M745" s="176">
        <f>L745-K745</f>
        <v>0</v>
      </c>
      <c r="N745" s="175"/>
      <c r="O745" s="175"/>
      <c r="P745" s="177">
        <f>O745-N745</f>
        <v>0</v>
      </c>
      <c r="Q745" s="172"/>
      <c r="R745" s="173"/>
      <c r="S745" s="176">
        <f>R745-Q745</f>
        <v>0</v>
      </c>
      <c r="T745" s="175"/>
      <c r="U745" s="173"/>
      <c r="V745" s="174">
        <f>U745-T745</f>
        <v>0</v>
      </c>
      <c r="W745" s="172"/>
      <c r="X745" s="173"/>
      <c r="Y745" s="54">
        <f>X745-W745</f>
        <v>0</v>
      </c>
      <c r="Z745" s="36">
        <f>(Y745+V745+S745+P745+J745+G745+M745)*24</f>
        <v>0</v>
      </c>
      <c r="AB745" s="219"/>
      <c r="AC745" s="220"/>
    </row>
    <row r="746" spans="1:29" ht="24.95" customHeight="1" thickBot="1" x14ac:dyDescent="0.3">
      <c r="A746" s="84"/>
      <c r="B746" s="85"/>
      <c r="C746" s="86"/>
      <c r="D746" s="87"/>
      <c r="E746" s="157"/>
      <c r="F746" s="158"/>
      <c r="G746" s="159"/>
      <c r="H746" s="157"/>
      <c r="I746" s="158"/>
      <c r="J746" s="157"/>
      <c r="K746" s="160"/>
      <c r="L746" s="158"/>
      <c r="M746" s="161"/>
      <c r="N746" s="160"/>
      <c r="O746" s="160"/>
      <c r="P746" s="162"/>
      <c r="Q746" s="157"/>
      <c r="R746" s="158"/>
      <c r="S746" s="161"/>
      <c r="T746" s="160"/>
      <c r="U746" s="158"/>
      <c r="V746" s="159"/>
      <c r="W746" s="157"/>
      <c r="X746" s="158"/>
      <c r="Y746" s="54"/>
      <c r="Z746" s="36"/>
      <c r="AB746" s="219"/>
      <c r="AC746" s="220"/>
    </row>
    <row r="747" spans="1:29" ht="24.95" customHeight="1" x14ac:dyDescent="0.25">
      <c r="A747" s="78" t="s">
        <v>55</v>
      </c>
      <c r="B747" s="99" t="s">
        <v>11</v>
      </c>
      <c r="C747" s="80">
        <v>37</v>
      </c>
      <c r="D747" s="81">
        <v>1</v>
      </c>
      <c r="E747" s="163"/>
      <c r="F747" s="164"/>
      <c r="G747" s="169">
        <f>F747-E747</f>
        <v>0</v>
      </c>
      <c r="H747" s="163"/>
      <c r="I747" s="164"/>
      <c r="J747" s="163">
        <f>I747-H747</f>
        <v>0</v>
      </c>
      <c r="K747" s="156"/>
      <c r="L747" s="164"/>
      <c r="M747" s="170">
        <f>L747-K747</f>
        <v>0</v>
      </c>
      <c r="N747" s="156"/>
      <c r="O747" s="156"/>
      <c r="P747" s="171">
        <f>O747-N747</f>
        <v>0</v>
      </c>
      <c r="Q747" s="163"/>
      <c r="R747" s="164"/>
      <c r="S747" s="170">
        <f>R747-Q747</f>
        <v>0</v>
      </c>
      <c r="T747" s="156"/>
      <c r="U747" s="164"/>
      <c r="V747" s="169">
        <f>U747-T747</f>
        <v>0</v>
      </c>
      <c r="W747" s="163"/>
      <c r="X747" s="164"/>
      <c r="Y747" s="56">
        <f>X747-W747</f>
        <v>0</v>
      </c>
      <c r="Z747" s="52">
        <f>(G747+J747+M747+P747+S747+V747+Y747)*24</f>
        <v>0</v>
      </c>
      <c r="AB747" s="219"/>
      <c r="AC747" s="220"/>
    </row>
    <row r="748" spans="1:29" ht="24.95" customHeight="1" thickBot="1" x14ac:dyDescent="0.3">
      <c r="A748" s="84"/>
      <c r="B748" s="85"/>
      <c r="C748" s="86"/>
      <c r="D748" s="87"/>
      <c r="E748" s="157"/>
      <c r="F748" s="158"/>
      <c r="G748" s="159"/>
      <c r="H748" s="157"/>
      <c r="I748" s="158"/>
      <c r="J748" s="157"/>
      <c r="K748" s="160"/>
      <c r="L748" s="158"/>
      <c r="M748" s="161"/>
      <c r="N748" s="160"/>
      <c r="O748" s="160"/>
      <c r="P748" s="162"/>
      <c r="Q748" s="157"/>
      <c r="R748" s="158"/>
      <c r="S748" s="161"/>
      <c r="T748" s="157"/>
      <c r="U748" s="158"/>
      <c r="V748" s="159"/>
      <c r="W748" s="157"/>
      <c r="X748" s="158"/>
      <c r="Y748" s="56"/>
      <c r="Z748" s="52"/>
      <c r="AB748" s="219"/>
      <c r="AC748" s="220"/>
    </row>
    <row r="749" spans="1:29" ht="24.95" customHeight="1" x14ac:dyDescent="0.25">
      <c r="A749" s="78" t="s">
        <v>1</v>
      </c>
      <c r="B749" s="99" t="s">
        <v>10</v>
      </c>
      <c r="C749" s="80">
        <v>37</v>
      </c>
      <c r="D749" s="81">
        <v>0.8</v>
      </c>
      <c r="E749" s="172"/>
      <c r="F749" s="173"/>
      <c r="G749" s="174">
        <f>F749-E749</f>
        <v>0</v>
      </c>
      <c r="H749" s="172"/>
      <c r="I749" s="173"/>
      <c r="J749" s="172">
        <f>I749-H749</f>
        <v>0</v>
      </c>
      <c r="K749" s="175"/>
      <c r="L749" s="173"/>
      <c r="M749" s="176">
        <f>L749-K749</f>
        <v>0</v>
      </c>
      <c r="N749" s="175"/>
      <c r="O749" s="212"/>
      <c r="P749" s="177">
        <f>O749-N749</f>
        <v>0</v>
      </c>
      <c r="Q749" s="172"/>
      <c r="R749" s="173"/>
      <c r="S749" s="176">
        <f>R749-Q749</f>
        <v>0</v>
      </c>
      <c r="T749" s="156"/>
      <c r="U749" s="164"/>
      <c r="V749" s="174">
        <f>U749-T749</f>
        <v>0</v>
      </c>
      <c r="W749" s="172"/>
      <c r="X749" s="173"/>
      <c r="Y749" s="54">
        <f>X749-W749</f>
        <v>0</v>
      </c>
      <c r="Z749" s="36">
        <f>(Y749+V749+S749+P749+J749+G749+M749)*24</f>
        <v>0</v>
      </c>
      <c r="AB749" s="219"/>
      <c r="AC749" s="220"/>
    </row>
    <row r="750" spans="1:29" ht="24.95" customHeight="1" thickBot="1" x14ac:dyDescent="0.3">
      <c r="A750" s="84"/>
      <c r="B750" s="85"/>
      <c r="C750" s="86"/>
      <c r="D750" s="87"/>
      <c r="E750" s="157"/>
      <c r="F750" s="158"/>
      <c r="G750" s="159"/>
      <c r="H750" s="157"/>
      <c r="I750" s="158"/>
      <c r="J750" s="157"/>
      <c r="K750" s="160"/>
      <c r="L750" s="158"/>
      <c r="M750" s="161"/>
      <c r="N750" s="160"/>
      <c r="O750" s="211"/>
      <c r="P750" s="162"/>
      <c r="Q750" s="157"/>
      <c r="R750" s="158"/>
      <c r="S750" s="161"/>
      <c r="T750" s="157"/>
      <c r="U750" s="158"/>
      <c r="V750" s="159"/>
      <c r="W750" s="157"/>
      <c r="X750" s="158"/>
      <c r="Y750" s="54"/>
      <c r="Z750" s="36"/>
      <c r="AB750" s="219"/>
      <c r="AC750" s="220"/>
    </row>
    <row r="751" spans="1:29" ht="24.95" customHeight="1" x14ac:dyDescent="0.25">
      <c r="A751" s="113" t="s">
        <v>56</v>
      </c>
      <c r="B751" s="101" t="s">
        <v>3</v>
      </c>
      <c r="C751" s="114">
        <v>37</v>
      </c>
      <c r="D751" s="115">
        <v>0.75</v>
      </c>
      <c r="E751" s="172"/>
      <c r="F751" s="173"/>
      <c r="G751" s="174">
        <f>F751-E751</f>
        <v>0</v>
      </c>
      <c r="H751" s="172"/>
      <c r="I751" s="173"/>
      <c r="J751" s="172">
        <f>I751-H751</f>
        <v>0</v>
      </c>
      <c r="K751" s="175"/>
      <c r="L751" s="173"/>
      <c r="M751" s="176">
        <f>L751-K751</f>
        <v>0</v>
      </c>
      <c r="N751" s="175"/>
      <c r="O751" s="175"/>
      <c r="P751" s="177">
        <f>O751-N751</f>
        <v>0</v>
      </c>
      <c r="Q751" s="172"/>
      <c r="R751" s="173"/>
      <c r="S751" s="176">
        <f>R751-Q751</f>
        <v>0</v>
      </c>
      <c r="T751" s="175"/>
      <c r="U751" s="175"/>
      <c r="V751" s="177">
        <f>U751-T751</f>
        <v>0</v>
      </c>
      <c r="W751" s="172"/>
      <c r="X751" s="173"/>
      <c r="Y751" s="54">
        <f>X751-W751</f>
        <v>0</v>
      </c>
      <c r="Z751" s="36">
        <f>(Y751+V751+S751+P751+J751+G751+M751)*24</f>
        <v>0</v>
      </c>
      <c r="AB751" s="219"/>
      <c r="AC751" s="220"/>
    </row>
    <row r="752" spans="1:29" ht="24.95" customHeight="1" thickBot="1" x14ac:dyDescent="0.3">
      <c r="A752" s="104"/>
      <c r="B752" s="85"/>
      <c r="C752" s="86"/>
      <c r="D752" s="87"/>
      <c r="E752" s="157"/>
      <c r="F752" s="158"/>
      <c r="G752" s="159"/>
      <c r="H752" s="157"/>
      <c r="I752" s="158"/>
      <c r="J752" s="157"/>
      <c r="K752" s="160"/>
      <c r="L752" s="158"/>
      <c r="M752" s="161"/>
      <c r="N752" s="160"/>
      <c r="O752" s="160"/>
      <c r="P752" s="162"/>
      <c r="Q752" s="157"/>
      <c r="R752" s="158"/>
      <c r="S752" s="161"/>
      <c r="T752" s="160"/>
      <c r="U752" s="160"/>
      <c r="V752" s="162"/>
      <c r="W752" s="157"/>
      <c r="X752" s="158"/>
      <c r="Y752" s="54"/>
      <c r="Z752" s="36"/>
      <c r="AB752" s="219"/>
      <c r="AC752" s="220"/>
    </row>
    <row r="753" spans="1:29" ht="24.95" customHeight="1" x14ac:dyDescent="0.25">
      <c r="A753" s="91" t="s">
        <v>57</v>
      </c>
      <c r="B753" s="99" t="s">
        <v>13</v>
      </c>
      <c r="C753" s="80">
        <v>37</v>
      </c>
      <c r="D753" s="81">
        <v>1</v>
      </c>
      <c r="E753" s="172"/>
      <c r="F753" s="173"/>
      <c r="G753" s="174">
        <f>F753-E753</f>
        <v>0</v>
      </c>
      <c r="H753" s="172"/>
      <c r="I753" s="173"/>
      <c r="J753" s="172">
        <f>I753-H753</f>
        <v>0</v>
      </c>
      <c r="K753" s="175"/>
      <c r="L753" s="173"/>
      <c r="M753" s="176">
        <f>L753-K753</f>
        <v>0</v>
      </c>
      <c r="N753" s="175"/>
      <c r="O753" s="175"/>
      <c r="P753" s="177">
        <f>O753-N753</f>
        <v>0</v>
      </c>
      <c r="Q753" s="172"/>
      <c r="R753" s="173"/>
      <c r="S753" s="176">
        <f>R753-Q753</f>
        <v>0</v>
      </c>
      <c r="T753" s="175"/>
      <c r="U753" s="173"/>
      <c r="V753" s="174">
        <f>U753-T753</f>
        <v>0</v>
      </c>
      <c r="W753" s="172"/>
      <c r="X753" s="173"/>
      <c r="Y753" s="54">
        <f>X753-W753</f>
        <v>0</v>
      </c>
      <c r="Z753" s="36">
        <f>(Y753+V753+S753+P753+J753+G753+M753)*24</f>
        <v>0</v>
      </c>
      <c r="AB753" s="219"/>
      <c r="AC753" s="220"/>
    </row>
    <row r="754" spans="1:29" ht="24.95" customHeight="1" thickBot="1" x14ac:dyDescent="0.3">
      <c r="A754" s="84"/>
      <c r="B754" s="85"/>
      <c r="C754" s="86"/>
      <c r="D754" s="87"/>
      <c r="E754" s="157"/>
      <c r="F754" s="158"/>
      <c r="G754" s="159"/>
      <c r="H754" s="157"/>
      <c r="I754" s="158"/>
      <c r="J754" s="157"/>
      <c r="K754" s="160"/>
      <c r="L754" s="158"/>
      <c r="M754" s="161"/>
      <c r="N754" s="160"/>
      <c r="O754" s="160"/>
      <c r="P754" s="162"/>
      <c r="Q754" s="157"/>
      <c r="R754" s="158"/>
      <c r="S754" s="161"/>
      <c r="T754" s="160"/>
      <c r="U754" s="162"/>
      <c r="V754" s="178"/>
      <c r="W754" s="157"/>
      <c r="X754" s="158"/>
      <c r="Y754" s="54"/>
      <c r="Z754" s="36"/>
      <c r="AB754" s="219"/>
      <c r="AC754" s="220"/>
    </row>
    <row r="755" spans="1:29" ht="24.95" customHeight="1" x14ac:dyDescent="0.25">
      <c r="A755" s="116" t="s">
        <v>36</v>
      </c>
      <c r="B755" s="117"/>
      <c r="C755" s="114"/>
      <c r="D755" s="115"/>
      <c r="E755" s="172"/>
      <c r="F755" s="173"/>
      <c r="G755" s="174">
        <f>F755-E755</f>
        <v>0</v>
      </c>
      <c r="H755" s="163"/>
      <c r="I755" s="164"/>
      <c r="J755" s="172">
        <f>I755-H755</f>
        <v>0</v>
      </c>
      <c r="K755" s="175"/>
      <c r="L755" s="173"/>
      <c r="M755" s="176">
        <f>L755-K755</f>
        <v>0</v>
      </c>
      <c r="N755" s="175"/>
      <c r="O755" s="173"/>
      <c r="P755" s="177">
        <f>O755-N755</f>
        <v>0</v>
      </c>
      <c r="Q755" s="172"/>
      <c r="R755" s="173"/>
      <c r="S755" s="176">
        <f>R755-Q755</f>
        <v>0</v>
      </c>
      <c r="T755" s="175"/>
      <c r="U755" s="173"/>
      <c r="V755" s="174">
        <f>U755-T755</f>
        <v>0</v>
      </c>
      <c r="W755" s="172"/>
      <c r="X755" s="173"/>
      <c r="Y755" s="54">
        <f>X755-W755</f>
        <v>0</v>
      </c>
      <c r="Z755" s="36">
        <f>(Y755+V755+S755+P755+J755+G755+M755)*24</f>
        <v>0</v>
      </c>
      <c r="AB755" s="219"/>
      <c r="AC755" s="220"/>
    </row>
    <row r="756" spans="1:29" ht="24.95" customHeight="1" thickBot="1" x14ac:dyDescent="0.3">
      <c r="A756" s="84"/>
      <c r="B756" s="85"/>
      <c r="C756" s="86"/>
      <c r="D756" s="87"/>
      <c r="E756" s="122"/>
      <c r="F756" s="216"/>
      <c r="G756" s="58"/>
      <c r="H756" s="128"/>
      <c r="I756" s="120"/>
      <c r="J756" s="58"/>
      <c r="K756" s="121"/>
      <c r="L756" s="120"/>
      <c r="M756" s="58"/>
      <c r="N756" s="121"/>
      <c r="O756" s="120"/>
      <c r="P756" s="62"/>
      <c r="Q756" s="88"/>
      <c r="R756" s="89"/>
      <c r="S756" s="58"/>
      <c r="T756" s="121"/>
      <c r="U756" s="120"/>
      <c r="V756" s="58"/>
      <c r="W756" s="121"/>
      <c r="X756" s="61"/>
      <c r="Y756" s="54"/>
      <c r="Z756" s="36"/>
      <c r="AB756" s="219"/>
      <c r="AC756" s="220"/>
    </row>
    <row r="757" spans="1:29" ht="24.95" customHeight="1" x14ac:dyDescent="0.25">
      <c r="A757" s="116" t="s">
        <v>37</v>
      </c>
      <c r="B757" s="117"/>
      <c r="C757" s="114"/>
      <c r="D757" s="115"/>
      <c r="E757" s="118"/>
      <c r="F757" s="95"/>
      <c r="G757" s="57">
        <f t="shared" ref="G757" si="60">F757-E757</f>
        <v>0</v>
      </c>
      <c r="H757" s="112"/>
      <c r="I757" s="83"/>
      <c r="J757" s="59">
        <f t="shared" ref="J757" si="61">I757-H757</f>
        <v>0</v>
      </c>
      <c r="K757" s="82"/>
      <c r="L757" s="95"/>
      <c r="M757" s="59">
        <f t="shared" ref="M757" si="62">L757-K757</f>
        <v>0</v>
      </c>
      <c r="N757" s="119"/>
      <c r="O757" s="217"/>
      <c r="P757" s="60">
        <f t="shared" ref="P757" si="63">O757-N757</f>
        <v>0</v>
      </c>
      <c r="Q757" s="112"/>
      <c r="R757" s="83"/>
      <c r="S757" s="59">
        <f t="shared" ref="S757" si="64">R757-Q757</f>
        <v>0</v>
      </c>
      <c r="T757" s="156"/>
      <c r="U757" s="164"/>
      <c r="V757" s="174">
        <f>U757-T757</f>
        <v>0</v>
      </c>
      <c r="W757" s="163"/>
      <c r="X757" s="164"/>
      <c r="Y757" s="54">
        <f>X757-W757</f>
        <v>0</v>
      </c>
      <c r="Z757" s="36">
        <f>(Y757+V757+S757+P757+J757+G757+M757)*24</f>
        <v>0</v>
      </c>
      <c r="AB757" s="219"/>
      <c r="AC757" s="220"/>
    </row>
    <row r="758" spans="1:29" ht="24.95" customHeight="1" thickBot="1" x14ac:dyDescent="0.3">
      <c r="A758" s="84"/>
      <c r="B758" s="85"/>
      <c r="C758" s="86"/>
      <c r="D758" s="87"/>
      <c r="E758" s="122"/>
      <c r="F758" s="216"/>
      <c r="G758" s="58"/>
      <c r="H758" s="128"/>
      <c r="I758" s="120"/>
      <c r="J758" s="58"/>
      <c r="K758" s="90"/>
      <c r="L758" s="89"/>
      <c r="M758" s="58"/>
      <c r="N758" s="121"/>
      <c r="O758" s="120"/>
      <c r="P758" s="63"/>
      <c r="Q758" s="121"/>
      <c r="R758" s="89"/>
      <c r="S758" s="58"/>
      <c r="T758" s="121"/>
      <c r="U758" s="120"/>
      <c r="V758" s="58"/>
      <c r="W758" s="122"/>
      <c r="X758" s="61"/>
      <c r="Y758" s="64"/>
      <c r="Z758" s="36"/>
      <c r="AB758" s="219"/>
      <c r="AC758" s="220"/>
    </row>
    <row r="759" spans="1:29" ht="24.95" customHeight="1" x14ac:dyDescent="0.25">
      <c r="A759" s="116" t="s">
        <v>37</v>
      </c>
      <c r="B759" s="117"/>
      <c r="C759" s="114"/>
      <c r="D759" s="115"/>
      <c r="E759" s="172"/>
      <c r="F759" s="173"/>
      <c r="G759" s="174">
        <f>F759-E759</f>
        <v>0</v>
      </c>
      <c r="H759" s="172"/>
      <c r="I759" s="173"/>
      <c r="J759" s="172">
        <f>I759-H759</f>
        <v>0</v>
      </c>
      <c r="K759" s="175"/>
      <c r="L759" s="173"/>
      <c r="M759" s="176">
        <f>L759-K759</f>
        <v>0</v>
      </c>
      <c r="N759" s="175"/>
      <c r="O759" s="173"/>
      <c r="P759" s="177">
        <f>O759-N759</f>
        <v>0</v>
      </c>
      <c r="Q759" s="172"/>
      <c r="R759" s="173"/>
      <c r="S759" s="176">
        <f>R759-Q759</f>
        <v>0</v>
      </c>
      <c r="T759" s="175"/>
      <c r="U759" s="173"/>
      <c r="V759" s="174">
        <f>U759-T759</f>
        <v>0</v>
      </c>
      <c r="W759" s="172"/>
      <c r="X759" s="173"/>
      <c r="Y759" s="54">
        <f>X759-W759</f>
        <v>0</v>
      </c>
      <c r="Z759" s="36">
        <f>(Y759+V759+S759+P759+J759+G759+M759)*24</f>
        <v>0</v>
      </c>
      <c r="AB759" s="219"/>
      <c r="AC759" s="220"/>
    </row>
    <row r="760" spans="1:29" ht="24.95" customHeight="1" thickBot="1" x14ac:dyDescent="0.3">
      <c r="A760" s="84"/>
      <c r="B760" s="85"/>
      <c r="C760" s="86"/>
      <c r="D760" s="87"/>
      <c r="E760" s="122"/>
      <c r="F760" s="216"/>
      <c r="G760" s="58"/>
      <c r="H760" s="128"/>
      <c r="I760" s="120"/>
      <c r="J760" s="58"/>
      <c r="K760" s="121"/>
      <c r="L760" s="120"/>
      <c r="M760" s="58"/>
      <c r="N760" s="121"/>
      <c r="O760" s="120"/>
      <c r="P760" s="62"/>
      <c r="Q760" s="88"/>
      <c r="R760" s="89"/>
      <c r="S760" s="58"/>
      <c r="T760" s="121"/>
      <c r="U760" s="120"/>
      <c r="V760" s="58"/>
      <c r="W760" s="121"/>
      <c r="X760" s="61"/>
      <c r="Y760" s="54"/>
      <c r="Z760" s="36"/>
      <c r="AB760" s="219"/>
      <c r="AC760" s="220"/>
    </row>
    <row r="761" spans="1:29" ht="24.95" customHeight="1" x14ac:dyDescent="0.25">
      <c r="A761" s="116" t="s">
        <v>37</v>
      </c>
      <c r="B761" s="117"/>
      <c r="C761" s="114"/>
      <c r="D761" s="115"/>
      <c r="E761" s="172"/>
      <c r="F761" s="173"/>
      <c r="G761" s="174">
        <f>F761-E761</f>
        <v>0</v>
      </c>
      <c r="H761" s="172"/>
      <c r="I761" s="173"/>
      <c r="J761" s="172">
        <f>I761-H761</f>
        <v>0</v>
      </c>
      <c r="K761" s="175"/>
      <c r="L761" s="173"/>
      <c r="M761" s="176">
        <f>L761-K761</f>
        <v>0</v>
      </c>
      <c r="N761" s="175"/>
      <c r="O761" s="173"/>
      <c r="P761" s="177">
        <f>O761-N761</f>
        <v>0</v>
      </c>
      <c r="Q761" s="172"/>
      <c r="R761" s="173"/>
      <c r="S761" s="176">
        <f>R761-Q761</f>
        <v>0</v>
      </c>
      <c r="T761" s="175"/>
      <c r="U761" s="173"/>
      <c r="V761" s="174">
        <f>U761-T761</f>
        <v>0</v>
      </c>
      <c r="W761" s="172"/>
      <c r="X761" s="173"/>
      <c r="Y761" s="54">
        <f>X761-W761</f>
        <v>0</v>
      </c>
      <c r="Z761" s="36">
        <f>(Y761+V761+S761+P761+J761+G761+M761)*24</f>
        <v>0</v>
      </c>
      <c r="AB761" s="219"/>
      <c r="AC761" s="220"/>
    </row>
    <row r="762" spans="1:29" ht="24.95" customHeight="1" thickBot="1" x14ac:dyDescent="0.3">
      <c r="A762" s="84"/>
      <c r="B762" s="85"/>
      <c r="C762" s="86"/>
      <c r="D762" s="87"/>
      <c r="E762" s="122"/>
      <c r="F762" s="216"/>
      <c r="G762" s="58"/>
      <c r="H762" s="128"/>
      <c r="I762" s="120"/>
      <c r="J762" s="58"/>
      <c r="K762" s="121"/>
      <c r="L762" s="120"/>
      <c r="M762" s="58"/>
      <c r="N762" s="121"/>
      <c r="O762" s="120"/>
      <c r="P762" s="62"/>
      <c r="Q762" s="88"/>
      <c r="R762" s="89"/>
      <c r="S762" s="58"/>
      <c r="T762" s="121"/>
      <c r="U762" s="120"/>
      <c r="V762" s="58"/>
      <c r="W762" s="121"/>
      <c r="X762" s="61"/>
      <c r="Y762" s="54"/>
      <c r="Z762" s="36"/>
      <c r="AB762" s="219"/>
      <c r="AC762" s="220"/>
    </row>
    <row r="763" spans="1:29" ht="24.95" customHeight="1" x14ac:dyDescent="0.25">
      <c r="A763" s="116" t="s">
        <v>37</v>
      </c>
      <c r="B763" s="117"/>
      <c r="C763" s="114"/>
      <c r="D763" s="115"/>
      <c r="E763" s="172"/>
      <c r="F763" s="173"/>
      <c r="G763" s="174">
        <f>F763-E763</f>
        <v>0</v>
      </c>
      <c r="H763" s="172"/>
      <c r="I763" s="173"/>
      <c r="J763" s="172">
        <f>I763-H763</f>
        <v>0</v>
      </c>
      <c r="K763" s="175"/>
      <c r="L763" s="173"/>
      <c r="M763" s="176">
        <f>L763-K763</f>
        <v>0</v>
      </c>
      <c r="N763" s="175"/>
      <c r="O763" s="173"/>
      <c r="P763" s="177">
        <f>O763-N763</f>
        <v>0</v>
      </c>
      <c r="Q763" s="172"/>
      <c r="R763" s="173"/>
      <c r="S763" s="176">
        <f>R763-Q763</f>
        <v>0</v>
      </c>
      <c r="T763" s="175"/>
      <c r="U763" s="173"/>
      <c r="V763" s="174">
        <f>U763-T763</f>
        <v>0</v>
      </c>
      <c r="W763" s="172"/>
      <c r="X763" s="173"/>
      <c r="Y763" s="54">
        <f>X763-W763</f>
        <v>0</v>
      </c>
      <c r="Z763" s="36">
        <f>(Y763+V763+S763+P763+J763+G763+M763)*24</f>
        <v>0</v>
      </c>
      <c r="AB763" s="219"/>
      <c r="AC763" s="220"/>
    </row>
    <row r="764" spans="1:29" ht="24.95" customHeight="1" thickBot="1" x14ac:dyDescent="0.3">
      <c r="A764" s="84"/>
      <c r="B764" s="85"/>
      <c r="C764" s="86"/>
      <c r="D764" s="87"/>
      <c r="E764" s="122"/>
      <c r="F764" s="216"/>
      <c r="G764" s="58"/>
      <c r="H764" s="128"/>
      <c r="I764" s="120"/>
      <c r="J764" s="58"/>
      <c r="K764" s="121"/>
      <c r="L764" s="120"/>
      <c r="M764" s="58"/>
      <c r="N764" s="121"/>
      <c r="O764" s="120"/>
      <c r="P764" s="62"/>
      <c r="Q764" s="88"/>
      <c r="R764" s="89"/>
      <c r="S764" s="58"/>
      <c r="T764" s="121"/>
      <c r="U764" s="120"/>
      <c r="V764" s="58"/>
      <c r="W764" s="121"/>
      <c r="X764" s="61"/>
      <c r="Y764" s="54"/>
      <c r="Z764" s="36"/>
      <c r="AB764" s="219"/>
      <c r="AC764" s="220"/>
    </row>
    <row r="765" spans="1:29" ht="24.95" customHeight="1" x14ac:dyDescent="0.25">
      <c r="A765" s="116" t="s">
        <v>37</v>
      </c>
      <c r="B765" s="117"/>
      <c r="C765" s="114"/>
      <c r="D765" s="115"/>
      <c r="E765" s="172"/>
      <c r="F765" s="173"/>
      <c r="G765" s="174">
        <f>F765-E765</f>
        <v>0</v>
      </c>
      <c r="H765" s="172"/>
      <c r="I765" s="173"/>
      <c r="J765" s="172">
        <f>I765-H765</f>
        <v>0</v>
      </c>
      <c r="K765" s="175"/>
      <c r="L765" s="173"/>
      <c r="M765" s="176">
        <f>L765-K765</f>
        <v>0</v>
      </c>
      <c r="N765" s="175"/>
      <c r="O765" s="173"/>
      <c r="P765" s="177">
        <f>O765-N765</f>
        <v>0</v>
      </c>
      <c r="Q765" s="172"/>
      <c r="R765" s="173"/>
      <c r="S765" s="176">
        <f>R765-Q765</f>
        <v>0</v>
      </c>
      <c r="T765" s="175"/>
      <c r="U765" s="173"/>
      <c r="V765" s="174">
        <f>U765-T765</f>
        <v>0</v>
      </c>
      <c r="W765" s="172"/>
      <c r="X765" s="173"/>
      <c r="Y765" s="54">
        <f>X765-W765</f>
        <v>0</v>
      </c>
      <c r="Z765" s="36">
        <f>(Y765+V765+S765+P765+J765+G765+M765)*24</f>
        <v>0</v>
      </c>
      <c r="AB765" s="219"/>
      <c r="AC765" s="220"/>
    </row>
    <row r="766" spans="1:29" ht="24.95" customHeight="1" thickBot="1" x14ac:dyDescent="0.3">
      <c r="A766" s="84"/>
      <c r="B766" s="85"/>
      <c r="C766" s="86"/>
      <c r="D766" s="87"/>
      <c r="E766" s="122"/>
      <c r="F766" s="216"/>
      <c r="G766" s="58"/>
      <c r="H766" s="128"/>
      <c r="I766" s="120"/>
      <c r="J766" s="58"/>
      <c r="K766" s="121"/>
      <c r="L766" s="120"/>
      <c r="M766" s="58"/>
      <c r="N766" s="121"/>
      <c r="O766" s="120"/>
      <c r="P766" s="62"/>
      <c r="Q766" s="88"/>
      <c r="R766" s="89"/>
      <c r="S766" s="58"/>
      <c r="T766" s="121"/>
      <c r="U766" s="120"/>
      <c r="V766" s="58"/>
      <c r="W766" s="121"/>
      <c r="X766" s="61"/>
      <c r="Y766" s="54"/>
      <c r="Z766" s="36"/>
      <c r="AB766" s="219"/>
      <c r="AC766" s="220"/>
    </row>
    <row r="767" spans="1:29" ht="24.95" customHeight="1" x14ac:dyDescent="0.25">
      <c r="A767" s="34"/>
      <c r="B767" s="123"/>
      <c r="C767" s="124"/>
      <c r="D767" s="125" t="s">
        <v>0</v>
      </c>
      <c r="E767" s="127">
        <f>SUMPRODUCT((E713:E766&gt;=7.25/24)*(E713:E766&lt;=9.49/24))-SUMPRODUCT(--(E713:E766={"CP","FORM","AT","MAT","AM","EM"}))</f>
        <v>0</v>
      </c>
      <c r="F767" s="154"/>
      <c r="G767" s="155"/>
      <c r="H767" s="127">
        <f>SUMPRODUCT((H713:H766&gt;=7.25/24)*(H713:H766&lt;=9.49/24))-SUMPRODUCT(--(H713:H766={"CP","FORM","AT","MAT","AM","EM"}))</f>
        <v>0</v>
      </c>
      <c r="I767" s="155"/>
      <c r="J767" s="155"/>
      <c r="K767" s="127">
        <f>SUMPRODUCT((K713:K766&gt;=7.25/24)*(K713:K766&lt;=9.49/24))-SUMPRODUCT(--(K713:K766={"CP","FORM","AT","MAT","AM","EM"}))</f>
        <v>0</v>
      </c>
      <c r="L767" s="155"/>
      <c r="M767" s="155"/>
      <c r="N767" s="127">
        <f>SUMPRODUCT((N713:N766&gt;=7.25/24)*(N713:N766&lt;=9.49/24))-SUMPRODUCT(--(N713:N766={"CP","FORM","AT","MAT","AM","EM"}))</f>
        <v>0</v>
      </c>
      <c r="O767" s="155"/>
      <c r="P767" s="155"/>
      <c r="Q767" s="127">
        <f>SUMPRODUCT((Q713:Q766&gt;=7.25/24)*(Q713:Q766&lt;=9.49/24))-SUMPRODUCT(--(Q713:Q766={"CP","FORM","AT","MAT","AM","EM"}))</f>
        <v>0</v>
      </c>
      <c r="R767" s="155"/>
      <c r="S767" s="155"/>
      <c r="T767" s="127">
        <f>SUMPRODUCT((T713:T766&gt;=7.25/24)*(T713:T766&lt;=9.49/24))-SUMPRODUCT(--(T713:T766={"CP","FORM","AT","MAT","AM","EM"}))</f>
        <v>0</v>
      </c>
      <c r="U767" s="74"/>
      <c r="V767" s="74"/>
      <c r="W767" s="127">
        <f>SUMPRODUCT((W713:W766&gt;=7.25/24)*(W713:W766&lt;=9.49/24))-SUMPRODUCT(--(W713:W766={"CP","FORM","AT","MAT","AM","EM"}))</f>
        <v>0</v>
      </c>
      <c r="X767" s="155"/>
      <c r="AB767" s="219"/>
      <c r="AC767" s="220"/>
    </row>
    <row r="768" spans="1:29" ht="24.95" customHeight="1" x14ac:dyDescent="0.25">
      <c r="A768" s="34"/>
      <c r="B768" s="123"/>
      <c r="C768" s="124"/>
      <c r="D768" s="126" t="s">
        <v>1</v>
      </c>
      <c r="E768" s="127">
        <f>SUMPRODUCT((E713:E766&gt;=14/24)*(E713:E766&lt;=16/24))-SUMPRODUCT(--(F713:F766={"CP","FORM","AT","MAT","AM","EM"}))</f>
        <v>0</v>
      </c>
      <c r="F768" s="154"/>
      <c r="G768" s="155"/>
      <c r="H768" s="127">
        <f>SUMPRODUCT((H713:H766&gt;=14/24)*(H713:H766&lt;=16/24))-SUMPRODUCT(--(I713:I766={"CP","FORM","AT","MAT","AM","EM"}))</f>
        <v>0</v>
      </c>
      <c r="I768" s="155"/>
      <c r="J768" s="155"/>
      <c r="K768" s="127">
        <f>SUMPRODUCT((K713:K766&gt;=14/24)*(K713:K766&lt;=16/24))-SUMPRODUCT(--(L713:L766={"CP","FORM","AT","MAT","AM","EM"}))</f>
        <v>0</v>
      </c>
      <c r="L768" s="155"/>
      <c r="M768" s="155"/>
      <c r="N768" s="127">
        <f>SUMPRODUCT((N713:N766&gt;=14/24)*(N713:N766&lt;=16/24))-SUMPRODUCT(--(O713:O766={"CP","FORM","AT","MAT","AM","EM"}))</f>
        <v>0</v>
      </c>
      <c r="O768" s="155"/>
      <c r="P768" s="155"/>
      <c r="Q768" s="127">
        <f>SUMPRODUCT((Q713:Q766&gt;=14/24)*(Q713:Q766&lt;=16/24))-SUMPRODUCT(--(R713:R766={"CP","FORM","AT","MAT","AM","EM"}))</f>
        <v>0</v>
      </c>
      <c r="R768" s="155"/>
      <c r="S768" s="155"/>
      <c r="T768" s="127">
        <f>SUMPRODUCT((T713:T766&gt;=14/24)*(T713:T766&lt;=16/24))-SUMPRODUCT(--(U713:U766={"CP","FORM","AT","MAT","AM","EM"}))</f>
        <v>0</v>
      </c>
      <c r="U768" s="155"/>
      <c r="V768" s="155"/>
      <c r="W768" s="127">
        <f>SUMPRODUCT((W713:W766&gt;=14/24)*(W713:W766&lt;=16/24))-SUMPRODUCT(--(X713:X766={"CP","FORM","AT","MAT","AM","EM"}))</f>
        <v>0</v>
      </c>
      <c r="X768" s="155"/>
      <c r="AB768" s="219"/>
      <c r="AC768" s="220"/>
    </row>
    <row r="769" spans="1:29" ht="24.95" customHeight="1" x14ac:dyDescent="0.25">
      <c r="A769" s="33"/>
      <c r="B769" s="33"/>
      <c r="C769" s="33"/>
      <c r="D769" s="33"/>
      <c r="E769" s="33"/>
      <c r="F769" s="33"/>
      <c r="H769" s="33"/>
      <c r="I769" s="33"/>
      <c r="K769" s="33"/>
      <c r="L769" s="33"/>
      <c r="N769" s="33"/>
      <c r="O769" s="33"/>
      <c r="Q769" s="33"/>
      <c r="R769" s="33"/>
      <c r="T769" s="33"/>
      <c r="U769" s="33"/>
      <c r="W769" s="33"/>
      <c r="X769" s="33"/>
      <c r="AB769" s="219"/>
      <c r="AC769" s="220"/>
    </row>
    <row r="770" spans="1:29" ht="24.95" customHeight="1" thickBot="1" x14ac:dyDescent="0.3">
      <c r="A770" s="75" t="s">
        <v>38</v>
      </c>
      <c r="B770" s="34"/>
      <c r="C770" s="34"/>
      <c r="D770" s="34"/>
      <c r="E770" s="34"/>
      <c r="F770" s="34"/>
      <c r="H770" s="34"/>
      <c r="I770" s="34"/>
      <c r="K770" s="34"/>
      <c r="L770" s="34"/>
      <c r="N770" s="34"/>
      <c r="O770" s="34"/>
      <c r="Q770" s="34"/>
      <c r="R770" s="34"/>
      <c r="T770" s="34"/>
      <c r="U770" s="34"/>
      <c r="W770" s="34"/>
      <c r="X770" s="34"/>
      <c r="AB770" s="219"/>
      <c r="AC770" s="220"/>
    </row>
    <row r="771" spans="1:29" ht="24.95" customHeight="1" thickBot="1" x14ac:dyDescent="0.3">
      <c r="A771" s="218">
        <f>A712+1</f>
        <v>36</v>
      </c>
      <c r="B771" s="76" t="s">
        <v>2</v>
      </c>
      <c r="C771" s="76" t="s">
        <v>12</v>
      </c>
      <c r="D771" s="77" t="s">
        <v>4</v>
      </c>
      <c r="E771" s="226">
        <f>W712+1</f>
        <v>41883</v>
      </c>
      <c r="F771" s="227"/>
      <c r="G771" s="55"/>
      <c r="H771" s="226">
        <f>E771+1</f>
        <v>41884</v>
      </c>
      <c r="I771" s="227"/>
      <c r="J771" s="55"/>
      <c r="K771" s="226">
        <f>H771+1</f>
        <v>41885</v>
      </c>
      <c r="L771" s="227"/>
      <c r="M771" s="55"/>
      <c r="N771" s="228">
        <f>K771+1</f>
        <v>41886</v>
      </c>
      <c r="O771" s="229"/>
      <c r="P771" s="55"/>
      <c r="Q771" s="226">
        <f>N771+1</f>
        <v>41887</v>
      </c>
      <c r="R771" s="227"/>
      <c r="S771" s="55"/>
      <c r="T771" s="226">
        <f>Q771+1</f>
        <v>41888</v>
      </c>
      <c r="U771" s="227"/>
      <c r="V771" s="55"/>
      <c r="W771" s="226">
        <f>T771+1</f>
        <v>41889</v>
      </c>
      <c r="X771" s="227"/>
      <c r="Y771" s="51"/>
      <c r="Z771" s="37" t="s">
        <v>29</v>
      </c>
      <c r="AA771" s="220">
        <f>A771</f>
        <v>36</v>
      </c>
      <c r="AB771" s="220">
        <f>AA771+2</f>
        <v>38</v>
      </c>
      <c r="AC771" s="220">
        <f>AC712+1</f>
        <v>14</v>
      </c>
    </row>
    <row r="772" spans="1:29" ht="24.95" customHeight="1" x14ac:dyDescent="0.25">
      <c r="A772" s="78" t="s">
        <v>40</v>
      </c>
      <c r="B772" s="79" t="s">
        <v>13</v>
      </c>
      <c r="C772" s="80">
        <v>37</v>
      </c>
      <c r="D772" s="81">
        <v>1</v>
      </c>
      <c r="E772" s="172"/>
      <c r="F772" s="173"/>
      <c r="G772" s="169">
        <f>F772-E772</f>
        <v>0</v>
      </c>
      <c r="H772" s="163"/>
      <c r="I772" s="164"/>
      <c r="J772" s="163">
        <f>I772-H772</f>
        <v>0</v>
      </c>
      <c r="K772" s="156"/>
      <c r="L772" s="164"/>
      <c r="M772" s="170">
        <f>L772-K772</f>
        <v>0</v>
      </c>
      <c r="N772" s="156"/>
      <c r="O772" s="156"/>
      <c r="P772" s="171">
        <f>O772-N772</f>
        <v>0</v>
      </c>
      <c r="Q772" s="163"/>
      <c r="R772" s="164"/>
      <c r="S772" s="170">
        <f>R772-Q772</f>
        <v>0</v>
      </c>
      <c r="T772" s="156"/>
      <c r="U772" s="164"/>
      <c r="V772" s="169">
        <f>U772-T772</f>
        <v>0</v>
      </c>
      <c r="W772" s="163"/>
      <c r="X772" s="164"/>
      <c r="Y772" s="53">
        <f>X772-W772</f>
        <v>0</v>
      </c>
      <c r="Z772" s="36">
        <f>(Y772+V772+S772+P772+J772+G772+M772)*24</f>
        <v>0</v>
      </c>
      <c r="AB772" s="219"/>
      <c r="AC772" s="220"/>
    </row>
    <row r="773" spans="1:29" ht="24.95" customHeight="1" thickBot="1" x14ac:dyDescent="0.3">
      <c r="A773" s="84"/>
      <c r="B773" s="85"/>
      <c r="C773" s="86"/>
      <c r="D773" s="87"/>
      <c r="E773" s="157"/>
      <c r="F773" s="158"/>
      <c r="G773" s="159"/>
      <c r="H773" s="157"/>
      <c r="I773" s="158"/>
      <c r="J773" s="157"/>
      <c r="K773" s="160"/>
      <c r="L773" s="158"/>
      <c r="M773" s="161"/>
      <c r="N773" s="160"/>
      <c r="O773" s="160"/>
      <c r="P773" s="162"/>
      <c r="Q773" s="157"/>
      <c r="R773" s="158"/>
      <c r="S773" s="161"/>
      <c r="T773" s="160"/>
      <c r="U773" s="158"/>
      <c r="V773" s="159"/>
      <c r="W773" s="157"/>
      <c r="X773" s="158"/>
      <c r="Y773" s="54"/>
      <c r="Z773" s="36"/>
      <c r="AB773" s="219"/>
      <c r="AC773" s="220"/>
    </row>
    <row r="774" spans="1:29" ht="24.95" customHeight="1" thickBot="1" x14ac:dyDescent="0.3">
      <c r="A774" s="91" t="s">
        <v>35</v>
      </c>
      <c r="B774" s="92" t="s">
        <v>10</v>
      </c>
      <c r="C774" s="93">
        <v>37</v>
      </c>
      <c r="D774" s="94">
        <v>1</v>
      </c>
      <c r="E774" s="163"/>
      <c r="F774" s="164"/>
      <c r="G774" s="169">
        <f>F774-E774</f>
        <v>0</v>
      </c>
      <c r="H774" s="163"/>
      <c r="I774" s="164"/>
      <c r="J774" s="163">
        <f>I774-H774</f>
        <v>0</v>
      </c>
      <c r="K774" s="156"/>
      <c r="L774" s="156"/>
      <c r="M774" s="169">
        <f>L774-K774</f>
        <v>0</v>
      </c>
      <c r="N774" s="172"/>
      <c r="O774" s="210"/>
      <c r="P774" s="171">
        <f>O774-N774</f>
        <v>0</v>
      </c>
      <c r="Q774" s="163"/>
      <c r="R774" s="164"/>
      <c r="S774" s="170">
        <f>R774-Q774</f>
        <v>0</v>
      </c>
      <c r="T774" s="156"/>
      <c r="U774" s="164"/>
      <c r="V774" s="181">
        <f>U774-T774</f>
        <v>0</v>
      </c>
      <c r="W774" s="172"/>
      <c r="X774" s="173"/>
      <c r="Y774" s="54">
        <f>X774-W774</f>
        <v>0</v>
      </c>
      <c r="Z774" s="36">
        <f>(Y774+V774+S774+P774+J774+G774+M774)*24</f>
        <v>0</v>
      </c>
      <c r="AB774" s="219"/>
      <c r="AC774" s="220"/>
    </row>
    <row r="775" spans="1:29" ht="24.95" customHeight="1" thickBot="1" x14ac:dyDescent="0.3">
      <c r="A775" s="84"/>
      <c r="B775" s="85"/>
      <c r="C775" s="86"/>
      <c r="D775" s="87"/>
      <c r="E775" s="157"/>
      <c r="F775" s="158"/>
      <c r="G775" s="165"/>
      <c r="H775" s="157"/>
      <c r="I775" s="158"/>
      <c r="J775" s="157"/>
      <c r="K775" s="160"/>
      <c r="L775" s="160"/>
      <c r="M775" s="159"/>
      <c r="N775" s="157"/>
      <c r="O775" s="211"/>
      <c r="P775" s="162"/>
      <c r="Q775" s="157"/>
      <c r="R775" s="158"/>
      <c r="S775" s="161"/>
      <c r="T775" s="160"/>
      <c r="U775" s="158"/>
      <c r="V775" s="166"/>
      <c r="W775" s="167"/>
      <c r="X775" s="168"/>
      <c r="Y775" s="54"/>
      <c r="Z775" s="36"/>
      <c r="AB775" s="219"/>
      <c r="AC775" s="220"/>
    </row>
    <row r="776" spans="1:29" ht="24.95" customHeight="1" x14ac:dyDescent="0.25">
      <c r="A776" s="96" t="s">
        <v>41</v>
      </c>
      <c r="B776" s="79" t="s">
        <v>22</v>
      </c>
      <c r="C776" s="97">
        <v>37</v>
      </c>
      <c r="D776" s="98">
        <v>1</v>
      </c>
      <c r="E776" s="175"/>
      <c r="F776" s="173"/>
      <c r="G776" s="174">
        <f>F776-E776</f>
        <v>0</v>
      </c>
      <c r="H776" s="172"/>
      <c r="I776" s="173"/>
      <c r="J776" s="172">
        <f>I776-H776</f>
        <v>0</v>
      </c>
      <c r="K776" s="175"/>
      <c r="L776" s="173"/>
      <c r="M776" s="176">
        <f>L776-K776</f>
        <v>0</v>
      </c>
      <c r="N776" s="175"/>
      <c r="O776" s="175"/>
      <c r="P776" s="177">
        <f>O776-N776</f>
        <v>0</v>
      </c>
      <c r="Q776" s="172"/>
      <c r="R776" s="173"/>
      <c r="S776" s="176">
        <f>R776-Q776</f>
        <v>0</v>
      </c>
      <c r="T776" s="175"/>
      <c r="U776" s="173"/>
      <c r="V776" s="174">
        <f>U776-T776</f>
        <v>0</v>
      </c>
      <c r="W776" s="172"/>
      <c r="X776" s="173"/>
      <c r="Y776" s="54">
        <f>X776-W776</f>
        <v>0</v>
      </c>
      <c r="Z776" s="36">
        <f>(Y776+V776+S776+P776+J776+G776+M776)*24</f>
        <v>0</v>
      </c>
      <c r="AB776" s="219"/>
      <c r="AC776" s="220"/>
    </row>
    <row r="777" spans="1:29" ht="24.95" customHeight="1" thickBot="1" x14ac:dyDescent="0.3">
      <c r="A777" s="84"/>
      <c r="B777" s="85"/>
      <c r="C777" s="86"/>
      <c r="D777" s="87"/>
      <c r="E777" s="160"/>
      <c r="F777" s="158"/>
      <c r="G777" s="159"/>
      <c r="H777" s="157"/>
      <c r="I777" s="158"/>
      <c r="J777" s="157"/>
      <c r="K777" s="160"/>
      <c r="L777" s="158"/>
      <c r="M777" s="161"/>
      <c r="N777" s="160"/>
      <c r="O777" s="160"/>
      <c r="P777" s="162"/>
      <c r="Q777" s="157"/>
      <c r="R777" s="158"/>
      <c r="S777" s="161"/>
      <c r="T777" s="160"/>
      <c r="U777" s="158"/>
      <c r="V777" s="159"/>
      <c r="W777" s="157"/>
      <c r="X777" s="158"/>
      <c r="Y777" s="54"/>
      <c r="Z777" s="36"/>
      <c r="AB777" s="219"/>
      <c r="AC777" s="220"/>
    </row>
    <row r="778" spans="1:29" ht="24.95" customHeight="1" x14ac:dyDescent="0.25">
      <c r="A778" s="78" t="s">
        <v>42</v>
      </c>
      <c r="B778" s="99" t="s">
        <v>13</v>
      </c>
      <c r="C778" s="80">
        <v>37</v>
      </c>
      <c r="D778" s="81">
        <v>1</v>
      </c>
      <c r="E778" s="172"/>
      <c r="F778" s="173"/>
      <c r="G778" s="174">
        <f>F778-E778</f>
        <v>0</v>
      </c>
      <c r="H778" s="172"/>
      <c r="I778" s="173"/>
      <c r="J778" s="172">
        <f>I778-H778</f>
        <v>0</v>
      </c>
      <c r="K778" s="175"/>
      <c r="L778" s="173"/>
      <c r="M778" s="176">
        <f>L778-K778</f>
        <v>0</v>
      </c>
      <c r="N778" s="175"/>
      <c r="O778" s="212"/>
      <c r="P778" s="177">
        <f>O778-N778</f>
        <v>0</v>
      </c>
      <c r="Q778" s="172"/>
      <c r="R778" s="173"/>
      <c r="S778" s="176">
        <f>R778-Q778</f>
        <v>0</v>
      </c>
      <c r="T778" s="175"/>
      <c r="U778" s="173"/>
      <c r="V778" s="174">
        <f>U778-T778</f>
        <v>0</v>
      </c>
      <c r="W778" s="172"/>
      <c r="X778" s="173"/>
      <c r="Y778" s="54">
        <f>X778-W778</f>
        <v>0</v>
      </c>
      <c r="Z778" s="36">
        <f>(Y778+V778+S778+P778+J778+G778+M778)*24</f>
        <v>0</v>
      </c>
      <c r="AB778" s="219"/>
      <c r="AC778" s="220"/>
    </row>
    <row r="779" spans="1:29" ht="24.95" customHeight="1" thickBot="1" x14ac:dyDescent="0.3">
      <c r="A779" s="84"/>
      <c r="B779" s="85"/>
      <c r="C779" s="86"/>
      <c r="D779" s="87"/>
      <c r="E779" s="157"/>
      <c r="F779" s="158"/>
      <c r="G779" s="159"/>
      <c r="H779" s="157"/>
      <c r="I779" s="158"/>
      <c r="J779" s="157"/>
      <c r="K779" s="160"/>
      <c r="L779" s="158"/>
      <c r="M779" s="161"/>
      <c r="N779" s="160"/>
      <c r="O779" s="211"/>
      <c r="P779" s="162"/>
      <c r="Q779" s="157"/>
      <c r="R779" s="158"/>
      <c r="S779" s="161"/>
      <c r="T779" s="160"/>
      <c r="U779" s="158"/>
      <c r="V779" s="159"/>
      <c r="W779" s="157"/>
      <c r="X779" s="158"/>
      <c r="Y779" s="54"/>
      <c r="Z779" s="36"/>
      <c r="AB779" s="219"/>
      <c r="AC779" s="220"/>
    </row>
    <row r="780" spans="1:29" ht="24.95" customHeight="1" x14ac:dyDescent="0.25">
      <c r="A780" s="100" t="s">
        <v>43</v>
      </c>
      <c r="B780" s="101" t="s">
        <v>3</v>
      </c>
      <c r="C780" s="102">
        <v>37</v>
      </c>
      <c r="D780" s="103">
        <v>1</v>
      </c>
      <c r="E780" s="163"/>
      <c r="F780" s="164"/>
      <c r="G780" s="169">
        <f>F780-E780</f>
        <v>0</v>
      </c>
      <c r="H780" s="163"/>
      <c r="I780" s="164"/>
      <c r="J780" s="163">
        <f>I780-H780</f>
        <v>0</v>
      </c>
      <c r="K780" s="156"/>
      <c r="L780" s="164"/>
      <c r="M780" s="170">
        <f>L780-K780</f>
        <v>0</v>
      </c>
      <c r="N780" s="156"/>
      <c r="O780" s="156"/>
      <c r="P780" s="171">
        <f>O780-N780</f>
        <v>0</v>
      </c>
      <c r="Q780" s="163"/>
      <c r="R780" s="164"/>
      <c r="S780" s="170">
        <f>R780-Q780</f>
        <v>0</v>
      </c>
      <c r="T780" s="156"/>
      <c r="U780" s="164"/>
      <c r="V780" s="169">
        <f>U780-T780</f>
        <v>0</v>
      </c>
      <c r="W780" s="163"/>
      <c r="X780" s="164"/>
      <c r="Y780" s="54">
        <f>X780-W780</f>
        <v>0</v>
      </c>
      <c r="Z780" s="36">
        <f>(Y780+V780+S780+P780+J780+G780+M780)*24</f>
        <v>0</v>
      </c>
      <c r="AB780" s="219"/>
      <c r="AC780" s="220"/>
    </row>
    <row r="781" spans="1:29" ht="24.95" customHeight="1" thickBot="1" x14ac:dyDescent="0.3">
      <c r="A781" s="84"/>
      <c r="B781" s="85"/>
      <c r="C781" s="86"/>
      <c r="D781" s="87"/>
      <c r="E781" s="157"/>
      <c r="F781" s="158"/>
      <c r="G781" s="159"/>
      <c r="H781" s="157"/>
      <c r="I781" s="158"/>
      <c r="J781" s="157"/>
      <c r="K781" s="160"/>
      <c r="L781" s="158"/>
      <c r="M781" s="161"/>
      <c r="N781" s="160"/>
      <c r="O781" s="160"/>
      <c r="P781" s="162"/>
      <c r="Q781" s="157"/>
      <c r="R781" s="158"/>
      <c r="S781" s="161"/>
      <c r="T781" s="160"/>
      <c r="U781" s="158"/>
      <c r="V781" s="159"/>
      <c r="W781" s="157"/>
      <c r="X781" s="158"/>
      <c r="Y781" s="54"/>
      <c r="Z781" s="36"/>
      <c r="AB781" s="219"/>
      <c r="AC781" s="220"/>
    </row>
    <row r="782" spans="1:29" ht="24.95" customHeight="1" x14ac:dyDescent="0.25">
      <c r="A782" s="100" t="s">
        <v>44</v>
      </c>
      <c r="B782" s="101" t="s">
        <v>24</v>
      </c>
      <c r="C782" s="102">
        <v>37</v>
      </c>
      <c r="D782" s="103">
        <v>1</v>
      </c>
      <c r="E782" s="172"/>
      <c r="F782" s="173"/>
      <c r="G782" s="174">
        <f>F782-E782</f>
        <v>0</v>
      </c>
      <c r="H782" s="172"/>
      <c r="I782" s="173"/>
      <c r="J782" s="172">
        <f>I782-H782</f>
        <v>0</v>
      </c>
      <c r="K782" s="163"/>
      <c r="L782" s="164"/>
      <c r="M782" s="176">
        <f>L782-K782</f>
        <v>0</v>
      </c>
      <c r="N782" s="175"/>
      <c r="O782" s="175"/>
      <c r="P782" s="177">
        <f>O782-N782</f>
        <v>0</v>
      </c>
      <c r="Q782" s="163"/>
      <c r="R782" s="164"/>
      <c r="S782" s="176">
        <f>R782-Q782</f>
        <v>0</v>
      </c>
      <c r="T782" s="156"/>
      <c r="U782" s="164"/>
      <c r="V782" s="174">
        <f>U782-T782</f>
        <v>0</v>
      </c>
      <c r="W782" s="172"/>
      <c r="X782" s="173"/>
      <c r="Y782" s="54">
        <f>X782-W782</f>
        <v>0</v>
      </c>
      <c r="Z782" s="36">
        <f>(Y782+V782+S782+P782+J782+G782+M782)*24</f>
        <v>0</v>
      </c>
      <c r="AB782" s="219"/>
      <c r="AC782" s="220"/>
    </row>
    <row r="783" spans="1:29" ht="24.95" customHeight="1" thickBot="1" x14ac:dyDescent="0.3">
      <c r="A783" s="104" t="s">
        <v>25</v>
      </c>
      <c r="B783" s="85"/>
      <c r="C783" s="86"/>
      <c r="D783" s="87"/>
      <c r="E783" s="157"/>
      <c r="F783" s="158"/>
      <c r="G783" s="159"/>
      <c r="H783" s="157"/>
      <c r="I783" s="158"/>
      <c r="J783" s="157"/>
      <c r="K783" s="160"/>
      <c r="L783" s="158"/>
      <c r="M783" s="161"/>
      <c r="N783" s="160"/>
      <c r="O783" s="160"/>
      <c r="P783" s="162"/>
      <c r="Q783" s="157"/>
      <c r="R783" s="158"/>
      <c r="S783" s="161"/>
      <c r="T783" s="160"/>
      <c r="U783" s="158"/>
      <c r="V783" s="178"/>
      <c r="W783" s="157"/>
      <c r="X783" s="158"/>
      <c r="Y783" s="54"/>
      <c r="Z783" s="36"/>
      <c r="AB783" s="219"/>
      <c r="AC783" s="220"/>
    </row>
    <row r="784" spans="1:29" ht="24.95" customHeight="1" x14ac:dyDescent="0.25">
      <c r="A784" s="78" t="s">
        <v>45</v>
      </c>
      <c r="B784" s="99" t="s">
        <v>10</v>
      </c>
      <c r="C784" s="80">
        <v>37</v>
      </c>
      <c r="D784" s="81">
        <v>1</v>
      </c>
      <c r="E784" s="163"/>
      <c r="F784" s="164"/>
      <c r="G784" s="169">
        <f>F784-E784</f>
        <v>0</v>
      </c>
      <c r="H784" s="163"/>
      <c r="I784" s="164"/>
      <c r="J784" s="163">
        <f>I784-H784</f>
        <v>0</v>
      </c>
      <c r="K784" s="163"/>
      <c r="L784" s="164"/>
      <c r="M784" s="170">
        <f>L784-K784</f>
        <v>0</v>
      </c>
      <c r="N784" s="163"/>
      <c r="O784" s="164"/>
      <c r="P784" s="171">
        <f>O784-N784</f>
        <v>0</v>
      </c>
      <c r="Q784" s="163"/>
      <c r="R784" s="164"/>
      <c r="S784" s="170">
        <f>R784-Q784</f>
        <v>0</v>
      </c>
      <c r="T784" s="156"/>
      <c r="U784" s="164"/>
      <c r="V784" s="169">
        <f>U784-T784</f>
        <v>0</v>
      </c>
      <c r="W784" s="163"/>
      <c r="X784" s="164"/>
      <c r="Y784" s="54">
        <f>X784-W784</f>
        <v>0</v>
      </c>
      <c r="Z784" s="36">
        <f>(Y784+V784+S784+P784+J784+G784+M784)*24</f>
        <v>0</v>
      </c>
      <c r="AB784" s="219"/>
      <c r="AC784" s="220"/>
    </row>
    <row r="785" spans="1:29" ht="24.95" customHeight="1" thickBot="1" x14ac:dyDescent="0.3">
      <c r="A785" s="84"/>
      <c r="B785" s="85"/>
      <c r="C785" s="86"/>
      <c r="D785" s="87"/>
      <c r="E785" s="213"/>
      <c r="F785" s="158"/>
      <c r="G785" s="159"/>
      <c r="H785" s="213"/>
      <c r="I785" s="158"/>
      <c r="J785" s="157"/>
      <c r="K785" s="213"/>
      <c r="L785" s="158"/>
      <c r="M785" s="161"/>
      <c r="N785" s="213"/>
      <c r="O785" s="158"/>
      <c r="P785" s="162"/>
      <c r="Q785" s="160"/>
      <c r="R785" s="158"/>
      <c r="S785" s="161"/>
      <c r="T785" s="160"/>
      <c r="U785" s="158"/>
      <c r="V785" s="159"/>
      <c r="W785" s="157"/>
      <c r="X785" s="158"/>
      <c r="Y785" s="54"/>
      <c r="Z785" s="36"/>
      <c r="AB785" s="219"/>
      <c r="AC785" s="220"/>
    </row>
    <row r="786" spans="1:29" ht="24.95" customHeight="1" x14ac:dyDescent="0.25">
      <c r="A786" s="78" t="s">
        <v>46</v>
      </c>
      <c r="B786" s="99" t="s">
        <v>10</v>
      </c>
      <c r="C786" s="80">
        <v>37</v>
      </c>
      <c r="D786" s="98">
        <v>1</v>
      </c>
      <c r="E786" s="163"/>
      <c r="F786" s="164"/>
      <c r="G786" s="169">
        <f>F786-E786</f>
        <v>0</v>
      </c>
      <c r="H786" s="163"/>
      <c r="I786" s="164"/>
      <c r="J786" s="163">
        <f>I786-H786</f>
        <v>0</v>
      </c>
      <c r="K786" s="156"/>
      <c r="L786" s="164"/>
      <c r="M786" s="170">
        <f>L786-K786</f>
        <v>0</v>
      </c>
      <c r="N786" s="156"/>
      <c r="O786" s="210"/>
      <c r="P786" s="171">
        <f>O786-N786</f>
        <v>0</v>
      </c>
      <c r="Q786" s="163"/>
      <c r="R786" s="164"/>
      <c r="S786" s="170">
        <f>R786-Q786</f>
        <v>0</v>
      </c>
      <c r="T786" s="156"/>
      <c r="U786" s="164"/>
      <c r="V786" s="169">
        <f>U786-T786</f>
        <v>0</v>
      </c>
      <c r="W786" s="163"/>
      <c r="X786" s="164"/>
      <c r="Y786" s="54">
        <f>X786-W786</f>
        <v>0</v>
      </c>
      <c r="Z786" s="36">
        <f>(Y786+V786+S786+P786+J786+G786+M786)*24</f>
        <v>0</v>
      </c>
      <c r="AB786" s="219"/>
      <c r="AC786" s="220"/>
    </row>
    <row r="787" spans="1:29" ht="24.95" customHeight="1" thickBot="1" x14ac:dyDescent="0.3">
      <c r="A787" s="84"/>
      <c r="B787" s="85"/>
      <c r="C787" s="86"/>
      <c r="D787" s="87"/>
      <c r="E787" s="157"/>
      <c r="F787" s="158"/>
      <c r="G787" s="159"/>
      <c r="H787" s="157"/>
      <c r="I787" s="158"/>
      <c r="J787" s="157"/>
      <c r="K787" s="160"/>
      <c r="L787" s="158"/>
      <c r="M787" s="161"/>
      <c r="N787" s="160"/>
      <c r="O787" s="211"/>
      <c r="P787" s="162"/>
      <c r="Q787" s="157"/>
      <c r="R787" s="158"/>
      <c r="S787" s="161"/>
      <c r="T787" s="160"/>
      <c r="U787" s="158"/>
      <c r="V787" s="159"/>
      <c r="W787" s="157"/>
      <c r="X787" s="158"/>
      <c r="Y787" s="54"/>
      <c r="Z787" s="36"/>
      <c r="AB787" s="219"/>
      <c r="AC787" s="220"/>
    </row>
    <row r="788" spans="1:29" ht="24.95" customHeight="1" x14ac:dyDescent="0.25">
      <c r="A788" s="105" t="s">
        <v>47</v>
      </c>
      <c r="B788" s="106" t="s">
        <v>21</v>
      </c>
      <c r="C788" s="107">
        <v>37</v>
      </c>
      <c r="D788" s="108">
        <v>0.5</v>
      </c>
      <c r="E788" s="163"/>
      <c r="F788" s="164"/>
      <c r="G788" s="169">
        <f>F788-E788</f>
        <v>0</v>
      </c>
      <c r="H788" s="163"/>
      <c r="I788" s="164"/>
      <c r="J788" s="163">
        <f>I788-H788</f>
        <v>0</v>
      </c>
      <c r="K788" s="175"/>
      <c r="L788" s="173"/>
      <c r="M788" s="170">
        <f>L788-K788</f>
        <v>0</v>
      </c>
      <c r="N788" s="156"/>
      <c r="O788" s="210"/>
      <c r="P788" s="171">
        <f>O788-N788</f>
        <v>0</v>
      </c>
      <c r="Q788" s="163"/>
      <c r="R788" s="164"/>
      <c r="S788" s="170">
        <f>R788-Q788</f>
        <v>0</v>
      </c>
      <c r="T788" s="175"/>
      <c r="U788" s="173"/>
      <c r="V788" s="174">
        <f>U788-T788</f>
        <v>0</v>
      </c>
      <c r="W788" s="172"/>
      <c r="X788" s="173"/>
      <c r="Y788" s="54">
        <f>X788-W788</f>
        <v>0</v>
      </c>
      <c r="Z788" s="36">
        <f>(Y788+V788+S788+P788+J788+G788+M788)*24</f>
        <v>0</v>
      </c>
      <c r="AB788" s="219"/>
      <c r="AC788" s="220"/>
    </row>
    <row r="789" spans="1:29" ht="24.95" customHeight="1" thickBot="1" x14ac:dyDescent="0.3">
      <c r="A789" s="109" t="s">
        <v>23</v>
      </c>
      <c r="B789" s="85"/>
      <c r="C789" s="110"/>
      <c r="D789" s="87"/>
      <c r="E789" s="157"/>
      <c r="F789" s="158"/>
      <c r="G789" s="159"/>
      <c r="H789" s="214"/>
      <c r="I789" s="158"/>
      <c r="J789" s="157"/>
      <c r="K789" s="157"/>
      <c r="L789" s="158"/>
      <c r="M789" s="161"/>
      <c r="N789" s="157"/>
      <c r="O789" s="211"/>
      <c r="P789" s="162"/>
      <c r="Q789" s="214"/>
      <c r="R789" s="158"/>
      <c r="S789" s="161"/>
      <c r="T789" s="160"/>
      <c r="U789" s="158"/>
      <c r="V789" s="159"/>
      <c r="W789" s="157"/>
      <c r="X789" s="158"/>
      <c r="Y789" s="54"/>
      <c r="Z789" s="36"/>
      <c r="AB789" s="219"/>
      <c r="AC789" s="220"/>
    </row>
    <row r="790" spans="1:29" ht="24.95" customHeight="1" x14ac:dyDescent="0.25">
      <c r="A790" s="78" t="s">
        <v>48</v>
      </c>
      <c r="B790" s="99" t="s">
        <v>13</v>
      </c>
      <c r="C790" s="80">
        <v>37</v>
      </c>
      <c r="D790" s="81">
        <v>0.75</v>
      </c>
      <c r="E790" s="163"/>
      <c r="F790" s="164"/>
      <c r="G790" s="169">
        <f>F790-E790</f>
        <v>0</v>
      </c>
      <c r="H790" s="156"/>
      <c r="I790" s="164"/>
      <c r="J790" s="163">
        <f>I790-H790</f>
        <v>0</v>
      </c>
      <c r="K790" s="156"/>
      <c r="L790" s="164"/>
      <c r="M790" s="170">
        <f>L790-K790</f>
        <v>0</v>
      </c>
      <c r="N790" s="156"/>
      <c r="O790" s="156"/>
      <c r="P790" s="171">
        <f>O790-N790</f>
        <v>0</v>
      </c>
      <c r="Q790" s="163"/>
      <c r="R790" s="164"/>
      <c r="S790" s="170">
        <f>R790-Q790</f>
        <v>0</v>
      </c>
      <c r="T790" s="156"/>
      <c r="U790" s="164"/>
      <c r="V790" s="169">
        <f>U790-T790</f>
        <v>0</v>
      </c>
      <c r="W790" s="163"/>
      <c r="X790" s="164"/>
      <c r="Y790" s="54">
        <f>X790-W790</f>
        <v>0</v>
      </c>
      <c r="Z790" s="36">
        <f>(Y790+V790+S790+P790+J790+G790+M790)*24</f>
        <v>0</v>
      </c>
      <c r="AB790" s="219"/>
      <c r="AC790" s="220"/>
    </row>
    <row r="791" spans="1:29" ht="24.95" customHeight="1" thickBot="1" x14ac:dyDescent="0.3">
      <c r="A791" s="84"/>
      <c r="B791" s="85"/>
      <c r="C791" s="86"/>
      <c r="D791" s="87"/>
      <c r="E791" s="157"/>
      <c r="F791" s="158"/>
      <c r="G791" s="159"/>
      <c r="H791" s="160"/>
      <c r="I791" s="158"/>
      <c r="J791" s="157"/>
      <c r="K791" s="160"/>
      <c r="L791" s="158"/>
      <c r="M791" s="161"/>
      <c r="N791" s="160"/>
      <c r="O791" s="160"/>
      <c r="P791" s="162"/>
      <c r="Q791" s="160"/>
      <c r="R791" s="158"/>
      <c r="S791" s="161"/>
      <c r="T791" s="160"/>
      <c r="U791" s="158"/>
      <c r="V791" s="159"/>
      <c r="W791" s="157"/>
      <c r="X791" s="158"/>
      <c r="Y791" s="54"/>
      <c r="Z791" s="36"/>
      <c r="AB791" s="219"/>
      <c r="AC791" s="220"/>
    </row>
    <row r="792" spans="1:29" ht="24.95" customHeight="1" x14ac:dyDescent="0.25">
      <c r="A792" s="111" t="s">
        <v>49</v>
      </c>
      <c r="B792" s="79" t="s">
        <v>10</v>
      </c>
      <c r="C792" s="97">
        <v>37</v>
      </c>
      <c r="D792" s="98">
        <v>1</v>
      </c>
      <c r="E792" s="163"/>
      <c r="F792" s="164"/>
      <c r="G792" s="169">
        <f>F792-E792</f>
        <v>0</v>
      </c>
      <c r="H792" s="163"/>
      <c r="I792" s="164"/>
      <c r="J792" s="163">
        <f>I792-H792</f>
        <v>0</v>
      </c>
      <c r="K792" s="156"/>
      <c r="L792" s="164"/>
      <c r="M792" s="170">
        <f>L792-K792</f>
        <v>0</v>
      </c>
      <c r="N792" s="156"/>
      <c r="O792" s="156"/>
      <c r="P792" s="171">
        <f>O792-N792</f>
        <v>0</v>
      </c>
      <c r="Q792" s="163"/>
      <c r="R792" s="164"/>
      <c r="S792" s="170">
        <f>R792-Q792</f>
        <v>0</v>
      </c>
      <c r="T792" s="156"/>
      <c r="U792" s="164"/>
      <c r="V792" s="169">
        <f>U792-T792</f>
        <v>0</v>
      </c>
      <c r="W792" s="163"/>
      <c r="X792" s="164"/>
      <c r="Y792" s="54">
        <f>X792-W792</f>
        <v>0</v>
      </c>
      <c r="Z792" s="36">
        <f>(Y792+V792+S792+P792+J792+G792+M792)*24</f>
        <v>0</v>
      </c>
      <c r="AB792" s="219"/>
      <c r="AC792" s="220"/>
    </row>
    <row r="793" spans="1:29" ht="24.95" customHeight="1" thickBot="1" x14ac:dyDescent="0.3">
      <c r="A793" s="109"/>
      <c r="B793" s="85"/>
      <c r="C793" s="110"/>
      <c r="D793" s="87"/>
      <c r="E793" s="157"/>
      <c r="F793" s="158"/>
      <c r="G793" s="159"/>
      <c r="H793" s="157"/>
      <c r="I793" s="158"/>
      <c r="J793" s="157"/>
      <c r="K793" s="160"/>
      <c r="L793" s="158"/>
      <c r="M793" s="161"/>
      <c r="N793" s="160"/>
      <c r="O793" s="160"/>
      <c r="P793" s="162"/>
      <c r="Q793" s="157"/>
      <c r="R793" s="158"/>
      <c r="S793" s="161"/>
      <c r="T793" s="160"/>
      <c r="U793" s="158"/>
      <c r="V793" s="159"/>
      <c r="W793" s="160"/>
      <c r="X793" s="158"/>
      <c r="Y793" s="54"/>
      <c r="Z793" s="36"/>
      <c r="AB793" s="219"/>
      <c r="AC793" s="220"/>
    </row>
    <row r="794" spans="1:29" ht="24.95" customHeight="1" x14ac:dyDescent="0.25">
      <c r="A794" s="78" t="s">
        <v>50</v>
      </c>
      <c r="B794" s="99" t="s">
        <v>13</v>
      </c>
      <c r="C794" s="80">
        <v>37</v>
      </c>
      <c r="D794" s="81">
        <v>1</v>
      </c>
      <c r="E794" s="172"/>
      <c r="F794" s="173"/>
      <c r="G794" s="174">
        <f>F794-E794</f>
        <v>0</v>
      </c>
      <c r="H794" s="172"/>
      <c r="I794" s="173"/>
      <c r="J794" s="172">
        <f>I794-H794</f>
        <v>0</v>
      </c>
      <c r="K794" s="175"/>
      <c r="L794" s="173"/>
      <c r="M794" s="176">
        <f>L794-K794</f>
        <v>0</v>
      </c>
      <c r="N794" s="175"/>
      <c r="O794" s="212"/>
      <c r="P794" s="177">
        <f>O794-N794</f>
        <v>0</v>
      </c>
      <c r="Q794" s="172"/>
      <c r="R794" s="173"/>
      <c r="S794" s="176">
        <f>R794-Q794</f>
        <v>0</v>
      </c>
      <c r="T794" s="175"/>
      <c r="U794" s="173"/>
      <c r="V794" s="174">
        <f>U794-T794</f>
        <v>0</v>
      </c>
      <c r="W794" s="172"/>
      <c r="X794" s="173"/>
      <c r="Y794" s="54">
        <f>X794-W794</f>
        <v>0</v>
      </c>
      <c r="Z794" s="36">
        <f>(Y794+V794+S794+P794+J794+G794+M794)*24</f>
        <v>0</v>
      </c>
      <c r="AB794" s="219"/>
      <c r="AC794" s="220"/>
    </row>
    <row r="795" spans="1:29" ht="24.95" customHeight="1" thickBot="1" x14ac:dyDescent="0.3">
      <c r="A795" s="84"/>
      <c r="B795" s="85"/>
      <c r="C795" s="86"/>
      <c r="D795" s="87"/>
      <c r="E795" s="157"/>
      <c r="F795" s="158"/>
      <c r="G795" s="159"/>
      <c r="H795" s="157"/>
      <c r="I795" s="158"/>
      <c r="J795" s="157"/>
      <c r="K795" s="160"/>
      <c r="L795" s="158"/>
      <c r="M795" s="161"/>
      <c r="N795" s="160"/>
      <c r="O795" s="211"/>
      <c r="P795" s="162"/>
      <c r="Q795" s="157"/>
      <c r="R795" s="158"/>
      <c r="S795" s="161"/>
      <c r="T795" s="160"/>
      <c r="U795" s="158"/>
      <c r="V795" s="159"/>
      <c r="W795" s="160"/>
      <c r="X795" s="158"/>
      <c r="Y795" s="54"/>
      <c r="Z795" s="36"/>
      <c r="AB795" s="219"/>
      <c r="AC795" s="220"/>
    </row>
    <row r="796" spans="1:29" ht="24.95" customHeight="1" x14ac:dyDescent="0.25">
      <c r="A796" s="91" t="s">
        <v>0</v>
      </c>
      <c r="B796" s="79" t="s">
        <v>14</v>
      </c>
      <c r="C796" s="97">
        <v>37</v>
      </c>
      <c r="D796" s="98">
        <v>1</v>
      </c>
      <c r="E796" s="172"/>
      <c r="F796" s="173"/>
      <c r="G796" s="174">
        <f>F796-E796</f>
        <v>0</v>
      </c>
      <c r="H796" s="172"/>
      <c r="I796" s="173"/>
      <c r="J796" s="172">
        <f>I796-H796</f>
        <v>0</v>
      </c>
      <c r="K796" s="175"/>
      <c r="L796" s="173"/>
      <c r="M796" s="176">
        <f>L796-K796</f>
        <v>0</v>
      </c>
      <c r="N796" s="175"/>
      <c r="O796" s="175"/>
      <c r="P796" s="177">
        <f>O796-N796</f>
        <v>0</v>
      </c>
      <c r="Q796" s="172"/>
      <c r="R796" s="173"/>
      <c r="S796" s="176">
        <f>R796-Q796</f>
        <v>0</v>
      </c>
      <c r="T796" s="175"/>
      <c r="U796" s="173"/>
      <c r="V796" s="174">
        <f>U796-T796</f>
        <v>0</v>
      </c>
      <c r="W796" s="176"/>
      <c r="X796" s="173"/>
      <c r="Y796" s="54">
        <f>X796-W796</f>
        <v>0</v>
      </c>
      <c r="Z796" s="36">
        <f>(Y796+V796+S796+P796+J796+G796+M796)*24</f>
        <v>0</v>
      </c>
      <c r="AB796" s="219"/>
      <c r="AC796" s="220"/>
    </row>
    <row r="797" spans="1:29" ht="24.95" customHeight="1" thickBot="1" x14ac:dyDescent="0.3">
      <c r="A797" s="84"/>
      <c r="B797" s="85"/>
      <c r="C797" s="86"/>
      <c r="D797" s="87"/>
      <c r="E797" s="179"/>
      <c r="F797" s="180"/>
      <c r="G797" s="181"/>
      <c r="H797" s="179"/>
      <c r="I797" s="180"/>
      <c r="J797" s="179"/>
      <c r="K797" s="182"/>
      <c r="L797" s="180"/>
      <c r="M797" s="183"/>
      <c r="N797" s="182"/>
      <c r="O797" s="215"/>
      <c r="P797" s="184"/>
      <c r="Q797" s="179"/>
      <c r="R797" s="180"/>
      <c r="S797" s="183"/>
      <c r="T797" s="182"/>
      <c r="U797" s="168"/>
      <c r="V797" s="181"/>
      <c r="W797" s="183"/>
      <c r="X797" s="180"/>
      <c r="Y797" s="54"/>
      <c r="Z797" s="36"/>
      <c r="AB797" s="219"/>
      <c r="AC797" s="220"/>
    </row>
    <row r="798" spans="1:29" ht="24.95" customHeight="1" x14ac:dyDescent="0.25">
      <c r="A798" s="100" t="s">
        <v>51</v>
      </c>
      <c r="B798" s="106" t="s">
        <v>21</v>
      </c>
      <c r="C798" s="107">
        <v>37</v>
      </c>
      <c r="D798" s="108">
        <v>0.5</v>
      </c>
      <c r="E798" s="172"/>
      <c r="F798" s="173"/>
      <c r="G798" s="174">
        <f>F798-E798</f>
        <v>0</v>
      </c>
      <c r="H798" s="172"/>
      <c r="I798" s="173"/>
      <c r="J798" s="172">
        <f>I798-H798</f>
        <v>0</v>
      </c>
      <c r="K798" s="175"/>
      <c r="L798" s="173"/>
      <c r="M798" s="176">
        <f>L798-K798</f>
        <v>0</v>
      </c>
      <c r="N798" s="175"/>
      <c r="O798" s="175"/>
      <c r="P798" s="177">
        <f>O798-N798</f>
        <v>0</v>
      </c>
      <c r="Q798" s="172"/>
      <c r="R798" s="173"/>
      <c r="S798" s="176">
        <f>R798-Q798</f>
        <v>0</v>
      </c>
      <c r="T798" s="175"/>
      <c r="U798" s="173"/>
      <c r="V798" s="174">
        <f>U798-T798</f>
        <v>0</v>
      </c>
      <c r="W798" s="172"/>
      <c r="X798" s="173"/>
      <c r="Y798" s="54">
        <f>X798-W798</f>
        <v>0</v>
      </c>
      <c r="Z798" s="36">
        <f>(Y798+V798+S798+P798+J798+G798+M798)*24</f>
        <v>0</v>
      </c>
      <c r="AB798" s="219"/>
      <c r="AC798" s="220"/>
    </row>
    <row r="799" spans="1:29" ht="24.95" customHeight="1" thickBot="1" x14ac:dyDescent="0.3">
      <c r="A799" s="84" t="s">
        <v>23</v>
      </c>
      <c r="B799" s="85"/>
      <c r="C799" s="86"/>
      <c r="D799" s="87"/>
      <c r="E799" s="157"/>
      <c r="F799" s="158"/>
      <c r="G799" s="159"/>
      <c r="H799" s="157"/>
      <c r="I799" s="158"/>
      <c r="J799" s="157"/>
      <c r="K799" s="160"/>
      <c r="L799" s="158"/>
      <c r="M799" s="161"/>
      <c r="N799" s="160"/>
      <c r="O799" s="160"/>
      <c r="P799" s="162"/>
      <c r="Q799" s="157"/>
      <c r="R799" s="158"/>
      <c r="S799" s="161"/>
      <c r="T799" s="160"/>
      <c r="U799" s="158"/>
      <c r="V799" s="159"/>
      <c r="W799" s="160"/>
      <c r="X799" s="158"/>
      <c r="Y799" s="54"/>
      <c r="Z799" s="36"/>
      <c r="AB799" s="219"/>
      <c r="AC799" s="220"/>
    </row>
    <row r="800" spans="1:29" ht="24.95" customHeight="1" x14ac:dyDescent="0.25">
      <c r="A800" s="111" t="s">
        <v>52</v>
      </c>
      <c r="B800" s="79" t="s">
        <v>13</v>
      </c>
      <c r="C800" s="97">
        <v>37</v>
      </c>
      <c r="D800" s="98">
        <v>1</v>
      </c>
      <c r="E800" s="172"/>
      <c r="F800" s="173"/>
      <c r="G800" s="174">
        <f>F800-E800</f>
        <v>0</v>
      </c>
      <c r="H800" s="172"/>
      <c r="I800" s="173"/>
      <c r="J800" s="172">
        <f>I800-H800</f>
        <v>0</v>
      </c>
      <c r="K800" s="175"/>
      <c r="L800" s="173"/>
      <c r="M800" s="176">
        <f>L800-K800</f>
        <v>0</v>
      </c>
      <c r="N800" s="175"/>
      <c r="O800" s="212"/>
      <c r="P800" s="177">
        <f>O800-N800</f>
        <v>0</v>
      </c>
      <c r="Q800" s="172"/>
      <c r="R800" s="173"/>
      <c r="S800" s="176">
        <f>R800-Q800</f>
        <v>0</v>
      </c>
      <c r="T800" s="175"/>
      <c r="U800" s="173"/>
      <c r="V800" s="174">
        <f>U800-T800</f>
        <v>0</v>
      </c>
      <c r="W800" s="172"/>
      <c r="X800" s="173"/>
      <c r="Y800" s="56">
        <f>X800-W800</f>
        <v>0</v>
      </c>
      <c r="Z800" s="52">
        <f>(G800+J800+M800+P800+S800+V800+Y800)*24</f>
        <v>0</v>
      </c>
      <c r="AB800" s="219"/>
      <c r="AC800" s="220"/>
    </row>
    <row r="801" spans="1:29" ht="24.95" customHeight="1" thickBot="1" x14ac:dyDescent="0.3">
      <c r="A801" s="109"/>
      <c r="B801" s="85"/>
      <c r="C801" s="110"/>
      <c r="D801" s="87"/>
      <c r="E801" s="157"/>
      <c r="F801" s="158"/>
      <c r="G801" s="159"/>
      <c r="H801" s="157"/>
      <c r="I801" s="158"/>
      <c r="J801" s="157"/>
      <c r="K801" s="160"/>
      <c r="L801" s="158"/>
      <c r="M801" s="161"/>
      <c r="N801" s="160"/>
      <c r="O801" s="211"/>
      <c r="P801" s="162"/>
      <c r="Q801" s="157"/>
      <c r="R801" s="158"/>
      <c r="S801" s="161"/>
      <c r="T801" s="160"/>
      <c r="U801" s="158"/>
      <c r="V801" s="159"/>
      <c r="W801" s="160"/>
      <c r="X801" s="158"/>
      <c r="Y801" s="56"/>
      <c r="Z801" s="52"/>
      <c r="AB801" s="219"/>
      <c r="AC801" s="220"/>
    </row>
    <row r="802" spans="1:29" ht="24.95" customHeight="1" x14ac:dyDescent="0.25">
      <c r="A802" s="78" t="s">
        <v>53</v>
      </c>
      <c r="B802" s="99" t="s">
        <v>10</v>
      </c>
      <c r="C802" s="80">
        <v>37</v>
      </c>
      <c r="D802" s="81">
        <v>1</v>
      </c>
      <c r="E802" s="163"/>
      <c r="F802" s="164"/>
      <c r="G802" s="174">
        <f>F802-E802</f>
        <v>0</v>
      </c>
      <c r="H802" s="172"/>
      <c r="I802" s="173"/>
      <c r="J802" s="172">
        <f>I802-H802</f>
        <v>0</v>
      </c>
      <c r="K802" s="175"/>
      <c r="L802" s="173"/>
      <c r="M802" s="176">
        <f>L802-K802</f>
        <v>0</v>
      </c>
      <c r="N802" s="175"/>
      <c r="O802" s="212"/>
      <c r="P802" s="177">
        <f>O802-N802</f>
        <v>0</v>
      </c>
      <c r="Q802" s="172"/>
      <c r="R802" s="173"/>
      <c r="S802" s="176">
        <f>R802-Q802</f>
        <v>0</v>
      </c>
      <c r="T802" s="175"/>
      <c r="U802" s="173"/>
      <c r="V802" s="174">
        <f>U802-T802</f>
        <v>0</v>
      </c>
      <c r="W802" s="172"/>
      <c r="X802" s="173"/>
      <c r="Y802" s="54">
        <f>X802-W802</f>
        <v>0</v>
      </c>
      <c r="Z802" s="36">
        <f>(Y802+V802+S802+P802+J802+G802+M802)*24</f>
        <v>0</v>
      </c>
      <c r="AB802" s="219"/>
      <c r="AC802" s="220"/>
    </row>
    <row r="803" spans="1:29" ht="24.95" customHeight="1" thickBot="1" x14ac:dyDescent="0.3">
      <c r="A803" s="84"/>
      <c r="B803" s="85"/>
      <c r="C803" s="86"/>
      <c r="D803" s="87"/>
      <c r="E803" s="157"/>
      <c r="F803" s="158"/>
      <c r="G803" s="159"/>
      <c r="H803" s="157"/>
      <c r="I803" s="158"/>
      <c r="J803" s="157"/>
      <c r="K803" s="160"/>
      <c r="L803" s="158"/>
      <c r="M803" s="161"/>
      <c r="N803" s="160"/>
      <c r="O803" s="211"/>
      <c r="P803" s="162"/>
      <c r="Q803" s="157"/>
      <c r="R803" s="158"/>
      <c r="S803" s="161"/>
      <c r="T803" s="160"/>
      <c r="U803" s="158"/>
      <c r="V803" s="159"/>
      <c r="W803" s="157"/>
      <c r="X803" s="158"/>
      <c r="Y803" s="54"/>
      <c r="Z803" s="36"/>
      <c r="AB803" s="219"/>
      <c r="AC803" s="220"/>
    </row>
    <row r="804" spans="1:29" ht="24.95" customHeight="1" x14ac:dyDescent="0.25">
      <c r="A804" s="78" t="s">
        <v>54</v>
      </c>
      <c r="B804" s="99" t="s">
        <v>10</v>
      </c>
      <c r="C804" s="80">
        <v>37</v>
      </c>
      <c r="D804" s="81">
        <v>1</v>
      </c>
      <c r="E804" s="172"/>
      <c r="F804" s="173"/>
      <c r="G804" s="174">
        <f>F804-E804</f>
        <v>0</v>
      </c>
      <c r="H804" s="172"/>
      <c r="I804" s="173"/>
      <c r="J804" s="172">
        <f>I804-H804</f>
        <v>0</v>
      </c>
      <c r="K804" s="175"/>
      <c r="L804" s="173"/>
      <c r="M804" s="176">
        <f>L804-K804</f>
        <v>0</v>
      </c>
      <c r="N804" s="175"/>
      <c r="O804" s="175"/>
      <c r="P804" s="177">
        <f>O804-N804</f>
        <v>0</v>
      </c>
      <c r="Q804" s="172"/>
      <c r="R804" s="173"/>
      <c r="S804" s="176">
        <f>R804-Q804</f>
        <v>0</v>
      </c>
      <c r="T804" s="175"/>
      <c r="U804" s="173"/>
      <c r="V804" s="174">
        <f>U804-T804</f>
        <v>0</v>
      </c>
      <c r="W804" s="172"/>
      <c r="X804" s="173"/>
      <c r="Y804" s="54">
        <f>X804-W804</f>
        <v>0</v>
      </c>
      <c r="Z804" s="36">
        <f>(Y804+V804+S804+P804+J804+G804+M804)*24</f>
        <v>0</v>
      </c>
      <c r="AB804" s="219"/>
      <c r="AC804" s="220"/>
    </row>
    <row r="805" spans="1:29" ht="24.95" customHeight="1" thickBot="1" x14ac:dyDescent="0.3">
      <c r="A805" s="84"/>
      <c r="B805" s="85"/>
      <c r="C805" s="86"/>
      <c r="D805" s="87"/>
      <c r="E805" s="157"/>
      <c r="F805" s="158"/>
      <c r="G805" s="159"/>
      <c r="H805" s="157"/>
      <c r="I805" s="158"/>
      <c r="J805" s="157"/>
      <c r="K805" s="160"/>
      <c r="L805" s="158"/>
      <c r="M805" s="161"/>
      <c r="N805" s="160"/>
      <c r="O805" s="160"/>
      <c r="P805" s="162"/>
      <c r="Q805" s="157"/>
      <c r="R805" s="158"/>
      <c r="S805" s="161"/>
      <c r="T805" s="160"/>
      <c r="U805" s="158"/>
      <c r="V805" s="159"/>
      <c r="W805" s="157"/>
      <c r="X805" s="158"/>
      <c r="Y805" s="54"/>
      <c r="Z805" s="36"/>
      <c r="AB805" s="219"/>
      <c r="AC805" s="220"/>
    </row>
    <row r="806" spans="1:29" ht="24.95" customHeight="1" x14ac:dyDescent="0.25">
      <c r="A806" s="78" t="s">
        <v>55</v>
      </c>
      <c r="B806" s="99" t="s">
        <v>11</v>
      </c>
      <c r="C806" s="80">
        <v>37</v>
      </c>
      <c r="D806" s="81">
        <v>1</v>
      </c>
      <c r="E806" s="163"/>
      <c r="F806" s="164"/>
      <c r="G806" s="169">
        <f>F806-E806</f>
        <v>0</v>
      </c>
      <c r="H806" s="163"/>
      <c r="I806" s="164"/>
      <c r="J806" s="163">
        <f>I806-H806</f>
        <v>0</v>
      </c>
      <c r="K806" s="156"/>
      <c r="L806" s="164"/>
      <c r="M806" s="170">
        <f>L806-K806</f>
        <v>0</v>
      </c>
      <c r="N806" s="156"/>
      <c r="O806" s="156"/>
      <c r="P806" s="171">
        <f>O806-N806</f>
        <v>0</v>
      </c>
      <c r="Q806" s="163"/>
      <c r="R806" s="164"/>
      <c r="S806" s="170">
        <f>R806-Q806</f>
        <v>0</v>
      </c>
      <c r="T806" s="156"/>
      <c r="U806" s="164"/>
      <c r="V806" s="169">
        <f>U806-T806</f>
        <v>0</v>
      </c>
      <c r="W806" s="163"/>
      <c r="X806" s="164"/>
      <c r="Y806" s="56">
        <f>X806-W806</f>
        <v>0</v>
      </c>
      <c r="Z806" s="52">
        <f>(G806+J806+M806+P806+S806+V806+Y806)*24</f>
        <v>0</v>
      </c>
      <c r="AB806" s="219"/>
      <c r="AC806" s="220"/>
    </row>
    <row r="807" spans="1:29" ht="24.95" customHeight="1" thickBot="1" x14ac:dyDescent="0.3">
      <c r="A807" s="84"/>
      <c r="B807" s="85"/>
      <c r="C807" s="86"/>
      <c r="D807" s="87"/>
      <c r="E807" s="157"/>
      <c r="F807" s="158"/>
      <c r="G807" s="159"/>
      <c r="H807" s="157"/>
      <c r="I807" s="158"/>
      <c r="J807" s="157"/>
      <c r="K807" s="160"/>
      <c r="L807" s="158"/>
      <c r="M807" s="161"/>
      <c r="N807" s="160"/>
      <c r="O807" s="160"/>
      <c r="P807" s="162"/>
      <c r="Q807" s="157"/>
      <c r="R807" s="158"/>
      <c r="S807" s="161"/>
      <c r="T807" s="157"/>
      <c r="U807" s="158"/>
      <c r="V807" s="159"/>
      <c r="W807" s="157"/>
      <c r="X807" s="158"/>
      <c r="Y807" s="56"/>
      <c r="Z807" s="52"/>
      <c r="AB807" s="219"/>
      <c r="AC807" s="220"/>
    </row>
    <row r="808" spans="1:29" ht="24.95" customHeight="1" x14ac:dyDescent="0.25">
      <c r="A808" s="78" t="s">
        <v>1</v>
      </c>
      <c r="B808" s="99" t="s">
        <v>10</v>
      </c>
      <c r="C808" s="80">
        <v>37</v>
      </c>
      <c r="D808" s="81">
        <v>0.8</v>
      </c>
      <c r="E808" s="172"/>
      <c r="F808" s="173"/>
      <c r="G808" s="174">
        <f>F808-E808</f>
        <v>0</v>
      </c>
      <c r="H808" s="172"/>
      <c r="I808" s="173"/>
      <c r="J808" s="172">
        <f>I808-H808</f>
        <v>0</v>
      </c>
      <c r="K808" s="175"/>
      <c r="L808" s="173"/>
      <c r="M808" s="176">
        <f>L808-K808</f>
        <v>0</v>
      </c>
      <c r="N808" s="175"/>
      <c r="O808" s="212"/>
      <c r="P808" s="177">
        <f>O808-N808</f>
        <v>0</v>
      </c>
      <c r="Q808" s="172"/>
      <c r="R808" s="173"/>
      <c r="S808" s="176">
        <f>R808-Q808</f>
        <v>0</v>
      </c>
      <c r="T808" s="156"/>
      <c r="U808" s="164"/>
      <c r="V808" s="174">
        <f>U808-T808</f>
        <v>0</v>
      </c>
      <c r="W808" s="172"/>
      <c r="X808" s="173"/>
      <c r="Y808" s="54">
        <f>X808-W808</f>
        <v>0</v>
      </c>
      <c r="Z808" s="36">
        <f>(Y808+V808+S808+P808+J808+G808+M808)*24</f>
        <v>0</v>
      </c>
      <c r="AB808" s="219"/>
      <c r="AC808" s="220"/>
    </row>
    <row r="809" spans="1:29" ht="24.95" customHeight="1" thickBot="1" x14ac:dyDescent="0.3">
      <c r="A809" s="84"/>
      <c r="B809" s="85"/>
      <c r="C809" s="86"/>
      <c r="D809" s="87"/>
      <c r="E809" s="157"/>
      <c r="F809" s="158"/>
      <c r="G809" s="159"/>
      <c r="H809" s="157"/>
      <c r="I809" s="158"/>
      <c r="J809" s="157"/>
      <c r="K809" s="160"/>
      <c r="L809" s="158"/>
      <c r="M809" s="161"/>
      <c r="N809" s="160"/>
      <c r="O809" s="211"/>
      <c r="P809" s="162"/>
      <c r="Q809" s="157"/>
      <c r="R809" s="158"/>
      <c r="S809" s="161"/>
      <c r="T809" s="157"/>
      <c r="U809" s="158"/>
      <c r="V809" s="159"/>
      <c r="W809" s="157"/>
      <c r="X809" s="158"/>
      <c r="Y809" s="54"/>
      <c r="Z809" s="36"/>
      <c r="AB809" s="219"/>
      <c r="AC809" s="220"/>
    </row>
    <row r="810" spans="1:29" ht="24.95" customHeight="1" x14ac:dyDescent="0.25">
      <c r="A810" s="113" t="s">
        <v>56</v>
      </c>
      <c r="B810" s="101" t="s">
        <v>3</v>
      </c>
      <c r="C810" s="114">
        <v>37</v>
      </c>
      <c r="D810" s="115">
        <v>0.75</v>
      </c>
      <c r="E810" s="172"/>
      <c r="F810" s="173"/>
      <c r="G810" s="174">
        <f>F810-E810</f>
        <v>0</v>
      </c>
      <c r="H810" s="172"/>
      <c r="I810" s="173"/>
      <c r="J810" s="172">
        <f>I810-H810</f>
        <v>0</v>
      </c>
      <c r="K810" s="175"/>
      <c r="L810" s="173"/>
      <c r="M810" s="176">
        <f>L810-K810</f>
        <v>0</v>
      </c>
      <c r="N810" s="175"/>
      <c r="O810" s="175"/>
      <c r="P810" s="177">
        <f>O810-N810</f>
        <v>0</v>
      </c>
      <c r="Q810" s="172"/>
      <c r="R810" s="173"/>
      <c r="S810" s="176">
        <f>R810-Q810</f>
        <v>0</v>
      </c>
      <c r="T810" s="175"/>
      <c r="U810" s="175"/>
      <c r="V810" s="177">
        <f>U810-T810</f>
        <v>0</v>
      </c>
      <c r="W810" s="172"/>
      <c r="X810" s="173"/>
      <c r="Y810" s="54">
        <f>X810-W810</f>
        <v>0</v>
      </c>
      <c r="Z810" s="36">
        <f>(Y810+V810+S810+P810+J810+G810+M810)*24</f>
        <v>0</v>
      </c>
      <c r="AB810" s="219"/>
      <c r="AC810" s="220"/>
    </row>
    <row r="811" spans="1:29" ht="24.95" customHeight="1" thickBot="1" x14ac:dyDescent="0.3">
      <c r="A811" s="104"/>
      <c r="B811" s="85"/>
      <c r="C811" s="86"/>
      <c r="D811" s="87"/>
      <c r="E811" s="157"/>
      <c r="F811" s="158"/>
      <c r="G811" s="159"/>
      <c r="H811" s="157"/>
      <c r="I811" s="158"/>
      <c r="J811" s="157"/>
      <c r="K811" s="160"/>
      <c r="L811" s="158"/>
      <c r="M811" s="161"/>
      <c r="N811" s="160"/>
      <c r="O811" s="160"/>
      <c r="P811" s="162"/>
      <c r="Q811" s="157"/>
      <c r="R811" s="158"/>
      <c r="S811" s="161"/>
      <c r="T811" s="160"/>
      <c r="U811" s="160"/>
      <c r="V811" s="162"/>
      <c r="W811" s="157"/>
      <c r="X811" s="158"/>
      <c r="Y811" s="54"/>
      <c r="Z811" s="36"/>
      <c r="AB811" s="219"/>
      <c r="AC811" s="220"/>
    </row>
    <row r="812" spans="1:29" ht="24.95" customHeight="1" x14ac:dyDescent="0.25">
      <c r="A812" s="91" t="s">
        <v>57</v>
      </c>
      <c r="B812" s="99" t="s">
        <v>13</v>
      </c>
      <c r="C812" s="80">
        <v>37</v>
      </c>
      <c r="D812" s="81">
        <v>1</v>
      </c>
      <c r="E812" s="172"/>
      <c r="F812" s="173"/>
      <c r="G812" s="174">
        <f>F812-E812</f>
        <v>0</v>
      </c>
      <c r="H812" s="172"/>
      <c r="I812" s="173"/>
      <c r="J812" s="172">
        <f>I812-H812</f>
        <v>0</v>
      </c>
      <c r="K812" s="175"/>
      <c r="L812" s="173"/>
      <c r="M812" s="176">
        <f>L812-K812</f>
        <v>0</v>
      </c>
      <c r="N812" s="175"/>
      <c r="O812" s="175"/>
      <c r="P812" s="177">
        <f>O812-N812</f>
        <v>0</v>
      </c>
      <c r="Q812" s="172"/>
      <c r="R812" s="173"/>
      <c r="S812" s="176">
        <f>R812-Q812</f>
        <v>0</v>
      </c>
      <c r="T812" s="175"/>
      <c r="U812" s="173"/>
      <c r="V812" s="174">
        <f>U812-T812</f>
        <v>0</v>
      </c>
      <c r="W812" s="172"/>
      <c r="X812" s="173"/>
      <c r="Y812" s="54">
        <f>X812-W812</f>
        <v>0</v>
      </c>
      <c r="Z812" s="36">
        <f>(Y812+V812+S812+P812+J812+G812+M812)*24</f>
        <v>0</v>
      </c>
      <c r="AB812" s="219"/>
      <c r="AC812" s="220"/>
    </row>
    <row r="813" spans="1:29" ht="24.95" customHeight="1" thickBot="1" x14ac:dyDescent="0.3">
      <c r="A813" s="84"/>
      <c r="B813" s="85"/>
      <c r="C813" s="86"/>
      <c r="D813" s="87"/>
      <c r="E813" s="157"/>
      <c r="F813" s="158"/>
      <c r="G813" s="159"/>
      <c r="H813" s="157"/>
      <c r="I813" s="158"/>
      <c r="J813" s="157"/>
      <c r="K813" s="160"/>
      <c r="L813" s="158"/>
      <c r="M813" s="161"/>
      <c r="N813" s="160"/>
      <c r="O813" s="160"/>
      <c r="P813" s="162"/>
      <c r="Q813" s="157"/>
      <c r="R813" s="158"/>
      <c r="S813" s="161"/>
      <c r="T813" s="160"/>
      <c r="U813" s="162"/>
      <c r="V813" s="178"/>
      <c r="W813" s="157"/>
      <c r="X813" s="158"/>
      <c r="Y813" s="54"/>
      <c r="Z813" s="36"/>
      <c r="AB813" s="219"/>
      <c r="AC813" s="220"/>
    </row>
    <row r="814" spans="1:29" ht="24.95" customHeight="1" x14ac:dyDescent="0.25">
      <c r="A814" s="116" t="s">
        <v>36</v>
      </c>
      <c r="B814" s="117"/>
      <c r="C814" s="114"/>
      <c r="D814" s="115"/>
      <c r="E814" s="172"/>
      <c r="F814" s="173"/>
      <c r="G814" s="174">
        <f>F814-E814</f>
        <v>0</v>
      </c>
      <c r="H814" s="163"/>
      <c r="I814" s="164"/>
      <c r="J814" s="172">
        <f>I814-H814</f>
        <v>0</v>
      </c>
      <c r="K814" s="175"/>
      <c r="L814" s="173"/>
      <c r="M814" s="176">
        <f>L814-K814</f>
        <v>0</v>
      </c>
      <c r="N814" s="175"/>
      <c r="O814" s="173"/>
      <c r="P814" s="177">
        <f>O814-N814</f>
        <v>0</v>
      </c>
      <c r="Q814" s="172"/>
      <c r="R814" s="173"/>
      <c r="S814" s="176">
        <f>R814-Q814</f>
        <v>0</v>
      </c>
      <c r="T814" s="175"/>
      <c r="U814" s="173"/>
      <c r="V814" s="174">
        <f>U814-T814</f>
        <v>0</v>
      </c>
      <c r="W814" s="172"/>
      <c r="X814" s="173"/>
      <c r="Y814" s="54">
        <f>X814-W814</f>
        <v>0</v>
      </c>
      <c r="Z814" s="36">
        <f>(Y814+V814+S814+P814+J814+G814+M814)*24</f>
        <v>0</v>
      </c>
      <c r="AB814" s="219"/>
      <c r="AC814" s="220"/>
    </row>
    <row r="815" spans="1:29" ht="24.95" customHeight="1" thickBot="1" x14ac:dyDescent="0.3">
      <c r="A815" s="84"/>
      <c r="B815" s="85"/>
      <c r="C815" s="86"/>
      <c r="D815" s="87"/>
      <c r="E815" s="122"/>
      <c r="F815" s="216"/>
      <c r="G815" s="58"/>
      <c r="H815" s="128"/>
      <c r="I815" s="120"/>
      <c r="J815" s="58"/>
      <c r="K815" s="121"/>
      <c r="L815" s="120"/>
      <c r="M815" s="58"/>
      <c r="N815" s="121"/>
      <c r="O815" s="120"/>
      <c r="P815" s="62"/>
      <c r="Q815" s="88"/>
      <c r="R815" s="89"/>
      <c r="S815" s="58"/>
      <c r="T815" s="121"/>
      <c r="U815" s="120"/>
      <c r="V815" s="58"/>
      <c r="W815" s="121"/>
      <c r="X815" s="61"/>
      <c r="Y815" s="54"/>
      <c r="Z815" s="36"/>
      <c r="AB815" s="219"/>
      <c r="AC815" s="220"/>
    </row>
    <row r="816" spans="1:29" ht="24.95" customHeight="1" x14ac:dyDescent="0.25">
      <c r="A816" s="116" t="s">
        <v>37</v>
      </c>
      <c r="B816" s="117"/>
      <c r="C816" s="114"/>
      <c r="D816" s="115"/>
      <c r="E816" s="118"/>
      <c r="F816" s="95"/>
      <c r="G816" s="57">
        <f t="shared" ref="G816" si="65">F816-E816</f>
        <v>0</v>
      </c>
      <c r="H816" s="112"/>
      <c r="I816" s="83"/>
      <c r="J816" s="59">
        <f t="shared" ref="J816" si="66">I816-H816</f>
        <v>0</v>
      </c>
      <c r="K816" s="82"/>
      <c r="L816" s="95"/>
      <c r="M816" s="59">
        <f t="shared" ref="M816" si="67">L816-K816</f>
        <v>0</v>
      </c>
      <c r="N816" s="119"/>
      <c r="O816" s="217"/>
      <c r="P816" s="60">
        <f t="shared" ref="P816" si="68">O816-N816</f>
        <v>0</v>
      </c>
      <c r="Q816" s="112"/>
      <c r="R816" s="83"/>
      <c r="S816" s="59">
        <f t="shared" ref="S816" si="69">R816-Q816</f>
        <v>0</v>
      </c>
      <c r="T816" s="156"/>
      <c r="U816" s="164"/>
      <c r="V816" s="174">
        <f>U816-T816</f>
        <v>0</v>
      </c>
      <c r="W816" s="163"/>
      <c r="X816" s="164"/>
      <c r="Y816" s="54">
        <f>X816-W816</f>
        <v>0</v>
      </c>
      <c r="Z816" s="36">
        <f>(Y816+V816+S816+P816+J816+G816+M816)*24</f>
        <v>0</v>
      </c>
      <c r="AB816" s="219"/>
      <c r="AC816" s="220"/>
    </row>
    <row r="817" spans="1:29" ht="24.95" customHeight="1" thickBot="1" x14ac:dyDescent="0.3">
      <c r="A817" s="84"/>
      <c r="B817" s="85"/>
      <c r="C817" s="86"/>
      <c r="D817" s="87"/>
      <c r="E817" s="122"/>
      <c r="F817" s="216"/>
      <c r="G817" s="58"/>
      <c r="H817" s="128"/>
      <c r="I817" s="120"/>
      <c r="J817" s="58"/>
      <c r="K817" s="90"/>
      <c r="L817" s="89"/>
      <c r="M817" s="58"/>
      <c r="N817" s="121"/>
      <c r="O817" s="120"/>
      <c r="P817" s="63"/>
      <c r="Q817" s="121"/>
      <c r="R817" s="89"/>
      <c r="S817" s="58"/>
      <c r="T817" s="121"/>
      <c r="U817" s="120"/>
      <c r="V817" s="58"/>
      <c r="W817" s="122"/>
      <c r="X817" s="61"/>
      <c r="Y817" s="64"/>
      <c r="Z817" s="36"/>
      <c r="AB817" s="219"/>
      <c r="AC817" s="220"/>
    </row>
    <row r="818" spans="1:29" ht="24.95" customHeight="1" x14ac:dyDescent="0.25">
      <c r="A818" s="116" t="s">
        <v>37</v>
      </c>
      <c r="B818" s="117"/>
      <c r="C818" s="114"/>
      <c r="D818" s="115"/>
      <c r="E818" s="172"/>
      <c r="F818" s="173"/>
      <c r="G818" s="174">
        <f>F818-E818</f>
        <v>0</v>
      </c>
      <c r="H818" s="172"/>
      <c r="I818" s="173"/>
      <c r="J818" s="172">
        <f>I818-H818</f>
        <v>0</v>
      </c>
      <c r="K818" s="175"/>
      <c r="L818" s="173"/>
      <c r="M818" s="176">
        <f>L818-K818</f>
        <v>0</v>
      </c>
      <c r="N818" s="175"/>
      <c r="O818" s="173"/>
      <c r="P818" s="177">
        <f>O818-N818</f>
        <v>0</v>
      </c>
      <c r="Q818" s="172"/>
      <c r="R818" s="173"/>
      <c r="S818" s="176">
        <f>R818-Q818</f>
        <v>0</v>
      </c>
      <c r="T818" s="175"/>
      <c r="U818" s="173"/>
      <c r="V818" s="174">
        <f>U818-T818</f>
        <v>0</v>
      </c>
      <c r="W818" s="172"/>
      <c r="X818" s="173"/>
      <c r="Y818" s="54">
        <f>X818-W818</f>
        <v>0</v>
      </c>
      <c r="Z818" s="36">
        <f>(Y818+V818+S818+P818+J818+G818+M818)*24</f>
        <v>0</v>
      </c>
      <c r="AB818" s="219"/>
      <c r="AC818" s="220"/>
    </row>
    <row r="819" spans="1:29" ht="24.95" customHeight="1" thickBot="1" x14ac:dyDescent="0.3">
      <c r="A819" s="84"/>
      <c r="B819" s="85"/>
      <c r="C819" s="86"/>
      <c r="D819" s="87"/>
      <c r="E819" s="122"/>
      <c r="F819" s="216"/>
      <c r="G819" s="58"/>
      <c r="H819" s="128"/>
      <c r="I819" s="120"/>
      <c r="J819" s="58"/>
      <c r="K819" s="121"/>
      <c r="L819" s="120"/>
      <c r="M819" s="58"/>
      <c r="N819" s="121"/>
      <c r="O819" s="120"/>
      <c r="P819" s="62"/>
      <c r="Q819" s="88"/>
      <c r="R819" s="89"/>
      <c r="S819" s="58"/>
      <c r="T819" s="121"/>
      <c r="U819" s="120"/>
      <c r="V819" s="58"/>
      <c r="W819" s="121"/>
      <c r="X819" s="61"/>
      <c r="Y819" s="54"/>
      <c r="Z819" s="36"/>
      <c r="AB819" s="219"/>
      <c r="AC819" s="220"/>
    </row>
    <row r="820" spans="1:29" ht="24.95" customHeight="1" x14ac:dyDescent="0.25">
      <c r="A820" s="116" t="s">
        <v>37</v>
      </c>
      <c r="B820" s="117"/>
      <c r="C820" s="114"/>
      <c r="D820" s="115"/>
      <c r="E820" s="172"/>
      <c r="F820" s="173"/>
      <c r="G820" s="174">
        <f>F820-E820</f>
        <v>0</v>
      </c>
      <c r="H820" s="172"/>
      <c r="I820" s="173"/>
      <c r="J820" s="172">
        <f>I820-H820</f>
        <v>0</v>
      </c>
      <c r="K820" s="175"/>
      <c r="L820" s="173"/>
      <c r="M820" s="176">
        <f>L820-K820</f>
        <v>0</v>
      </c>
      <c r="N820" s="175"/>
      <c r="O820" s="173"/>
      <c r="P820" s="177">
        <f>O820-N820</f>
        <v>0</v>
      </c>
      <c r="Q820" s="172"/>
      <c r="R820" s="173"/>
      <c r="S820" s="176">
        <f>R820-Q820</f>
        <v>0</v>
      </c>
      <c r="T820" s="175"/>
      <c r="U820" s="173"/>
      <c r="V820" s="174">
        <f>U820-T820</f>
        <v>0</v>
      </c>
      <c r="W820" s="172"/>
      <c r="X820" s="173"/>
      <c r="Y820" s="54">
        <f>X820-W820</f>
        <v>0</v>
      </c>
      <c r="Z820" s="36">
        <f>(Y820+V820+S820+P820+J820+G820+M820)*24</f>
        <v>0</v>
      </c>
      <c r="AB820" s="219"/>
      <c r="AC820" s="220"/>
    </row>
    <row r="821" spans="1:29" ht="24.95" customHeight="1" thickBot="1" x14ac:dyDescent="0.3">
      <c r="A821" s="84"/>
      <c r="B821" s="85"/>
      <c r="C821" s="86"/>
      <c r="D821" s="87"/>
      <c r="E821" s="122"/>
      <c r="F821" s="216"/>
      <c r="G821" s="58"/>
      <c r="H821" s="128"/>
      <c r="I821" s="120"/>
      <c r="J821" s="58"/>
      <c r="K821" s="121"/>
      <c r="L821" s="120"/>
      <c r="M821" s="58"/>
      <c r="N821" s="121"/>
      <c r="O821" s="120"/>
      <c r="P821" s="62"/>
      <c r="Q821" s="88"/>
      <c r="R821" s="89"/>
      <c r="S821" s="58"/>
      <c r="T821" s="121"/>
      <c r="U821" s="120"/>
      <c r="V821" s="58"/>
      <c r="W821" s="121"/>
      <c r="X821" s="61"/>
      <c r="Y821" s="54"/>
      <c r="Z821" s="36"/>
      <c r="AB821" s="219"/>
      <c r="AC821" s="220"/>
    </row>
    <row r="822" spans="1:29" ht="24.95" customHeight="1" x14ac:dyDescent="0.25">
      <c r="A822" s="116" t="s">
        <v>37</v>
      </c>
      <c r="B822" s="117"/>
      <c r="C822" s="114"/>
      <c r="D822" s="115"/>
      <c r="E822" s="172"/>
      <c r="F822" s="173"/>
      <c r="G822" s="174">
        <f>F822-E822</f>
        <v>0</v>
      </c>
      <c r="H822" s="172"/>
      <c r="I822" s="173"/>
      <c r="J822" s="172">
        <f>I822-H822</f>
        <v>0</v>
      </c>
      <c r="K822" s="175"/>
      <c r="L822" s="173"/>
      <c r="M822" s="176">
        <f>L822-K822</f>
        <v>0</v>
      </c>
      <c r="N822" s="175"/>
      <c r="O822" s="173"/>
      <c r="P822" s="177">
        <f>O822-N822</f>
        <v>0</v>
      </c>
      <c r="Q822" s="172"/>
      <c r="R822" s="173"/>
      <c r="S822" s="176">
        <f>R822-Q822</f>
        <v>0</v>
      </c>
      <c r="T822" s="175"/>
      <c r="U822" s="173"/>
      <c r="V822" s="174">
        <f>U822-T822</f>
        <v>0</v>
      </c>
      <c r="W822" s="172"/>
      <c r="X822" s="173"/>
      <c r="Y822" s="54">
        <f>X822-W822</f>
        <v>0</v>
      </c>
      <c r="Z822" s="36">
        <f>(Y822+V822+S822+P822+J822+G822+M822)*24</f>
        <v>0</v>
      </c>
      <c r="AB822" s="219"/>
      <c r="AC822" s="220"/>
    </row>
    <row r="823" spans="1:29" ht="24.95" customHeight="1" thickBot="1" x14ac:dyDescent="0.3">
      <c r="A823" s="84"/>
      <c r="B823" s="85"/>
      <c r="C823" s="86"/>
      <c r="D823" s="87"/>
      <c r="E823" s="122"/>
      <c r="F823" s="216"/>
      <c r="G823" s="58"/>
      <c r="H823" s="128"/>
      <c r="I823" s="120"/>
      <c r="J823" s="58"/>
      <c r="K823" s="121"/>
      <c r="L823" s="120"/>
      <c r="M823" s="58"/>
      <c r="N823" s="121"/>
      <c r="O823" s="120"/>
      <c r="P823" s="62"/>
      <c r="Q823" s="88"/>
      <c r="R823" s="89"/>
      <c r="S823" s="58"/>
      <c r="T823" s="121"/>
      <c r="U823" s="120"/>
      <c r="V823" s="58"/>
      <c r="W823" s="121"/>
      <c r="X823" s="61"/>
      <c r="Y823" s="54"/>
      <c r="Z823" s="36"/>
      <c r="AB823" s="219"/>
      <c r="AC823" s="220"/>
    </row>
    <row r="824" spans="1:29" ht="24.95" customHeight="1" x14ac:dyDescent="0.25">
      <c r="A824" s="116" t="s">
        <v>37</v>
      </c>
      <c r="B824" s="117"/>
      <c r="C824" s="114"/>
      <c r="D824" s="115"/>
      <c r="E824" s="172"/>
      <c r="F824" s="173"/>
      <c r="G824" s="174">
        <f>F824-E824</f>
        <v>0</v>
      </c>
      <c r="H824" s="172"/>
      <c r="I824" s="173"/>
      <c r="J824" s="172">
        <f>I824-H824</f>
        <v>0</v>
      </c>
      <c r="K824" s="175"/>
      <c r="L824" s="173"/>
      <c r="M824" s="176">
        <f>L824-K824</f>
        <v>0</v>
      </c>
      <c r="N824" s="175"/>
      <c r="O824" s="173"/>
      <c r="P824" s="177">
        <f>O824-N824</f>
        <v>0</v>
      </c>
      <c r="Q824" s="172"/>
      <c r="R824" s="173"/>
      <c r="S824" s="176">
        <f>R824-Q824</f>
        <v>0</v>
      </c>
      <c r="T824" s="175"/>
      <c r="U824" s="173"/>
      <c r="V824" s="174">
        <f>U824-T824</f>
        <v>0</v>
      </c>
      <c r="W824" s="172"/>
      <c r="X824" s="173"/>
      <c r="Y824" s="54">
        <f>X824-W824</f>
        <v>0</v>
      </c>
      <c r="Z824" s="36">
        <f>(Y824+V824+S824+P824+J824+G824+M824)*24</f>
        <v>0</v>
      </c>
      <c r="AB824" s="219"/>
      <c r="AC824" s="220"/>
    </row>
    <row r="825" spans="1:29" ht="24.95" customHeight="1" thickBot="1" x14ac:dyDescent="0.3">
      <c r="A825" s="84"/>
      <c r="B825" s="85"/>
      <c r="C825" s="86"/>
      <c r="D825" s="87"/>
      <c r="E825" s="122"/>
      <c r="F825" s="216"/>
      <c r="G825" s="58"/>
      <c r="H825" s="128"/>
      <c r="I825" s="120"/>
      <c r="J825" s="58"/>
      <c r="K825" s="121"/>
      <c r="L825" s="120"/>
      <c r="M825" s="58"/>
      <c r="N825" s="121"/>
      <c r="O825" s="120"/>
      <c r="P825" s="62"/>
      <c r="Q825" s="88"/>
      <c r="R825" s="89"/>
      <c r="S825" s="58"/>
      <c r="T825" s="121"/>
      <c r="U825" s="120"/>
      <c r="V825" s="58"/>
      <c r="W825" s="121"/>
      <c r="X825" s="61"/>
      <c r="Y825" s="54"/>
      <c r="Z825" s="36"/>
      <c r="AB825" s="219"/>
      <c r="AC825" s="220"/>
    </row>
    <row r="826" spans="1:29" ht="24.95" customHeight="1" x14ac:dyDescent="0.25">
      <c r="A826" s="34"/>
      <c r="B826" s="123"/>
      <c r="C826" s="124"/>
      <c r="D826" s="125" t="s">
        <v>0</v>
      </c>
      <c r="E826" s="127">
        <f>SUMPRODUCT((E772:E825&gt;=7.25/24)*(E772:E825&lt;=9.49/24))-SUMPRODUCT(--(E772:E825={"CP","FORM","AT","MAT","AM","EM"}))</f>
        <v>0</v>
      </c>
      <c r="F826" s="154"/>
      <c r="G826" s="155"/>
      <c r="H826" s="127">
        <f>SUMPRODUCT((H772:H825&gt;=7.25/24)*(H772:H825&lt;=9.49/24))-SUMPRODUCT(--(H772:H825={"CP","FORM","AT","MAT","AM","EM"}))</f>
        <v>0</v>
      </c>
      <c r="I826" s="155"/>
      <c r="J826" s="155"/>
      <c r="K826" s="127">
        <f>SUMPRODUCT((K772:K825&gt;=7.25/24)*(K772:K825&lt;=9.49/24))-SUMPRODUCT(--(K772:K825={"CP","FORM","AT","MAT","AM","EM"}))</f>
        <v>0</v>
      </c>
      <c r="L826" s="155"/>
      <c r="M826" s="155"/>
      <c r="N826" s="127">
        <f>SUMPRODUCT((N772:N825&gt;=7.25/24)*(N772:N825&lt;=9.49/24))-SUMPRODUCT(--(N772:N825={"CP","FORM","AT","MAT","AM","EM"}))</f>
        <v>0</v>
      </c>
      <c r="O826" s="155"/>
      <c r="P826" s="155"/>
      <c r="Q826" s="127">
        <f>SUMPRODUCT((Q772:Q825&gt;=7.25/24)*(Q772:Q825&lt;=9.49/24))-SUMPRODUCT(--(Q772:Q825={"CP","FORM","AT","MAT","AM","EM"}))</f>
        <v>0</v>
      </c>
      <c r="R826" s="155"/>
      <c r="S826" s="155"/>
      <c r="T826" s="127">
        <f>SUMPRODUCT((T772:T825&gt;=7.25/24)*(T772:T825&lt;=9.49/24))-SUMPRODUCT(--(T772:T825={"CP","FORM","AT","MAT","AM","EM"}))</f>
        <v>0</v>
      </c>
      <c r="U826" s="74"/>
      <c r="V826" s="74"/>
      <c r="W826" s="127">
        <f>SUMPRODUCT((W772:W825&gt;=7.25/24)*(W772:W825&lt;=9.49/24))-SUMPRODUCT(--(W772:W825={"CP","FORM","AT","MAT","AM","EM"}))</f>
        <v>0</v>
      </c>
      <c r="X826" s="155"/>
      <c r="AB826" s="219"/>
      <c r="AC826" s="220"/>
    </row>
    <row r="827" spans="1:29" ht="24.95" customHeight="1" x14ac:dyDescent="0.25">
      <c r="A827" s="34"/>
      <c r="B827" s="123"/>
      <c r="C827" s="124"/>
      <c r="D827" s="126" t="s">
        <v>1</v>
      </c>
      <c r="E827" s="127">
        <f>SUMPRODUCT((E772:E825&gt;=14/24)*(E772:E825&lt;=16/24))-SUMPRODUCT(--(F772:F825={"CP","FORM","AT","MAT","AM","EM"}))</f>
        <v>0</v>
      </c>
      <c r="F827" s="154"/>
      <c r="G827" s="155"/>
      <c r="H827" s="127">
        <f>SUMPRODUCT((H772:H825&gt;=14/24)*(H772:H825&lt;=16/24))-SUMPRODUCT(--(I772:I825={"CP","FORM","AT","MAT","AM","EM"}))</f>
        <v>0</v>
      </c>
      <c r="I827" s="155"/>
      <c r="J827" s="155"/>
      <c r="K827" s="127">
        <f>SUMPRODUCT((K772:K825&gt;=14/24)*(K772:K825&lt;=16/24))-SUMPRODUCT(--(L772:L825={"CP","FORM","AT","MAT","AM","EM"}))</f>
        <v>0</v>
      </c>
      <c r="L827" s="155"/>
      <c r="M827" s="155"/>
      <c r="N827" s="127">
        <f>SUMPRODUCT((N772:N825&gt;=14/24)*(N772:N825&lt;=16/24))-SUMPRODUCT(--(O772:O825={"CP","FORM","AT","MAT","AM","EM"}))</f>
        <v>0</v>
      </c>
      <c r="O827" s="155"/>
      <c r="P827" s="155"/>
      <c r="Q827" s="127">
        <f>SUMPRODUCT((Q772:Q825&gt;=14/24)*(Q772:Q825&lt;=16/24))-SUMPRODUCT(--(R772:R825={"CP","FORM","AT","MAT","AM","EM"}))</f>
        <v>0</v>
      </c>
      <c r="R827" s="155"/>
      <c r="S827" s="155"/>
      <c r="T827" s="127">
        <f>SUMPRODUCT((T772:T825&gt;=14/24)*(T772:T825&lt;=16/24))-SUMPRODUCT(--(U772:U825={"CP","FORM","AT","MAT","AM","EM"}))</f>
        <v>0</v>
      </c>
      <c r="U827" s="155"/>
      <c r="V827" s="155"/>
      <c r="W827" s="127">
        <f>SUMPRODUCT((W772:W825&gt;=14/24)*(W772:W825&lt;=16/24))-SUMPRODUCT(--(X772:X825={"CP","FORM","AT","MAT","AM","EM"}))</f>
        <v>0</v>
      </c>
      <c r="X827" s="155"/>
      <c r="AB827" s="219"/>
      <c r="AC827" s="220"/>
    </row>
    <row r="828" spans="1:29" ht="24.95" customHeight="1" x14ac:dyDescent="0.25">
      <c r="AB828" s="219"/>
      <c r="AC828" s="220"/>
    </row>
    <row r="829" spans="1:29" ht="24.95" customHeight="1" thickBot="1" x14ac:dyDescent="0.3">
      <c r="A829" s="75" t="s">
        <v>38</v>
      </c>
      <c r="B829" s="34"/>
      <c r="C829" s="34"/>
      <c r="D829" s="34"/>
      <c r="E829" s="34"/>
      <c r="F829" s="34"/>
      <c r="H829" s="34"/>
      <c r="I829" s="34"/>
      <c r="K829" s="34"/>
      <c r="L829" s="34"/>
      <c r="N829" s="34"/>
      <c r="O829" s="34"/>
      <c r="Q829" s="34"/>
      <c r="R829" s="34"/>
      <c r="T829" s="34"/>
      <c r="U829" s="34"/>
      <c r="W829" s="34"/>
      <c r="X829" s="34"/>
      <c r="AB829" s="219"/>
      <c r="AC829" s="220"/>
    </row>
    <row r="830" spans="1:29" ht="24.95" customHeight="1" thickBot="1" x14ac:dyDescent="0.3">
      <c r="A830" s="218">
        <f>A771+1</f>
        <v>37</v>
      </c>
      <c r="B830" s="76" t="s">
        <v>2</v>
      </c>
      <c r="C830" s="76" t="s">
        <v>12</v>
      </c>
      <c r="D830" s="77" t="s">
        <v>4</v>
      </c>
      <c r="E830" s="226">
        <f>W771+1</f>
        <v>41890</v>
      </c>
      <c r="F830" s="227"/>
      <c r="G830" s="55"/>
      <c r="H830" s="226">
        <f>E830+1</f>
        <v>41891</v>
      </c>
      <c r="I830" s="227"/>
      <c r="J830" s="55"/>
      <c r="K830" s="226">
        <f>H830+1</f>
        <v>41892</v>
      </c>
      <c r="L830" s="227"/>
      <c r="M830" s="55"/>
      <c r="N830" s="228">
        <f>K830+1</f>
        <v>41893</v>
      </c>
      <c r="O830" s="229"/>
      <c r="P830" s="55"/>
      <c r="Q830" s="226">
        <f>N830+1</f>
        <v>41894</v>
      </c>
      <c r="R830" s="227"/>
      <c r="S830" s="55"/>
      <c r="T830" s="226">
        <f>Q830+1</f>
        <v>41895</v>
      </c>
      <c r="U830" s="227"/>
      <c r="V830" s="55"/>
      <c r="W830" s="226">
        <f>T830+1</f>
        <v>41896</v>
      </c>
      <c r="X830" s="227"/>
      <c r="Y830" s="51"/>
      <c r="Z830" s="37" t="s">
        <v>29</v>
      </c>
      <c r="AA830" s="220">
        <f>A830</f>
        <v>37</v>
      </c>
      <c r="AB830" s="220">
        <f>AA830+2</f>
        <v>39</v>
      </c>
      <c r="AC830" s="220">
        <f>AC771+1</f>
        <v>15</v>
      </c>
    </row>
    <row r="831" spans="1:29" ht="24.95" customHeight="1" x14ac:dyDescent="0.25">
      <c r="A831" s="78" t="s">
        <v>40</v>
      </c>
      <c r="B831" s="79" t="s">
        <v>13</v>
      </c>
      <c r="C831" s="80">
        <v>37</v>
      </c>
      <c r="D831" s="81">
        <v>1</v>
      </c>
      <c r="E831" s="172"/>
      <c r="F831" s="173"/>
      <c r="G831" s="169">
        <f>F831-E831</f>
        <v>0</v>
      </c>
      <c r="H831" s="163"/>
      <c r="I831" s="164"/>
      <c r="J831" s="163">
        <f>I831-H831</f>
        <v>0</v>
      </c>
      <c r="K831" s="156"/>
      <c r="L831" s="164"/>
      <c r="M831" s="170">
        <f>L831-K831</f>
        <v>0</v>
      </c>
      <c r="N831" s="156"/>
      <c r="O831" s="156"/>
      <c r="P831" s="171">
        <f>O831-N831</f>
        <v>0</v>
      </c>
      <c r="Q831" s="163"/>
      <c r="R831" s="164"/>
      <c r="S831" s="170">
        <f>R831-Q831</f>
        <v>0</v>
      </c>
      <c r="T831" s="156"/>
      <c r="U831" s="164"/>
      <c r="V831" s="169">
        <f>U831-T831</f>
        <v>0</v>
      </c>
      <c r="W831" s="163"/>
      <c r="X831" s="164"/>
      <c r="Y831" s="53">
        <f>X831-W831</f>
        <v>0</v>
      </c>
      <c r="Z831" s="36">
        <f>(Y831+V831+S831+P831+J831+G831+M831)*24</f>
        <v>0</v>
      </c>
      <c r="AB831" s="219"/>
      <c r="AC831" s="220"/>
    </row>
    <row r="832" spans="1:29" ht="24.95" customHeight="1" thickBot="1" x14ac:dyDescent="0.3">
      <c r="A832" s="84"/>
      <c r="B832" s="85"/>
      <c r="C832" s="86"/>
      <c r="D832" s="87"/>
      <c r="E832" s="157"/>
      <c r="F832" s="158"/>
      <c r="G832" s="159"/>
      <c r="H832" s="157"/>
      <c r="I832" s="158"/>
      <c r="J832" s="157"/>
      <c r="K832" s="160"/>
      <c r="L832" s="158"/>
      <c r="M832" s="161"/>
      <c r="N832" s="160"/>
      <c r="O832" s="160"/>
      <c r="P832" s="162"/>
      <c r="Q832" s="157"/>
      <c r="R832" s="158"/>
      <c r="S832" s="161"/>
      <c r="T832" s="160"/>
      <c r="U832" s="158"/>
      <c r="V832" s="159"/>
      <c r="W832" s="157"/>
      <c r="X832" s="158"/>
      <c r="Y832" s="54"/>
      <c r="Z832" s="36"/>
      <c r="AB832" s="219"/>
      <c r="AC832" s="220"/>
    </row>
    <row r="833" spans="1:29" ht="24.95" customHeight="1" thickBot="1" x14ac:dyDescent="0.3">
      <c r="A833" s="91" t="s">
        <v>35</v>
      </c>
      <c r="B833" s="92" t="s">
        <v>10</v>
      </c>
      <c r="C833" s="93">
        <v>37</v>
      </c>
      <c r="D833" s="94">
        <v>1</v>
      </c>
      <c r="E833" s="163"/>
      <c r="F833" s="164"/>
      <c r="G833" s="169">
        <f>F833-E833</f>
        <v>0</v>
      </c>
      <c r="H833" s="163"/>
      <c r="I833" s="164"/>
      <c r="J833" s="163">
        <f>I833-H833</f>
        <v>0</v>
      </c>
      <c r="K833" s="156"/>
      <c r="L833" s="156"/>
      <c r="M833" s="169">
        <f>L833-K833</f>
        <v>0</v>
      </c>
      <c r="N833" s="172"/>
      <c r="O833" s="210"/>
      <c r="P833" s="171">
        <f>O833-N833</f>
        <v>0</v>
      </c>
      <c r="Q833" s="163"/>
      <c r="R833" s="164"/>
      <c r="S833" s="170">
        <f>R833-Q833</f>
        <v>0</v>
      </c>
      <c r="T833" s="156"/>
      <c r="U833" s="164"/>
      <c r="V833" s="181">
        <f>U833-T833</f>
        <v>0</v>
      </c>
      <c r="W833" s="172"/>
      <c r="X833" s="173"/>
      <c r="Y833" s="54">
        <f>X833-W833</f>
        <v>0</v>
      </c>
      <c r="Z833" s="36">
        <f>(Y833+V833+S833+P833+J833+G833+M833)*24</f>
        <v>0</v>
      </c>
      <c r="AB833" s="219"/>
      <c r="AC833" s="220"/>
    </row>
    <row r="834" spans="1:29" ht="24.95" customHeight="1" thickBot="1" x14ac:dyDescent="0.3">
      <c r="A834" s="84"/>
      <c r="B834" s="85"/>
      <c r="C834" s="86"/>
      <c r="D834" s="87"/>
      <c r="E834" s="157"/>
      <c r="F834" s="158"/>
      <c r="G834" s="165"/>
      <c r="H834" s="157"/>
      <c r="I834" s="158"/>
      <c r="J834" s="157"/>
      <c r="K834" s="160"/>
      <c r="L834" s="160"/>
      <c r="M834" s="159"/>
      <c r="N834" s="157"/>
      <c r="O834" s="211"/>
      <c r="P834" s="162"/>
      <c r="Q834" s="157"/>
      <c r="R834" s="158"/>
      <c r="S834" s="161"/>
      <c r="T834" s="160"/>
      <c r="U834" s="158"/>
      <c r="V834" s="166"/>
      <c r="W834" s="167"/>
      <c r="X834" s="168"/>
      <c r="Y834" s="54"/>
      <c r="Z834" s="36"/>
      <c r="AB834" s="219"/>
      <c r="AC834" s="220"/>
    </row>
    <row r="835" spans="1:29" ht="24.95" customHeight="1" x14ac:dyDescent="0.25">
      <c r="A835" s="96" t="s">
        <v>41</v>
      </c>
      <c r="B835" s="79" t="s">
        <v>22</v>
      </c>
      <c r="C835" s="97">
        <v>37</v>
      </c>
      <c r="D835" s="98">
        <v>1</v>
      </c>
      <c r="E835" s="175"/>
      <c r="F835" s="173"/>
      <c r="G835" s="174">
        <f>F835-E835</f>
        <v>0</v>
      </c>
      <c r="H835" s="172"/>
      <c r="I835" s="173"/>
      <c r="J835" s="172">
        <f>I835-H835</f>
        <v>0</v>
      </c>
      <c r="K835" s="175"/>
      <c r="L835" s="173"/>
      <c r="M835" s="176">
        <f>L835-K835</f>
        <v>0</v>
      </c>
      <c r="N835" s="175"/>
      <c r="O835" s="175"/>
      <c r="P835" s="177">
        <f>O835-N835</f>
        <v>0</v>
      </c>
      <c r="Q835" s="172"/>
      <c r="R835" s="173"/>
      <c r="S835" s="176">
        <f>R835-Q835</f>
        <v>0</v>
      </c>
      <c r="T835" s="175"/>
      <c r="U835" s="173"/>
      <c r="V835" s="174">
        <f>U835-T835</f>
        <v>0</v>
      </c>
      <c r="W835" s="172"/>
      <c r="X835" s="173"/>
      <c r="Y835" s="54">
        <f>X835-W835</f>
        <v>0</v>
      </c>
      <c r="Z835" s="36">
        <f>(Y835+V835+S835+P835+J835+G835+M835)*24</f>
        <v>0</v>
      </c>
      <c r="AB835" s="219"/>
      <c r="AC835" s="220"/>
    </row>
    <row r="836" spans="1:29" ht="24.95" customHeight="1" thickBot="1" x14ac:dyDescent="0.3">
      <c r="A836" s="84"/>
      <c r="B836" s="85"/>
      <c r="C836" s="86"/>
      <c r="D836" s="87"/>
      <c r="E836" s="160"/>
      <c r="F836" s="158"/>
      <c r="G836" s="159"/>
      <c r="H836" s="157"/>
      <c r="I836" s="158"/>
      <c r="J836" s="157"/>
      <c r="K836" s="160"/>
      <c r="L836" s="158"/>
      <c r="M836" s="161"/>
      <c r="N836" s="160"/>
      <c r="O836" s="160"/>
      <c r="P836" s="162"/>
      <c r="Q836" s="157"/>
      <c r="R836" s="158"/>
      <c r="S836" s="161"/>
      <c r="T836" s="160"/>
      <c r="U836" s="158"/>
      <c r="V836" s="159"/>
      <c r="W836" s="157"/>
      <c r="X836" s="158"/>
      <c r="Y836" s="54"/>
      <c r="Z836" s="36"/>
      <c r="AB836" s="219"/>
      <c r="AC836" s="220"/>
    </row>
    <row r="837" spans="1:29" ht="24.95" customHeight="1" x14ac:dyDescent="0.25">
      <c r="A837" s="78" t="s">
        <v>42</v>
      </c>
      <c r="B837" s="99" t="s">
        <v>13</v>
      </c>
      <c r="C837" s="80">
        <v>37</v>
      </c>
      <c r="D837" s="81">
        <v>1</v>
      </c>
      <c r="E837" s="172"/>
      <c r="F837" s="173"/>
      <c r="G837" s="174">
        <f>F837-E837</f>
        <v>0</v>
      </c>
      <c r="H837" s="172"/>
      <c r="I837" s="173"/>
      <c r="J837" s="172">
        <f>I837-H837</f>
        <v>0</v>
      </c>
      <c r="K837" s="175"/>
      <c r="L837" s="173"/>
      <c r="M837" s="176">
        <f>L837-K837</f>
        <v>0</v>
      </c>
      <c r="N837" s="175"/>
      <c r="O837" s="212"/>
      <c r="P837" s="177">
        <f>O837-N837</f>
        <v>0</v>
      </c>
      <c r="Q837" s="172"/>
      <c r="R837" s="173"/>
      <c r="S837" s="176">
        <f>R837-Q837</f>
        <v>0</v>
      </c>
      <c r="T837" s="175"/>
      <c r="U837" s="173"/>
      <c r="V837" s="174">
        <f>U837-T837</f>
        <v>0</v>
      </c>
      <c r="W837" s="172"/>
      <c r="X837" s="173"/>
      <c r="Y837" s="54">
        <f>X837-W837</f>
        <v>0</v>
      </c>
      <c r="Z837" s="36">
        <f>(Y837+V837+S837+P837+J837+G837+M837)*24</f>
        <v>0</v>
      </c>
      <c r="AB837" s="219"/>
      <c r="AC837" s="220"/>
    </row>
    <row r="838" spans="1:29" ht="24.95" customHeight="1" thickBot="1" x14ac:dyDescent="0.3">
      <c r="A838" s="84"/>
      <c r="B838" s="85"/>
      <c r="C838" s="86"/>
      <c r="D838" s="87"/>
      <c r="E838" s="157"/>
      <c r="F838" s="158"/>
      <c r="G838" s="159"/>
      <c r="H838" s="157"/>
      <c r="I838" s="158"/>
      <c r="J838" s="157"/>
      <c r="K838" s="160"/>
      <c r="L838" s="158"/>
      <c r="M838" s="161"/>
      <c r="N838" s="160"/>
      <c r="O838" s="211"/>
      <c r="P838" s="162"/>
      <c r="Q838" s="157"/>
      <c r="R838" s="158"/>
      <c r="S838" s="161"/>
      <c r="T838" s="160"/>
      <c r="U838" s="158"/>
      <c r="V838" s="159"/>
      <c r="W838" s="157"/>
      <c r="X838" s="158"/>
      <c r="Y838" s="54"/>
      <c r="Z838" s="36"/>
      <c r="AB838" s="219"/>
      <c r="AC838" s="220"/>
    </row>
    <row r="839" spans="1:29" ht="24.95" customHeight="1" x14ac:dyDescent="0.25">
      <c r="A839" s="100" t="s">
        <v>43</v>
      </c>
      <c r="B839" s="101" t="s">
        <v>3</v>
      </c>
      <c r="C839" s="102">
        <v>37</v>
      </c>
      <c r="D839" s="103">
        <v>1</v>
      </c>
      <c r="E839" s="163"/>
      <c r="F839" s="164"/>
      <c r="G839" s="169">
        <f>F839-E839</f>
        <v>0</v>
      </c>
      <c r="H839" s="163"/>
      <c r="I839" s="164"/>
      <c r="J839" s="163">
        <f>I839-H839</f>
        <v>0</v>
      </c>
      <c r="K839" s="156"/>
      <c r="L839" s="164"/>
      <c r="M839" s="170">
        <f>L839-K839</f>
        <v>0</v>
      </c>
      <c r="N839" s="156"/>
      <c r="O839" s="156"/>
      <c r="P839" s="171">
        <f>O839-N839</f>
        <v>0</v>
      </c>
      <c r="Q839" s="163"/>
      <c r="R839" s="164"/>
      <c r="S839" s="170">
        <f>R839-Q839</f>
        <v>0</v>
      </c>
      <c r="T839" s="156"/>
      <c r="U839" s="164"/>
      <c r="V839" s="169">
        <f>U839-T839</f>
        <v>0</v>
      </c>
      <c r="W839" s="163"/>
      <c r="X839" s="164"/>
      <c r="Y839" s="54">
        <f>X839-W839</f>
        <v>0</v>
      </c>
      <c r="Z839" s="36">
        <f>(Y839+V839+S839+P839+J839+G839+M839)*24</f>
        <v>0</v>
      </c>
      <c r="AB839" s="219"/>
      <c r="AC839" s="220"/>
    </row>
    <row r="840" spans="1:29" ht="24.95" customHeight="1" thickBot="1" x14ac:dyDescent="0.3">
      <c r="A840" s="84"/>
      <c r="B840" s="85"/>
      <c r="C840" s="86"/>
      <c r="D840" s="87"/>
      <c r="E840" s="157"/>
      <c r="F840" s="158"/>
      <c r="G840" s="159"/>
      <c r="H840" s="157"/>
      <c r="I840" s="158"/>
      <c r="J840" s="157"/>
      <c r="K840" s="160"/>
      <c r="L840" s="158"/>
      <c r="M840" s="161"/>
      <c r="N840" s="160"/>
      <c r="O840" s="160"/>
      <c r="P840" s="162"/>
      <c r="Q840" s="157"/>
      <c r="R840" s="158"/>
      <c r="S840" s="161"/>
      <c r="T840" s="160"/>
      <c r="U840" s="158"/>
      <c r="V840" s="159"/>
      <c r="W840" s="157"/>
      <c r="X840" s="158"/>
      <c r="Y840" s="54"/>
      <c r="Z840" s="36"/>
      <c r="AB840" s="219"/>
      <c r="AC840" s="220"/>
    </row>
    <row r="841" spans="1:29" ht="24.95" customHeight="1" x14ac:dyDescent="0.25">
      <c r="A841" s="100" t="s">
        <v>44</v>
      </c>
      <c r="B841" s="101" t="s">
        <v>24</v>
      </c>
      <c r="C841" s="102">
        <v>37</v>
      </c>
      <c r="D841" s="103">
        <v>1</v>
      </c>
      <c r="E841" s="172"/>
      <c r="F841" s="173"/>
      <c r="G841" s="174">
        <f>F841-E841</f>
        <v>0</v>
      </c>
      <c r="H841" s="172"/>
      <c r="I841" s="173"/>
      <c r="J841" s="172">
        <f>I841-H841</f>
        <v>0</v>
      </c>
      <c r="K841" s="163"/>
      <c r="L841" s="164"/>
      <c r="M841" s="176">
        <f>L841-K841</f>
        <v>0</v>
      </c>
      <c r="N841" s="175"/>
      <c r="O841" s="175"/>
      <c r="P841" s="177">
        <f>O841-N841</f>
        <v>0</v>
      </c>
      <c r="Q841" s="163"/>
      <c r="R841" s="164"/>
      <c r="S841" s="176">
        <f>R841-Q841</f>
        <v>0</v>
      </c>
      <c r="T841" s="156"/>
      <c r="U841" s="164"/>
      <c r="V841" s="174">
        <f>U841-T841</f>
        <v>0</v>
      </c>
      <c r="W841" s="172"/>
      <c r="X841" s="173"/>
      <c r="Y841" s="54">
        <f>X841-W841</f>
        <v>0</v>
      </c>
      <c r="Z841" s="36">
        <f>(Y841+V841+S841+P841+J841+G841+M841)*24</f>
        <v>0</v>
      </c>
      <c r="AB841" s="219"/>
      <c r="AC841" s="220"/>
    </row>
    <row r="842" spans="1:29" ht="24.95" customHeight="1" thickBot="1" x14ac:dyDescent="0.3">
      <c r="A842" s="104" t="s">
        <v>25</v>
      </c>
      <c r="B842" s="85"/>
      <c r="C842" s="86"/>
      <c r="D842" s="87"/>
      <c r="E842" s="157"/>
      <c r="F842" s="158"/>
      <c r="G842" s="159"/>
      <c r="H842" s="157"/>
      <c r="I842" s="158"/>
      <c r="J842" s="157"/>
      <c r="K842" s="160"/>
      <c r="L842" s="158"/>
      <c r="M842" s="161"/>
      <c r="N842" s="160"/>
      <c r="O842" s="160"/>
      <c r="P842" s="162"/>
      <c r="Q842" s="157"/>
      <c r="R842" s="158"/>
      <c r="S842" s="161"/>
      <c r="T842" s="160"/>
      <c r="U842" s="158"/>
      <c r="V842" s="178"/>
      <c r="W842" s="157"/>
      <c r="X842" s="158"/>
      <c r="Y842" s="54"/>
      <c r="Z842" s="36"/>
      <c r="AB842" s="219"/>
      <c r="AC842" s="220"/>
    </row>
    <row r="843" spans="1:29" ht="24.95" customHeight="1" x14ac:dyDescent="0.25">
      <c r="A843" s="78" t="s">
        <v>45</v>
      </c>
      <c r="B843" s="99" t="s">
        <v>10</v>
      </c>
      <c r="C843" s="80">
        <v>37</v>
      </c>
      <c r="D843" s="81">
        <v>1</v>
      </c>
      <c r="E843" s="163"/>
      <c r="F843" s="164"/>
      <c r="G843" s="169">
        <f>F843-E843</f>
        <v>0</v>
      </c>
      <c r="H843" s="163"/>
      <c r="I843" s="164"/>
      <c r="J843" s="163">
        <f>I843-H843</f>
        <v>0</v>
      </c>
      <c r="K843" s="163"/>
      <c r="L843" s="164"/>
      <c r="M843" s="170">
        <f>L843-K843</f>
        <v>0</v>
      </c>
      <c r="N843" s="163"/>
      <c r="O843" s="164"/>
      <c r="P843" s="171">
        <f>O843-N843</f>
        <v>0</v>
      </c>
      <c r="Q843" s="163"/>
      <c r="R843" s="164"/>
      <c r="S843" s="170">
        <f>R843-Q843</f>
        <v>0</v>
      </c>
      <c r="T843" s="156"/>
      <c r="U843" s="164"/>
      <c r="V843" s="169">
        <f>U843-T843</f>
        <v>0</v>
      </c>
      <c r="W843" s="163"/>
      <c r="X843" s="164"/>
      <c r="Y843" s="54">
        <f>X843-W843</f>
        <v>0</v>
      </c>
      <c r="Z843" s="36">
        <f>(Y843+V843+S843+P843+J843+G843+M843)*24</f>
        <v>0</v>
      </c>
      <c r="AB843" s="219"/>
      <c r="AC843" s="220"/>
    </row>
    <row r="844" spans="1:29" ht="24.95" customHeight="1" thickBot="1" x14ac:dyDescent="0.3">
      <c r="A844" s="84"/>
      <c r="B844" s="85"/>
      <c r="C844" s="86"/>
      <c r="D844" s="87"/>
      <c r="E844" s="213"/>
      <c r="F844" s="158"/>
      <c r="G844" s="159"/>
      <c r="H844" s="213"/>
      <c r="I844" s="158"/>
      <c r="J844" s="157"/>
      <c r="K844" s="213"/>
      <c r="L844" s="158"/>
      <c r="M844" s="161"/>
      <c r="N844" s="213"/>
      <c r="O844" s="158"/>
      <c r="P844" s="162"/>
      <c r="Q844" s="160"/>
      <c r="R844" s="158"/>
      <c r="S844" s="161"/>
      <c r="T844" s="160"/>
      <c r="U844" s="158"/>
      <c r="V844" s="159"/>
      <c r="W844" s="157"/>
      <c r="X844" s="158"/>
      <c r="Y844" s="54"/>
      <c r="Z844" s="36"/>
      <c r="AB844" s="219"/>
      <c r="AC844" s="220"/>
    </row>
    <row r="845" spans="1:29" ht="24.95" customHeight="1" x14ac:dyDescent="0.25">
      <c r="A845" s="78" t="s">
        <v>46</v>
      </c>
      <c r="B845" s="99" t="s">
        <v>10</v>
      </c>
      <c r="C845" s="80">
        <v>37</v>
      </c>
      <c r="D845" s="98">
        <v>1</v>
      </c>
      <c r="E845" s="163"/>
      <c r="F845" s="164"/>
      <c r="G845" s="169">
        <f>F845-E845</f>
        <v>0</v>
      </c>
      <c r="H845" s="163"/>
      <c r="I845" s="164"/>
      <c r="J845" s="163">
        <f>I845-H845</f>
        <v>0</v>
      </c>
      <c r="K845" s="156"/>
      <c r="L845" s="164"/>
      <c r="M845" s="170">
        <f>L845-K845</f>
        <v>0</v>
      </c>
      <c r="N845" s="156"/>
      <c r="O845" s="210"/>
      <c r="P845" s="171">
        <f>O845-N845</f>
        <v>0</v>
      </c>
      <c r="Q845" s="163"/>
      <c r="R845" s="164"/>
      <c r="S845" s="170">
        <f>R845-Q845</f>
        <v>0</v>
      </c>
      <c r="T845" s="156"/>
      <c r="U845" s="164"/>
      <c r="V845" s="169">
        <f>U845-T845</f>
        <v>0</v>
      </c>
      <c r="W845" s="163"/>
      <c r="X845" s="164"/>
      <c r="Y845" s="54">
        <f>X845-W845</f>
        <v>0</v>
      </c>
      <c r="Z845" s="36">
        <f>(Y845+V845+S845+P845+J845+G845+M845)*24</f>
        <v>0</v>
      </c>
      <c r="AB845" s="219"/>
      <c r="AC845" s="220"/>
    </row>
    <row r="846" spans="1:29" ht="24.95" customHeight="1" thickBot="1" x14ac:dyDescent="0.3">
      <c r="A846" s="84"/>
      <c r="B846" s="85"/>
      <c r="C846" s="86"/>
      <c r="D846" s="87"/>
      <c r="E846" s="157"/>
      <c r="F846" s="158"/>
      <c r="G846" s="159"/>
      <c r="H846" s="157"/>
      <c r="I846" s="158"/>
      <c r="J846" s="157"/>
      <c r="K846" s="160"/>
      <c r="L846" s="158"/>
      <c r="M846" s="161"/>
      <c r="N846" s="160"/>
      <c r="O846" s="211"/>
      <c r="P846" s="162"/>
      <c r="Q846" s="157"/>
      <c r="R846" s="158"/>
      <c r="S846" s="161"/>
      <c r="T846" s="160"/>
      <c r="U846" s="158"/>
      <c r="V846" s="159"/>
      <c r="W846" s="157"/>
      <c r="X846" s="158"/>
      <c r="Y846" s="54"/>
      <c r="Z846" s="36"/>
      <c r="AB846" s="219"/>
      <c r="AC846" s="220"/>
    </row>
    <row r="847" spans="1:29" ht="24.95" customHeight="1" x14ac:dyDescent="0.25">
      <c r="A847" s="105" t="s">
        <v>47</v>
      </c>
      <c r="B847" s="106" t="s">
        <v>21</v>
      </c>
      <c r="C847" s="107">
        <v>37</v>
      </c>
      <c r="D847" s="108">
        <v>0.5</v>
      </c>
      <c r="E847" s="163"/>
      <c r="F847" s="164"/>
      <c r="G847" s="169">
        <f>F847-E847</f>
        <v>0</v>
      </c>
      <c r="H847" s="163"/>
      <c r="I847" s="164"/>
      <c r="J847" s="163">
        <f>I847-H847</f>
        <v>0</v>
      </c>
      <c r="K847" s="175"/>
      <c r="L847" s="173"/>
      <c r="M847" s="170">
        <f>L847-K847</f>
        <v>0</v>
      </c>
      <c r="N847" s="156"/>
      <c r="O847" s="210"/>
      <c r="P847" s="171">
        <f>O847-N847</f>
        <v>0</v>
      </c>
      <c r="Q847" s="163"/>
      <c r="R847" s="164"/>
      <c r="S847" s="170">
        <f>R847-Q847</f>
        <v>0</v>
      </c>
      <c r="T847" s="175"/>
      <c r="U847" s="173"/>
      <c r="V847" s="174">
        <f>U847-T847</f>
        <v>0</v>
      </c>
      <c r="W847" s="172"/>
      <c r="X847" s="173"/>
      <c r="Y847" s="54">
        <f>X847-W847</f>
        <v>0</v>
      </c>
      <c r="Z847" s="36">
        <f>(Y847+V847+S847+P847+J847+G847+M847)*24</f>
        <v>0</v>
      </c>
      <c r="AB847" s="219"/>
      <c r="AC847" s="220"/>
    </row>
    <row r="848" spans="1:29" ht="24.95" customHeight="1" thickBot="1" x14ac:dyDescent="0.3">
      <c r="A848" s="109" t="s">
        <v>23</v>
      </c>
      <c r="B848" s="85"/>
      <c r="C848" s="110"/>
      <c r="D848" s="87"/>
      <c r="E848" s="157"/>
      <c r="F848" s="158"/>
      <c r="G848" s="159"/>
      <c r="H848" s="214"/>
      <c r="I848" s="158"/>
      <c r="J848" s="157"/>
      <c r="K848" s="157"/>
      <c r="L848" s="158"/>
      <c r="M848" s="161"/>
      <c r="N848" s="157"/>
      <c r="O848" s="211"/>
      <c r="P848" s="162"/>
      <c r="Q848" s="214"/>
      <c r="R848" s="158"/>
      <c r="S848" s="161"/>
      <c r="T848" s="160"/>
      <c r="U848" s="158"/>
      <c r="V848" s="159"/>
      <c r="W848" s="157"/>
      <c r="X848" s="158"/>
      <c r="Y848" s="54"/>
      <c r="Z848" s="36"/>
      <c r="AB848" s="219"/>
      <c r="AC848" s="220"/>
    </row>
    <row r="849" spans="1:29" ht="24.95" customHeight="1" x14ac:dyDescent="0.25">
      <c r="A849" s="78" t="s">
        <v>48</v>
      </c>
      <c r="B849" s="99" t="s">
        <v>13</v>
      </c>
      <c r="C849" s="80">
        <v>37</v>
      </c>
      <c r="D849" s="81">
        <v>0.75</v>
      </c>
      <c r="E849" s="163"/>
      <c r="F849" s="164"/>
      <c r="G849" s="169">
        <f>F849-E849</f>
        <v>0</v>
      </c>
      <c r="H849" s="156"/>
      <c r="I849" s="164"/>
      <c r="J849" s="163">
        <f>I849-H849</f>
        <v>0</v>
      </c>
      <c r="K849" s="156"/>
      <c r="L849" s="164"/>
      <c r="M849" s="170">
        <f>L849-K849</f>
        <v>0</v>
      </c>
      <c r="N849" s="156"/>
      <c r="O849" s="156"/>
      <c r="P849" s="171">
        <f>O849-N849</f>
        <v>0</v>
      </c>
      <c r="Q849" s="163"/>
      <c r="R849" s="164"/>
      <c r="S849" s="170">
        <f>R849-Q849</f>
        <v>0</v>
      </c>
      <c r="T849" s="156"/>
      <c r="U849" s="164"/>
      <c r="V849" s="169">
        <f>U849-T849</f>
        <v>0</v>
      </c>
      <c r="W849" s="163"/>
      <c r="X849" s="164"/>
      <c r="Y849" s="54">
        <f>X849-W849</f>
        <v>0</v>
      </c>
      <c r="Z849" s="36">
        <f>(Y849+V849+S849+P849+J849+G849+M849)*24</f>
        <v>0</v>
      </c>
      <c r="AB849" s="219"/>
      <c r="AC849" s="220"/>
    </row>
    <row r="850" spans="1:29" ht="24.95" customHeight="1" thickBot="1" x14ac:dyDescent="0.3">
      <c r="A850" s="84"/>
      <c r="B850" s="85"/>
      <c r="C850" s="86"/>
      <c r="D850" s="87"/>
      <c r="E850" s="157"/>
      <c r="F850" s="158"/>
      <c r="G850" s="159"/>
      <c r="H850" s="160"/>
      <c r="I850" s="158"/>
      <c r="J850" s="157"/>
      <c r="K850" s="160"/>
      <c r="L850" s="158"/>
      <c r="M850" s="161"/>
      <c r="N850" s="160"/>
      <c r="O850" s="160"/>
      <c r="P850" s="162"/>
      <c r="Q850" s="160"/>
      <c r="R850" s="158"/>
      <c r="S850" s="161"/>
      <c r="T850" s="160"/>
      <c r="U850" s="158"/>
      <c r="V850" s="159"/>
      <c r="W850" s="157"/>
      <c r="X850" s="158"/>
      <c r="Y850" s="54"/>
      <c r="Z850" s="36"/>
      <c r="AB850" s="219"/>
      <c r="AC850" s="220"/>
    </row>
    <row r="851" spans="1:29" ht="24.95" customHeight="1" x14ac:dyDescent="0.25">
      <c r="A851" s="111" t="s">
        <v>49</v>
      </c>
      <c r="B851" s="79" t="s">
        <v>10</v>
      </c>
      <c r="C851" s="97">
        <v>37</v>
      </c>
      <c r="D851" s="98">
        <v>1</v>
      </c>
      <c r="E851" s="163"/>
      <c r="F851" s="164"/>
      <c r="G851" s="169">
        <f>F851-E851</f>
        <v>0</v>
      </c>
      <c r="H851" s="163"/>
      <c r="I851" s="164"/>
      <c r="J851" s="163">
        <f>I851-H851</f>
        <v>0</v>
      </c>
      <c r="K851" s="156"/>
      <c r="L851" s="164"/>
      <c r="M851" s="170">
        <f>L851-K851</f>
        <v>0</v>
      </c>
      <c r="N851" s="156"/>
      <c r="O851" s="156"/>
      <c r="P851" s="171">
        <f>O851-N851</f>
        <v>0</v>
      </c>
      <c r="Q851" s="163"/>
      <c r="R851" s="164"/>
      <c r="S851" s="170">
        <f>R851-Q851</f>
        <v>0</v>
      </c>
      <c r="T851" s="156"/>
      <c r="U851" s="164"/>
      <c r="V851" s="169">
        <f>U851-T851</f>
        <v>0</v>
      </c>
      <c r="W851" s="163"/>
      <c r="X851" s="164"/>
      <c r="Y851" s="54">
        <f>X851-W851</f>
        <v>0</v>
      </c>
      <c r="Z851" s="36">
        <f>(Y851+V851+S851+P851+J851+G851+M851)*24</f>
        <v>0</v>
      </c>
      <c r="AB851" s="219"/>
      <c r="AC851" s="220"/>
    </row>
    <row r="852" spans="1:29" ht="24.95" customHeight="1" thickBot="1" x14ac:dyDescent="0.3">
      <c r="A852" s="109"/>
      <c r="B852" s="85"/>
      <c r="C852" s="110"/>
      <c r="D852" s="87"/>
      <c r="E852" s="157"/>
      <c r="F852" s="158"/>
      <c r="G852" s="159"/>
      <c r="H852" s="157"/>
      <c r="I852" s="158"/>
      <c r="J852" s="157"/>
      <c r="K852" s="160"/>
      <c r="L852" s="158"/>
      <c r="M852" s="161"/>
      <c r="N852" s="160"/>
      <c r="O852" s="160"/>
      <c r="P852" s="162"/>
      <c r="Q852" s="157"/>
      <c r="R852" s="158"/>
      <c r="S852" s="161"/>
      <c r="T852" s="160"/>
      <c r="U852" s="158"/>
      <c r="V852" s="159"/>
      <c r="W852" s="160"/>
      <c r="X852" s="158"/>
      <c r="Y852" s="54"/>
      <c r="Z852" s="36"/>
      <c r="AB852" s="219"/>
      <c r="AC852" s="220"/>
    </row>
    <row r="853" spans="1:29" ht="24.95" customHeight="1" x14ac:dyDescent="0.25">
      <c r="A853" s="78" t="s">
        <v>50</v>
      </c>
      <c r="B853" s="99" t="s">
        <v>13</v>
      </c>
      <c r="C853" s="80">
        <v>37</v>
      </c>
      <c r="D853" s="81">
        <v>1</v>
      </c>
      <c r="E853" s="172"/>
      <c r="F853" s="173"/>
      <c r="G853" s="174">
        <f>F853-E853</f>
        <v>0</v>
      </c>
      <c r="H853" s="172"/>
      <c r="I853" s="173"/>
      <c r="J853" s="172">
        <f>I853-H853</f>
        <v>0</v>
      </c>
      <c r="K853" s="175"/>
      <c r="L853" s="173"/>
      <c r="M853" s="176">
        <f>L853-K853</f>
        <v>0</v>
      </c>
      <c r="N853" s="175"/>
      <c r="O853" s="212"/>
      <c r="P853" s="177">
        <f>O853-N853</f>
        <v>0</v>
      </c>
      <c r="Q853" s="172"/>
      <c r="R853" s="173"/>
      <c r="S853" s="176">
        <f>R853-Q853</f>
        <v>0</v>
      </c>
      <c r="T853" s="175"/>
      <c r="U853" s="173"/>
      <c r="V853" s="174">
        <f>U853-T853</f>
        <v>0</v>
      </c>
      <c r="W853" s="172"/>
      <c r="X853" s="173"/>
      <c r="Y853" s="54">
        <f>X853-W853</f>
        <v>0</v>
      </c>
      <c r="Z853" s="36">
        <f>(Y853+V853+S853+P853+J853+G853+M853)*24</f>
        <v>0</v>
      </c>
      <c r="AB853" s="219"/>
      <c r="AC853" s="220"/>
    </row>
    <row r="854" spans="1:29" ht="24.95" customHeight="1" thickBot="1" x14ac:dyDescent="0.3">
      <c r="A854" s="84"/>
      <c r="B854" s="85"/>
      <c r="C854" s="86"/>
      <c r="D854" s="87"/>
      <c r="E854" s="157"/>
      <c r="F854" s="158"/>
      <c r="G854" s="159"/>
      <c r="H854" s="157"/>
      <c r="I854" s="158"/>
      <c r="J854" s="157"/>
      <c r="K854" s="160"/>
      <c r="L854" s="158"/>
      <c r="M854" s="161"/>
      <c r="N854" s="160"/>
      <c r="O854" s="211"/>
      <c r="P854" s="162"/>
      <c r="Q854" s="157"/>
      <c r="R854" s="158"/>
      <c r="S854" s="161"/>
      <c r="T854" s="160"/>
      <c r="U854" s="158"/>
      <c r="V854" s="159"/>
      <c r="W854" s="160"/>
      <c r="X854" s="158"/>
      <c r="Y854" s="54"/>
      <c r="Z854" s="36"/>
      <c r="AB854" s="219"/>
      <c r="AC854" s="220"/>
    </row>
    <row r="855" spans="1:29" ht="24.95" customHeight="1" x14ac:dyDescent="0.25">
      <c r="A855" s="91" t="s">
        <v>0</v>
      </c>
      <c r="B855" s="79" t="s">
        <v>14</v>
      </c>
      <c r="C855" s="97">
        <v>37</v>
      </c>
      <c r="D855" s="98">
        <v>1</v>
      </c>
      <c r="E855" s="172"/>
      <c r="F855" s="173"/>
      <c r="G855" s="174">
        <f>F855-E855</f>
        <v>0</v>
      </c>
      <c r="H855" s="172"/>
      <c r="I855" s="173"/>
      <c r="J855" s="172">
        <f>I855-H855</f>
        <v>0</v>
      </c>
      <c r="K855" s="175"/>
      <c r="L855" s="173"/>
      <c r="M855" s="176">
        <f>L855-K855</f>
        <v>0</v>
      </c>
      <c r="N855" s="175"/>
      <c r="O855" s="175"/>
      <c r="P855" s="177">
        <f>O855-N855</f>
        <v>0</v>
      </c>
      <c r="Q855" s="172"/>
      <c r="R855" s="173"/>
      <c r="S855" s="176">
        <f>R855-Q855</f>
        <v>0</v>
      </c>
      <c r="T855" s="175"/>
      <c r="U855" s="173"/>
      <c r="V855" s="174">
        <f>U855-T855</f>
        <v>0</v>
      </c>
      <c r="W855" s="176"/>
      <c r="X855" s="173"/>
      <c r="Y855" s="54">
        <f>X855-W855</f>
        <v>0</v>
      </c>
      <c r="Z855" s="36">
        <f>(Y855+V855+S855+P855+J855+G855+M855)*24</f>
        <v>0</v>
      </c>
      <c r="AB855" s="219"/>
      <c r="AC855" s="220"/>
    </row>
    <row r="856" spans="1:29" ht="24.95" customHeight="1" thickBot="1" x14ac:dyDescent="0.3">
      <c r="A856" s="84"/>
      <c r="B856" s="85"/>
      <c r="C856" s="86"/>
      <c r="D856" s="87"/>
      <c r="E856" s="179"/>
      <c r="F856" s="180"/>
      <c r="G856" s="181"/>
      <c r="H856" s="179"/>
      <c r="I856" s="180"/>
      <c r="J856" s="179"/>
      <c r="K856" s="182"/>
      <c r="L856" s="180"/>
      <c r="M856" s="183"/>
      <c r="N856" s="182"/>
      <c r="O856" s="215"/>
      <c r="P856" s="184"/>
      <c r="Q856" s="179"/>
      <c r="R856" s="180"/>
      <c r="S856" s="183"/>
      <c r="T856" s="182"/>
      <c r="U856" s="168"/>
      <c r="V856" s="181"/>
      <c r="W856" s="183"/>
      <c r="X856" s="180"/>
      <c r="Y856" s="54"/>
      <c r="Z856" s="36"/>
      <c r="AB856" s="219"/>
      <c r="AC856" s="220"/>
    </row>
    <row r="857" spans="1:29" ht="24.95" customHeight="1" x14ac:dyDescent="0.25">
      <c r="A857" s="100" t="s">
        <v>51</v>
      </c>
      <c r="B857" s="106" t="s">
        <v>21</v>
      </c>
      <c r="C857" s="107">
        <v>37</v>
      </c>
      <c r="D857" s="108">
        <v>0.5</v>
      </c>
      <c r="E857" s="172"/>
      <c r="F857" s="173"/>
      <c r="G857" s="174">
        <f>F857-E857</f>
        <v>0</v>
      </c>
      <c r="H857" s="172"/>
      <c r="I857" s="173"/>
      <c r="J857" s="172">
        <f>I857-H857</f>
        <v>0</v>
      </c>
      <c r="K857" s="175"/>
      <c r="L857" s="173"/>
      <c r="M857" s="176">
        <f>L857-K857</f>
        <v>0</v>
      </c>
      <c r="N857" s="175"/>
      <c r="O857" s="175"/>
      <c r="P857" s="177">
        <f>O857-N857</f>
        <v>0</v>
      </c>
      <c r="Q857" s="172"/>
      <c r="R857" s="173"/>
      <c r="S857" s="176">
        <f>R857-Q857</f>
        <v>0</v>
      </c>
      <c r="T857" s="175"/>
      <c r="U857" s="173"/>
      <c r="V857" s="174">
        <f>U857-T857</f>
        <v>0</v>
      </c>
      <c r="W857" s="172"/>
      <c r="X857" s="173"/>
      <c r="Y857" s="54">
        <f>X857-W857</f>
        <v>0</v>
      </c>
      <c r="Z857" s="36">
        <f>(Y857+V857+S857+P857+J857+G857+M857)*24</f>
        <v>0</v>
      </c>
      <c r="AB857" s="219"/>
      <c r="AC857" s="220"/>
    </row>
    <row r="858" spans="1:29" ht="24.95" customHeight="1" thickBot="1" x14ac:dyDescent="0.3">
      <c r="A858" s="84" t="s">
        <v>23</v>
      </c>
      <c r="B858" s="85"/>
      <c r="C858" s="86"/>
      <c r="D858" s="87"/>
      <c r="E858" s="157"/>
      <c r="F858" s="158"/>
      <c r="G858" s="159"/>
      <c r="H858" s="157"/>
      <c r="I858" s="158"/>
      <c r="J858" s="157"/>
      <c r="K858" s="160"/>
      <c r="L858" s="158"/>
      <c r="M858" s="161"/>
      <c r="N858" s="160"/>
      <c r="O858" s="160"/>
      <c r="P858" s="162"/>
      <c r="Q858" s="157"/>
      <c r="R858" s="158"/>
      <c r="S858" s="161"/>
      <c r="T858" s="160"/>
      <c r="U858" s="158"/>
      <c r="V858" s="159"/>
      <c r="W858" s="160"/>
      <c r="X858" s="158"/>
      <c r="Y858" s="54"/>
      <c r="Z858" s="36"/>
      <c r="AB858" s="219"/>
      <c r="AC858" s="220"/>
    </row>
    <row r="859" spans="1:29" ht="24.95" customHeight="1" x14ac:dyDescent="0.25">
      <c r="A859" s="111" t="s">
        <v>52</v>
      </c>
      <c r="B859" s="79" t="s">
        <v>13</v>
      </c>
      <c r="C859" s="97">
        <v>37</v>
      </c>
      <c r="D859" s="98">
        <v>1</v>
      </c>
      <c r="E859" s="172"/>
      <c r="F859" s="173"/>
      <c r="G859" s="174">
        <f>F859-E859</f>
        <v>0</v>
      </c>
      <c r="H859" s="172"/>
      <c r="I859" s="173"/>
      <c r="J859" s="172">
        <f>I859-H859</f>
        <v>0</v>
      </c>
      <c r="K859" s="175"/>
      <c r="L859" s="173"/>
      <c r="M859" s="176">
        <f>L859-K859</f>
        <v>0</v>
      </c>
      <c r="N859" s="175"/>
      <c r="O859" s="212"/>
      <c r="P859" s="177">
        <f>O859-N859</f>
        <v>0</v>
      </c>
      <c r="Q859" s="172"/>
      <c r="R859" s="173"/>
      <c r="S859" s="176">
        <f>R859-Q859</f>
        <v>0</v>
      </c>
      <c r="T859" s="175"/>
      <c r="U859" s="173"/>
      <c r="V859" s="174">
        <f>U859-T859</f>
        <v>0</v>
      </c>
      <c r="W859" s="172"/>
      <c r="X859" s="173"/>
      <c r="Y859" s="56">
        <f>X859-W859</f>
        <v>0</v>
      </c>
      <c r="Z859" s="52">
        <f>(G859+J859+M859+P859+S859+V859+Y859)*24</f>
        <v>0</v>
      </c>
      <c r="AB859" s="219"/>
      <c r="AC859" s="220"/>
    </row>
    <row r="860" spans="1:29" ht="24.95" customHeight="1" thickBot="1" x14ac:dyDescent="0.3">
      <c r="A860" s="109"/>
      <c r="B860" s="85"/>
      <c r="C860" s="110"/>
      <c r="D860" s="87"/>
      <c r="E860" s="157"/>
      <c r="F860" s="158"/>
      <c r="G860" s="159"/>
      <c r="H860" s="157"/>
      <c r="I860" s="158"/>
      <c r="J860" s="157"/>
      <c r="K860" s="160"/>
      <c r="L860" s="158"/>
      <c r="M860" s="161"/>
      <c r="N860" s="160"/>
      <c r="O860" s="211"/>
      <c r="P860" s="162"/>
      <c r="Q860" s="157"/>
      <c r="R860" s="158"/>
      <c r="S860" s="161"/>
      <c r="T860" s="160"/>
      <c r="U860" s="158"/>
      <c r="V860" s="159"/>
      <c r="W860" s="160"/>
      <c r="X860" s="158"/>
      <c r="Y860" s="56"/>
      <c r="Z860" s="52"/>
      <c r="AB860" s="219"/>
      <c r="AC860" s="220"/>
    </row>
    <row r="861" spans="1:29" ht="24.95" customHeight="1" x14ac:dyDescent="0.25">
      <c r="A861" s="78" t="s">
        <v>53</v>
      </c>
      <c r="B861" s="99" t="s">
        <v>10</v>
      </c>
      <c r="C861" s="80">
        <v>37</v>
      </c>
      <c r="D861" s="81">
        <v>1</v>
      </c>
      <c r="E861" s="163"/>
      <c r="F861" s="164"/>
      <c r="G861" s="174">
        <f>F861-E861</f>
        <v>0</v>
      </c>
      <c r="H861" s="172"/>
      <c r="I861" s="173"/>
      <c r="J861" s="172">
        <f>I861-H861</f>
        <v>0</v>
      </c>
      <c r="K861" s="175"/>
      <c r="L861" s="173"/>
      <c r="M861" s="176">
        <f>L861-K861</f>
        <v>0</v>
      </c>
      <c r="N861" s="175"/>
      <c r="O861" s="212"/>
      <c r="P861" s="177">
        <f>O861-N861</f>
        <v>0</v>
      </c>
      <c r="Q861" s="172"/>
      <c r="R861" s="173"/>
      <c r="S861" s="176">
        <f>R861-Q861</f>
        <v>0</v>
      </c>
      <c r="T861" s="175"/>
      <c r="U861" s="173"/>
      <c r="V861" s="174">
        <f>U861-T861</f>
        <v>0</v>
      </c>
      <c r="W861" s="172"/>
      <c r="X861" s="173"/>
      <c r="Y861" s="54">
        <f>X861-W861</f>
        <v>0</v>
      </c>
      <c r="Z861" s="36">
        <f>(Y861+V861+S861+P861+J861+G861+M861)*24</f>
        <v>0</v>
      </c>
      <c r="AB861" s="219"/>
      <c r="AC861" s="220"/>
    </row>
    <row r="862" spans="1:29" ht="24.95" customHeight="1" thickBot="1" x14ac:dyDescent="0.3">
      <c r="A862" s="84"/>
      <c r="B862" s="85"/>
      <c r="C862" s="86"/>
      <c r="D862" s="87"/>
      <c r="E862" s="157"/>
      <c r="F862" s="158"/>
      <c r="G862" s="159"/>
      <c r="H862" s="157"/>
      <c r="I862" s="158"/>
      <c r="J862" s="157"/>
      <c r="K862" s="160"/>
      <c r="L862" s="158"/>
      <c r="M862" s="161"/>
      <c r="N862" s="160"/>
      <c r="O862" s="211"/>
      <c r="P862" s="162"/>
      <c r="Q862" s="157"/>
      <c r="R862" s="158"/>
      <c r="S862" s="161"/>
      <c r="T862" s="160"/>
      <c r="U862" s="158"/>
      <c r="V862" s="159"/>
      <c r="W862" s="157"/>
      <c r="X862" s="158"/>
      <c r="Y862" s="54"/>
      <c r="Z862" s="36"/>
      <c r="AB862" s="219"/>
      <c r="AC862" s="220"/>
    </row>
    <row r="863" spans="1:29" ht="24.95" customHeight="1" x14ac:dyDescent="0.25">
      <c r="A863" s="78" t="s">
        <v>54</v>
      </c>
      <c r="B863" s="99" t="s">
        <v>10</v>
      </c>
      <c r="C863" s="80">
        <v>37</v>
      </c>
      <c r="D863" s="81">
        <v>1</v>
      </c>
      <c r="E863" s="172"/>
      <c r="F863" s="173"/>
      <c r="G863" s="174">
        <f>F863-E863</f>
        <v>0</v>
      </c>
      <c r="H863" s="172"/>
      <c r="I863" s="173"/>
      <c r="J863" s="172">
        <f>I863-H863</f>
        <v>0</v>
      </c>
      <c r="K863" s="175"/>
      <c r="L863" s="173"/>
      <c r="M863" s="176">
        <f>L863-K863</f>
        <v>0</v>
      </c>
      <c r="N863" s="175"/>
      <c r="O863" s="175"/>
      <c r="P863" s="177">
        <f>O863-N863</f>
        <v>0</v>
      </c>
      <c r="Q863" s="172"/>
      <c r="R863" s="173"/>
      <c r="S863" s="176">
        <f>R863-Q863</f>
        <v>0</v>
      </c>
      <c r="T863" s="175"/>
      <c r="U863" s="173"/>
      <c r="V863" s="174">
        <f>U863-T863</f>
        <v>0</v>
      </c>
      <c r="W863" s="172"/>
      <c r="X863" s="173"/>
      <c r="Y863" s="54">
        <f>X863-W863</f>
        <v>0</v>
      </c>
      <c r="Z863" s="36">
        <f>(Y863+V863+S863+P863+J863+G863+M863)*24</f>
        <v>0</v>
      </c>
      <c r="AB863" s="219"/>
      <c r="AC863" s="220"/>
    </row>
    <row r="864" spans="1:29" ht="24.95" customHeight="1" thickBot="1" x14ac:dyDescent="0.3">
      <c r="A864" s="84"/>
      <c r="B864" s="85"/>
      <c r="C864" s="86"/>
      <c r="D864" s="87"/>
      <c r="E864" s="157"/>
      <c r="F864" s="158"/>
      <c r="G864" s="159"/>
      <c r="H864" s="157"/>
      <c r="I864" s="158"/>
      <c r="J864" s="157"/>
      <c r="K864" s="160"/>
      <c r="L864" s="158"/>
      <c r="M864" s="161"/>
      <c r="N864" s="160"/>
      <c r="O864" s="160"/>
      <c r="P864" s="162"/>
      <c r="Q864" s="157"/>
      <c r="R864" s="158"/>
      <c r="S864" s="161"/>
      <c r="T864" s="160"/>
      <c r="U864" s="158"/>
      <c r="V864" s="159"/>
      <c r="W864" s="157"/>
      <c r="X864" s="158"/>
      <c r="Y864" s="54"/>
      <c r="Z864" s="36"/>
      <c r="AB864" s="219"/>
      <c r="AC864" s="220"/>
    </row>
    <row r="865" spans="1:29" ht="24.95" customHeight="1" x14ac:dyDescent="0.25">
      <c r="A865" s="78" t="s">
        <v>55</v>
      </c>
      <c r="B865" s="99" t="s">
        <v>11</v>
      </c>
      <c r="C865" s="80">
        <v>37</v>
      </c>
      <c r="D865" s="81">
        <v>1</v>
      </c>
      <c r="E865" s="163"/>
      <c r="F865" s="164"/>
      <c r="G865" s="169">
        <f>F865-E865</f>
        <v>0</v>
      </c>
      <c r="H865" s="163"/>
      <c r="I865" s="164"/>
      <c r="J865" s="163">
        <f>I865-H865</f>
        <v>0</v>
      </c>
      <c r="K865" s="156"/>
      <c r="L865" s="164"/>
      <c r="M865" s="170">
        <f>L865-K865</f>
        <v>0</v>
      </c>
      <c r="N865" s="156"/>
      <c r="O865" s="156"/>
      <c r="P865" s="171">
        <f>O865-N865</f>
        <v>0</v>
      </c>
      <c r="Q865" s="163"/>
      <c r="R865" s="164"/>
      <c r="S865" s="170">
        <f>R865-Q865</f>
        <v>0</v>
      </c>
      <c r="T865" s="156"/>
      <c r="U865" s="164"/>
      <c r="V865" s="169">
        <f>U865-T865</f>
        <v>0</v>
      </c>
      <c r="W865" s="163"/>
      <c r="X865" s="164"/>
      <c r="Y865" s="56">
        <f>X865-W865</f>
        <v>0</v>
      </c>
      <c r="Z865" s="52">
        <f>(G865+J865+M865+P865+S865+V865+Y865)*24</f>
        <v>0</v>
      </c>
      <c r="AB865" s="219"/>
      <c r="AC865" s="220"/>
    </row>
    <row r="866" spans="1:29" ht="24.95" customHeight="1" thickBot="1" x14ac:dyDescent="0.3">
      <c r="A866" s="84"/>
      <c r="B866" s="85"/>
      <c r="C866" s="86"/>
      <c r="D866" s="87"/>
      <c r="E866" s="157"/>
      <c r="F866" s="158"/>
      <c r="G866" s="159"/>
      <c r="H866" s="157"/>
      <c r="I866" s="158"/>
      <c r="J866" s="157"/>
      <c r="K866" s="160"/>
      <c r="L866" s="158"/>
      <c r="M866" s="161"/>
      <c r="N866" s="160"/>
      <c r="O866" s="160"/>
      <c r="P866" s="162"/>
      <c r="Q866" s="157"/>
      <c r="R866" s="158"/>
      <c r="S866" s="161"/>
      <c r="T866" s="157"/>
      <c r="U866" s="158"/>
      <c r="V866" s="159"/>
      <c r="W866" s="157"/>
      <c r="X866" s="158"/>
      <c r="Y866" s="56"/>
      <c r="Z866" s="52"/>
      <c r="AB866" s="219"/>
      <c r="AC866" s="220"/>
    </row>
    <row r="867" spans="1:29" ht="24.95" customHeight="1" x14ac:dyDescent="0.25">
      <c r="A867" s="78" t="s">
        <v>1</v>
      </c>
      <c r="B867" s="99" t="s">
        <v>10</v>
      </c>
      <c r="C867" s="80">
        <v>37</v>
      </c>
      <c r="D867" s="81">
        <v>0.8</v>
      </c>
      <c r="E867" s="172"/>
      <c r="F867" s="173"/>
      <c r="G867" s="174">
        <f>F867-E867</f>
        <v>0</v>
      </c>
      <c r="H867" s="172"/>
      <c r="I867" s="173"/>
      <c r="J867" s="172">
        <f>I867-H867</f>
        <v>0</v>
      </c>
      <c r="K867" s="175"/>
      <c r="L867" s="173"/>
      <c r="M867" s="176">
        <f>L867-K867</f>
        <v>0</v>
      </c>
      <c r="N867" s="175"/>
      <c r="O867" s="212"/>
      <c r="P867" s="177">
        <f>O867-N867</f>
        <v>0</v>
      </c>
      <c r="Q867" s="172"/>
      <c r="R867" s="173"/>
      <c r="S867" s="176">
        <f>R867-Q867</f>
        <v>0</v>
      </c>
      <c r="T867" s="156"/>
      <c r="U867" s="164"/>
      <c r="V867" s="174">
        <f>U867-T867</f>
        <v>0</v>
      </c>
      <c r="W867" s="172"/>
      <c r="X867" s="173"/>
      <c r="Y867" s="54">
        <f>X867-W867</f>
        <v>0</v>
      </c>
      <c r="Z867" s="36">
        <f>(Y867+V867+S867+P867+J867+G867+M867)*24</f>
        <v>0</v>
      </c>
      <c r="AB867" s="219"/>
      <c r="AC867" s="220"/>
    </row>
    <row r="868" spans="1:29" ht="24.95" customHeight="1" thickBot="1" x14ac:dyDescent="0.3">
      <c r="A868" s="84"/>
      <c r="B868" s="85"/>
      <c r="C868" s="86"/>
      <c r="D868" s="87"/>
      <c r="E868" s="157"/>
      <c r="F868" s="158"/>
      <c r="G868" s="159"/>
      <c r="H868" s="157"/>
      <c r="I868" s="158"/>
      <c r="J868" s="157"/>
      <c r="K868" s="160"/>
      <c r="L868" s="158"/>
      <c r="M868" s="161"/>
      <c r="N868" s="160"/>
      <c r="O868" s="211"/>
      <c r="P868" s="162"/>
      <c r="Q868" s="157"/>
      <c r="R868" s="158"/>
      <c r="S868" s="161"/>
      <c r="T868" s="157"/>
      <c r="U868" s="158"/>
      <c r="V868" s="159"/>
      <c r="W868" s="157"/>
      <c r="X868" s="158"/>
      <c r="Y868" s="54"/>
      <c r="Z868" s="36"/>
      <c r="AB868" s="219"/>
      <c r="AC868" s="220"/>
    </row>
    <row r="869" spans="1:29" ht="24.95" customHeight="1" x14ac:dyDescent="0.25">
      <c r="A869" s="113" t="s">
        <v>56</v>
      </c>
      <c r="B869" s="101" t="s">
        <v>3</v>
      </c>
      <c r="C869" s="114">
        <v>37</v>
      </c>
      <c r="D869" s="115">
        <v>0.75</v>
      </c>
      <c r="E869" s="172"/>
      <c r="F869" s="173"/>
      <c r="G869" s="174">
        <f>F869-E869</f>
        <v>0</v>
      </c>
      <c r="H869" s="172"/>
      <c r="I869" s="173"/>
      <c r="J869" s="172">
        <f>I869-H869</f>
        <v>0</v>
      </c>
      <c r="K869" s="175"/>
      <c r="L869" s="173"/>
      <c r="M869" s="176">
        <f>L869-K869</f>
        <v>0</v>
      </c>
      <c r="N869" s="175"/>
      <c r="O869" s="175"/>
      <c r="P869" s="177">
        <f>O869-N869</f>
        <v>0</v>
      </c>
      <c r="Q869" s="172"/>
      <c r="R869" s="173"/>
      <c r="S869" s="176">
        <f>R869-Q869</f>
        <v>0</v>
      </c>
      <c r="T869" s="175"/>
      <c r="U869" s="175"/>
      <c r="V869" s="177">
        <f>U869-T869</f>
        <v>0</v>
      </c>
      <c r="W869" s="172"/>
      <c r="X869" s="173"/>
      <c r="Y869" s="54">
        <f>X869-W869</f>
        <v>0</v>
      </c>
      <c r="Z869" s="36">
        <f>(Y869+V869+S869+P869+J869+G869+M869)*24</f>
        <v>0</v>
      </c>
      <c r="AB869" s="219"/>
      <c r="AC869" s="220"/>
    </row>
    <row r="870" spans="1:29" ht="24.95" customHeight="1" thickBot="1" x14ac:dyDescent="0.3">
      <c r="A870" s="104"/>
      <c r="B870" s="85"/>
      <c r="C870" s="86"/>
      <c r="D870" s="87"/>
      <c r="E870" s="157"/>
      <c r="F870" s="158"/>
      <c r="G870" s="159"/>
      <c r="H870" s="157"/>
      <c r="I870" s="158"/>
      <c r="J870" s="157"/>
      <c r="K870" s="160"/>
      <c r="L870" s="158"/>
      <c r="M870" s="161"/>
      <c r="N870" s="160"/>
      <c r="O870" s="160"/>
      <c r="P870" s="162"/>
      <c r="Q870" s="157"/>
      <c r="R870" s="158"/>
      <c r="S870" s="161"/>
      <c r="T870" s="160"/>
      <c r="U870" s="160"/>
      <c r="V870" s="162"/>
      <c r="W870" s="157"/>
      <c r="X870" s="158"/>
      <c r="Y870" s="54"/>
      <c r="Z870" s="36"/>
      <c r="AB870" s="219"/>
      <c r="AC870" s="220"/>
    </row>
    <row r="871" spans="1:29" ht="24.95" customHeight="1" x14ac:dyDescent="0.25">
      <c r="A871" s="91" t="s">
        <v>57</v>
      </c>
      <c r="B871" s="99" t="s">
        <v>13</v>
      </c>
      <c r="C871" s="80">
        <v>37</v>
      </c>
      <c r="D871" s="81">
        <v>1</v>
      </c>
      <c r="E871" s="172"/>
      <c r="F871" s="173"/>
      <c r="G871" s="174">
        <f>F871-E871</f>
        <v>0</v>
      </c>
      <c r="H871" s="172"/>
      <c r="I871" s="173"/>
      <c r="J871" s="172">
        <f>I871-H871</f>
        <v>0</v>
      </c>
      <c r="K871" s="175"/>
      <c r="L871" s="173"/>
      <c r="M871" s="176">
        <f>L871-K871</f>
        <v>0</v>
      </c>
      <c r="N871" s="175"/>
      <c r="O871" s="175"/>
      <c r="P871" s="177">
        <f>O871-N871</f>
        <v>0</v>
      </c>
      <c r="Q871" s="172"/>
      <c r="R871" s="173"/>
      <c r="S871" s="176">
        <f>R871-Q871</f>
        <v>0</v>
      </c>
      <c r="T871" s="175"/>
      <c r="U871" s="173"/>
      <c r="V871" s="174">
        <f>U871-T871</f>
        <v>0</v>
      </c>
      <c r="W871" s="172"/>
      <c r="X871" s="173"/>
      <c r="Y871" s="54">
        <f>X871-W871</f>
        <v>0</v>
      </c>
      <c r="Z871" s="36">
        <f>(Y871+V871+S871+P871+J871+G871+M871)*24</f>
        <v>0</v>
      </c>
      <c r="AB871" s="219"/>
      <c r="AC871" s="220"/>
    </row>
    <row r="872" spans="1:29" ht="24.95" customHeight="1" thickBot="1" x14ac:dyDescent="0.3">
      <c r="A872" s="84"/>
      <c r="B872" s="85"/>
      <c r="C872" s="86"/>
      <c r="D872" s="87"/>
      <c r="E872" s="157"/>
      <c r="F872" s="158"/>
      <c r="G872" s="159"/>
      <c r="H872" s="157"/>
      <c r="I872" s="158"/>
      <c r="J872" s="157"/>
      <c r="K872" s="160"/>
      <c r="L872" s="158"/>
      <c r="M872" s="161"/>
      <c r="N872" s="160"/>
      <c r="O872" s="160"/>
      <c r="P872" s="162"/>
      <c r="Q872" s="157"/>
      <c r="R872" s="158"/>
      <c r="S872" s="161"/>
      <c r="T872" s="160"/>
      <c r="U872" s="162"/>
      <c r="V872" s="178"/>
      <c r="W872" s="157"/>
      <c r="X872" s="158"/>
      <c r="Y872" s="54"/>
      <c r="Z872" s="36"/>
      <c r="AB872" s="219"/>
      <c r="AC872" s="220"/>
    </row>
    <row r="873" spans="1:29" ht="24.95" customHeight="1" x14ac:dyDescent="0.25">
      <c r="A873" s="116" t="s">
        <v>36</v>
      </c>
      <c r="B873" s="117"/>
      <c r="C873" s="114"/>
      <c r="D873" s="115"/>
      <c r="E873" s="172"/>
      <c r="F873" s="173"/>
      <c r="G873" s="174">
        <f>F873-E873</f>
        <v>0</v>
      </c>
      <c r="H873" s="163"/>
      <c r="I873" s="164"/>
      <c r="J873" s="172">
        <f>I873-H873</f>
        <v>0</v>
      </c>
      <c r="K873" s="175"/>
      <c r="L873" s="173"/>
      <c r="M873" s="176">
        <f>L873-K873</f>
        <v>0</v>
      </c>
      <c r="N873" s="175"/>
      <c r="O873" s="173"/>
      <c r="P873" s="177">
        <f>O873-N873</f>
        <v>0</v>
      </c>
      <c r="Q873" s="172"/>
      <c r="R873" s="173"/>
      <c r="S873" s="176">
        <f>R873-Q873</f>
        <v>0</v>
      </c>
      <c r="T873" s="175"/>
      <c r="U873" s="173"/>
      <c r="V873" s="174">
        <f>U873-T873</f>
        <v>0</v>
      </c>
      <c r="W873" s="172"/>
      <c r="X873" s="173"/>
      <c r="Y873" s="54">
        <f>X873-W873</f>
        <v>0</v>
      </c>
      <c r="Z873" s="36">
        <f>(Y873+V873+S873+P873+J873+G873+M873)*24</f>
        <v>0</v>
      </c>
      <c r="AB873" s="219"/>
      <c r="AC873" s="220"/>
    </row>
    <row r="874" spans="1:29" ht="24.95" customHeight="1" thickBot="1" x14ac:dyDescent="0.3">
      <c r="A874" s="84"/>
      <c r="B874" s="85"/>
      <c r="C874" s="86"/>
      <c r="D874" s="87"/>
      <c r="E874" s="122"/>
      <c r="F874" s="216"/>
      <c r="G874" s="58"/>
      <c r="H874" s="128"/>
      <c r="I874" s="120"/>
      <c r="J874" s="58"/>
      <c r="K874" s="121"/>
      <c r="L874" s="120"/>
      <c r="M874" s="58"/>
      <c r="N874" s="121"/>
      <c r="O874" s="120"/>
      <c r="P874" s="62"/>
      <c r="Q874" s="88"/>
      <c r="R874" s="89"/>
      <c r="S874" s="58"/>
      <c r="T874" s="121"/>
      <c r="U874" s="120"/>
      <c r="V874" s="58"/>
      <c r="W874" s="121"/>
      <c r="X874" s="61"/>
      <c r="Y874" s="54"/>
      <c r="Z874" s="36"/>
      <c r="AB874" s="219"/>
      <c r="AC874" s="220"/>
    </row>
    <row r="875" spans="1:29" ht="24.95" customHeight="1" x14ac:dyDescent="0.25">
      <c r="A875" s="116" t="s">
        <v>37</v>
      </c>
      <c r="B875" s="117"/>
      <c r="C875" s="114"/>
      <c r="D875" s="115"/>
      <c r="E875" s="118"/>
      <c r="F875" s="95"/>
      <c r="G875" s="57">
        <f t="shared" ref="G875" si="70">F875-E875</f>
        <v>0</v>
      </c>
      <c r="H875" s="112"/>
      <c r="I875" s="83"/>
      <c r="J875" s="59">
        <f t="shared" ref="J875" si="71">I875-H875</f>
        <v>0</v>
      </c>
      <c r="K875" s="82"/>
      <c r="L875" s="95"/>
      <c r="M875" s="59">
        <f t="shared" ref="M875" si="72">L875-K875</f>
        <v>0</v>
      </c>
      <c r="N875" s="119"/>
      <c r="O875" s="217"/>
      <c r="P875" s="60">
        <f t="shared" ref="P875" si="73">O875-N875</f>
        <v>0</v>
      </c>
      <c r="Q875" s="112"/>
      <c r="R875" s="83"/>
      <c r="S875" s="59">
        <f t="shared" ref="S875" si="74">R875-Q875</f>
        <v>0</v>
      </c>
      <c r="T875" s="156"/>
      <c r="U875" s="164"/>
      <c r="V875" s="174">
        <f>U875-T875</f>
        <v>0</v>
      </c>
      <c r="W875" s="163"/>
      <c r="X875" s="164"/>
      <c r="Y875" s="54">
        <f>X875-W875</f>
        <v>0</v>
      </c>
      <c r="Z875" s="36">
        <f>(Y875+V875+S875+P875+J875+G875+M875)*24</f>
        <v>0</v>
      </c>
      <c r="AB875" s="219"/>
      <c r="AC875" s="220"/>
    </row>
    <row r="876" spans="1:29" ht="24.95" customHeight="1" thickBot="1" x14ac:dyDescent="0.3">
      <c r="A876" s="84"/>
      <c r="B876" s="85"/>
      <c r="C876" s="86"/>
      <c r="D876" s="87"/>
      <c r="E876" s="122"/>
      <c r="F876" s="216"/>
      <c r="G876" s="58"/>
      <c r="H876" s="128"/>
      <c r="I876" s="120"/>
      <c r="J876" s="58"/>
      <c r="K876" s="90"/>
      <c r="L876" s="89"/>
      <c r="M876" s="58"/>
      <c r="N876" s="121"/>
      <c r="O876" s="120"/>
      <c r="P876" s="63"/>
      <c r="Q876" s="121"/>
      <c r="R876" s="89"/>
      <c r="S876" s="58"/>
      <c r="T876" s="121"/>
      <c r="U876" s="120"/>
      <c r="V876" s="58"/>
      <c r="W876" s="122"/>
      <c r="X876" s="61"/>
      <c r="Y876" s="64"/>
      <c r="Z876" s="36"/>
      <c r="AB876" s="219"/>
      <c r="AC876" s="220"/>
    </row>
    <row r="877" spans="1:29" ht="24.95" customHeight="1" x14ac:dyDescent="0.25">
      <c r="A877" s="116" t="s">
        <v>37</v>
      </c>
      <c r="B877" s="117"/>
      <c r="C877" s="114"/>
      <c r="D877" s="115"/>
      <c r="E877" s="172"/>
      <c r="F877" s="173"/>
      <c r="G877" s="174">
        <f>F877-E877</f>
        <v>0</v>
      </c>
      <c r="H877" s="172"/>
      <c r="I877" s="173"/>
      <c r="J877" s="172">
        <f>I877-H877</f>
        <v>0</v>
      </c>
      <c r="K877" s="175"/>
      <c r="L877" s="173"/>
      <c r="M877" s="176">
        <f>L877-K877</f>
        <v>0</v>
      </c>
      <c r="N877" s="175"/>
      <c r="O877" s="173"/>
      <c r="P877" s="177">
        <f>O877-N877</f>
        <v>0</v>
      </c>
      <c r="Q877" s="172"/>
      <c r="R877" s="173"/>
      <c r="S877" s="176">
        <f>R877-Q877</f>
        <v>0</v>
      </c>
      <c r="T877" s="175"/>
      <c r="U877" s="173"/>
      <c r="V877" s="174">
        <f>U877-T877</f>
        <v>0</v>
      </c>
      <c r="W877" s="172"/>
      <c r="X877" s="173"/>
      <c r="Y877" s="54">
        <f>X877-W877</f>
        <v>0</v>
      </c>
      <c r="Z877" s="36">
        <f>(Y877+V877+S877+P877+J877+G877+M877)*24</f>
        <v>0</v>
      </c>
      <c r="AB877" s="219"/>
      <c r="AC877" s="220"/>
    </row>
    <row r="878" spans="1:29" ht="24.95" customHeight="1" thickBot="1" x14ac:dyDescent="0.3">
      <c r="A878" s="84"/>
      <c r="B878" s="85"/>
      <c r="C878" s="86"/>
      <c r="D878" s="87"/>
      <c r="E878" s="122"/>
      <c r="F878" s="216"/>
      <c r="G878" s="58"/>
      <c r="H878" s="128"/>
      <c r="I878" s="120"/>
      <c r="J878" s="58"/>
      <c r="K878" s="121"/>
      <c r="L878" s="120"/>
      <c r="M878" s="58"/>
      <c r="N878" s="121"/>
      <c r="O878" s="120"/>
      <c r="P878" s="62"/>
      <c r="Q878" s="88"/>
      <c r="R878" s="89"/>
      <c r="S878" s="58"/>
      <c r="T878" s="121"/>
      <c r="U878" s="120"/>
      <c r="V878" s="58"/>
      <c r="W878" s="121"/>
      <c r="X878" s="61"/>
      <c r="Y878" s="54"/>
      <c r="Z878" s="36"/>
      <c r="AB878" s="219"/>
      <c r="AC878" s="220"/>
    </row>
    <row r="879" spans="1:29" ht="24.95" customHeight="1" x14ac:dyDescent="0.25">
      <c r="A879" s="116" t="s">
        <v>37</v>
      </c>
      <c r="B879" s="117"/>
      <c r="C879" s="114"/>
      <c r="D879" s="115"/>
      <c r="E879" s="172"/>
      <c r="F879" s="173"/>
      <c r="G879" s="174">
        <f>F879-E879</f>
        <v>0</v>
      </c>
      <c r="H879" s="172"/>
      <c r="I879" s="173"/>
      <c r="J879" s="172">
        <f>I879-H879</f>
        <v>0</v>
      </c>
      <c r="K879" s="175"/>
      <c r="L879" s="173"/>
      <c r="M879" s="176">
        <f>L879-K879</f>
        <v>0</v>
      </c>
      <c r="N879" s="175"/>
      <c r="O879" s="173"/>
      <c r="P879" s="177">
        <f>O879-N879</f>
        <v>0</v>
      </c>
      <c r="Q879" s="172"/>
      <c r="R879" s="173"/>
      <c r="S879" s="176">
        <f>R879-Q879</f>
        <v>0</v>
      </c>
      <c r="T879" s="175"/>
      <c r="U879" s="173"/>
      <c r="V879" s="174">
        <f>U879-T879</f>
        <v>0</v>
      </c>
      <c r="W879" s="172"/>
      <c r="X879" s="173"/>
      <c r="Y879" s="54">
        <f>X879-W879</f>
        <v>0</v>
      </c>
      <c r="Z879" s="36">
        <f>(Y879+V879+S879+P879+J879+G879+M879)*24</f>
        <v>0</v>
      </c>
      <c r="AB879" s="219"/>
      <c r="AC879" s="220"/>
    </row>
    <row r="880" spans="1:29" ht="24.95" customHeight="1" thickBot="1" x14ac:dyDescent="0.3">
      <c r="A880" s="84"/>
      <c r="B880" s="85"/>
      <c r="C880" s="86"/>
      <c r="D880" s="87"/>
      <c r="E880" s="122"/>
      <c r="F880" s="216"/>
      <c r="G880" s="58"/>
      <c r="H880" s="128"/>
      <c r="I880" s="120"/>
      <c r="J880" s="58"/>
      <c r="K880" s="121"/>
      <c r="L880" s="120"/>
      <c r="M880" s="58"/>
      <c r="N880" s="121"/>
      <c r="O880" s="120"/>
      <c r="P880" s="62"/>
      <c r="Q880" s="88"/>
      <c r="R880" s="89"/>
      <c r="S880" s="58"/>
      <c r="T880" s="121"/>
      <c r="U880" s="120"/>
      <c r="V880" s="58"/>
      <c r="W880" s="121"/>
      <c r="X880" s="61"/>
      <c r="Y880" s="54"/>
      <c r="Z880" s="36"/>
      <c r="AB880" s="219"/>
      <c r="AC880" s="220"/>
    </row>
    <row r="881" spans="1:29" ht="24.95" customHeight="1" x14ac:dyDescent="0.25">
      <c r="A881" s="116" t="s">
        <v>37</v>
      </c>
      <c r="B881" s="117"/>
      <c r="C881" s="114"/>
      <c r="D881" s="115"/>
      <c r="E881" s="172"/>
      <c r="F881" s="173"/>
      <c r="G881" s="174">
        <f>F881-E881</f>
        <v>0</v>
      </c>
      <c r="H881" s="172"/>
      <c r="I881" s="173"/>
      <c r="J881" s="172">
        <f>I881-H881</f>
        <v>0</v>
      </c>
      <c r="K881" s="175"/>
      <c r="L881" s="173"/>
      <c r="M881" s="176">
        <f>L881-K881</f>
        <v>0</v>
      </c>
      <c r="N881" s="175"/>
      <c r="O881" s="173"/>
      <c r="P881" s="177">
        <f>O881-N881</f>
        <v>0</v>
      </c>
      <c r="Q881" s="172"/>
      <c r="R881" s="173"/>
      <c r="S881" s="176">
        <f>R881-Q881</f>
        <v>0</v>
      </c>
      <c r="T881" s="175"/>
      <c r="U881" s="173"/>
      <c r="V881" s="174">
        <f>U881-T881</f>
        <v>0</v>
      </c>
      <c r="W881" s="172"/>
      <c r="X881" s="173"/>
      <c r="Y881" s="54">
        <f>X881-W881</f>
        <v>0</v>
      </c>
      <c r="Z881" s="36">
        <f>(Y881+V881+S881+P881+J881+G881+M881)*24</f>
        <v>0</v>
      </c>
      <c r="AB881" s="219"/>
      <c r="AC881" s="220"/>
    </row>
    <row r="882" spans="1:29" ht="24.95" customHeight="1" thickBot="1" x14ac:dyDescent="0.3">
      <c r="A882" s="84"/>
      <c r="B882" s="85"/>
      <c r="C882" s="86"/>
      <c r="D882" s="87"/>
      <c r="E882" s="122"/>
      <c r="F882" s="216"/>
      <c r="G882" s="58"/>
      <c r="H882" s="128"/>
      <c r="I882" s="120"/>
      <c r="J882" s="58"/>
      <c r="K882" s="121"/>
      <c r="L882" s="120"/>
      <c r="M882" s="58"/>
      <c r="N882" s="121"/>
      <c r="O882" s="120"/>
      <c r="P882" s="62"/>
      <c r="Q882" s="88"/>
      <c r="R882" s="89"/>
      <c r="S882" s="58"/>
      <c r="T882" s="121"/>
      <c r="U882" s="120"/>
      <c r="V882" s="58"/>
      <c r="W882" s="121"/>
      <c r="X882" s="61"/>
      <c r="Y882" s="54"/>
      <c r="Z882" s="36"/>
      <c r="AB882" s="219"/>
      <c r="AC882" s="220"/>
    </row>
    <row r="883" spans="1:29" ht="24.95" customHeight="1" x14ac:dyDescent="0.25">
      <c r="A883" s="116" t="s">
        <v>37</v>
      </c>
      <c r="B883" s="117"/>
      <c r="C883" s="114"/>
      <c r="D883" s="115"/>
      <c r="E883" s="172"/>
      <c r="F883" s="173"/>
      <c r="G883" s="174">
        <f>F883-E883</f>
        <v>0</v>
      </c>
      <c r="H883" s="172"/>
      <c r="I883" s="173"/>
      <c r="J883" s="172">
        <f>I883-H883</f>
        <v>0</v>
      </c>
      <c r="K883" s="175"/>
      <c r="L883" s="173"/>
      <c r="M883" s="176">
        <f>L883-K883</f>
        <v>0</v>
      </c>
      <c r="N883" s="175"/>
      <c r="O883" s="173"/>
      <c r="P883" s="177">
        <f>O883-N883</f>
        <v>0</v>
      </c>
      <c r="Q883" s="172"/>
      <c r="R883" s="173"/>
      <c r="S883" s="176">
        <f>R883-Q883</f>
        <v>0</v>
      </c>
      <c r="T883" s="175"/>
      <c r="U883" s="173"/>
      <c r="V883" s="174">
        <f>U883-T883</f>
        <v>0</v>
      </c>
      <c r="W883" s="172"/>
      <c r="X883" s="173"/>
      <c r="Y883" s="54">
        <f>X883-W883</f>
        <v>0</v>
      </c>
      <c r="Z883" s="36">
        <f>(Y883+V883+S883+P883+J883+G883+M883)*24</f>
        <v>0</v>
      </c>
      <c r="AB883" s="219"/>
      <c r="AC883" s="220"/>
    </row>
    <row r="884" spans="1:29" ht="24.95" customHeight="1" thickBot="1" x14ac:dyDescent="0.3">
      <c r="A884" s="84"/>
      <c r="B884" s="85"/>
      <c r="C884" s="86"/>
      <c r="D884" s="87"/>
      <c r="E884" s="122"/>
      <c r="F884" s="216"/>
      <c r="G884" s="58"/>
      <c r="H884" s="128"/>
      <c r="I884" s="120"/>
      <c r="J884" s="58"/>
      <c r="K884" s="121"/>
      <c r="L884" s="120"/>
      <c r="M884" s="58"/>
      <c r="N884" s="121"/>
      <c r="O884" s="120"/>
      <c r="P884" s="62"/>
      <c r="Q884" s="88"/>
      <c r="R884" s="89"/>
      <c r="S884" s="58"/>
      <c r="T884" s="121"/>
      <c r="U884" s="120"/>
      <c r="V884" s="58"/>
      <c r="W884" s="121"/>
      <c r="X884" s="61"/>
      <c r="Y884" s="54"/>
      <c r="Z884" s="36"/>
      <c r="AB884" s="219"/>
      <c r="AC884" s="220"/>
    </row>
    <row r="885" spans="1:29" ht="24.95" customHeight="1" x14ac:dyDescent="0.25">
      <c r="A885" s="34"/>
      <c r="B885" s="123"/>
      <c r="C885" s="124"/>
      <c r="D885" s="125" t="s">
        <v>0</v>
      </c>
      <c r="E885" s="127">
        <f>SUMPRODUCT((E831:E884&gt;=7.25/24)*(E831:E884&lt;=9.49/24))-SUMPRODUCT(--(E831:E884={"CP","FORM","AT","MAT","AM","EM"}))</f>
        <v>0</v>
      </c>
      <c r="F885" s="154"/>
      <c r="G885" s="155"/>
      <c r="H885" s="127">
        <f>SUMPRODUCT((H831:H884&gt;=7.25/24)*(H831:H884&lt;=9.49/24))-SUMPRODUCT(--(H831:H884={"CP","FORM","AT","MAT","AM","EM"}))</f>
        <v>0</v>
      </c>
      <c r="I885" s="155"/>
      <c r="J885" s="155"/>
      <c r="K885" s="127">
        <f>SUMPRODUCT((K831:K884&gt;=7.25/24)*(K831:K884&lt;=9.49/24))-SUMPRODUCT(--(K831:K884={"CP","FORM","AT","MAT","AM","EM"}))</f>
        <v>0</v>
      </c>
      <c r="L885" s="155"/>
      <c r="M885" s="155"/>
      <c r="N885" s="127">
        <f>SUMPRODUCT((N831:N884&gt;=7.25/24)*(N831:N884&lt;=9.49/24))-SUMPRODUCT(--(N831:N884={"CP","FORM","AT","MAT","AM","EM"}))</f>
        <v>0</v>
      </c>
      <c r="O885" s="155"/>
      <c r="P885" s="155"/>
      <c r="Q885" s="127">
        <f>SUMPRODUCT((Q831:Q884&gt;=7.25/24)*(Q831:Q884&lt;=9.49/24))-SUMPRODUCT(--(Q831:Q884={"CP","FORM","AT","MAT","AM","EM"}))</f>
        <v>0</v>
      </c>
      <c r="R885" s="155"/>
      <c r="S885" s="155"/>
      <c r="T885" s="127">
        <f>SUMPRODUCT((T831:T884&gt;=7.25/24)*(T831:T884&lt;=9.49/24))-SUMPRODUCT(--(T831:T884={"CP","FORM","AT","MAT","AM","EM"}))</f>
        <v>0</v>
      </c>
      <c r="U885" s="74"/>
      <c r="V885" s="74"/>
      <c r="W885" s="127">
        <f>SUMPRODUCT((W831:W884&gt;=7.25/24)*(W831:W884&lt;=9.49/24))-SUMPRODUCT(--(W831:W884={"CP","FORM","AT","MAT","AM","EM"}))</f>
        <v>0</v>
      </c>
      <c r="X885" s="155"/>
      <c r="AB885" s="219"/>
      <c r="AC885" s="220"/>
    </row>
    <row r="886" spans="1:29" ht="24.95" customHeight="1" x14ac:dyDescent="0.25">
      <c r="A886" s="34"/>
      <c r="B886" s="123"/>
      <c r="C886" s="124"/>
      <c r="D886" s="126" t="s">
        <v>1</v>
      </c>
      <c r="E886" s="127">
        <f>SUMPRODUCT((E831:E884&gt;=14/24)*(E831:E884&lt;=16/24))-SUMPRODUCT(--(F831:F884={"CP","FORM","AT","MAT","AM","EM"}))</f>
        <v>0</v>
      </c>
      <c r="F886" s="154"/>
      <c r="G886" s="155"/>
      <c r="H886" s="127">
        <f>SUMPRODUCT((H831:H884&gt;=14/24)*(H831:H884&lt;=16/24))-SUMPRODUCT(--(I831:I884={"CP","FORM","AT","MAT","AM","EM"}))</f>
        <v>0</v>
      </c>
      <c r="I886" s="155"/>
      <c r="J886" s="155"/>
      <c r="K886" s="127">
        <f>SUMPRODUCT((K831:K884&gt;=14/24)*(K831:K884&lt;=16/24))-SUMPRODUCT(--(L831:L884={"CP","FORM","AT","MAT","AM","EM"}))</f>
        <v>0</v>
      </c>
      <c r="L886" s="155"/>
      <c r="M886" s="155"/>
      <c r="N886" s="127">
        <f>SUMPRODUCT((N831:N884&gt;=14/24)*(N831:N884&lt;=16/24))-SUMPRODUCT(--(O831:O884={"CP","FORM","AT","MAT","AM","EM"}))</f>
        <v>0</v>
      </c>
      <c r="O886" s="155"/>
      <c r="P886" s="155"/>
      <c r="Q886" s="127">
        <f>SUMPRODUCT((Q831:Q884&gt;=14/24)*(Q831:Q884&lt;=16/24))-SUMPRODUCT(--(R831:R884={"CP","FORM","AT","MAT","AM","EM"}))</f>
        <v>0</v>
      </c>
      <c r="R886" s="155"/>
      <c r="S886" s="155"/>
      <c r="T886" s="127">
        <f>SUMPRODUCT((T831:T884&gt;=14/24)*(T831:T884&lt;=16/24))-SUMPRODUCT(--(U831:U884={"CP","FORM","AT","MAT","AM","EM"}))</f>
        <v>0</v>
      </c>
      <c r="U886" s="155"/>
      <c r="V886" s="155"/>
      <c r="W886" s="127">
        <f>SUMPRODUCT((W831:W884&gt;=14/24)*(W831:W884&lt;=16/24))-SUMPRODUCT(--(X831:X884={"CP","FORM","AT","MAT","AM","EM"}))</f>
        <v>0</v>
      </c>
      <c r="X886" s="155"/>
      <c r="AB886" s="219"/>
      <c r="AC886" s="220"/>
    </row>
    <row r="887" spans="1:29" ht="24.95" customHeight="1" x14ac:dyDescent="0.25">
      <c r="A887" s="33"/>
      <c r="B887" s="33"/>
      <c r="C887" s="33"/>
      <c r="D887" s="33"/>
      <c r="E887" s="33"/>
      <c r="F887" s="33"/>
      <c r="H887" s="33"/>
      <c r="I887" s="33"/>
      <c r="K887" s="33"/>
      <c r="L887" s="33"/>
      <c r="N887" s="33"/>
      <c r="O887" s="33"/>
      <c r="Q887" s="33"/>
      <c r="R887" s="33"/>
      <c r="T887" s="33"/>
      <c r="U887" s="33"/>
      <c r="W887" s="33"/>
      <c r="X887" s="33"/>
      <c r="AB887" s="219"/>
      <c r="AC887" s="220"/>
    </row>
    <row r="888" spans="1:29" ht="24.95" customHeight="1" thickBot="1" x14ac:dyDescent="0.3">
      <c r="A888" s="75" t="s">
        <v>38</v>
      </c>
      <c r="B888" s="34"/>
      <c r="C888" s="34"/>
      <c r="D888" s="34"/>
      <c r="E888" s="34"/>
      <c r="F888" s="34"/>
      <c r="H888" s="34"/>
      <c r="I888" s="34"/>
      <c r="K888" s="34"/>
      <c r="L888" s="34"/>
      <c r="N888" s="34"/>
      <c r="O888" s="34"/>
      <c r="Q888" s="34"/>
      <c r="R888" s="34"/>
      <c r="T888" s="34"/>
      <c r="U888" s="34"/>
      <c r="W888" s="34"/>
      <c r="X888" s="34"/>
      <c r="AB888" s="219"/>
      <c r="AC888" s="220"/>
    </row>
    <row r="889" spans="1:29" ht="24.95" customHeight="1" thickBot="1" x14ac:dyDescent="0.3">
      <c r="A889" s="218">
        <f>A830+1</f>
        <v>38</v>
      </c>
      <c r="B889" s="76" t="s">
        <v>2</v>
      </c>
      <c r="C889" s="76" t="s">
        <v>12</v>
      </c>
      <c r="D889" s="77" t="s">
        <v>4</v>
      </c>
      <c r="E889" s="226">
        <f>W830+1</f>
        <v>41897</v>
      </c>
      <c r="F889" s="227"/>
      <c r="G889" s="55"/>
      <c r="H889" s="226">
        <f>E889+1</f>
        <v>41898</v>
      </c>
      <c r="I889" s="227"/>
      <c r="J889" s="55"/>
      <c r="K889" s="226">
        <f>H889+1</f>
        <v>41899</v>
      </c>
      <c r="L889" s="227"/>
      <c r="M889" s="55"/>
      <c r="N889" s="228">
        <f>K889+1</f>
        <v>41900</v>
      </c>
      <c r="O889" s="229"/>
      <c r="P889" s="55"/>
      <c r="Q889" s="226">
        <f>N889+1</f>
        <v>41901</v>
      </c>
      <c r="R889" s="227"/>
      <c r="S889" s="55"/>
      <c r="T889" s="226">
        <f>Q889+1</f>
        <v>41902</v>
      </c>
      <c r="U889" s="227"/>
      <c r="V889" s="55"/>
      <c r="W889" s="226">
        <f>T889+1</f>
        <v>41903</v>
      </c>
      <c r="X889" s="227"/>
      <c r="Y889" s="51"/>
      <c r="Z889" s="37" t="s">
        <v>29</v>
      </c>
      <c r="AA889" s="220">
        <f>A889</f>
        <v>38</v>
      </c>
      <c r="AB889" s="220">
        <f>AA889+2</f>
        <v>40</v>
      </c>
      <c r="AC889" s="220">
        <f>AC830+1</f>
        <v>16</v>
      </c>
    </row>
    <row r="890" spans="1:29" ht="24.95" customHeight="1" x14ac:dyDescent="0.25">
      <c r="A890" s="78" t="s">
        <v>40</v>
      </c>
      <c r="B890" s="79" t="s">
        <v>13</v>
      </c>
      <c r="C890" s="80">
        <v>37</v>
      </c>
      <c r="D890" s="81">
        <v>1</v>
      </c>
      <c r="E890" s="172"/>
      <c r="F890" s="173"/>
      <c r="G890" s="169">
        <f>F890-E890</f>
        <v>0</v>
      </c>
      <c r="H890" s="163"/>
      <c r="I890" s="164"/>
      <c r="J890" s="163">
        <f>I890-H890</f>
        <v>0</v>
      </c>
      <c r="K890" s="156"/>
      <c r="L890" s="164"/>
      <c r="M890" s="170">
        <f>L890-K890</f>
        <v>0</v>
      </c>
      <c r="N890" s="156"/>
      <c r="O890" s="156"/>
      <c r="P890" s="171">
        <f>O890-N890</f>
        <v>0</v>
      </c>
      <c r="Q890" s="163"/>
      <c r="R890" s="164"/>
      <c r="S890" s="170">
        <f>R890-Q890</f>
        <v>0</v>
      </c>
      <c r="T890" s="156"/>
      <c r="U890" s="164"/>
      <c r="V890" s="169">
        <f>U890-T890</f>
        <v>0</v>
      </c>
      <c r="W890" s="163"/>
      <c r="X890" s="164"/>
      <c r="Y890" s="53">
        <f>X890-W890</f>
        <v>0</v>
      </c>
      <c r="Z890" s="36">
        <f>(Y890+V890+S890+P890+J890+G890+M890)*24</f>
        <v>0</v>
      </c>
      <c r="AB890" s="219"/>
      <c r="AC890" s="220"/>
    </row>
    <row r="891" spans="1:29" ht="24.95" customHeight="1" thickBot="1" x14ac:dyDescent="0.3">
      <c r="A891" s="84"/>
      <c r="B891" s="85"/>
      <c r="C891" s="86"/>
      <c r="D891" s="87"/>
      <c r="E891" s="157"/>
      <c r="F891" s="158"/>
      <c r="G891" s="159"/>
      <c r="H891" s="157"/>
      <c r="I891" s="158"/>
      <c r="J891" s="157"/>
      <c r="K891" s="160"/>
      <c r="L891" s="158"/>
      <c r="M891" s="161"/>
      <c r="N891" s="160"/>
      <c r="O891" s="160"/>
      <c r="P891" s="162"/>
      <c r="Q891" s="157"/>
      <c r="R891" s="158"/>
      <c r="S891" s="161"/>
      <c r="T891" s="160"/>
      <c r="U891" s="158"/>
      <c r="V891" s="159"/>
      <c r="W891" s="157"/>
      <c r="X891" s="158"/>
      <c r="Y891" s="54"/>
      <c r="Z891" s="36"/>
      <c r="AB891" s="219"/>
      <c r="AC891" s="220"/>
    </row>
    <row r="892" spans="1:29" ht="24.95" customHeight="1" thickBot="1" x14ac:dyDescent="0.3">
      <c r="A892" s="91" t="s">
        <v>35</v>
      </c>
      <c r="B892" s="92" t="s">
        <v>10</v>
      </c>
      <c r="C892" s="93">
        <v>37</v>
      </c>
      <c r="D892" s="94">
        <v>1</v>
      </c>
      <c r="E892" s="163"/>
      <c r="F892" s="164"/>
      <c r="G892" s="169">
        <f>F892-E892</f>
        <v>0</v>
      </c>
      <c r="H892" s="163"/>
      <c r="I892" s="164"/>
      <c r="J892" s="163">
        <f>I892-H892</f>
        <v>0</v>
      </c>
      <c r="K892" s="156"/>
      <c r="L892" s="156"/>
      <c r="M892" s="169">
        <f>L892-K892</f>
        <v>0</v>
      </c>
      <c r="N892" s="172"/>
      <c r="O892" s="210"/>
      <c r="P892" s="171">
        <f>O892-N892</f>
        <v>0</v>
      </c>
      <c r="Q892" s="163"/>
      <c r="R892" s="164"/>
      <c r="S892" s="170">
        <f>R892-Q892</f>
        <v>0</v>
      </c>
      <c r="T892" s="156"/>
      <c r="U892" s="164"/>
      <c r="V892" s="181">
        <f>U892-T892</f>
        <v>0</v>
      </c>
      <c r="W892" s="172"/>
      <c r="X892" s="173"/>
      <c r="Y892" s="54">
        <f>X892-W892</f>
        <v>0</v>
      </c>
      <c r="Z892" s="36">
        <f>(Y892+V892+S892+P892+J892+G892+M892)*24</f>
        <v>0</v>
      </c>
      <c r="AB892" s="219"/>
      <c r="AC892" s="220"/>
    </row>
    <row r="893" spans="1:29" ht="24.95" customHeight="1" thickBot="1" x14ac:dyDescent="0.3">
      <c r="A893" s="84"/>
      <c r="B893" s="85"/>
      <c r="C893" s="86"/>
      <c r="D893" s="87"/>
      <c r="E893" s="157"/>
      <c r="F893" s="158"/>
      <c r="G893" s="165"/>
      <c r="H893" s="157"/>
      <c r="I893" s="158"/>
      <c r="J893" s="157"/>
      <c r="K893" s="160"/>
      <c r="L893" s="160"/>
      <c r="M893" s="159"/>
      <c r="N893" s="157"/>
      <c r="O893" s="211"/>
      <c r="P893" s="162"/>
      <c r="Q893" s="157"/>
      <c r="R893" s="158"/>
      <c r="S893" s="161"/>
      <c r="T893" s="160"/>
      <c r="U893" s="158"/>
      <c r="V893" s="166"/>
      <c r="W893" s="167"/>
      <c r="X893" s="168"/>
      <c r="Y893" s="54"/>
      <c r="Z893" s="36"/>
      <c r="AB893" s="219"/>
      <c r="AC893" s="220"/>
    </row>
    <row r="894" spans="1:29" ht="24.95" customHeight="1" x14ac:dyDescent="0.25">
      <c r="A894" s="96" t="s">
        <v>41</v>
      </c>
      <c r="B894" s="79" t="s">
        <v>22</v>
      </c>
      <c r="C894" s="97">
        <v>37</v>
      </c>
      <c r="D894" s="98">
        <v>1</v>
      </c>
      <c r="E894" s="175"/>
      <c r="F894" s="173"/>
      <c r="G894" s="174">
        <f>F894-E894</f>
        <v>0</v>
      </c>
      <c r="H894" s="172"/>
      <c r="I894" s="173"/>
      <c r="J894" s="172">
        <f>I894-H894</f>
        <v>0</v>
      </c>
      <c r="K894" s="175"/>
      <c r="L894" s="173"/>
      <c r="M894" s="176">
        <f>L894-K894</f>
        <v>0</v>
      </c>
      <c r="N894" s="175"/>
      <c r="O894" s="175"/>
      <c r="P894" s="177">
        <f>O894-N894</f>
        <v>0</v>
      </c>
      <c r="Q894" s="172"/>
      <c r="R894" s="173"/>
      <c r="S894" s="176">
        <f>R894-Q894</f>
        <v>0</v>
      </c>
      <c r="T894" s="175"/>
      <c r="U894" s="173"/>
      <c r="V894" s="174">
        <f>U894-T894</f>
        <v>0</v>
      </c>
      <c r="W894" s="172"/>
      <c r="X894" s="173"/>
      <c r="Y894" s="54">
        <f>X894-W894</f>
        <v>0</v>
      </c>
      <c r="Z894" s="36">
        <f>(Y894+V894+S894+P894+J894+G894+M894)*24</f>
        <v>0</v>
      </c>
      <c r="AB894" s="219"/>
      <c r="AC894" s="220"/>
    </row>
    <row r="895" spans="1:29" ht="24.95" customHeight="1" thickBot="1" x14ac:dyDescent="0.3">
      <c r="A895" s="84"/>
      <c r="B895" s="85"/>
      <c r="C895" s="86"/>
      <c r="D895" s="87"/>
      <c r="E895" s="160"/>
      <c r="F895" s="158"/>
      <c r="G895" s="159"/>
      <c r="H895" s="157"/>
      <c r="I895" s="158"/>
      <c r="J895" s="157"/>
      <c r="K895" s="160"/>
      <c r="L895" s="158"/>
      <c r="M895" s="161"/>
      <c r="N895" s="160"/>
      <c r="O895" s="160"/>
      <c r="P895" s="162"/>
      <c r="Q895" s="157"/>
      <c r="R895" s="158"/>
      <c r="S895" s="161"/>
      <c r="T895" s="160"/>
      <c r="U895" s="158"/>
      <c r="V895" s="159"/>
      <c r="W895" s="157"/>
      <c r="X895" s="158"/>
      <c r="Y895" s="54"/>
      <c r="Z895" s="36"/>
      <c r="AB895" s="219"/>
      <c r="AC895" s="220"/>
    </row>
    <row r="896" spans="1:29" ht="24.95" customHeight="1" x14ac:dyDescent="0.25">
      <c r="A896" s="78" t="s">
        <v>42</v>
      </c>
      <c r="B896" s="99" t="s">
        <v>13</v>
      </c>
      <c r="C896" s="80">
        <v>37</v>
      </c>
      <c r="D896" s="81">
        <v>1</v>
      </c>
      <c r="E896" s="172"/>
      <c r="F896" s="173"/>
      <c r="G896" s="174">
        <f>F896-E896</f>
        <v>0</v>
      </c>
      <c r="H896" s="172"/>
      <c r="I896" s="173"/>
      <c r="J896" s="172">
        <f>I896-H896</f>
        <v>0</v>
      </c>
      <c r="K896" s="175"/>
      <c r="L896" s="173"/>
      <c r="M896" s="176">
        <f>L896-K896</f>
        <v>0</v>
      </c>
      <c r="N896" s="175"/>
      <c r="O896" s="212"/>
      <c r="P896" s="177">
        <f>O896-N896</f>
        <v>0</v>
      </c>
      <c r="Q896" s="172"/>
      <c r="R896" s="173"/>
      <c r="S896" s="176">
        <f>R896-Q896</f>
        <v>0</v>
      </c>
      <c r="T896" s="175"/>
      <c r="U896" s="173"/>
      <c r="V896" s="174">
        <f>U896-T896</f>
        <v>0</v>
      </c>
      <c r="W896" s="172"/>
      <c r="X896" s="173"/>
      <c r="Y896" s="54">
        <f>X896-W896</f>
        <v>0</v>
      </c>
      <c r="Z896" s="36">
        <f>(Y896+V896+S896+P896+J896+G896+M896)*24</f>
        <v>0</v>
      </c>
      <c r="AB896" s="219"/>
      <c r="AC896" s="220"/>
    </row>
    <row r="897" spans="1:29" ht="24.95" customHeight="1" thickBot="1" x14ac:dyDescent="0.3">
      <c r="A897" s="84"/>
      <c r="B897" s="85"/>
      <c r="C897" s="86"/>
      <c r="D897" s="87"/>
      <c r="E897" s="157"/>
      <c r="F897" s="158"/>
      <c r="G897" s="159"/>
      <c r="H897" s="157"/>
      <c r="I897" s="158"/>
      <c r="J897" s="157"/>
      <c r="K897" s="160"/>
      <c r="L897" s="158"/>
      <c r="M897" s="161"/>
      <c r="N897" s="160"/>
      <c r="O897" s="211"/>
      <c r="P897" s="162"/>
      <c r="Q897" s="157"/>
      <c r="R897" s="158"/>
      <c r="S897" s="161"/>
      <c r="T897" s="160"/>
      <c r="U897" s="158"/>
      <c r="V897" s="159"/>
      <c r="W897" s="157"/>
      <c r="X897" s="158"/>
      <c r="Y897" s="54"/>
      <c r="Z897" s="36"/>
      <c r="AB897" s="219"/>
      <c r="AC897" s="220"/>
    </row>
    <row r="898" spans="1:29" ht="24.95" customHeight="1" x14ac:dyDescent="0.25">
      <c r="A898" s="100" t="s">
        <v>43</v>
      </c>
      <c r="B898" s="101" t="s">
        <v>3</v>
      </c>
      <c r="C898" s="102">
        <v>37</v>
      </c>
      <c r="D898" s="103">
        <v>1</v>
      </c>
      <c r="E898" s="163"/>
      <c r="F898" s="164"/>
      <c r="G898" s="169">
        <f>F898-E898</f>
        <v>0</v>
      </c>
      <c r="H898" s="163"/>
      <c r="I898" s="164"/>
      <c r="J898" s="163">
        <f>I898-H898</f>
        <v>0</v>
      </c>
      <c r="K898" s="156"/>
      <c r="L898" s="164"/>
      <c r="M898" s="170">
        <f>L898-K898</f>
        <v>0</v>
      </c>
      <c r="N898" s="156"/>
      <c r="O898" s="156"/>
      <c r="P898" s="171">
        <f>O898-N898</f>
        <v>0</v>
      </c>
      <c r="Q898" s="163"/>
      <c r="R898" s="164"/>
      <c r="S898" s="170">
        <f>R898-Q898</f>
        <v>0</v>
      </c>
      <c r="T898" s="156"/>
      <c r="U898" s="164"/>
      <c r="V898" s="169">
        <f>U898-T898</f>
        <v>0</v>
      </c>
      <c r="W898" s="163"/>
      <c r="X898" s="164"/>
      <c r="Y898" s="54">
        <f>X898-W898</f>
        <v>0</v>
      </c>
      <c r="Z898" s="36">
        <f>(Y898+V898+S898+P898+J898+G898+M898)*24</f>
        <v>0</v>
      </c>
      <c r="AB898" s="219"/>
      <c r="AC898" s="220"/>
    </row>
    <row r="899" spans="1:29" ht="24.95" customHeight="1" thickBot="1" x14ac:dyDescent="0.3">
      <c r="A899" s="84"/>
      <c r="B899" s="85"/>
      <c r="C899" s="86"/>
      <c r="D899" s="87"/>
      <c r="E899" s="157"/>
      <c r="F899" s="158"/>
      <c r="G899" s="159"/>
      <c r="H899" s="157"/>
      <c r="I899" s="158"/>
      <c r="J899" s="157"/>
      <c r="K899" s="160"/>
      <c r="L899" s="158"/>
      <c r="M899" s="161"/>
      <c r="N899" s="160"/>
      <c r="O899" s="160"/>
      <c r="P899" s="162"/>
      <c r="Q899" s="157"/>
      <c r="R899" s="158"/>
      <c r="S899" s="161"/>
      <c r="T899" s="160"/>
      <c r="U899" s="158"/>
      <c r="V899" s="159"/>
      <c r="W899" s="157"/>
      <c r="X899" s="158"/>
      <c r="Y899" s="54"/>
      <c r="Z899" s="36"/>
      <c r="AB899" s="219"/>
      <c r="AC899" s="220"/>
    </row>
    <row r="900" spans="1:29" ht="24.95" customHeight="1" x14ac:dyDescent="0.25">
      <c r="A900" s="100" t="s">
        <v>44</v>
      </c>
      <c r="B900" s="101" t="s">
        <v>24</v>
      </c>
      <c r="C900" s="102">
        <v>37</v>
      </c>
      <c r="D900" s="103">
        <v>1</v>
      </c>
      <c r="E900" s="172"/>
      <c r="F900" s="173"/>
      <c r="G900" s="174">
        <f>F900-E900</f>
        <v>0</v>
      </c>
      <c r="H900" s="172"/>
      <c r="I900" s="173"/>
      <c r="J900" s="172">
        <f>I900-H900</f>
        <v>0</v>
      </c>
      <c r="K900" s="163"/>
      <c r="L900" s="164"/>
      <c r="M900" s="176">
        <f>L900-K900</f>
        <v>0</v>
      </c>
      <c r="N900" s="175"/>
      <c r="O900" s="175"/>
      <c r="P900" s="177">
        <f>O900-N900</f>
        <v>0</v>
      </c>
      <c r="Q900" s="163"/>
      <c r="R900" s="164"/>
      <c r="S900" s="176">
        <f>R900-Q900</f>
        <v>0</v>
      </c>
      <c r="T900" s="156"/>
      <c r="U900" s="164"/>
      <c r="V900" s="174">
        <f>U900-T900</f>
        <v>0</v>
      </c>
      <c r="W900" s="172"/>
      <c r="X900" s="173"/>
      <c r="Y900" s="54">
        <f>X900-W900</f>
        <v>0</v>
      </c>
      <c r="Z900" s="36">
        <f>(Y900+V900+S900+P900+J900+G900+M900)*24</f>
        <v>0</v>
      </c>
      <c r="AB900" s="219"/>
      <c r="AC900" s="220"/>
    </row>
    <row r="901" spans="1:29" ht="24.95" customHeight="1" thickBot="1" x14ac:dyDescent="0.3">
      <c r="A901" s="104" t="s">
        <v>25</v>
      </c>
      <c r="B901" s="85"/>
      <c r="C901" s="86"/>
      <c r="D901" s="87"/>
      <c r="E901" s="157"/>
      <c r="F901" s="158"/>
      <c r="G901" s="159"/>
      <c r="H901" s="157"/>
      <c r="I901" s="158"/>
      <c r="J901" s="157"/>
      <c r="K901" s="160"/>
      <c r="L901" s="158"/>
      <c r="M901" s="161"/>
      <c r="N901" s="160"/>
      <c r="O901" s="160"/>
      <c r="P901" s="162"/>
      <c r="Q901" s="157"/>
      <c r="R901" s="158"/>
      <c r="S901" s="161"/>
      <c r="T901" s="160"/>
      <c r="U901" s="158"/>
      <c r="V901" s="178"/>
      <c r="W901" s="157"/>
      <c r="X901" s="158"/>
      <c r="Y901" s="54"/>
      <c r="Z901" s="36"/>
      <c r="AB901" s="219"/>
      <c r="AC901" s="220"/>
    </row>
    <row r="902" spans="1:29" ht="24.95" customHeight="1" x14ac:dyDescent="0.25">
      <c r="A902" s="78" t="s">
        <v>45</v>
      </c>
      <c r="B902" s="99" t="s">
        <v>10</v>
      </c>
      <c r="C902" s="80">
        <v>37</v>
      </c>
      <c r="D902" s="81">
        <v>1</v>
      </c>
      <c r="E902" s="163"/>
      <c r="F902" s="164"/>
      <c r="G902" s="169">
        <f>F902-E902</f>
        <v>0</v>
      </c>
      <c r="H902" s="163"/>
      <c r="I902" s="164"/>
      <c r="J902" s="163">
        <f>I902-H902</f>
        <v>0</v>
      </c>
      <c r="K902" s="163"/>
      <c r="L902" s="164"/>
      <c r="M902" s="170">
        <f>L902-K902</f>
        <v>0</v>
      </c>
      <c r="N902" s="163"/>
      <c r="O902" s="164"/>
      <c r="P902" s="171">
        <f>O902-N902</f>
        <v>0</v>
      </c>
      <c r="Q902" s="163"/>
      <c r="R902" s="164"/>
      <c r="S902" s="170">
        <f>R902-Q902</f>
        <v>0</v>
      </c>
      <c r="T902" s="156"/>
      <c r="U902" s="164"/>
      <c r="V902" s="169">
        <f>U902-T902</f>
        <v>0</v>
      </c>
      <c r="W902" s="163"/>
      <c r="X902" s="164"/>
      <c r="Y902" s="54">
        <f>X902-W902</f>
        <v>0</v>
      </c>
      <c r="Z902" s="36">
        <f>(Y902+V902+S902+P902+J902+G902+M902)*24</f>
        <v>0</v>
      </c>
      <c r="AB902" s="219"/>
      <c r="AC902" s="220"/>
    </row>
    <row r="903" spans="1:29" ht="24.95" customHeight="1" thickBot="1" x14ac:dyDescent="0.3">
      <c r="A903" s="84"/>
      <c r="B903" s="85"/>
      <c r="C903" s="86"/>
      <c r="D903" s="87"/>
      <c r="E903" s="213"/>
      <c r="F903" s="158"/>
      <c r="G903" s="159"/>
      <c r="H903" s="213"/>
      <c r="I903" s="158"/>
      <c r="J903" s="157"/>
      <c r="K903" s="213"/>
      <c r="L903" s="158"/>
      <c r="M903" s="161"/>
      <c r="N903" s="213"/>
      <c r="O903" s="158"/>
      <c r="P903" s="162"/>
      <c r="Q903" s="160"/>
      <c r="R903" s="158"/>
      <c r="S903" s="161"/>
      <c r="T903" s="160"/>
      <c r="U903" s="158"/>
      <c r="V903" s="159"/>
      <c r="W903" s="157"/>
      <c r="X903" s="158"/>
      <c r="Y903" s="54"/>
      <c r="Z903" s="36"/>
      <c r="AB903" s="219"/>
      <c r="AC903" s="220"/>
    </row>
    <row r="904" spans="1:29" ht="24.95" customHeight="1" x14ac:dyDescent="0.25">
      <c r="A904" s="78" t="s">
        <v>46</v>
      </c>
      <c r="B904" s="99" t="s">
        <v>10</v>
      </c>
      <c r="C904" s="80">
        <v>37</v>
      </c>
      <c r="D904" s="98">
        <v>1</v>
      </c>
      <c r="E904" s="163"/>
      <c r="F904" s="164"/>
      <c r="G904" s="169">
        <f>F904-E904</f>
        <v>0</v>
      </c>
      <c r="H904" s="163"/>
      <c r="I904" s="164"/>
      <c r="J904" s="163">
        <f>I904-H904</f>
        <v>0</v>
      </c>
      <c r="K904" s="156"/>
      <c r="L904" s="164"/>
      <c r="M904" s="170">
        <f>L904-K904</f>
        <v>0</v>
      </c>
      <c r="N904" s="156"/>
      <c r="O904" s="210"/>
      <c r="P904" s="171">
        <f>O904-N904</f>
        <v>0</v>
      </c>
      <c r="Q904" s="163"/>
      <c r="R904" s="164"/>
      <c r="S904" s="170">
        <f>R904-Q904</f>
        <v>0</v>
      </c>
      <c r="T904" s="156"/>
      <c r="U904" s="164"/>
      <c r="V904" s="169">
        <f>U904-T904</f>
        <v>0</v>
      </c>
      <c r="W904" s="163"/>
      <c r="X904" s="164"/>
      <c r="Y904" s="54">
        <f>X904-W904</f>
        <v>0</v>
      </c>
      <c r="Z904" s="36">
        <f>(Y904+V904+S904+P904+J904+G904+M904)*24</f>
        <v>0</v>
      </c>
      <c r="AB904" s="219"/>
      <c r="AC904" s="220"/>
    </row>
    <row r="905" spans="1:29" ht="24.95" customHeight="1" thickBot="1" x14ac:dyDescent="0.3">
      <c r="A905" s="84"/>
      <c r="B905" s="85"/>
      <c r="C905" s="86"/>
      <c r="D905" s="87"/>
      <c r="E905" s="157"/>
      <c r="F905" s="158"/>
      <c r="G905" s="159"/>
      <c r="H905" s="157"/>
      <c r="I905" s="158"/>
      <c r="J905" s="157"/>
      <c r="K905" s="160"/>
      <c r="L905" s="158"/>
      <c r="M905" s="161"/>
      <c r="N905" s="160"/>
      <c r="O905" s="211"/>
      <c r="P905" s="162"/>
      <c r="Q905" s="157"/>
      <c r="R905" s="158"/>
      <c r="S905" s="161"/>
      <c r="T905" s="160"/>
      <c r="U905" s="158"/>
      <c r="V905" s="159"/>
      <c r="W905" s="157"/>
      <c r="X905" s="158"/>
      <c r="Y905" s="54"/>
      <c r="Z905" s="36"/>
      <c r="AB905" s="219"/>
      <c r="AC905" s="220"/>
    </row>
    <row r="906" spans="1:29" ht="24.95" customHeight="1" x14ac:dyDescent="0.25">
      <c r="A906" s="105" t="s">
        <v>47</v>
      </c>
      <c r="B906" s="106" t="s">
        <v>21</v>
      </c>
      <c r="C906" s="107">
        <v>37</v>
      </c>
      <c r="D906" s="108">
        <v>0.5</v>
      </c>
      <c r="E906" s="163"/>
      <c r="F906" s="164"/>
      <c r="G906" s="169">
        <f>F906-E906</f>
        <v>0</v>
      </c>
      <c r="H906" s="163"/>
      <c r="I906" s="164"/>
      <c r="J906" s="163">
        <f>I906-H906</f>
        <v>0</v>
      </c>
      <c r="K906" s="175"/>
      <c r="L906" s="173"/>
      <c r="M906" s="170">
        <f>L906-K906</f>
        <v>0</v>
      </c>
      <c r="N906" s="156"/>
      <c r="O906" s="210"/>
      <c r="P906" s="171">
        <f>O906-N906</f>
        <v>0</v>
      </c>
      <c r="Q906" s="163"/>
      <c r="R906" s="164"/>
      <c r="S906" s="170">
        <f>R906-Q906</f>
        <v>0</v>
      </c>
      <c r="T906" s="175"/>
      <c r="U906" s="173"/>
      <c r="V906" s="174">
        <f>U906-T906</f>
        <v>0</v>
      </c>
      <c r="W906" s="172"/>
      <c r="X906" s="173"/>
      <c r="Y906" s="54">
        <f>X906-W906</f>
        <v>0</v>
      </c>
      <c r="Z906" s="36">
        <f>(Y906+V906+S906+P906+J906+G906+M906)*24</f>
        <v>0</v>
      </c>
      <c r="AB906" s="219"/>
      <c r="AC906" s="220"/>
    </row>
    <row r="907" spans="1:29" ht="24.95" customHeight="1" thickBot="1" x14ac:dyDescent="0.3">
      <c r="A907" s="109" t="s">
        <v>23</v>
      </c>
      <c r="B907" s="85"/>
      <c r="C907" s="110"/>
      <c r="D907" s="87"/>
      <c r="E907" s="157"/>
      <c r="F907" s="158"/>
      <c r="G907" s="159"/>
      <c r="H907" s="214"/>
      <c r="I907" s="158"/>
      <c r="J907" s="157"/>
      <c r="K907" s="157"/>
      <c r="L907" s="158"/>
      <c r="M907" s="161"/>
      <c r="N907" s="157"/>
      <c r="O907" s="211"/>
      <c r="P907" s="162"/>
      <c r="Q907" s="214"/>
      <c r="R907" s="158"/>
      <c r="S907" s="161"/>
      <c r="T907" s="160"/>
      <c r="U907" s="158"/>
      <c r="V907" s="159"/>
      <c r="W907" s="157"/>
      <c r="X907" s="158"/>
      <c r="Y907" s="54"/>
      <c r="Z907" s="36"/>
      <c r="AB907" s="219"/>
      <c r="AC907" s="220"/>
    </row>
    <row r="908" spans="1:29" ht="24.95" customHeight="1" x14ac:dyDescent="0.25">
      <c r="A908" s="78" t="s">
        <v>48</v>
      </c>
      <c r="B908" s="99" t="s">
        <v>13</v>
      </c>
      <c r="C908" s="80">
        <v>37</v>
      </c>
      <c r="D908" s="81">
        <v>0.75</v>
      </c>
      <c r="E908" s="163"/>
      <c r="F908" s="164"/>
      <c r="G908" s="169">
        <f>F908-E908</f>
        <v>0</v>
      </c>
      <c r="H908" s="156"/>
      <c r="I908" s="164"/>
      <c r="J908" s="163">
        <f>I908-H908</f>
        <v>0</v>
      </c>
      <c r="K908" s="156"/>
      <c r="L908" s="164"/>
      <c r="M908" s="170">
        <f>L908-K908</f>
        <v>0</v>
      </c>
      <c r="N908" s="156"/>
      <c r="O908" s="156"/>
      <c r="P908" s="171">
        <f>O908-N908</f>
        <v>0</v>
      </c>
      <c r="Q908" s="163"/>
      <c r="R908" s="164"/>
      <c r="S908" s="170">
        <f>R908-Q908</f>
        <v>0</v>
      </c>
      <c r="T908" s="156"/>
      <c r="U908" s="164"/>
      <c r="V908" s="169">
        <f>U908-T908</f>
        <v>0</v>
      </c>
      <c r="W908" s="163"/>
      <c r="X908" s="164"/>
      <c r="Y908" s="54">
        <f>X908-W908</f>
        <v>0</v>
      </c>
      <c r="Z908" s="36">
        <f>(Y908+V908+S908+P908+J908+G908+M908)*24</f>
        <v>0</v>
      </c>
      <c r="AB908" s="219"/>
      <c r="AC908" s="220"/>
    </row>
    <row r="909" spans="1:29" ht="24.95" customHeight="1" thickBot="1" x14ac:dyDescent="0.3">
      <c r="A909" s="84"/>
      <c r="B909" s="85"/>
      <c r="C909" s="86"/>
      <c r="D909" s="87"/>
      <c r="E909" s="157"/>
      <c r="F909" s="158"/>
      <c r="G909" s="159"/>
      <c r="H909" s="160"/>
      <c r="I909" s="158"/>
      <c r="J909" s="157"/>
      <c r="K909" s="160"/>
      <c r="L909" s="158"/>
      <c r="M909" s="161"/>
      <c r="N909" s="160"/>
      <c r="O909" s="160"/>
      <c r="P909" s="162"/>
      <c r="Q909" s="160"/>
      <c r="R909" s="158"/>
      <c r="S909" s="161"/>
      <c r="T909" s="160"/>
      <c r="U909" s="158"/>
      <c r="V909" s="159"/>
      <c r="W909" s="157"/>
      <c r="X909" s="158"/>
      <c r="Y909" s="54"/>
      <c r="Z909" s="36"/>
      <c r="AB909" s="219"/>
      <c r="AC909" s="220"/>
    </row>
    <row r="910" spans="1:29" ht="24.95" customHeight="1" x14ac:dyDescent="0.25">
      <c r="A910" s="111" t="s">
        <v>49</v>
      </c>
      <c r="B910" s="79" t="s">
        <v>10</v>
      </c>
      <c r="C910" s="97">
        <v>37</v>
      </c>
      <c r="D910" s="98">
        <v>1</v>
      </c>
      <c r="E910" s="163"/>
      <c r="F910" s="164"/>
      <c r="G910" s="169">
        <f>F910-E910</f>
        <v>0</v>
      </c>
      <c r="H910" s="163"/>
      <c r="I910" s="164"/>
      <c r="J910" s="163">
        <f>I910-H910</f>
        <v>0</v>
      </c>
      <c r="K910" s="156"/>
      <c r="L910" s="164"/>
      <c r="M910" s="170">
        <f>L910-K910</f>
        <v>0</v>
      </c>
      <c r="N910" s="156"/>
      <c r="O910" s="156"/>
      <c r="P910" s="171">
        <f>O910-N910</f>
        <v>0</v>
      </c>
      <c r="Q910" s="163"/>
      <c r="R910" s="164"/>
      <c r="S910" s="170">
        <f>R910-Q910</f>
        <v>0</v>
      </c>
      <c r="T910" s="156"/>
      <c r="U910" s="164"/>
      <c r="V910" s="169">
        <f>U910-T910</f>
        <v>0</v>
      </c>
      <c r="W910" s="163"/>
      <c r="X910" s="164"/>
      <c r="Y910" s="54">
        <f>X910-W910</f>
        <v>0</v>
      </c>
      <c r="Z910" s="36">
        <f>(Y910+V910+S910+P910+J910+G910+M910)*24</f>
        <v>0</v>
      </c>
      <c r="AB910" s="219"/>
      <c r="AC910" s="220"/>
    </row>
    <row r="911" spans="1:29" ht="24.95" customHeight="1" thickBot="1" x14ac:dyDescent="0.3">
      <c r="A911" s="109"/>
      <c r="B911" s="85"/>
      <c r="C911" s="110"/>
      <c r="D911" s="87"/>
      <c r="E911" s="157"/>
      <c r="F911" s="158"/>
      <c r="G911" s="159"/>
      <c r="H911" s="157"/>
      <c r="I911" s="158"/>
      <c r="J911" s="157"/>
      <c r="K911" s="160"/>
      <c r="L911" s="158"/>
      <c r="M911" s="161"/>
      <c r="N911" s="160"/>
      <c r="O911" s="160"/>
      <c r="P911" s="162"/>
      <c r="Q911" s="157"/>
      <c r="R911" s="158"/>
      <c r="S911" s="161"/>
      <c r="T911" s="160"/>
      <c r="U911" s="158"/>
      <c r="V911" s="159"/>
      <c r="W911" s="160"/>
      <c r="X911" s="158"/>
      <c r="Y911" s="54"/>
      <c r="Z911" s="36"/>
      <c r="AB911" s="219"/>
      <c r="AC911" s="220"/>
    </row>
    <row r="912" spans="1:29" ht="24.95" customHeight="1" x14ac:dyDescent="0.25">
      <c r="A912" s="78" t="s">
        <v>50</v>
      </c>
      <c r="B912" s="99" t="s">
        <v>13</v>
      </c>
      <c r="C912" s="80">
        <v>37</v>
      </c>
      <c r="D912" s="81">
        <v>1</v>
      </c>
      <c r="E912" s="172"/>
      <c r="F912" s="173"/>
      <c r="G912" s="174">
        <f>F912-E912</f>
        <v>0</v>
      </c>
      <c r="H912" s="172"/>
      <c r="I912" s="173"/>
      <c r="J912" s="172">
        <f>I912-H912</f>
        <v>0</v>
      </c>
      <c r="K912" s="175"/>
      <c r="L912" s="173"/>
      <c r="M912" s="176">
        <f>L912-K912</f>
        <v>0</v>
      </c>
      <c r="N912" s="175"/>
      <c r="O912" s="212"/>
      <c r="P912" s="177">
        <f>O912-N912</f>
        <v>0</v>
      </c>
      <c r="Q912" s="172"/>
      <c r="R912" s="173"/>
      <c r="S912" s="176">
        <f>R912-Q912</f>
        <v>0</v>
      </c>
      <c r="T912" s="175"/>
      <c r="U912" s="173"/>
      <c r="V912" s="174">
        <f>U912-T912</f>
        <v>0</v>
      </c>
      <c r="W912" s="172"/>
      <c r="X912" s="173"/>
      <c r="Y912" s="54">
        <f>X912-W912</f>
        <v>0</v>
      </c>
      <c r="Z912" s="36">
        <f>(Y912+V912+S912+P912+J912+G912+M912)*24</f>
        <v>0</v>
      </c>
      <c r="AB912" s="219"/>
      <c r="AC912" s="220"/>
    </row>
    <row r="913" spans="1:29" ht="24.95" customHeight="1" thickBot="1" x14ac:dyDescent="0.3">
      <c r="A913" s="84"/>
      <c r="B913" s="85"/>
      <c r="C913" s="86"/>
      <c r="D913" s="87"/>
      <c r="E913" s="157"/>
      <c r="F913" s="158"/>
      <c r="G913" s="159"/>
      <c r="H913" s="157"/>
      <c r="I913" s="158"/>
      <c r="J913" s="157"/>
      <c r="K913" s="160"/>
      <c r="L913" s="158"/>
      <c r="M913" s="161"/>
      <c r="N913" s="160"/>
      <c r="O913" s="211"/>
      <c r="P913" s="162"/>
      <c r="Q913" s="157"/>
      <c r="R913" s="158"/>
      <c r="S913" s="161"/>
      <c r="T913" s="160"/>
      <c r="U913" s="158"/>
      <c r="V913" s="159"/>
      <c r="W913" s="160"/>
      <c r="X913" s="158"/>
      <c r="Y913" s="54"/>
      <c r="Z913" s="36"/>
      <c r="AB913" s="219"/>
      <c r="AC913" s="220"/>
    </row>
    <row r="914" spans="1:29" ht="24.95" customHeight="1" x14ac:dyDescent="0.25">
      <c r="A914" s="91" t="s">
        <v>0</v>
      </c>
      <c r="B914" s="79" t="s">
        <v>14</v>
      </c>
      <c r="C914" s="97">
        <v>37</v>
      </c>
      <c r="D914" s="98">
        <v>1</v>
      </c>
      <c r="E914" s="172"/>
      <c r="F914" s="173"/>
      <c r="G914" s="174">
        <f>F914-E914</f>
        <v>0</v>
      </c>
      <c r="H914" s="172"/>
      <c r="I914" s="173"/>
      <c r="J914" s="172">
        <f>I914-H914</f>
        <v>0</v>
      </c>
      <c r="K914" s="175"/>
      <c r="L914" s="173"/>
      <c r="M914" s="176">
        <f>L914-K914</f>
        <v>0</v>
      </c>
      <c r="N914" s="175"/>
      <c r="O914" s="175"/>
      <c r="P914" s="177">
        <f>O914-N914</f>
        <v>0</v>
      </c>
      <c r="Q914" s="172"/>
      <c r="R914" s="173"/>
      <c r="S914" s="176">
        <f>R914-Q914</f>
        <v>0</v>
      </c>
      <c r="T914" s="175"/>
      <c r="U914" s="173"/>
      <c r="V914" s="174">
        <f>U914-T914</f>
        <v>0</v>
      </c>
      <c r="W914" s="176"/>
      <c r="X914" s="173"/>
      <c r="Y914" s="54">
        <f>X914-W914</f>
        <v>0</v>
      </c>
      <c r="Z914" s="36">
        <f>(Y914+V914+S914+P914+J914+G914+M914)*24</f>
        <v>0</v>
      </c>
      <c r="AB914" s="219"/>
      <c r="AC914" s="220"/>
    </row>
    <row r="915" spans="1:29" ht="24.95" customHeight="1" thickBot="1" x14ac:dyDescent="0.3">
      <c r="A915" s="84"/>
      <c r="B915" s="85"/>
      <c r="C915" s="86"/>
      <c r="D915" s="87"/>
      <c r="E915" s="179"/>
      <c r="F915" s="180"/>
      <c r="G915" s="181"/>
      <c r="H915" s="179"/>
      <c r="I915" s="180"/>
      <c r="J915" s="179"/>
      <c r="K915" s="182"/>
      <c r="L915" s="180"/>
      <c r="M915" s="183"/>
      <c r="N915" s="182"/>
      <c r="O915" s="215"/>
      <c r="P915" s="184"/>
      <c r="Q915" s="179"/>
      <c r="R915" s="180"/>
      <c r="S915" s="183"/>
      <c r="T915" s="182"/>
      <c r="U915" s="168"/>
      <c r="V915" s="181"/>
      <c r="W915" s="183"/>
      <c r="X915" s="180"/>
      <c r="Y915" s="54"/>
      <c r="Z915" s="36"/>
      <c r="AB915" s="219"/>
      <c r="AC915" s="220"/>
    </row>
    <row r="916" spans="1:29" ht="24.95" customHeight="1" x14ac:dyDescent="0.25">
      <c r="A916" s="100" t="s">
        <v>51</v>
      </c>
      <c r="B916" s="106" t="s">
        <v>21</v>
      </c>
      <c r="C916" s="107">
        <v>37</v>
      </c>
      <c r="D916" s="108">
        <v>0.5</v>
      </c>
      <c r="E916" s="172"/>
      <c r="F916" s="173"/>
      <c r="G916" s="174">
        <f>F916-E916</f>
        <v>0</v>
      </c>
      <c r="H916" s="172"/>
      <c r="I916" s="173"/>
      <c r="J916" s="172">
        <f>I916-H916</f>
        <v>0</v>
      </c>
      <c r="K916" s="175"/>
      <c r="L916" s="173"/>
      <c r="M916" s="176">
        <f>L916-K916</f>
        <v>0</v>
      </c>
      <c r="N916" s="175"/>
      <c r="O916" s="175"/>
      <c r="P916" s="177">
        <f>O916-N916</f>
        <v>0</v>
      </c>
      <c r="Q916" s="172"/>
      <c r="R916" s="173"/>
      <c r="S916" s="176">
        <f>R916-Q916</f>
        <v>0</v>
      </c>
      <c r="T916" s="175"/>
      <c r="U916" s="173"/>
      <c r="V916" s="174">
        <f>U916-T916</f>
        <v>0</v>
      </c>
      <c r="W916" s="172"/>
      <c r="X916" s="173"/>
      <c r="Y916" s="54">
        <f>X916-W916</f>
        <v>0</v>
      </c>
      <c r="Z916" s="36">
        <f>(Y916+V916+S916+P916+J916+G916+M916)*24</f>
        <v>0</v>
      </c>
      <c r="AB916" s="219"/>
      <c r="AC916" s="220"/>
    </row>
    <row r="917" spans="1:29" ht="24.95" customHeight="1" thickBot="1" x14ac:dyDescent="0.3">
      <c r="A917" s="84" t="s">
        <v>23</v>
      </c>
      <c r="B917" s="85"/>
      <c r="C917" s="86"/>
      <c r="D917" s="87"/>
      <c r="E917" s="157"/>
      <c r="F917" s="158"/>
      <c r="G917" s="159"/>
      <c r="H917" s="157"/>
      <c r="I917" s="158"/>
      <c r="J917" s="157"/>
      <c r="K917" s="160"/>
      <c r="L917" s="158"/>
      <c r="M917" s="161"/>
      <c r="N917" s="160"/>
      <c r="O917" s="160"/>
      <c r="P917" s="162"/>
      <c r="Q917" s="157"/>
      <c r="R917" s="158"/>
      <c r="S917" s="161"/>
      <c r="T917" s="160"/>
      <c r="U917" s="158"/>
      <c r="V917" s="159"/>
      <c r="W917" s="160"/>
      <c r="X917" s="158"/>
      <c r="Y917" s="54"/>
      <c r="Z917" s="36"/>
      <c r="AB917" s="219"/>
      <c r="AC917" s="220"/>
    </row>
    <row r="918" spans="1:29" ht="24.95" customHeight="1" x14ac:dyDescent="0.25">
      <c r="A918" s="111" t="s">
        <v>52</v>
      </c>
      <c r="B918" s="79" t="s">
        <v>13</v>
      </c>
      <c r="C918" s="97">
        <v>37</v>
      </c>
      <c r="D918" s="98">
        <v>1</v>
      </c>
      <c r="E918" s="172"/>
      <c r="F918" s="173"/>
      <c r="G918" s="174">
        <f>F918-E918</f>
        <v>0</v>
      </c>
      <c r="H918" s="172"/>
      <c r="I918" s="173"/>
      <c r="J918" s="172">
        <f>I918-H918</f>
        <v>0</v>
      </c>
      <c r="K918" s="175"/>
      <c r="L918" s="173"/>
      <c r="M918" s="176">
        <f>L918-K918</f>
        <v>0</v>
      </c>
      <c r="N918" s="175"/>
      <c r="O918" s="212"/>
      <c r="P918" s="177">
        <f>O918-N918</f>
        <v>0</v>
      </c>
      <c r="Q918" s="172"/>
      <c r="R918" s="173"/>
      <c r="S918" s="176">
        <f>R918-Q918</f>
        <v>0</v>
      </c>
      <c r="T918" s="175"/>
      <c r="U918" s="173"/>
      <c r="V918" s="174">
        <f>U918-T918</f>
        <v>0</v>
      </c>
      <c r="W918" s="172"/>
      <c r="X918" s="173"/>
      <c r="Y918" s="56">
        <f>X918-W918</f>
        <v>0</v>
      </c>
      <c r="Z918" s="52">
        <f>(G918+J918+M918+P918+S918+V918+Y918)*24</f>
        <v>0</v>
      </c>
      <c r="AB918" s="219"/>
      <c r="AC918" s="220"/>
    </row>
    <row r="919" spans="1:29" ht="24.95" customHeight="1" thickBot="1" x14ac:dyDescent="0.3">
      <c r="A919" s="109"/>
      <c r="B919" s="85"/>
      <c r="C919" s="110"/>
      <c r="D919" s="87"/>
      <c r="E919" s="157"/>
      <c r="F919" s="158"/>
      <c r="G919" s="159"/>
      <c r="H919" s="157"/>
      <c r="I919" s="158"/>
      <c r="J919" s="157"/>
      <c r="K919" s="160"/>
      <c r="L919" s="158"/>
      <c r="M919" s="161"/>
      <c r="N919" s="160"/>
      <c r="O919" s="211"/>
      <c r="P919" s="162"/>
      <c r="Q919" s="157"/>
      <c r="R919" s="158"/>
      <c r="S919" s="161"/>
      <c r="T919" s="160"/>
      <c r="U919" s="158"/>
      <c r="V919" s="159"/>
      <c r="W919" s="160"/>
      <c r="X919" s="158"/>
      <c r="Y919" s="56"/>
      <c r="Z919" s="52"/>
      <c r="AB919" s="219"/>
      <c r="AC919" s="220"/>
    </row>
    <row r="920" spans="1:29" ht="24.95" customHeight="1" x14ac:dyDescent="0.25">
      <c r="A920" s="78" t="s">
        <v>53</v>
      </c>
      <c r="B920" s="99" t="s">
        <v>10</v>
      </c>
      <c r="C920" s="80">
        <v>37</v>
      </c>
      <c r="D920" s="81">
        <v>1</v>
      </c>
      <c r="E920" s="163"/>
      <c r="F920" s="164"/>
      <c r="G920" s="174">
        <f>F920-E920</f>
        <v>0</v>
      </c>
      <c r="H920" s="172"/>
      <c r="I920" s="173"/>
      <c r="J920" s="172">
        <f>I920-H920</f>
        <v>0</v>
      </c>
      <c r="K920" s="175"/>
      <c r="L920" s="173"/>
      <c r="M920" s="176">
        <f>L920-K920</f>
        <v>0</v>
      </c>
      <c r="N920" s="175"/>
      <c r="O920" s="212"/>
      <c r="P920" s="177">
        <f>O920-N920</f>
        <v>0</v>
      </c>
      <c r="Q920" s="172"/>
      <c r="R920" s="173"/>
      <c r="S920" s="176">
        <f>R920-Q920</f>
        <v>0</v>
      </c>
      <c r="T920" s="175"/>
      <c r="U920" s="173"/>
      <c r="V920" s="174">
        <f>U920-T920</f>
        <v>0</v>
      </c>
      <c r="W920" s="172"/>
      <c r="X920" s="173"/>
      <c r="Y920" s="54">
        <f>X920-W920</f>
        <v>0</v>
      </c>
      <c r="Z920" s="36">
        <f>(Y920+V920+S920+P920+J920+G920+M920)*24</f>
        <v>0</v>
      </c>
      <c r="AB920" s="219"/>
      <c r="AC920" s="220"/>
    </row>
    <row r="921" spans="1:29" ht="24.95" customHeight="1" thickBot="1" x14ac:dyDescent="0.3">
      <c r="A921" s="84"/>
      <c r="B921" s="85"/>
      <c r="C921" s="86"/>
      <c r="D921" s="87"/>
      <c r="E921" s="157"/>
      <c r="F921" s="158"/>
      <c r="G921" s="159"/>
      <c r="H921" s="157"/>
      <c r="I921" s="158"/>
      <c r="J921" s="157"/>
      <c r="K921" s="160"/>
      <c r="L921" s="158"/>
      <c r="M921" s="161"/>
      <c r="N921" s="160"/>
      <c r="O921" s="211"/>
      <c r="P921" s="162"/>
      <c r="Q921" s="157"/>
      <c r="R921" s="158"/>
      <c r="S921" s="161"/>
      <c r="T921" s="160"/>
      <c r="U921" s="158"/>
      <c r="V921" s="159"/>
      <c r="W921" s="157"/>
      <c r="X921" s="158"/>
      <c r="Y921" s="54"/>
      <c r="Z921" s="36"/>
      <c r="AB921" s="219"/>
      <c r="AC921" s="220"/>
    </row>
    <row r="922" spans="1:29" ht="24.95" customHeight="1" x14ac:dyDescent="0.25">
      <c r="A922" s="78" t="s">
        <v>54</v>
      </c>
      <c r="B922" s="99" t="s">
        <v>10</v>
      </c>
      <c r="C922" s="80">
        <v>37</v>
      </c>
      <c r="D922" s="81">
        <v>1</v>
      </c>
      <c r="E922" s="172"/>
      <c r="F922" s="173"/>
      <c r="G922" s="174">
        <f>F922-E922</f>
        <v>0</v>
      </c>
      <c r="H922" s="172"/>
      <c r="I922" s="173"/>
      <c r="J922" s="172">
        <f>I922-H922</f>
        <v>0</v>
      </c>
      <c r="K922" s="175"/>
      <c r="L922" s="173"/>
      <c r="M922" s="176">
        <f>L922-K922</f>
        <v>0</v>
      </c>
      <c r="N922" s="175"/>
      <c r="O922" s="175"/>
      <c r="P922" s="177">
        <f>O922-N922</f>
        <v>0</v>
      </c>
      <c r="Q922" s="172"/>
      <c r="R922" s="173"/>
      <c r="S922" s="176">
        <f>R922-Q922</f>
        <v>0</v>
      </c>
      <c r="T922" s="175"/>
      <c r="U922" s="173"/>
      <c r="V922" s="174">
        <f>U922-T922</f>
        <v>0</v>
      </c>
      <c r="W922" s="172"/>
      <c r="X922" s="173"/>
      <c r="Y922" s="54">
        <f>X922-W922</f>
        <v>0</v>
      </c>
      <c r="Z922" s="36">
        <f>(Y922+V922+S922+P922+J922+G922+M922)*24</f>
        <v>0</v>
      </c>
      <c r="AB922" s="219"/>
      <c r="AC922" s="220"/>
    </row>
    <row r="923" spans="1:29" ht="24.95" customHeight="1" thickBot="1" x14ac:dyDescent="0.3">
      <c r="A923" s="84"/>
      <c r="B923" s="85"/>
      <c r="C923" s="86"/>
      <c r="D923" s="87"/>
      <c r="E923" s="157"/>
      <c r="F923" s="158"/>
      <c r="G923" s="159"/>
      <c r="H923" s="157"/>
      <c r="I923" s="158"/>
      <c r="J923" s="157"/>
      <c r="K923" s="160"/>
      <c r="L923" s="158"/>
      <c r="M923" s="161"/>
      <c r="N923" s="160"/>
      <c r="O923" s="160"/>
      <c r="P923" s="162"/>
      <c r="Q923" s="157"/>
      <c r="R923" s="158"/>
      <c r="S923" s="161"/>
      <c r="T923" s="160"/>
      <c r="U923" s="158"/>
      <c r="V923" s="159"/>
      <c r="W923" s="157"/>
      <c r="X923" s="158"/>
      <c r="Y923" s="54"/>
      <c r="Z923" s="36"/>
      <c r="AB923" s="219"/>
      <c r="AC923" s="220"/>
    </row>
    <row r="924" spans="1:29" ht="24.95" customHeight="1" x14ac:dyDescent="0.25">
      <c r="A924" s="78" t="s">
        <v>55</v>
      </c>
      <c r="B924" s="99" t="s">
        <v>11</v>
      </c>
      <c r="C924" s="80">
        <v>37</v>
      </c>
      <c r="D924" s="81">
        <v>1</v>
      </c>
      <c r="E924" s="163"/>
      <c r="F924" s="164"/>
      <c r="G924" s="169">
        <f>F924-E924</f>
        <v>0</v>
      </c>
      <c r="H924" s="163"/>
      <c r="I924" s="164"/>
      <c r="J924" s="163">
        <f>I924-H924</f>
        <v>0</v>
      </c>
      <c r="K924" s="156"/>
      <c r="L924" s="164"/>
      <c r="M924" s="170">
        <f>L924-K924</f>
        <v>0</v>
      </c>
      <c r="N924" s="156"/>
      <c r="O924" s="156"/>
      <c r="P924" s="171">
        <f>O924-N924</f>
        <v>0</v>
      </c>
      <c r="Q924" s="163"/>
      <c r="R924" s="164"/>
      <c r="S924" s="170">
        <f>R924-Q924</f>
        <v>0</v>
      </c>
      <c r="T924" s="156"/>
      <c r="U924" s="164"/>
      <c r="V924" s="169">
        <f>U924-T924</f>
        <v>0</v>
      </c>
      <c r="W924" s="163"/>
      <c r="X924" s="164"/>
      <c r="Y924" s="56">
        <f>X924-W924</f>
        <v>0</v>
      </c>
      <c r="Z924" s="52">
        <f>(G924+J924+M924+P924+S924+V924+Y924)*24</f>
        <v>0</v>
      </c>
      <c r="AB924" s="219"/>
      <c r="AC924" s="220"/>
    </row>
    <row r="925" spans="1:29" ht="24.95" customHeight="1" thickBot="1" x14ac:dyDescent="0.3">
      <c r="A925" s="84"/>
      <c r="B925" s="85"/>
      <c r="C925" s="86"/>
      <c r="D925" s="87"/>
      <c r="E925" s="157"/>
      <c r="F925" s="158"/>
      <c r="G925" s="159"/>
      <c r="H925" s="157"/>
      <c r="I925" s="158"/>
      <c r="J925" s="157"/>
      <c r="K925" s="160"/>
      <c r="L925" s="158"/>
      <c r="M925" s="161"/>
      <c r="N925" s="160"/>
      <c r="O925" s="160"/>
      <c r="P925" s="162"/>
      <c r="Q925" s="157"/>
      <c r="R925" s="158"/>
      <c r="S925" s="161"/>
      <c r="T925" s="157"/>
      <c r="U925" s="158"/>
      <c r="V925" s="159"/>
      <c r="W925" s="157"/>
      <c r="X925" s="158"/>
      <c r="Y925" s="56"/>
      <c r="Z925" s="52"/>
      <c r="AB925" s="219"/>
      <c r="AC925" s="220"/>
    </row>
    <row r="926" spans="1:29" ht="24.95" customHeight="1" x14ac:dyDescent="0.25">
      <c r="A926" s="78" t="s">
        <v>1</v>
      </c>
      <c r="B926" s="99" t="s">
        <v>10</v>
      </c>
      <c r="C926" s="80">
        <v>37</v>
      </c>
      <c r="D926" s="81">
        <v>0.8</v>
      </c>
      <c r="E926" s="172"/>
      <c r="F926" s="173"/>
      <c r="G926" s="174">
        <f>F926-E926</f>
        <v>0</v>
      </c>
      <c r="H926" s="172"/>
      <c r="I926" s="173"/>
      <c r="J926" s="172">
        <f>I926-H926</f>
        <v>0</v>
      </c>
      <c r="K926" s="175"/>
      <c r="L926" s="173"/>
      <c r="M926" s="176">
        <f>L926-K926</f>
        <v>0</v>
      </c>
      <c r="N926" s="175"/>
      <c r="O926" s="212"/>
      <c r="P926" s="177">
        <f>O926-N926</f>
        <v>0</v>
      </c>
      <c r="Q926" s="172"/>
      <c r="R926" s="173"/>
      <c r="S926" s="176">
        <f>R926-Q926</f>
        <v>0</v>
      </c>
      <c r="T926" s="156"/>
      <c r="U926" s="164"/>
      <c r="V926" s="174">
        <f>U926-T926</f>
        <v>0</v>
      </c>
      <c r="W926" s="172"/>
      <c r="X926" s="173"/>
      <c r="Y926" s="54">
        <f>X926-W926</f>
        <v>0</v>
      </c>
      <c r="Z926" s="36">
        <f>(Y926+V926+S926+P926+J926+G926+M926)*24</f>
        <v>0</v>
      </c>
      <c r="AB926" s="219"/>
      <c r="AC926" s="220"/>
    </row>
    <row r="927" spans="1:29" ht="24.95" customHeight="1" thickBot="1" x14ac:dyDescent="0.3">
      <c r="A927" s="84"/>
      <c r="B927" s="85"/>
      <c r="C927" s="86"/>
      <c r="D927" s="87"/>
      <c r="E927" s="157"/>
      <c r="F927" s="158"/>
      <c r="G927" s="159"/>
      <c r="H927" s="157"/>
      <c r="I927" s="158"/>
      <c r="J927" s="157"/>
      <c r="K927" s="160"/>
      <c r="L927" s="158"/>
      <c r="M927" s="161"/>
      <c r="N927" s="160"/>
      <c r="O927" s="211"/>
      <c r="P927" s="162"/>
      <c r="Q927" s="157"/>
      <c r="R927" s="158"/>
      <c r="S927" s="161"/>
      <c r="T927" s="157"/>
      <c r="U927" s="158"/>
      <c r="V927" s="159"/>
      <c r="W927" s="157"/>
      <c r="X927" s="158"/>
      <c r="Y927" s="54"/>
      <c r="Z927" s="36"/>
      <c r="AB927" s="219"/>
      <c r="AC927" s="220"/>
    </row>
    <row r="928" spans="1:29" ht="24.95" customHeight="1" x14ac:dyDescent="0.25">
      <c r="A928" s="113" t="s">
        <v>56</v>
      </c>
      <c r="B928" s="101" t="s">
        <v>3</v>
      </c>
      <c r="C928" s="114">
        <v>37</v>
      </c>
      <c r="D928" s="115">
        <v>0.75</v>
      </c>
      <c r="E928" s="172"/>
      <c r="F928" s="173"/>
      <c r="G928" s="174">
        <f>F928-E928</f>
        <v>0</v>
      </c>
      <c r="H928" s="172"/>
      <c r="I928" s="173"/>
      <c r="J928" s="172">
        <f>I928-H928</f>
        <v>0</v>
      </c>
      <c r="K928" s="175"/>
      <c r="L928" s="173"/>
      <c r="M928" s="176">
        <f>L928-K928</f>
        <v>0</v>
      </c>
      <c r="N928" s="175"/>
      <c r="O928" s="175"/>
      <c r="P928" s="177">
        <f>O928-N928</f>
        <v>0</v>
      </c>
      <c r="Q928" s="172"/>
      <c r="R928" s="173"/>
      <c r="S928" s="176">
        <f>R928-Q928</f>
        <v>0</v>
      </c>
      <c r="T928" s="175"/>
      <c r="U928" s="175"/>
      <c r="V928" s="177">
        <f>U928-T928</f>
        <v>0</v>
      </c>
      <c r="W928" s="172"/>
      <c r="X928" s="173"/>
      <c r="Y928" s="54">
        <f>X928-W928</f>
        <v>0</v>
      </c>
      <c r="Z928" s="36">
        <f>(Y928+V928+S928+P928+J928+G928+M928)*24</f>
        <v>0</v>
      </c>
      <c r="AB928" s="219"/>
      <c r="AC928" s="220"/>
    </row>
    <row r="929" spans="1:29" ht="24.95" customHeight="1" thickBot="1" x14ac:dyDescent="0.3">
      <c r="A929" s="104"/>
      <c r="B929" s="85"/>
      <c r="C929" s="86"/>
      <c r="D929" s="87"/>
      <c r="E929" s="157"/>
      <c r="F929" s="158"/>
      <c r="G929" s="159"/>
      <c r="H929" s="157"/>
      <c r="I929" s="158"/>
      <c r="J929" s="157"/>
      <c r="K929" s="160"/>
      <c r="L929" s="158"/>
      <c r="M929" s="161"/>
      <c r="N929" s="160"/>
      <c r="O929" s="160"/>
      <c r="P929" s="162"/>
      <c r="Q929" s="157"/>
      <c r="R929" s="158"/>
      <c r="S929" s="161"/>
      <c r="T929" s="160"/>
      <c r="U929" s="160"/>
      <c r="V929" s="162"/>
      <c r="W929" s="157"/>
      <c r="X929" s="158"/>
      <c r="Y929" s="54"/>
      <c r="Z929" s="36"/>
      <c r="AB929" s="219"/>
      <c r="AC929" s="220"/>
    </row>
    <row r="930" spans="1:29" ht="24.95" customHeight="1" x14ac:dyDescent="0.25">
      <c r="A930" s="91" t="s">
        <v>57</v>
      </c>
      <c r="B930" s="99" t="s">
        <v>13</v>
      </c>
      <c r="C930" s="80">
        <v>37</v>
      </c>
      <c r="D930" s="81">
        <v>1</v>
      </c>
      <c r="E930" s="172"/>
      <c r="F930" s="173"/>
      <c r="G930" s="174">
        <f>F930-E930</f>
        <v>0</v>
      </c>
      <c r="H930" s="172"/>
      <c r="I930" s="173"/>
      <c r="J930" s="172">
        <f>I930-H930</f>
        <v>0</v>
      </c>
      <c r="K930" s="175"/>
      <c r="L930" s="173"/>
      <c r="M930" s="176">
        <f>L930-K930</f>
        <v>0</v>
      </c>
      <c r="N930" s="175"/>
      <c r="O930" s="175"/>
      <c r="P930" s="177">
        <f>O930-N930</f>
        <v>0</v>
      </c>
      <c r="Q930" s="172"/>
      <c r="R930" s="173"/>
      <c r="S930" s="176">
        <f>R930-Q930</f>
        <v>0</v>
      </c>
      <c r="T930" s="175"/>
      <c r="U930" s="173"/>
      <c r="V930" s="174">
        <f>U930-T930</f>
        <v>0</v>
      </c>
      <c r="W930" s="172"/>
      <c r="X930" s="173"/>
      <c r="Y930" s="54">
        <f>X930-W930</f>
        <v>0</v>
      </c>
      <c r="Z930" s="36">
        <f>(Y930+V930+S930+P930+J930+G930+M930)*24</f>
        <v>0</v>
      </c>
      <c r="AB930" s="219"/>
      <c r="AC930" s="220"/>
    </row>
    <row r="931" spans="1:29" ht="24.95" customHeight="1" thickBot="1" x14ac:dyDescent="0.3">
      <c r="A931" s="84"/>
      <c r="B931" s="85"/>
      <c r="C931" s="86"/>
      <c r="D931" s="87"/>
      <c r="E931" s="157"/>
      <c r="F931" s="158"/>
      <c r="G931" s="159"/>
      <c r="H931" s="157"/>
      <c r="I931" s="158"/>
      <c r="J931" s="157"/>
      <c r="K931" s="160"/>
      <c r="L931" s="158"/>
      <c r="M931" s="161"/>
      <c r="N931" s="160"/>
      <c r="O931" s="160"/>
      <c r="P931" s="162"/>
      <c r="Q931" s="157"/>
      <c r="R931" s="158"/>
      <c r="S931" s="161"/>
      <c r="T931" s="160"/>
      <c r="U931" s="162"/>
      <c r="V931" s="178"/>
      <c r="W931" s="157"/>
      <c r="X931" s="158"/>
      <c r="Y931" s="54"/>
      <c r="Z931" s="36"/>
      <c r="AB931" s="219"/>
      <c r="AC931" s="220"/>
    </row>
    <row r="932" spans="1:29" ht="24.95" customHeight="1" x14ac:dyDescent="0.25">
      <c r="A932" s="116" t="s">
        <v>36</v>
      </c>
      <c r="B932" s="117"/>
      <c r="C932" s="114"/>
      <c r="D932" s="115"/>
      <c r="E932" s="172"/>
      <c r="F932" s="173"/>
      <c r="G932" s="174">
        <f>F932-E932</f>
        <v>0</v>
      </c>
      <c r="H932" s="163"/>
      <c r="I932" s="164"/>
      <c r="J932" s="172">
        <f>I932-H932</f>
        <v>0</v>
      </c>
      <c r="K932" s="175"/>
      <c r="L932" s="173"/>
      <c r="M932" s="176">
        <f>L932-K932</f>
        <v>0</v>
      </c>
      <c r="N932" s="175"/>
      <c r="O932" s="173"/>
      <c r="P932" s="177">
        <f>O932-N932</f>
        <v>0</v>
      </c>
      <c r="Q932" s="172"/>
      <c r="R932" s="173"/>
      <c r="S932" s="176">
        <f>R932-Q932</f>
        <v>0</v>
      </c>
      <c r="T932" s="175"/>
      <c r="U932" s="173"/>
      <c r="V932" s="174">
        <f>U932-T932</f>
        <v>0</v>
      </c>
      <c r="W932" s="172"/>
      <c r="X932" s="173"/>
      <c r="Y932" s="54">
        <f>X932-W932</f>
        <v>0</v>
      </c>
      <c r="Z932" s="36">
        <f>(Y932+V932+S932+P932+J932+G932+M932)*24</f>
        <v>0</v>
      </c>
      <c r="AB932" s="219"/>
      <c r="AC932" s="220"/>
    </row>
    <row r="933" spans="1:29" ht="24.95" customHeight="1" thickBot="1" x14ac:dyDescent="0.3">
      <c r="A933" s="84"/>
      <c r="B933" s="85"/>
      <c r="C933" s="86"/>
      <c r="D933" s="87"/>
      <c r="E933" s="122"/>
      <c r="F933" s="216"/>
      <c r="G933" s="58"/>
      <c r="H933" s="128"/>
      <c r="I933" s="120"/>
      <c r="J933" s="58"/>
      <c r="K933" s="121"/>
      <c r="L933" s="120"/>
      <c r="M933" s="58"/>
      <c r="N933" s="121"/>
      <c r="O933" s="120"/>
      <c r="P933" s="62"/>
      <c r="Q933" s="88"/>
      <c r="R933" s="89"/>
      <c r="S933" s="58"/>
      <c r="T933" s="121"/>
      <c r="U933" s="120"/>
      <c r="V933" s="58"/>
      <c r="W933" s="121"/>
      <c r="X933" s="61"/>
      <c r="Y933" s="54"/>
      <c r="Z933" s="36"/>
      <c r="AB933" s="219"/>
      <c r="AC933" s="220"/>
    </row>
    <row r="934" spans="1:29" ht="24.95" customHeight="1" x14ac:dyDescent="0.25">
      <c r="A934" s="116" t="s">
        <v>37</v>
      </c>
      <c r="B934" s="117"/>
      <c r="C934" s="114"/>
      <c r="D934" s="115"/>
      <c r="E934" s="118"/>
      <c r="F934" s="95"/>
      <c r="G934" s="57">
        <f t="shared" ref="G934" si="75">F934-E934</f>
        <v>0</v>
      </c>
      <c r="H934" s="112"/>
      <c r="I934" s="83"/>
      <c r="J934" s="59">
        <f t="shared" ref="J934" si="76">I934-H934</f>
        <v>0</v>
      </c>
      <c r="K934" s="82"/>
      <c r="L934" s="95"/>
      <c r="M934" s="59">
        <f t="shared" ref="M934" si="77">L934-K934</f>
        <v>0</v>
      </c>
      <c r="N934" s="119"/>
      <c r="O934" s="217"/>
      <c r="P934" s="60">
        <f t="shared" ref="P934" si="78">O934-N934</f>
        <v>0</v>
      </c>
      <c r="Q934" s="112"/>
      <c r="R934" s="83"/>
      <c r="S934" s="59">
        <f t="shared" ref="S934" si="79">R934-Q934</f>
        <v>0</v>
      </c>
      <c r="T934" s="156"/>
      <c r="U934" s="164"/>
      <c r="V934" s="174">
        <f>U934-T934</f>
        <v>0</v>
      </c>
      <c r="W934" s="163"/>
      <c r="X934" s="164"/>
      <c r="Y934" s="54">
        <f>X934-W934</f>
        <v>0</v>
      </c>
      <c r="Z934" s="36">
        <f>(Y934+V934+S934+P934+J934+G934+M934)*24</f>
        <v>0</v>
      </c>
      <c r="AB934" s="219"/>
      <c r="AC934" s="220"/>
    </row>
    <row r="935" spans="1:29" ht="24.95" customHeight="1" thickBot="1" x14ac:dyDescent="0.3">
      <c r="A935" s="84"/>
      <c r="B935" s="85"/>
      <c r="C935" s="86"/>
      <c r="D935" s="87"/>
      <c r="E935" s="122"/>
      <c r="F935" s="216"/>
      <c r="G935" s="58"/>
      <c r="H935" s="128"/>
      <c r="I935" s="120"/>
      <c r="J935" s="58"/>
      <c r="K935" s="90"/>
      <c r="L935" s="89"/>
      <c r="M935" s="58"/>
      <c r="N935" s="121"/>
      <c r="O935" s="120"/>
      <c r="P935" s="63"/>
      <c r="Q935" s="121"/>
      <c r="R935" s="89"/>
      <c r="S935" s="58"/>
      <c r="T935" s="121"/>
      <c r="U935" s="120"/>
      <c r="V935" s="58"/>
      <c r="W935" s="122"/>
      <c r="X935" s="61"/>
      <c r="Y935" s="64"/>
      <c r="Z935" s="36"/>
      <c r="AB935" s="219"/>
      <c r="AC935" s="220"/>
    </row>
    <row r="936" spans="1:29" ht="24.95" customHeight="1" x14ac:dyDescent="0.25">
      <c r="A936" s="116" t="s">
        <v>37</v>
      </c>
      <c r="B936" s="117"/>
      <c r="C936" s="114"/>
      <c r="D936" s="115"/>
      <c r="E936" s="172"/>
      <c r="F936" s="173"/>
      <c r="G936" s="174">
        <f>F936-E936</f>
        <v>0</v>
      </c>
      <c r="H936" s="172"/>
      <c r="I936" s="173"/>
      <c r="J936" s="172">
        <f>I936-H936</f>
        <v>0</v>
      </c>
      <c r="K936" s="175"/>
      <c r="L936" s="173"/>
      <c r="M936" s="176">
        <f>L936-K936</f>
        <v>0</v>
      </c>
      <c r="N936" s="175"/>
      <c r="O936" s="173"/>
      <c r="P936" s="177">
        <f>O936-N936</f>
        <v>0</v>
      </c>
      <c r="Q936" s="172"/>
      <c r="R936" s="173"/>
      <c r="S936" s="176">
        <f>R936-Q936</f>
        <v>0</v>
      </c>
      <c r="T936" s="175"/>
      <c r="U936" s="173"/>
      <c r="V936" s="174">
        <f>U936-T936</f>
        <v>0</v>
      </c>
      <c r="W936" s="172"/>
      <c r="X936" s="173"/>
      <c r="Y936" s="54">
        <f>X936-W936</f>
        <v>0</v>
      </c>
      <c r="Z936" s="36">
        <f>(Y936+V936+S936+P936+J936+G936+M936)*24</f>
        <v>0</v>
      </c>
      <c r="AB936" s="219"/>
      <c r="AC936" s="220"/>
    </row>
    <row r="937" spans="1:29" ht="24.95" customHeight="1" thickBot="1" x14ac:dyDescent="0.3">
      <c r="A937" s="84"/>
      <c r="B937" s="85"/>
      <c r="C937" s="86"/>
      <c r="D937" s="87"/>
      <c r="E937" s="122"/>
      <c r="F937" s="216"/>
      <c r="G937" s="58"/>
      <c r="H937" s="128"/>
      <c r="I937" s="120"/>
      <c r="J937" s="58"/>
      <c r="K937" s="121"/>
      <c r="L937" s="120"/>
      <c r="M937" s="58"/>
      <c r="N937" s="121"/>
      <c r="O937" s="120"/>
      <c r="P937" s="62"/>
      <c r="Q937" s="88"/>
      <c r="R937" s="89"/>
      <c r="S937" s="58"/>
      <c r="T937" s="121"/>
      <c r="U937" s="120"/>
      <c r="V937" s="58"/>
      <c r="W937" s="121"/>
      <c r="X937" s="61"/>
      <c r="Y937" s="54"/>
      <c r="Z937" s="36"/>
      <c r="AB937" s="219"/>
      <c r="AC937" s="220"/>
    </row>
    <row r="938" spans="1:29" ht="24.95" customHeight="1" x14ac:dyDescent="0.25">
      <c r="A938" s="116" t="s">
        <v>37</v>
      </c>
      <c r="B938" s="117"/>
      <c r="C938" s="114"/>
      <c r="D938" s="115"/>
      <c r="E938" s="172"/>
      <c r="F938" s="173"/>
      <c r="G938" s="174">
        <f>F938-E938</f>
        <v>0</v>
      </c>
      <c r="H938" s="172"/>
      <c r="I938" s="173"/>
      <c r="J938" s="172">
        <f>I938-H938</f>
        <v>0</v>
      </c>
      <c r="K938" s="175"/>
      <c r="L938" s="173"/>
      <c r="M938" s="176">
        <f>L938-K938</f>
        <v>0</v>
      </c>
      <c r="N938" s="175"/>
      <c r="O938" s="173"/>
      <c r="P938" s="177">
        <f>O938-N938</f>
        <v>0</v>
      </c>
      <c r="Q938" s="172"/>
      <c r="R938" s="173"/>
      <c r="S938" s="176">
        <f>R938-Q938</f>
        <v>0</v>
      </c>
      <c r="T938" s="175"/>
      <c r="U938" s="173"/>
      <c r="V938" s="174">
        <f>U938-T938</f>
        <v>0</v>
      </c>
      <c r="W938" s="172"/>
      <c r="X938" s="173"/>
      <c r="Y938" s="54">
        <f>X938-W938</f>
        <v>0</v>
      </c>
      <c r="Z938" s="36">
        <f>(Y938+V938+S938+P938+J938+G938+M938)*24</f>
        <v>0</v>
      </c>
      <c r="AB938" s="219"/>
      <c r="AC938" s="220"/>
    </row>
    <row r="939" spans="1:29" ht="24.95" customHeight="1" thickBot="1" x14ac:dyDescent="0.3">
      <c r="A939" s="84"/>
      <c r="B939" s="85"/>
      <c r="C939" s="86"/>
      <c r="D939" s="87"/>
      <c r="E939" s="122"/>
      <c r="F939" s="216"/>
      <c r="G939" s="58"/>
      <c r="H939" s="128"/>
      <c r="I939" s="120"/>
      <c r="J939" s="58"/>
      <c r="K939" s="121"/>
      <c r="L939" s="120"/>
      <c r="M939" s="58"/>
      <c r="N939" s="121"/>
      <c r="O939" s="120"/>
      <c r="P939" s="62"/>
      <c r="Q939" s="88"/>
      <c r="R939" s="89"/>
      <c r="S939" s="58"/>
      <c r="T939" s="121"/>
      <c r="U939" s="120"/>
      <c r="V939" s="58"/>
      <c r="W939" s="121"/>
      <c r="X939" s="61"/>
      <c r="Y939" s="54"/>
      <c r="Z939" s="36"/>
      <c r="AB939" s="219"/>
      <c r="AC939" s="220"/>
    </row>
    <row r="940" spans="1:29" ht="24.95" customHeight="1" x14ac:dyDescent="0.25">
      <c r="A940" s="116" t="s">
        <v>37</v>
      </c>
      <c r="B940" s="117"/>
      <c r="C940" s="114"/>
      <c r="D940" s="115"/>
      <c r="E940" s="172"/>
      <c r="F940" s="173"/>
      <c r="G940" s="174">
        <f>F940-E940</f>
        <v>0</v>
      </c>
      <c r="H940" s="172"/>
      <c r="I940" s="173"/>
      <c r="J940" s="172">
        <f>I940-H940</f>
        <v>0</v>
      </c>
      <c r="K940" s="175"/>
      <c r="L940" s="173"/>
      <c r="M940" s="176">
        <f>L940-K940</f>
        <v>0</v>
      </c>
      <c r="N940" s="175"/>
      <c r="O940" s="173"/>
      <c r="P940" s="177">
        <f>O940-N940</f>
        <v>0</v>
      </c>
      <c r="Q940" s="172"/>
      <c r="R940" s="173"/>
      <c r="S940" s="176">
        <f>R940-Q940</f>
        <v>0</v>
      </c>
      <c r="T940" s="175"/>
      <c r="U940" s="173"/>
      <c r="V940" s="174">
        <f>U940-T940</f>
        <v>0</v>
      </c>
      <c r="W940" s="172"/>
      <c r="X940" s="173"/>
      <c r="Y940" s="54">
        <f>X940-W940</f>
        <v>0</v>
      </c>
      <c r="Z940" s="36">
        <f>(Y940+V940+S940+P940+J940+G940+M940)*24</f>
        <v>0</v>
      </c>
      <c r="AB940" s="219"/>
      <c r="AC940" s="220"/>
    </row>
    <row r="941" spans="1:29" ht="24.95" customHeight="1" thickBot="1" x14ac:dyDescent="0.3">
      <c r="A941" s="84"/>
      <c r="B941" s="85"/>
      <c r="C941" s="86"/>
      <c r="D941" s="87"/>
      <c r="E941" s="122"/>
      <c r="F941" s="216"/>
      <c r="G941" s="58"/>
      <c r="H941" s="128"/>
      <c r="I941" s="120"/>
      <c r="J941" s="58"/>
      <c r="K941" s="121"/>
      <c r="L941" s="120"/>
      <c r="M941" s="58"/>
      <c r="N941" s="121"/>
      <c r="O941" s="120"/>
      <c r="P941" s="62"/>
      <c r="Q941" s="88"/>
      <c r="R941" s="89"/>
      <c r="S941" s="58"/>
      <c r="T941" s="121"/>
      <c r="U941" s="120"/>
      <c r="V941" s="58"/>
      <c r="W941" s="121"/>
      <c r="X941" s="61"/>
      <c r="Y941" s="54"/>
      <c r="Z941" s="36"/>
      <c r="AB941" s="219"/>
      <c r="AC941" s="220"/>
    </row>
    <row r="942" spans="1:29" ht="24.95" customHeight="1" x14ac:dyDescent="0.25">
      <c r="A942" s="116" t="s">
        <v>37</v>
      </c>
      <c r="B942" s="117"/>
      <c r="C942" s="114"/>
      <c r="D942" s="115"/>
      <c r="E942" s="172"/>
      <c r="F942" s="173"/>
      <c r="G942" s="174">
        <f>F942-E942</f>
        <v>0</v>
      </c>
      <c r="H942" s="172"/>
      <c r="I942" s="173"/>
      <c r="J942" s="172">
        <f>I942-H942</f>
        <v>0</v>
      </c>
      <c r="K942" s="175"/>
      <c r="L942" s="173"/>
      <c r="M942" s="176">
        <f>L942-K942</f>
        <v>0</v>
      </c>
      <c r="N942" s="175"/>
      <c r="O942" s="173"/>
      <c r="P942" s="177">
        <f>O942-N942</f>
        <v>0</v>
      </c>
      <c r="Q942" s="172"/>
      <c r="R942" s="173"/>
      <c r="S942" s="176">
        <f>R942-Q942</f>
        <v>0</v>
      </c>
      <c r="T942" s="175"/>
      <c r="U942" s="173"/>
      <c r="V942" s="174">
        <f>U942-T942</f>
        <v>0</v>
      </c>
      <c r="W942" s="172"/>
      <c r="X942" s="173"/>
      <c r="Y942" s="54">
        <f>X942-W942</f>
        <v>0</v>
      </c>
      <c r="Z942" s="36">
        <f>(Y942+V942+S942+P942+J942+G942+M942)*24</f>
        <v>0</v>
      </c>
      <c r="AB942" s="219"/>
      <c r="AC942" s="220"/>
    </row>
    <row r="943" spans="1:29" ht="24.95" customHeight="1" thickBot="1" x14ac:dyDescent="0.3">
      <c r="A943" s="84"/>
      <c r="B943" s="85"/>
      <c r="C943" s="86"/>
      <c r="D943" s="87"/>
      <c r="E943" s="122"/>
      <c r="F943" s="216"/>
      <c r="G943" s="58"/>
      <c r="H943" s="128"/>
      <c r="I943" s="120"/>
      <c r="J943" s="58"/>
      <c r="K943" s="121"/>
      <c r="L943" s="120"/>
      <c r="M943" s="58"/>
      <c r="N943" s="121"/>
      <c r="O943" s="120"/>
      <c r="P943" s="62"/>
      <c r="Q943" s="88"/>
      <c r="R943" s="89"/>
      <c r="S943" s="58"/>
      <c r="T943" s="121"/>
      <c r="U943" s="120"/>
      <c r="V943" s="58"/>
      <c r="W943" s="121"/>
      <c r="X943" s="61"/>
      <c r="Y943" s="54"/>
      <c r="Z943" s="36"/>
      <c r="AB943" s="219"/>
      <c r="AC943" s="219"/>
    </row>
    <row r="944" spans="1:29" ht="24.95" customHeight="1" x14ac:dyDescent="0.25">
      <c r="A944" s="34"/>
      <c r="B944" s="123"/>
      <c r="C944" s="124"/>
      <c r="D944" s="125" t="s">
        <v>0</v>
      </c>
      <c r="E944" s="127">
        <f>SUMPRODUCT((E890:E943&gt;=7.25/24)*(E890:E943&lt;=9.49/24))-SUMPRODUCT(--(E890:E943={"CP","FORM","AT","MAT","AM","EM"}))</f>
        <v>0</v>
      </c>
      <c r="F944" s="154"/>
      <c r="G944" s="155"/>
      <c r="H944" s="127">
        <f>SUMPRODUCT((H890:H943&gt;=7.25/24)*(H890:H943&lt;=9.49/24))-SUMPRODUCT(--(H890:H943={"CP","FORM","AT","MAT","AM","EM"}))</f>
        <v>0</v>
      </c>
      <c r="I944" s="155"/>
      <c r="J944" s="155"/>
      <c r="K944" s="127">
        <f>SUMPRODUCT((K890:K943&gt;=7.25/24)*(K890:K943&lt;=9.49/24))-SUMPRODUCT(--(K890:K943={"CP","FORM","AT","MAT","AM","EM"}))</f>
        <v>0</v>
      </c>
      <c r="L944" s="155"/>
      <c r="M944" s="155"/>
      <c r="N944" s="127">
        <f>SUMPRODUCT((N890:N943&gt;=7.25/24)*(N890:N943&lt;=9.49/24))-SUMPRODUCT(--(N890:N943={"CP","FORM","AT","MAT","AM","EM"}))</f>
        <v>0</v>
      </c>
      <c r="O944" s="155"/>
      <c r="P944" s="155"/>
      <c r="Q944" s="127">
        <f>SUMPRODUCT((Q890:Q943&gt;=7.25/24)*(Q890:Q943&lt;=9.49/24))-SUMPRODUCT(--(Q890:Q943={"CP","FORM","AT","MAT","AM","EM"}))</f>
        <v>0</v>
      </c>
      <c r="R944" s="155"/>
      <c r="S944" s="155"/>
      <c r="T944" s="127">
        <f>SUMPRODUCT((T890:T943&gt;=7.25/24)*(T890:T943&lt;=9.49/24))-SUMPRODUCT(--(T890:T943={"CP","FORM","AT","MAT","AM","EM"}))</f>
        <v>0</v>
      </c>
      <c r="U944" s="74"/>
      <c r="V944" s="74"/>
      <c r="W944" s="127">
        <f>SUMPRODUCT((W890:W943&gt;=7.25/24)*(W890:W943&lt;=9.49/24))-SUMPRODUCT(--(W890:W943={"CP","FORM","AT","MAT","AM","EM"}))</f>
        <v>0</v>
      </c>
      <c r="X944" s="155"/>
    </row>
    <row r="945" spans="1:24" ht="24.95" customHeight="1" x14ac:dyDescent="0.25">
      <c r="A945" s="34"/>
      <c r="B945" s="123"/>
      <c r="C945" s="124"/>
      <c r="D945" s="126" t="s">
        <v>1</v>
      </c>
      <c r="E945" s="127">
        <f>SUMPRODUCT((E890:E943&gt;=14/24)*(E890:E943&lt;=16/24))-SUMPRODUCT(--(F890:F943={"CP","FORM","AT","MAT","AM","EM"}))</f>
        <v>0</v>
      </c>
      <c r="F945" s="154"/>
      <c r="G945" s="155"/>
      <c r="H945" s="127">
        <f>SUMPRODUCT((H890:H943&gt;=14/24)*(H890:H943&lt;=16/24))-SUMPRODUCT(--(I890:I943={"CP","FORM","AT","MAT","AM","EM"}))</f>
        <v>0</v>
      </c>
      <c r="I945" s="155"/>
      <c r="J945" s="155"/>
      <c r="K945" s="127">
        <f>SUMPRODUCT((K890:K943&gt;=14/24)*(K890:K943&lt;=16/24))-SUMPRODUCT(--(L890:L943={"CP","FORM","AT","MAT","AM","EM"}))</f>
        <v>0</v>
      </c>
      <c r="L945" s="155"/>
      <c r="M945" s="155"/>
      <c r="N945" s="127">
        <f>SUMPRODUCT((N890:N943&gt;=14/24)*(N890:N943&lt;=16/24))-SUMPRODUCT(--(O890:O943={"CP","FORM","AT","MAT","AM","EM"}))</f>
        <v>0</v>
      </c>
      <c r="O945" s="155"/>
      <c r="P945" s="155"/>
      <c r="Q945" s="127">
        <f>SUMPRODUCT((Q890:Q943&gt;=14/24)*(Q890:Q943&lt;=16/24))-SUMPRODUCT(--(R890:R943={"CP","FORM","AT","MAT","AM","EM"}))</f>
        <v>0</v>
      </c>
      <c r="R945" s="155"/>
      <c r="S945" s="155"/>
      <c r="T945" s="127">
        <f>SUMPRODUCT((T890:T943&gt;=14/24)*(T890:T943&lt;=16/24))-SUMPRODUCT(--(U890:U943={"CP","FORM","AT","MAT","AM","EM"}))</f>
        <v>0</v>
      </c>
      <c r="U945" s="155"/>
      <c r="V945" s="155"/>
      <c r="W945" s="127">
        <f>SUMPRODUCT((W890:W943&gt;=14/24)*(W890:W943&lt;=16/24))-SUMPRODUCT(--(X890:X943={"CP","FORM","AT","MAT","AM","EM"}))</f>
        <v>0</v>
      </c>
      <c r="X945" s="155"/>
    </row>
  </sheetData>
  <mergeCells count="113">
    <mergeCell ref="W889:X889"/>
    <mergeCell ref="Q120:R120"/>
    <mergeCell ref="E889:F889"/>
    <mergeCell ref="H889:I889"/>
    <mergeCell ref="K889:L889"/>
    <mergeCell ref="N889:O889"/>
    <mergeCell ref="Q889:R889"/>
    <mergeCell ref="T889:U889"/>
    <mergeCell ref="W771:X771"/>
    <mergeCell ref="E830:F830"/>
    <mergeCell ref="H830:I830"/>
    <mergeCell ref="K830:L830"/>
    <mergeCell ref="N830:O830"/>
    <mergeCell ref="Q830:R830"/>
    <mergeCell ref="T830:U830"/>
    <mergeCell ref="W830:X830"/>
    <mergeCell ref="E771:F771"/>
    <mergeCell ref="H771:I771"/>
    <mergeCell ref="K771:L771"/>
    <mergeCell ref="N771:O771"/>
    <mergeCell ref="Q771:R771"/>
    <mergeCell ref="T771:U771"/>
    <mergeCell ref="W653:X653"/>
    <mergeCell ref="E712:F712"/>
    <mergeCell ref="H712:I712"/>
    <mergeCell ref="K712:L712"/>
    <mergeCell ref="N712:O712"/>
    <mergeCell ref="Q712:R712"/>
    <mergeCell ref="T712:U712"/>
    <mergeCell ref="W712:X712"/>
    <mergeCell ref="E653:F653"/>
    <mergeCell ref="H653:I653"/>
    <mergeCell ref="K653:L653"/>
    <mergeCell ref="N653:O653"/>
    <mergeCell ref="Q653:R653"/>
    <mergeCell ref="T653:U653"/>
    <mergeCell ref="W535:X535"/>
    <mergeCell ref="E594:F594"/>
    <mergeCell ref="H594:I594"/>
    <mergeCell ref="K594:L594"/>
    <mergeCell ref="N594:O594"/>
    <mergeCell ref="Q594:R594"/>
    <mergeCell ref="T594:U594"/>
    <mergeCell ref="W594:X594"/>
    <mergeCell ref="E535:F535"/>
    <mergeCell ref="H535:I535"/>
    <mergeCell ref="K535:L535"/>
    <mergeCell ref="N535:O535"/>
    <mergeCell ref="Q535:R535"/>
    <mergeCell ref="T535:U535"/>
    <mergeCell ref="W416:X416"/>
    <mergeCell ref="E476:F476"/>
    <mergeCell ref="H476:I476"/>
    <mergeCell ref="K476:L476"/>
    <mergeCell ref="N476:O476"/>
    <mergeCell ref="Q476:R476"/>
    <mergeCell ref="T476:U476"/>
    <mergeCell ref="W476:X476"/>
    <mergeCell ref="E416:F416"/>
    <mergeCell ref="H416:I416"/>
    <mergeCell ref="K416:L416"/>
    <mergeCell ref="N416:O416"/>
    <mergeCell ref="Q416:R416"/>
    <mergeCell ref="T416:U416"/>
    <mergeCell ref="W298:X298"/>
    <mergeCell ref="E357:F357"/>
    <mergeCell ref="H357:I357"/>
    <mergeCell ref="K357:L357"/>
    <mergeCell ref="N357:O357"/>
    <mergeCell ref="Q357:R357"/>
    <mergeCell ref="T357:U357"/>
    <mergeCell ref="W357:X357"/>
    <mergeCell ref="E298:F298"/>
    <mergeCell ref="H298:I298"/>
    <mergeCell ref="K298:L298"/>
    <mergeCell ref="N298:O298"/>
    <mergeCell ref="Q298:R298"/>
    <mergeCell ref="T298:U298"/>
    <mergeCell ref="W180:X180"/>
    <mergeCell ref="E239:F239"/>
    <mergeCell ref="H239:I239"/>
    <mergeCell ref="K239:L239"/>
    <mergeCell ref="N239:O239"/>
    <mergeCell ref="Q239:R239"/>
    <mergeCell ref="T239:U239"/>
    <mergeCell ref="W239:X239"/>
    <mergeCell ref="E180:F180"/>
    <mergeCell ref="H180:I180"/>
    <mergeCell ref="K180:L180"/>
    <mergeCell ref="N180:O180"/>
    <mergeCell ref="Q180:R180"/>
    <mergeCell ref="T180:U180"/>
    <mergeCell ref="W3:X3"/>
    <mergeCell ref="E3:F3"/>
    <mergeCell ref="H3:I3"/>
    <mergeCell ref="K3:L3"/>
    <mergeCell ref="N3:O3"/>
    <mergeCell ref="Q3:R3"/>
    <mergeCell ref="T3:U3"/>
    <mergeCell ref="W62:X62"/>
    <mergeCell ref="E121:F121"/>
    <mergeCell ref="H121:I121"/>
    <mergeCell ref="K121:L121"/>
    <mergeCell ref="N121:O121"/>
    <mergeCell ref="Q121:R121"/>
    <mergeCell ref="T121:U121"/>
    <mergeCell ref="W121:X121"/>
    <mergeCell ref="E62:F62"/>
    <mergeCell ref="H62:I62"/>
    <mergeCell ref="K62:L62"/>
    <mergeCell ref="N62:O62"/>
    <mergeCell ref="Q62:R62"/>
    <mergeCell ref="T62:U62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  <headerFooter>
    <oddHeader>&amp;L2013
&amp;CPLANNING FAM</oddHeader>
    <oddFooter xml:space="preserve">&amp;L&amp;D&amp;CClos d'Alban&amp;R&amp;T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15"/>
  <sheetViews>
    <sheetView tabSelected="1" zoomScale="130" zoomScaleNormal="13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7" sqref="C7:E7"/>
    </sheetView>
  </sheetViews>
  <sheetFormatPr baseColWidth="10" defaultRowHeight="15" x14ac:dyDescent="0.25"/>
  <cols>
    <col min="1" max="1" width="12" style="7" customWidth="1"/>
    <col min="2" max="2" width="11.140625" style="7" customWidth="1"/>
    <col min="3" max="3" width="18.7109375" style="7" bestFit="1" customWidth="1"/>
    <col min="4" max="4" width="5.42578125" style="7" customWidth="1"/>
    <col min="5" max="5" width="8.28515625" style="7" customWidth="1"/>
    <col min="6" max="7" width="5.42578125" style="7" customWidth="1"/>
    <col min="8" max="8" width="8.28515625" style="7" customWidth="1"/>
    <col min="9" max="10" width="5.42578125" style="7" customWidth="1"/>
    <col min="11" max="11" width="8.28515625" style="7" customWidth="1"/>
    <col min="12" max="13" width="5.42578125" style="7" hidden="1" customWidth="1"/>
    <col min="14" max="14" width="8.28515625" style="7" hidden="1" customWidth="1"/>
    <col min="15" max="16" width="5.42578125" style="7" hidden="1" customWidth="1"/>
    <col min="17" max="17" width="8.28515625" style="7" hidden="1" customWidth="1"/>
    <col min="18" max="19" width="5.42578125" style="7" hidden="1" customWidth="1"/>
    <col min="20" max="20" width="8.28515625" style="7" hidden="1" customWidth="1"/>
    <col min="21" max="22" width="5.42578125" style="7" customWidth="1"/>
    <col min="23" max="23" width="8.28515625" style="7" customWidth="1"/>
    <col min="24" max="25" width="5.42578125" style="7" customWidth="1"/>
    <col min="26" max="26" width="8.28515625" style="7" customWidth="1"/>
    <col min="27" max="28" width="5.42578125" style="7" customWidth="1"/>
    <col min="29" max="29" width="8.28515625" style="7" customWidth="1"/>
    <col min="30" max="31" width="5.42578125" style="7" customWidth="1"/>
    <col min="32" max="32" width="8.28515625" style="7" customWidth="1"/>
    <col min="33" max="34" width="5.42578125" style="7" customWidth="1"/>
    <col min="35" max="35" width="8.28515625" style="7" customWidth="1"/>
    <col min="36" max="37" width="5.42578125" style="7" customWidth="1"/>
    <col min="38" max="38" width="8.28515625" style="7" customWidth="1"/>
    <col min="39" max="40" width="5.42578125" style="7" customWidth="1"/>
    <col min="41" max="41" width="8.28515625" style="7" customWidth="1"/>
    <col min="42" max="43" width="5.42578125" style="7" customWidth="1"/>
    <col min="44" max="44" width="8.28515625" style="7" customWidth="1"/>
    <col min="45" max="46" width="5.42578125" style="7" customWidth="1"/>
    <col min="47" max="47" width="8.28515625" style="7" customWidth="1"/>
    <col min="48" max="49" width="5.42578125" style="7" customWidth="1"/>
    <col min="50" max="50" width="8.28515625" style="7" customWidth="1"/>
    <col min="51" max="52" width="5.42578125" style="7" customWidth="1"/>
    <col min="53" max="53" width="8.28515625" style="7" customWidth="1"/>
    <col min="54" max="55" width="5.42578125" style="7" customWidth="1"/>
    <col min="56" max="56" width="8.28515625" style="7" customWidth="1"/>
    <col min="57" max="58" width="5.42578125" style="7" customWidth="1"/>
    <col min="59" max="59" width="8.28515625" style="7" customWidth="1"/>
    <col min="60" max="61" width="5.42578125" style="7" customWidth="1"/>
    <col min="62" max="62" width="8.28515625" style="7" customWidth="1"/>
    <col min="63" max="64" width="5.42578125" style="7" customWidth="1"/>
    <col min="65" max="65" width="8.28515625" style="7" customWidth="1"/>
    <col min="66" max="67" width="5.42578125" style="7" customWidth="1"/>
    <col min="68" max="68" width="8.28515625" style="7" customWidth="1"/>
    <col min="69" max="70" width="5.42578125" style="7" customWidth="1"/>
    <col min="71" max="71" width="8.28515625" style="7" customWidth="1"/>
    <col min="72" max="16384" width="11.42578125" style="7"/>
  </cols>
  <sheetData>
    <row r="1" spans="1:71" s="2" customFormat="1" ht="34.5" customHeight="1" x14ac:dyDescent="0.25">
      <c r="A1" s="237" t="s">
        <v>26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  <c r="AE1" s="238"/>
      <c r="AF1" s="238"/>
      <c r="AG1" s="238"/>
      <c r="AH1" s="238"/>
      <c r="AI1" s="238"/>
      <c r="AJ1" s="238"/>
      <c r="AK1" s="139"/>
      <c r="AL1" s="140"/>
    </row>
    <row r="2" spans="1:71" x14ac:dyDescent="0.25">
      <c r="A2" s="141">
        <v>35</v>
      </c>
      <c r="B2" s="1"/>
      <c r="C2" s="142">
        <f ca="1">SUM(C7:E22)</f>
        <v>1</v>
      </c>
      <c r="D2" s="1"/>
      <c r="E2" s="1"/>
      <c r="F2" s="142">
        <f ca="1">SUM(F7:H22)</f>
        <v>2.0000000000000009</v>
      </c>
      <c r="G2" s="143"/>
      <c r="H2" s="143"/>
      <c r="I2" s="142">
        <f ca="1">SUM(I7:K22)</f>
        <v>3</v>
      </c>
      <c r="J2" s="143"/>
      <c r="K2" s="143"/>
      <c r="L2" s="142">
        <f ca="1">SUM(O7:Q22)</f>
        <v>0</v>
      </c>
      <c r="M2" s="143"/>
      <c r="N2" s="143"/>
      <c r="O2" s="142">
        <f ca="1">SUM(R7:T22)</f>
        <v>0</v>
      </c>
      <c r="P2" s="143"/>
      <c r="Q2" s="143"/>
      <c r="R2" s="143"/>
      <c r="S2" s="143"/>
      <c r="T2" s="143"/>
      <c r="U2" s="142">
        <f ca="1">SUM(X7:Z22)</f>
        <v>0</v>
      </c>
      <c r="V2" s="143"/>
      <c r="W2" s="143"/>
      <c r="X2" s="142">
        <f ca="1">SUM(AA7:AC22)</f>
        <v>0</v>
      </c>
      <c r="Y2" s="143"/>
      <c r="Z2" s="143"/>
      <c r="AA2" s="142">
        <f ca="1">SUM(AD7:AF22)</f>
        <v>0</v>
      </c>
      <c r="AB2" s="143"/>
      <c r="AC2" s="143"/>
      <c r="AD2" s="142">
        <f ca="1">SUM(AG7:AI22)</f>
        <v>0</v>
      </c>
      <c r="AE2" s="143"/>
      <c r="AF2" s="143"/>
      <c r="AG2" s="142">
        <f ca="1">SUM(AJ7:AL22)</f>
        <v>0</v>
      </c>
      <c r="AH2" s="143"/>
      <c r="AI2" s="143"/>
      <c r="AJ2" s="142">
        <f ca="1">SUM(AM7:AO22)</f>
        <v>0</v>
      </c>
      <c r="AK2" s="73"/>
      <c r="AL2" s="144"/>
      <c r="AM2" s="71">
        <f ca="1">SUM(AP7:AR22)</f>
        <v>0</v>
      </c>
      <c r="AN2" s="73"/>
      <c r="AO2" s="73"/>
      <c r="AP2" s="71">
        <f ca="1">SUM(AS7:AU22)</f>
        <v>0</v>
      </c>
      <c r="AQ2" s="73"/>
      <c r="AR2" s="73"/>
      <c r="AS2" s="71">
        <f ca="1">SUM(AV7:AX22)</f>
        <v>0</v>
      </c>
      <c r="AT2" s="73"/>
      <c r="AU2" s="73"/>
      <c r="AV2" s="71">
        <f ca="1">SUM(AY7:BA22)</f>
        <v>0</v>
      </c>
      <c r="AW2" s="73"/>
      <c r="AX2" s="73"/>
      <c r="AY2" s="71">
        <f ca="1">SUM(BB7:BD22)</f>
        <v>0</v>
      </c>
      <c r="AZ2" s="73"/>
      <c r="BA2" s="73"/>
      <c r="BB2" s="71">
        <f ca="1">SUM(BE7:BG22)</f>
        <v>0</v>
      </c>
      <c r="BC2" s="73"/>
      <c r="BD2" s="73"/>
      <c r="BE2" s="71">
        <f ca="1">SUM(BH7:BJ22)</f>
        <v>0</v>
      </c>
      <c r="BF2" s="72"/>
      <c r="BG2" s="72"/>
      <c r="BH2" s="71">
        <f ca="1">SUM(BK7:BM22)</f>
        <v>0</v>
      </c>
      <c r="BI2" s="72"/>
      <c r="BJ2" s="72"/>
      <c r="BK2" s="71">
        <f ca="1">SUM(BN7:BP22)</f>
        <v>0</v>
      </c>
      <c r="BL2" s="72"/>
      <c r="BM2" s="72"/>
      <c r="BN2" s="71">
        <f ca="1">SUM(BQ7:BS22)</f>
        <v>4.3666666666666671</v>
      </c>
      <c r="BO2" s="72"/>
      <c r="BP2" s="72"/>
    </row>
    <row r="3" spans="1:71" ht="20.100000000000001" customHeight="1" x14ac:dyDescent="0.25">
      <c r="A3" s="145"/>
      <c r="B3" s="146"/>
      <c r="C3" s="239" t="str">
        <f>'FAM 2014 - cycle 3'!A4</f>
        <v>A</v>
      </c>
      <c r="D3" s="240"/>
      <c r="E3" s="241"/>
      <c r="F3" s="242" t="s">
        <v>35</v>
      </c>
      <c r="G3" s="240"/>
      <c r="H3" s="241"/>
      <c r="I3" s="242" t="s">
        <v>41</v>
      </c>
      <c r="J3" s="240"/>
      <c r="K3" s="241"/>
      <c r="L3" s="242"/>
      <c r="M3" s="240"/>
      <c r="N3" s="241"/>
      <c r="O3" s="243"/>
      <c r="P3" s="244"/>
      <c r="Q3" s="245"/>
      <c r="R3" s="242"/>
      <c r="S3" s="240"/>
      <c r="T3" s="241"/>
      <c r="U3" s="242" t="s">
        <v>42</v>
      </c>
      <c r="V3" s="240"/>
      <c r="W3" s="241"/>
      <c r="X3" s="242" t="s">
        <v>43</v>
      </c>
      <c r="Y3" s="240"/>
      <c r="Z3" s="241"/>
      <c r="AA3" s="242" t="s">
        <v>44</v>
      </c>
      <c r="AB3" s="240"/>
      <c r="AC3" s="241"/>
      <c r="AD3" s="242" t="s">
        <v>45</v>
      </c>
      <c r="AE3" s="240"/>
      <c r="AF3" s="241"/>
      <c r="AG3" s="242" t="s">
        <v>46</v>
      </c>
      <c r="AH3" s="240"/>
      <c r="AI3" s="241"/>
      <c r="AJ3" s="242" t="s">
        <v>47</v>
      </c>
      <c r="AK3" s="240"/>
      <c r="AL3" s="241"/>
      <c r="AM3" s="242" t="s">
        <v>48</v>
      </c>
      <c r="AN3" s="240"/>
      <c r="AO3" s="241"/>
      <c r="AP3" s="240" t="s">
        <v>49</v>
      </c>
      <c r="AQ3" s="240"/>
      <c r="AR3" s="241"/>
      <c r="AS3" s="242" t="s">
        <v>50</v>
      </c>
      <c r="AT3" s="240"/>
      <c r="AU3" s="241"/>
      <c r="AV3" s="242" t="s">
        <v>0</v>
      </c>
      <c r="AW3" s="240"/>
      <c r="AX3" s="241"/>
      <c r="AY3" s="242" t="s">
        <v>51</v>
      </c>
      <c r="AZ3" s="240"/>
      <c r="BA3" s="241"/>
      <c r="BB3" s="242" t="s">
        <v>52</v>
      </c>
      <c r="BC3" s="240"/>
      <c r="BD3" s="241"/>
      <c r="BE3" s="242" t="s">
        <v>53</v>
      </c>
      <c r="BF3" s="240"/>
      <c r="BG3" s="241"/>
      <c r="BH3" s="242" t="s">
        <v>54</v>
      </c>
      <c r="BI3" s="240"/>
      <c r="BJ3" s="241"/>
      <c r="BK3" s="242" t="s">
        <v>55</v>
      </c>
      <c r="BL3" s="240"/>
      <c r="BM3" s="241"/>
      <c r="BN3" s="242" t="s">
        <v>1</v>
      </c>
      <c r="BO3" s="240"/>
      <c r="BP3" s="241"/>
      <c r="BQ3" s="242" t="s">
        <v>56</v>
      </c>
      <c r="BR3" s="240"/>
      <c r="BS3" s="241"/>
    </row>
    <row r="4" spans="1:71" ht="20.100000000000001" customHeight="1" x14ac:dyDescent="0.25">
      <c r="A4" s="246" t="s">
        <v>5</v>
      </c>
      <c r="B4" s="247"/>
      <c r="C4" s="248">
        <v>35</v>
      </c>
      <c r="D4" s="249"/>
      <c r="E4" s="250"/>
      <c r="F4" s="251">
        <v>35</v>
      </c>
      <c r="G4" s="249"/>
      <c r="H4" s="250"/>
      <c r="I4" s="251">
        <v>35</v>
      </c>
      <c r="J4" s="249"/>
      <c r="K4" s="250"/>
      <c r="L4" s="251">
        <v>37</v>
      </c>
      <c r="M4" s="249"/>
      <c r="N4" s="250"/>
      <c r="O4" s="251">
        <v>37</v>
      </c>
      <c r="P4" s="249"/>
      <c r="Q4" s="250"/>
      <c r="R4" s="251">
        <v>37</v>
      </c>
      <c r="S4" s="249"/>
      <c r="T4" s="250"/>
      <c r="U4" s="251">
        <v>35</v>
      </c>
      <c r="V4" s="249"/>
      <c r="W4" s="250"/>
      <c r="X4" s="251">
        <v>35</v>
      </c>
      <c r="Y4" s="249"/>
      <c r="Z4" s="250"/>
      <c r="AA4" s="251">
        <v>35</v>
      </c>
      <c r="AB4" s="249"/>
      <c r="AC4" s="250"/>
      <c r="AD4" s="251">
        <v>35</v>
      </c>
      <c r="AE4" s="249"/>
      <c r="AF4" s="250"/>
      <c r="AG4" s="251">
        <v>35</v>
      </c>
      <c r="AH4" s="249"/>
      <c r="AI4" s="250"/>
      <c r="AJ4" s="251">
        <v>35</v>
      </c>
      <c r="AK4" s="249"/>
      <c r="AL4" s="250"/>
      <c r="AM4" s="251">
        <v>35</v>
      </c>
      <c r="AN4" s="249"/>
      <c r="AO4" s="250"/>
      <c r="AP4" s="249">
        <v>35</v>
      </c>
      <c r="AQ4" s="249"/>
      <c r="AR4" s="250"/>
      <c r="AS4" s="260">
        <v>35</v>
      </c>
      <c r="AT4" s="261"/>
      <c r="AU4" s="262"/>
      <c r="AV4" s="251">
        <v>35</v>
      </c>
      <c r="AW4" s="249"/>
      <c r="AX4" s="250"/>
      <c r="AY4" s="251">
        <v>35</v>
      </c>
      <c r="AZ4" s="249"/>
      <c r="BA4" s="250"/>
      <c r="BB4" s="251">
        <v>35</v>
      </c>
      <c r="BC4" s="249"/>
      <c r="BD4" s="250"/>
      <c r="BE4" s="251">
        <v>35</v>
      </c>
      <c r="BF4" s="249"/>
      <c r="BG4" s="250"/>
      <c r="BH4" s="251">
        <v>35</v>
      </c>
      <c r="BI4" s="249"/>
      <c r="BJ4" s="250"/>
      <c r="BK4" s="251">
        <v>35</v>
      </c>
      <c r="BL4" s="249"/>
      <c r="BM4" s="250"/>
      <c r="BN4" s="251">
        <v>35</v>
      </c>
      <c r="BO4" s="249"/>
      <c r="BP4" s="250"/>
      <c r="BQ4" s="251">
        <v>35</v>
      </c>
      <c r="BR4" s="249"/>
      <c r="BS4" s="250"/>
    </row>
    <row r="5" spans="1:71" ht="20.100000000000001" customHeight="1" thickBot="1" x14ac:dyDescent="0.3">
      <c r="A5" s="252" t="s">
        <v>4</v>
      </c>
      <c r="B5" s="253"/>
      <c r="C5" s="254" t="e">
        <f>#REF!</f>
        <v>#REF!</v>
      </c>
      <c r="D5" s="255"/>
      <c r="E5" s="256"/>
      <c r="F5" s="257" t="e">
        <f>#REF!</f>
        <v>#REF!</v>
      </c>
      <c r="G5" s="258"/>
      <c r="H5" s="259"/>
      <c r="I5" s="257" t="e">
        <f>#REF!</f>
        <v>#REF!</v>
      </c>
      <c r="J5" s="258"/>
      <c r="K5" s="259"/>
      <c r="L5" s="257">
        <v>1</v>
      </c>
      <c r="M5" s="258"/>
      <c r="N5" s="259"/>
      <c r="O5" s="257" t="e">
        <f>#REF!</f>
        <v>#REF!</v>
      </c>
      <c r="P5" s="258"/>
      <c r="Q5" s="259"/>
      <c r="R5" s="257" t="e">
        <f>#REF!</f>
        <v>#REF!</v>
      </c>
      <c r="S5" s="258"/>
      <c r="T5" s="259"/>
      <c r="U5" s="257">
        <v>1</v>
      </c>
      <c r="V5" s="258"/>
      <c r="W5" s="259"/>
      <c r="X5" s="257" t="e">
        <f>#REF!</f>
        <v>#REF!</v>
      </c>
      <c r="Y5" s="258"/>
      <c r="Z5" s="259"/>
      <c r="AA5" s="257">
        <v>1</v>
      </c>
      <c r="AB5" s="258"/>
      <c r="AC5" s="259"/>
      <c r="AD5" s="257" t="e">
        <f>#REF!</f>
        <v>#REF!</v>
      </c>
      <c r="AE5" s="258"/>
      <c r="AF5" s="259"/>
      <c r="AG5" s="257" t="e">
        <f>#REF!</f>
        <v>#REF!</v>
      </c>
      <c r="AH5" s="258"/>
      <c r="AI5" s="259"/>
      <c r="AJ5" s="257" t="e">
        <f>#REF!</f>
        <v>#REF!</v>
      </c>
      <c r="AK5" s="258"/>
      <c r="AL5" s="259"/>
      <c r="AM5" s="257" t="e">
        <f>#REF!</f>
        <v>#REF!</v>
      </c>
      <c r="AN5" s="258"/>
      <c r="AO5" s="259"/>
      <c r="AP5" s="269" t="e">
        <f>#REF!</f>
        <v>#REF!</v>
      </c>
      <c r="AQ5" s="269"/>
      <c r="AR5" s="270"/>
      <c r="AS5" s="268" t="e">
        <f>#REF!</f>
        <v>#REF!</v>
      </c>
      <c r="AT5" s="269"/>
      <c r="AU5" s="270"/>
      <c r="AV5" s="268" t="e">
        <f>#REF!</f>
        <v>#REF!</v>
      </c>
      <c r="AW5" s="269"/>
      <c r="AX5" s="270"/>
      <c r="AY5" s="268" t="e">
        <f>#REF!</f>
        <v>#REF!</v>
      </c>
      <c r="AZ5" s="269"/>
      <c r="BA5" s="270"/>
      <c r="BB5" s="268" t="e">
        <f>#REF!</f>
        <v>#REF!</v>
      </c>
      <c r="BC5" s="269"/>
      <c r="BD5" s="270"/>
      <c r="BE5" s="268" t="e">
        <f>#REF!</f>
        <v>#REF!</v>
      </c>
      <c r="BF5" s="269"/>
      <c r="BG5" s="270"/>
      <c r="BH5" s="268">
        <v>1</v>
      </c>
      <c r="BI5" s="269"/>
      <c r="BJ5" s="270"/>
      <c r="BK5" s="268" t="e">
        <f>#REF!</f>
        <v>#REF!</v>
      </c>
      <c r="BL5" s="269"/>
      <c r="BM5" s="270"/>
      <c r="BN5" s="268">
        <v>0.75</v>
      </c>
      <c r="BO5" s="269"/>
      <c r="BP5" s="270"/>
      <c r="BQ5" s="268" t="e">
        <f>#REF!</f>
        <v>#REF!</v>
      </c>
      <c r="BR5" s="269"/>
      <c r="BS5" s="270"/>
    </row>
    <row r="6" spans="1:71" ht="20.100000000000001" customHeight="1" x14ac:dyDescent="0.25">
      <c r="A6" s="263" t="s">
        <v>6</v>
      </c>
      <c r="B6" s="264"/>
      <c r="C6" s="265" t="e">
        <f>$A2*C5*16</f>
        <v>#REF!</v>
      </c>
      <c r="D6" s="266"/>
      <c r="E6" s="267"/>
      <c r="F6" s="265" t="e">
        <f>$A2*F5*16</f>
        <v>#REF!</v>
      </c>
      <c r="G6" s="266"/>
      <c r="H6" s="267"/>
      <c r="I6" s="265" t="e">
        <f>$A2*I5*16</f>
        <v>#REF!</v>
      </c>
      <c r="J6" s="266"/>
      <c r="K6" s="267"/>
      <c r="L6" s="265">
        <f t="shared" ref="L6" si="0">$A2*L5*12</f>
        <v>420</v>
      </c>
      <c r="M6" s="266"/>
      <c r="N6" s="267"/>
      <c r="O6" s="265" t="e">
        <f t="shared" ref="O6" si="1">$A2*O5*12</f>
        <v>#REF!</v>
      </c>
      <c r="P6" s="266"/>
      <c r="Q6" s="267"/>
      <c r="R6" s="265" t="e">
        <f>$A2*R5*5</f>
        <v>#REF!</v>
      </c>
      <c r="S6" s="266"/>
      <c r="T6" s="267"/>
      <c r="U6" s="265">
        <f>$A2*U5*16</f>
        <v>560</v>
      </c>
      <c r="V6" s="266"/>
      <c r="W6" s="267"/>
      <c r="X6" s="265" t="e">
        <f>$A2*X5*16</f>
        <v>#REF!</v>
      </c>
      <c r="Y6" s="266"/>
      <c r="Z6" s="267"/>
      <c r="AA6" s="265">
        <f>$A2*AA5*16</f>
        <v>560</v>
      </c>
      <c r="AB6" s="266"/>
      <c r="AC6" s="267"/>
      <c r="AD6" s="265" t="e">
        <f>$A2*AD5*16</f>
        <v>#REF!</v>
      </c>
      <c r="AE6" s="266"/>
      <c r="AF6" s="267"/>
      <c r="AG6" s="265" t="e">
        <f>$A2*AG5*16</f>
        <v>#REF!</v>
      </c>
      <c r="AH6" s="266"/>
      <c r="AI6" s="267"/>
      <c r="AJ6" s="265" t="e">
        <f>$A2*AJ5*16</f>
        <v>#REF!</v>
      </c>
      <c r="AK6" s="266"/>
      <c r="AL6" s="267"/>
      <c r="AM6" s="265" t="e">
        <f>$A2*AM5*16</f>
        <v>#REF!</v>
      </c>
      <c r="AN6" s="266"/>
      <c r="AO6" s="267"/>
      <c r="AP6" s="265" t="e">
        <f>$A2*AP5*16</f>
        <v>#REF!</v>
      </c>
      <c r="AQ6" s="266"/>
      <c r="AR6" s="267"/>
      <c r="AS6" s="265" t="e">
        <f>$A2*AS5*16</f>
        <v>#REF!</v>
      </c>
      <c r="AT6" s="266"/>
      <c r="AU6" s="267"/>
      <c r="AV6" s="265" t="e">
        <f>$A2*AV5*16</f>
        <v>#REF!</v>
      </c>
      <c r="AW6" s="266"/>
      <c r="AX6" s="267"/>
      <c r="AY6" s="265" t="e">
        <f>$A2*AY5*16</f>
        <v>#REF!</v>
      </c>
      <c r="AZ6" s="266"/>
      <c r="BA6" s="267"/>
      <c r="BB6" s="265" t="e">
        <f>$A2*BB5*16</f>
        <v>#REF!</v>
      </c>
      <c r="BC6" s="266"/>
      <c r="BD6" s="267"/>
      <c r="BE6" s="265" t="e">
        <f>$A2*BE5*16</f>
        <v>#REF!</v>
      </c>
      <c r="BF6" s="266"/>
      <c r="BG6" s="267"/>
      <c r="BH6" s="265">
        <f>$A2*BH5*16</f>
        <v>560</v>
      </c>
      <c r="BI6" s="266"/>
      <c r="BJ6" s="267"/>
      <c r="BK6" s="265" t="e">
        <f>$A2*BK5*16</f>
        <v>#REF!</v>
      </c>
      <c r="BL6" s="266"/>
      <c r="BM6" s="267"/>
      <c r="BN6" s="265">
        <f>$A2*BN5*16</f>
        <v>420</v>
      </c>
      <c r="BO6" s="266"/>
      <c r="BP6" s="267"/>
      <c r="BQ6" s="265" t="e">
        <f>$A2*BQ5*16</f>
        <v>#REF!</v>
      </c>
      <c r="BR6" s="266"/>
      <c r="BS6" s="267"/>
    </row>
    <row r="7" spans="1:71" ht="9.9499999999999993" customHeight="1" x14ac:dyDescent="0.25">
      <c r="A7" s="147"/>
      <c r="B7" s="130">
        <v>1</v>
      </c>
      <c r="C7" s="380">
        <f ca="1">INDIRECT("'FAM 2014 - cycle 3'!"&amp;ADDRESS((COLUMN(C1)/3+1)*2,26))</f>
        <v>1</v>
      </c>
      <c r="D7" s="381"/>
      <c r="E7" s="382"/>
      <c r="F7" s="383">
        <f ca="1">INDIRECT("'FAM 2014 - cycle 3'!"&amp;ADDRESS((COLUMN(F1)/3+1)*2,26))</f>
        <v>2.0000000000000009</v>
      </c>
      <c r="G7" s="384"/>
      <c r="H7" s="385"/>
      <c r="I7" s="383">
        <f t="shared" ref="I7:AF7" ca="1" si="2">INDIRECT("'FAM 2014 - cycle 3'!"&amp;ADDRESS((COLUMN(I1)/3+1)*2,26))</f>
        <v>3</v>
      </c>
      <c r="J7" s="384"/>
      <c r="K7" s="385"/>
      <c r="L7" s="383">
        <f t="shared" ref="L7:AF7" ca="1" si="3">INDIRECT("'FAM 2014 - cycle 3'!"&amp;ADDRESS((COLUMN(L1)/3+1)*2,26))</f>
        <v>0</v>
      </c>
      <c r="M7" s="384"/>
      <c r="N7" s="385"/>
      <c r="O7" s="383">
        <f t="shared" ref="O7:AF7" ca="1" si="4">INDIRECT("'FAM 2014 - cycle 3'!"&amp;ADDRESS((COLUMN(O1)/3+1)*2,26))</f>
        <v>0</v>
      </c>
      <c r="P7" s="384"/>
      <c r="Q7" s="385"/>
      <c r="R7" s="383">
        <f t="shared" ref="R7:AF7" ca="1" si="5">INDIRECT("'FAM 2014 - cycle 3'!"&amp;ADDRESS((COLUMN(R1)/3+1)*2,26))</f>
        <v>0</v>
      </c>
      <c r="S7" s="384"/>
      <c r="T7" s="385"/>
      <c r="U7" s="383">
        <f t="shared" ref="U7:AF7" ca="1" si="6">INDIRECT("'FAM 2014 - cycle 3'!"&amp;ADDRESS((COLUMN(U1)/3+1)*2,26))</f>
        <v>0</v>
      </c>
      <c r="V7" s="384"/>
      <c r="W7" s="385"/>
      <c r="X7" s="383">
        <f t="shared" ref="X7:AF7" ca="1" si="7">INDIRECT("'FAM 2014 - cycle 3'!"&amp;ADDRESS((COLUMN(X1)/3+1)*2,26))</f>
        <v>0</v>
      </c>
      <c r="Y7" s="384"/>
      <c r="Z7" s="385"/>
      <c r="AA7" s="383">
        <f t="shared" ref="AA7:AF7" ca="1" si="8">INDIRECT("'FAM 2014 - cycle 3'!"&amp;ADDRESS((COLUMN(AA1)/3+1)*2,26))</f>
        <v>0</v>
      </c>
      <c r="AB7" s="384"/>
      <c r="AC7" s="385"/>
      <c r="AD7" s="383">
        <f t="shared" ref="AD7:BQ7" ca="1" si="9">INDIRECT("'FAM 2014 - cycle 3'!"&amp;ADDRESS((COLUMN(AD1)/3+1)*2,26))</f>
        <v>0</v>
      </c>
      <c r="AE7" s="384"/>
      <c r="AF7" s="385"/>
      <c r="AG7" s="383">
        <f t="shared" ca="1" si="9"/>
        <v>0</v>
      </c>
      <c r="AH7" s="384"/>
      <c r="AI7" s="385"/>
      <c r="AJ7" s="383">
        <f t="shared" ca="1" si="9"/>
        <v>0</v>
      </c>
      <c r="AK7" s="384"/>
      <c r="AL7" s="385"/>
      <c r="AM7" s="383">
        <f t="shared" ca="1" si="9"/>
        <v>0</v>
      </c>
      <c r="AN7" s="384"/>
      <c r="AO7" s="385"/>
      <c r="AP7" s="383">
        <f t="shared" ca="1" si="9"/>
        <v>0</v>
      </c>
      <c r="AQ7" s="384"/>
      <c r="AR7" s="385"/>
      <c r="AS7" s="383">
        <f t="shared" ca="1" si="9"/>
        <v>0</v>
      </c>
      <c r="AT7" s="384"/>
      <c r="AU7" s="385"/>
      <c r="AV7" s="383">
        <f t="shared" ca="1" si="9"/>
        <v>0</v>
      </c>
      <c r="AW7" s="384"/>
      <c r="AX7" s="385"/>
      <c r="AY7" s="383">
        <f t="shared" ca="1" si="9"/>
        <v>0</v>
      </c>
      <c r="AZ7" s="384"/>
      <c r="BA7" s="385"/>
      <c r="BB7" s="383">
        <f t="shared" ca="1" si="9"/>
        <v>0</v>
      </c>
      <c r="BC7" s="384"/>
      <c r="BD7" s="385"/>
      <c r="BE7" s="383">
        <f t="shared" ca="1" si="9"/>
        <v>0</v>
      </c>
      <c r="BF7" s="384"/>
      <c r="BG7" s="385"/>
      <c r="BH7" s="383">
        <f t="shared" ca="1" si="9"/>
        <v>0</v>
      </c>
      <c r="BI7" s="384"/>
      <c r="BJ7" s="385"/>
      <c r="BK7" s="383">
        <f t="shared" ca="1" si="9"/>
        <v>0</v>
      </c>
      <c r="BL7" s="384"/>
      <c r="BM7" s="385"/>
      <c r="BN7" s="383">
        <f t="shared" ca="1" si="9"/>
        <v>0</v>
      </c>
      <c r="BO7" s="384"/>
      <c r="BP7" s="385"/>
      <c r="BQ7" s="383">
        <f ca="1">INDIRECT("'FAM 2014 - cycle 3'!"&amp;ADDRESS((COLUMN(BQ1)/3+1)*2,26))</f>
        <v>4.3666666666666671</v>
      </c>
      <c r="BR7" s="384"/>
      <c r="BS7" s="385"/>
    </row>
    <row r="8" spans="1:71" ht="9.9499999999999993" customHeight="1" x14ac:dyDescent="0.25">
      <c r="A8" s="147"/>
      <c r="B8" s="130">
        <v>2</v>
      </c>
      <c r="C8" s="271">
        <f>'FAM 2014 - cycle 3'!Z63</f>
        <v>0</v>
      </c>
      <c r="D8" s="272"/>
      <c r="E8" s="273"/>
      <c r="F8" s="271"/>
      <c r="G8" s="272"/>
      <c r="H8" s="273"/>
      <c r="I8" s="271"/>
      <c r="J8" s="272"/>
      <c r="K8" s="273"/>
      <c r="L8" s="271"/>
      <c r="M8" s="272"/>
      <c r="N8" s="273"/>
      <c r="O8" s="271"/>
      <c r="P8" s="272"/>
      <c r="Q8" s="273"/>
      <c r="R8" s="271"/>
      <c r="S8" s="272"/>
      <c r="T8" s="273"/>
      <c r="U8" s="271"/>
      <c r="V8" s="272"/>
      <c r="W8" s="273"/>
      <c r="X8" s="271"/>
      <c r="Y8" s="272"/>
      <c r="Z8" s="273"/>
      <c r="AA8" s="271"/>
      <c r="AB8" s="272"/>
      <c r="AC8" s="273"/>
      <c r="AD8" s="271"/>
      <c r="AE8" s="272"/>
      <c r="AF8" s="273"/>
      <c r="AG8" s="271"/>
      <c r="AH8" s="272"/>
      <c r="AI8" s="273"/>
      <c r="AJ8" s="271"/>
      <c r="AK8" s="272"/>
      <c r="AL8" s="273"/>
      <c r="AM8" s="271"/>
      <c r="AN8" s="272"/>
      <c r="AO8" s="273"/>
      <c r="AP8" s="275"/>
      <c r="AQ8" s="272"/>
      <c r="AR8" s="273"/>
      <c r="AS8" s="271"/>
      <c r="AT8" s="272"/>
      <c r="AU8" s="273"/>
      <c r="AV8" s="271"/>
      <c r="AW8" s="272"/>
      <c r="AX8" s="273"/>
      <c r="AY8" s="274"/>
      <c r="AZ8" s="272"/>
      <c r="BA8" s="273"/>
      <c r="BB8" s="271"/>
      <c r="BC8" s="272"/>
      <c r="BD8" s="273"/>
      <c r="BE8" s="271"/>
      <c r="BF8" s="272"/>
      <c r="BG8" s="273"/>
      <c r="BH8" s="274"/>
      <c r="BI8" s="272"/>
      <c r="BJ8" s="273"/>
      <c r="BK8" s="271"/>
      <c r="BL8" s="272"/>
      <c r="BM8" s="273"/>
      <c r="BN8" s="271"/>
      <c r="BO8" s="272"/>
      <c r="BP8" s="273"/>
      <c r="BQ8" s="271"/>
      <c r="BR8" s="272"/>
      <c r="BS8" s="273"/>
    </row>
    <row r="9" spans="1:71" ht="9.9499999999999993" customHeight="1" x14ac:dyDescent="0.25">
      <c r="A9" s="147"/>
      <c r="B9" s="130">
        <v>3</v>
      </c>
      <c r="C9" s="271">
        <f>'FAM 2014 - cycle 3'!Z122</f>
        <v>0</v>
      </c>
      <c r="D9" s="272"/>
      <c r="E9" s="273"/>
      <c r="F9" s="271"/>
      <c r="G9" s="272"/>
      <c r="H9" s="273"/>
      <c r="I9" s="271"/>
      <c r="J9" s="272"/>
      <c r="K9" s="273"/>
      <c r="L9" s="271"/>
      <c r="M9" s="272"/>
      <c r="N9" s="273"/>
      <c r="O9" s="271"/>
      <c r="P9" s="272"/>
      <c r="Q9" s="273"/>
      <c r="R9" s="271"/>
      <c r="S9" s="272"/>
      <c r="T9" s="273"/>
      <c r="U9" s="271"/>
      <c r="V9" s="272"/>
      <c r="W9" s="273"/>
      <c r="X9" s="271"/>
      <c r="Y9" s="272"/>
      <c r="Z9" s="273"/>
      <c r="AA9" s="271"/>
      <c r="AB9" s="272"/>
      <c r="AC9" s="273"/>
      <c r="AD9" s="271"/>
      <c r="AE9" s="272"/>
      <c r="AF9" s="273"/>
      <c r="AG9" s="271"/>
      <c r="AH9" s="272"/>
      <c r="AI9" s="273"/>
      <c r="AJ9" s="271"/>
      <c r="AK9" s="272"/>
      <c r="AL9" s="273"/>
      <c r="AM9" s="271"/>
      <c r="AN9" s="272"/>
      <c r="AO9" s="273"/>
      <c r="AP9" s="275"/>
      <c r="AQ9" s="272"/>
      <c r="AR9" s="273"/>
      <c r="AS9" s="271"/>
      <c r="AT9" s="272"/>
      <c r="AU9" s="273"/>
      <c r="AV9" s="271"/>
      <c r="AW9" s="272"/>
      <c r="AX9" s="273"/>
      <c r="AY9" s="274"/>
      <c r="AZ9" s="272"/>
      <c r="BA9" s="273"/>
      <c r="BB9" s="271"/>
      <c r="BC9" s="272"/>
      <c r="BD9" s="273"/>
      <c r="BE9" s="271"/>
      <c r="BF9" s="272"/>
      <c r="BG9" s="273"/>
      <c r="BH9" s="274"/>
      <c r="BI9" s="272"/>
      <c r="BJ9" s="273"/>
      <c r="BK9" s="271"/>
      <c r="BL9" s="272"/>
      <c r="BM9" s="273"/>
      <c r="BN9" s="271"/>
      <c r="BO9" s="272"/>
      <c r="BP9" s="273"/>
      <c r="BQ9" s="271"/>
      <c r="BR9" s="272"/>
      <c r="BS9" s="273"/>
    </row>
    <row r="10" spans="1:71" ht="9.9499999999999993" customHeight="1" x14ac:dyDescent="0.25">
      <c r="A10" s="147"/>
      <c r="B10" s="130">
        <v>4</v>
      </c>
      <c r="C10" s="276">
        <f>'FAM 2014 - cycle 3'!Z181</f>
        <v>0</v>
      </c>
      <c r="D10" s="277"/>
      <c r="E10" s="278"/>
      <c r="F10" s="276"/>
      <c r="G10" s="277"/>
      <c r="H10" s="278"/>
      <c r="I10" s="276"/>
      <c r="J10" s="277"/>
      <c r="K10" s="278"/>
      <c r="L10" s="276"/>
      <c r="M10" s="277"/>
      <c r="N10" s="278"/>
      <c r="O10" s="276"/>
      <c r="P10" s="277"/>
      <c r="Q10" s="278"/>
      <c r="R10" s="276"/>
      <c r="S10" s="277"/>
      <c r="T10" s="278"/>
      <c r="U10" s="276"/>
      <c r="V10" s="277"/>
      <c r="W10" s="278"/>
      <c r="X10" s="276"/>
      <c r="Y10" s="277"/>
      <c r="Z10" s="278"/>
      <c r="AA10" s="276"/>
      <c r="AB10" s="277"/>
      <c r="AC10" s="278"/>
      <c r="AD10" s="276"/>
      <c r="AE10" s="277"/>
      <c r="AF10" s="278"/>
      <c r="AG10" s="276"/>
      <c r="AH10" s="277"/>
      <c r="AI10" s="278"/>
      <c r="AJ10" s="276"/>
      <c r="AK10" s="277"/>
      <c r="AL10" s="278"/>
      <c r="AM10" s="276"/>
      <c r="AN10" s="277"/>
      <c r="AO10" s="278"/>
      <c r="AP10" s="280"/>
      <c r="AQ10" s="277"/>
      <c r="AR10" s="278"/>
      <c r="AS10" s="276"/>
      <c r="AT10" s="277"/>
      <c r="AU10" s="278"/>
      <c r="AV10" s="276"/>
      <c r="AW10" s="277"/>
      <c r="AX10" s="278"/>
      <c r="AY10" s="279"/>
      <c r="AZ10" s="277"/>
      <c r="BA10" s="278"/>
      <c r="BB10" s="276"/>
      <c r="BC10" s="277"/>
      <c r="BD10" s="278"/>
      <c r="BE10" s="276"/>
      <c r="BF10" s="277"/>
      <c r="BG10" s="278"/>
      <c r="BH10" s="279"/>
      <c r="BI10" s="277"/>
      <c r="BJ10" s="278"/>
      <c r="BK10" s="276"/>
      <c r="BL10" s="277"/>
      <c r="BM10" s="278"/>
      <c r="BN10" s="276"/>
      <c r="BO10" s="277"/>
      <c r="BP10" s="278"/>
      <c r="BQ10" s="276"/>
      <c r="BR10" s="277"/>
      <c r="BS10" s="278"/>
    </row>
    <row r="11" spans="1:71" ht="9.9499999999999993" customHeight="1" x14ac:dyDescent="0.25">
      <c r="A11" s="147"/>
      <c r="B11" s="130">
        <v>5</v>
      </c>
      <c r="C11" s="271">
        <f>'FAM 2014 - cycle 3'!Z240</f>
        <v>0</v>
      </c>
      <c r="D11" s="272"/>
      <c r="E11" s="273"/>
      <c r="F11" s="271"/>
      <c r="G11" s="272"/>
      <c r="H11" s="273"/>
      <c r="I11" s="271"/>
      <c r="J11" s="272"/>
      <c r="K11" s="273"/>
      <c r="L11" s="271"/>
      <c r="M11" s="272"/>
      <c r="N11" s="273"/>
      <c r="O11" s="271"/>
      <c r="P11" s="272"/>
      <c r="Q11" s="273"/>
      <c r="R11" s="271"/>
      <c r="S11" s="272"/>
      <c r="T11" s="273"/>
      <c r="U11" s="271"/>
      <c r="V11" s="272"/>
      <c r="W11" s="273"/>
      <c r="X11" s="271"/>
      <c r="Y11" s="272"/>
      <c r="Z11" s="273"/>
      <c r="AA11" s="271"/>
      <c r="AB11" s="272"/>
      <c r="AC11" s="273"/>
      <c r="AD11" s="271"/>
      <c r="AE11" s="272"/>
      <c r="AF11" s="273"/>
      <c r="AG11" s="271"/>
      <c r="AH11" s="272"/>
      <c r="AI11" s="273"/>
      <c r="AJ11" s="271"/>
      <c r="AK11" s="272"/>
      <c r="AL11" s="273"/>
      <c r="AM11" s="271"/>
      <c r="AN11" s="272"/>
      <c r="AO11" s="273"/>
      <c r="AP11" s="275"/>
      <c r="AQ11" s="272"/>
      <c r="AR11" s="273"/>
      <c r="AS11" s="271"/>
      <c r="AT11" s="272"/>
      <c r="AU11" s="273"/>
      <c r="AV11" s="271"/>
      <c r="AW11" s="272"/>
      <c r="AX11" s="273"/>
      <c r="AY11" s="274"/>
      <c r="AZ11" s="272"/>
      <c r="BA11" s="273"/>
      <c r="BB11" s="271"/>
      <c r="BC11" s="272"/>
      <c r="BD11" s="273"/>
      <c r="BE11" s="271"/>
      <c r="BF11" s="272"/>
      <c r="BG11" s="273"/>
      <c r="BH11" s="274"/>
      <c r="BI11" s="272"/>
      <c r="BJ11" s="273"/>
      <c r="BK11" s="271"/>
      <c r="BL11" s="272"/>
      <c r="BM11" s="273"/>
      <c r="BN11" s="271"/>
      <c r="BO11" s="272"/>
      <c r="BP11" s="273"/>
      <c r="BQ11" s="271"/>
      <c r="BR11" s="272"/>
      <c r="BS11" s="273"/>
    </row>
    <row r="12" spans="1:71" ht="9.9499999999999993" customHeight="1" x14ac:dyDescent="0.25">
      <c r="A12" s="147"/>
      <c r="B12" s="130">
        <v>6</v>
      </c>
      <c r="C12" s="271">
        <f>'FAM 2014 - cycle 3'!Z299</f>
        <v>0</v>
      </c>
      <c r="D12" s="272"/>
      <c r="E12" s="273"/>
      <c r="F12" s="271"/>
      <c r="G12" s="272"/>
      <c r="H12" s="273"/>
      <c r="I12" s="271"/>
      <c r="J12" s="272"/>
      <c r="K12" s="273"/>
      <c r="L12" s="271"/>
      <c r="M12" s="272"/>
      <c r="N12" s="273"/>
      <c r="O12" s="271"/>
      <c r="P12" s="272"/>
      <c r="Q12" s="273"/>
      <c r="R12" s="271"/>
      <c r="S12" s="272"/>
      <c r="T12" s="273"/>
      <c r="U12" s="271"/>
      <c r="V12" s="272"/>
      <c r="W12" s="273"/>
      <c r="X12" s="271"/>
      <c r="Y12" s="272"/>
      <c r="Z12" s="273"/>
      <c r="AA12" s="271"/>
      <c r="AB12" s="272"/>
      <c r="AC12" s="273"/>
      <c r="AD12" s="271"/>
      <c r="AE12" s="272"/>
      <c r="AF12" s="273"/>
      <c r="AG12" s="271"/>
      <c r="AH12" s="272"/>
      <c r="AI12" s="273"/>
      <c r="AJ12" s="271"/>
      <c r="AK12" s="272"/>
      <c r="AL12" s="273"/>
      <c r="AM12" s="271"/>
      <c r="AN12" s="272"/>
      <c r="AO12" s="273"/>
      <c r="AP12" s="275"/>
      <c r="AQ12" s="272"/>
      <c r="AR12" s="273"/>
      <c r="AS12" s="271"/>
      <c r="AT12" s="272"/>
      <c r="AU12" s="273"/>
      <c r="AV12" s="271"/>
      <c r="AW12" s="272"/>
      <c r="AX12" s="273"/>
      <c r="AY12" s="274"/>
      <c r="AZ12" s="272"/>
      <c r="BA12" s="273"/>
      <c r="BB12" s="271"/>
      <c r="BC12" s="272"/>
      <c r="BD12" s="273"/>
      <c r="BE12" s="271"/>
      <c r="BF12" s="272"/>
      <c r="BG12" s="273"/>
      <c r="BH12" s="274"/>
      <c r="BI12" s="272"/>
      <c r="BJ12" s="273"/>
      <c r="BK12" s="271"/>
      <c r="BL12" s="272"/>
      <c r="BM12" s="273"/>
      <c r="BN12" s="271"/>
      <c r="BO12" s="272"/>
      <c r="BP12" s="273"/>
      <c r="BQ12" s="271"/>
      <c r="BR12" s="272"/>
      <c r="BS12" s="273"/>
    </row>
    <row r="13" spans="1:71" ht="9.9499999999999993" customHeight="1" x14ac:dyDescent="0.25">
      <c r="A13" s="147"/>
      <c r="B13" s="130">
        <v>7</v>
      </c>
      <c r="C13" s="271">
        <f>'FAM 2014 - cycle 3'!Z358</f>
        <v>0</v>
      </c>
      <c r="D13" s="272"/>
      <c r="E13" s="273"/>
      <c r="F13" s="271"/>
      <c r="G13" s="272"/>
      <c r="H13" s="273"/>
      <c r="I13" s="271"/>
      <c r="J13" s="272"/>
      <c r="K13" s="273"/>
      <c r="L13" s="271"/>
      <c r="M13" s="272"/>
      <c r="N13" s="273"/>
      <c r="O13" s="271"/>
      <c r="P13" s="272"/>
      <c r="Q13" s="273"/>
      <c r="R13" s="271"/>
      <c r="S13" s="272"/>
      <c r="T13" s="273"/>
      <c r="U13" s="271"/>
      <c r="V13" s="272"/>
      <c r="W13" s="273"/>
      <c r="X13" s="271"/>
      <c r="Y13" s="272"/>
      <c r="Z13" s="273"/>
      <c r="AA13" s="271"/>
      <c r="AB13" s="272"/>
      <c r="AC13" s="273"/>
      <c r="AD13" s="271"/>
      <c r="AE13" s="272"/>
      <c r="AF13" s="273"/>
      <c r="AG13" s="271"/>
      <c r="AH13" s="272"/>
      <c r="AI13" s="273"/>
      <c r="AJ13" s="271"/>
      <c r="AK13" s="272"/>
      <c r="AL13" s="273"/>
      <c r="AM13" s="271"/>
      <c r="AN13" s="272"/>
      <c r="AO13" s="273"/>
      <c r="AP13" s="275"/>
      <c r="AQ13" s="272"/>
      <c r="AR13" s="273"/>
      <c r="AS13" s="271"/>
      <c r="AT13" s="272"/>
      <c r="AU13" s="273"/>
      <c r="AV13" s="271"/>
      <c r="AW13" s="272"/>
      <c r="AX13" s="273"/>
      <c r="AY13" s="274"/>
      <c r="AZ13" s="272"/>
      <c r="BA13" s="273"/>
      <c r="BB13" s="271"/>
      <c r="BC13" s="272"/>
      <c r="BD13" s="273"/>
      <c r="BE13" s="271"/>
      <c r="BF13" s="272"/>
      <c r="BG13" s="273"/>
      <c r="BH13" s="274"/>
      <c r="BI13" s="272"/>
      <c r="BJ13" s="273"/>
      <c r="BK13" s="271"/>
      <c r="BL13" s="272"/>
      <c r="BM13" s="273"/>
      <c r="BN13" s="271"/>
      <c r="BO13" s="272"/>
      <c r="BP13" s="273"/>
      <c r="BQ13" s="271"/>
      <c r="BR13" s="272"/>
      <c r="BS13" s="273"/>
    </row>
    <row r="14" spans="1:71" ht="9.9499999999999993" customHeight="1" x14ac:dyDescent="0.25">
      <c r="A14" s="147" t="s">
        <v>58</v>
      </c>
      <c r="B14" s="130">
        <v>8</v>
      </c>
      <c r="C14" s="271">
        <f>'FAM 2014 - cycle 3'!Z417</f>
        <v>0</v>
      </c>
      <c r="D14" s="272"/>
      <c r="E14" s="273"/>
      <c r="F14" s="271"/>
      <c r="G14" s="272"/>
      <c r="H14" s="273"/>
      <c r="I14" s="271"/>
      <c r="J14" s="272"/>
      <c r="K14" s="273"/>
      <c r="L14" s="271"/>
      <c r="M14" s="272"/>
      <c r="N14" s="273"/>
      <c r="O14" s="271"/>
      <c r="P14" s="272"/>
      <c r="Q14" s="273"/>
      <c r="R14" s="271"/>
      <c r="S14" s="272"/>
      <c r="T14" s="273"/>
      <c r="U14" s="271"/>
      <c r="V14" s="272"/>
      <c r="W14" s="273"/>
      <c r="X14" s="271"/>
      <c r="Y14" s="272"/>
      <c r="Z14" s="273"/>
      <c r="AA14" s="271"/>
      <c r="AB14" s="272"/>
      <c r="AC14" s="273"/>
      <c r="AD14" s="271"/>
      <c r="AE14" s="272"/>
      <c r="AF14" s="273"/>
      <c r="AG14" s="271"/>
      <c r="AH14" s="272"/>
      <c r="AI14" s="273"/>
      <c r="AJ14" s="271"/>
      <c r="AK14" s="272"/>
      <c r="AL14" s="273"/>
      <c r="AM14" s="271"/>
      <c r="AN14" s="272"/>
      <c r="AO14" s="273"/>
      <c r="AP14" s="275"/>
      <c r="AQ14" s="272"/>
      <c r="AR14" s="273"/>
      <c r="AS14" s="271"/>
      <c r="AT14" s="272"/>
      <c r="AU14" s="273"/>
      <c r="AV14" s="271"/>
      <c r="AW14" s="272"/>
      <c r="AX14" s="273"/>
      <c r="AY14" s="274"/>
      <c r="AZ14" s="272"/>
      <c r="BA14" s="273"/>
      <c r="BB14" s="271"/>
      <c r="BC14" s="272"/>
      <c r="BD14" s="273"/>
      <c r="BE14" s="271"/>
      <c r="BF14" s="272"/>
      <c r="BG14" s="273"/>
      <c r="BH14" s="274"/>
      <c r="BI14" s="272"/>
      <c r="BJ14" s="273"/>
      <c r="BK14" s="271"/>
      <c r="BL14" s="272"/>
      <c r="BM14" s="273"/>
      <c r="BN14" s="271"/>
      <c r="BO14" s="272"/>
      <c r="BP14" s="273"/>
      <c r="BQ14" s="271"/>
      <c r="BR14" s="272"/>
      <c r="BS14" s="273"/>
    </row>
    <row r="15" spans="1:71" ht="9.9499999999999993" customHeight="1" x14ac:dyDescent="0.25">
      <c r="A15" s="147"/>
      <c r="B15" s="130">
        <v>9</v>
      </c>
      <c r="C15" s="271">
        <f>'FAM 2014 - cycle 3'!Z477</f>
        <v>0</v>
      </c>
      <c r="D15" s="272"/>
      <c r="E15" s="273"/>
      <c r="F15" s="271"/>
      <c r="G15" s="272"/>
      <c r="H15" s="273"/>
      <c r="I15" s="271"/>
      <c r="J15" s="272"/>
      <c r="K15" s="273"/>
      <c r="L15" s="271"/>
      <c r="M15" s="272"/>
      <c r="N15" s="273"/>
      <c r="O15" s="271"/>
      <c r="P15" s="272"/>
      <c r="Q15" s="273"/>
      <c r="R15" s="271"/>
      <c r="S15" s="272"/>
      <c r="T15" s="273"/>
      <c r="U15" s="271"/>
      <c r="V15" s="272"/>
      <c r="W15" s="273"/>
      <c r="X15" s="271"/>
      <c r="Y15" s="272"/>
      <c r="Z15" s="273"/>
      <c r="AA15" s="271"/>
      <c r="AB15" s="272"/>
      <c r="AC15" s="273"/>
      <c r="AD15" s="271"/>
      <c r="AE15" s="272"/>
      <c r="AF15" s="273"/>
      <c r="AG15" s="271"/>
      <c r="AH15" s="272"/>
      <c r="AI15" s="273"/>
      <c r="AJ15" s="271"/>
      <c r="AK15" s="272"/>
      <c r="AL15" s="273"/>
      <c r="AM15" s="271"/>
      <c r="AN15" s="272"/>
      <c r="AO15" s="273"/>
      <c r="AP15" s="275"/>
      <c r="AQ15" s="272"/>
      <c r="AR15" s="273"/>
      <c r="AS15" s="271"/>
      <c r="AT15" s="272"/>
      <c r="AU15" s="273"/>
      <c r="AV15" s="271"/>
      <c r="AW15" s="272"/>
      <c r="AX15" s="273"/>
      <c r="AY15" s="274"/>
      <c r="AZ15" s="272"/>
      <c r="BA15" s="273"/>
      <c r="BB15" s="271"/>
      <c r="BC15" s="272"/>
      <c r="BD15" s="273"/>
      <c r="BE15" s="271"/>
      <c r="BF15" s="272"/>
      <c r="BG15" s="273"/>
      <c r="BH15" s="274"/>
      <c r="BI15" s="272"/>
      <c r="BJ15" s="273"/>
      <c r="BK15" s="271"/>
      <c r="BL15" s="272"/>
      <c r="BM15" s="273"/>
      <c r="BN15" s="271"/>
      <c r="BO15" s="272"/>
      <c r="BP15" s="273"/>
      <c r="BQ15" s="271"/>
      <c r="BR15" s="272"/>
      <c r="BS15" s="273"/>
    </row>
    <row r="16" spans="1:71" ht="9.9499999999999993" customHeight="1" x14ac:dyDescent="0.25">
      <c r="A16" s="147"/>
      <c r="B16" s="130">
        <v>10</v>
      </c>
      <c r="C16" s="271">
        <f>'FAM 2014 - cycle 3'!Z536</f>
        <v>0</v>
      </c>
      <c r="D16" s="272"/>
      <c r="E16" s="273"/>
      <c r="F16" s="271"/>
      <c r="G16" s="272"/>
      <c r="H16" s="273"/>
      <c r="I16" s="271"/>
      <c r="J16" s="272"/>
      <c r="K16" s="273"/>
      <c r="L16" s="271"/>
      <c r="M16" s="272"/>
      <c r="N16" s="273"/>
      <c r="O16" s="271"/>
      <c r="P16" s="272"/>
      <c r="Q16" s="273"/>
      <c r="R16" s="271"/>
      <c r="S16" s="272"/>
      <c r="T16" s="273"/>
      <c r="U16" s="271"/>
      <c r="V16" s="272"/>
      <c r="W16" s="273"/>
      <c r="X16" s="271"/>
      <c r="Y16" s="272"/>
      <c r="Z16" s="273"/>
      <c r="AA16" s="271"/>
      <c r="AB16" s="272"/>
      <c r="AC16" s="273"/>
      <c r="AD16" s="271"/>
      <c r="AE16" s="272"/>
      <c r="AF16" s="273"/>
      <c r="AG16" s="271"/>
      <c r="AH16" s="272"/>
      <c r="AI16" s="273"/>
      <c r="AJ16" s="271"/>
      <c r="AK16" s="272"/>
      <c r="AL16" s="273"/>
      <c r="AM16" s="271"/>
      <c r="AN16" s="272"/>
      <c r="AO16" s="273"/>
      <c r="AP16" s="275"/>
      <c r="AQ16" s="272"/>
      <c r="AR16" s="273"/>
      <c r="AS16" s="271"/>
      <c r="AT16" s="272"/>
      <c r="AU16" s="273"/>
      <c r="AV16" s="271"/>
      <c r="AW16" s="272"/>
      <c r="AX16" s="273"/>
      <c r="AY16" s="274"/>
      <c r="AZ16" s="272"/>
      <c r="BA16" s="273"/>
      <c r="BB16" s="271"/>
      <c r="BC16" s="272"/>
      <c r="BD16" s="273"/>
      <c r="BE16" s="271"/>
      <c r="BF16" s="272"/>
      <c r="BG16" s="273"/>
      <c r="BH16" s="274"/>
      <c r="BI16" s="272"/>
      <c r="BJ16" s="273"/>
      <c r="BK16" s="271"/>
      <c r="BL16" s="272"/>
      <c r="BM16" s="273"/>
      <c r="BN16" s="271"/>
      <c r="BO16" s="272"/>
      <c r="BP16" s="273"/>
      <c r="BQ16" s="271"/>
      <c r="BR16" s="272"/>
      <c r="BS16" s="273"/>
    </row>
    <row r="17" spans="1:71" ht="9.9499999999999993" customHeight="1" x14ac:dyDescent="0.25">
      <c r="A17" s="147"/>
      <c r="B17" s="130">
        <v>11</v>
      </c>
      <c r="C17" s="271">
        <f>'FAM 2014 - cycle 3'!Z595</f>
        <v>0</v>
      </c>
      <c r="D17" s="272"/>
      <c r="E17" s="273"/>
      <c r="F17" s="271"/>
      <c r="G17" s="272"/>
      <c r="H17" s="273"/>
      <c r="I17" s="271"/>
      <c r="J17" s="272"/>
      <c r="K17" s="273"/>
      <c r="L17" s="271"/>
      <c r="M17" s="272"/>
      <c r="N17" s="273"/>
      <c r="O17" s="271"/>
      <c r="P17" s="272"/>
      <c r="Q17" s="273"/>
      <c r="R17" s="271"/>
      <c r="S17" s="272"/>
      <c r="T17" s="273"/>
      <c r="U17" s="271"/>
      <c r="V17" s="272"/>
      <c r="W17" s="273"/>
      <c r="X17" s="271"/>
      <c r="Y17" s="272"/>
      <c r="Z17" s="273"/>
      <c r="AA17" s="271"/>
      <c r="AB17" s="272"/>
      <c r="AC17" s="273"/>
      <c r="AD17" s="271"/>
      <c r="AE17" s="272"/>
      <c r="AF17" s="273"/>
      <c r="AG17" s="271"/>
      <c r="AH17" s="272"/>
      <c r="AI17" s="273"/>
      <c r="AJ17" s="271"/>
      <c r="AK17" s="272"/>
      <c r="AL17" s="273"/>
      <c r="AM17" s="271"/>
      <c r="AN17" s="272"/>
      <c r="AO17" s="273"/>
      <c r="AP17" s="275"/>
      <c r="AQ17" s="272"/>
      <c r="AR17" s="273"/>
      <c r="AS17" s="271"/>
      <c r="AT17" s="272"/>
      <c r="AU17" s="273"/>
      <c r="AV17" s="271"/>
      <c r="AW17" s="272"/>
      <c r="AX17" s="273"/>
      <c r="AY17" s="274"/>
      <c r="AZ17" s="272"/>
      <c r="BA17" s="273"/>
      <c r="BB17" s="271"/>
      <c r="BC17" s="272"/>
      <c r="BD17" s="273"/>
      <c r="BE17" s="271"/>
      <c r="BF17" s="272"/>
      <c r="BG17" s="273"/>
      <c r="BH17" s="274"/>
      <c r="BI17" s="272"/>
      <c r="BJ17" s="273"/>
      <c r="BK17" s="271"/>
      <c r="BL17" s="272"/>
      <c r="BM17" s="273"/>
      <c r="BN17" s="271"/>
      <c r="BO17" s="272"/>
      <c r="BP17" s="273"/>
      <c r="BQ17" s="271"/>
      <c r="BR17" s="272"/>
      <c r="BS17" s="273"/>
    </row>
    <row r="18" spans="1:71" ht="9.9499999999999993" customHeight="1" x14ac:dyDescent="0.25">
      <c r="A18" s="147"/>
      <c r="B18" s="130">
        <v>12</v>
      </c>
      <c r="C18" s="271">
        <f>'FAM 2014 - cycle 3'!Z654</f>
        <v>0</v>
      </c>
      <c r="D18" s="275"/>
      <c r="E18" s="374"/>
      <c r="F18" s="375"/>
      <c r="G18" s="275"/>
      <c r="H18" s="374"/>
      <c r="I18" s="375"/>
      <c r="J18" s="275"/>
      <c r="K18" s="374"/>
      <c r="L18" s="198"/>
      <c r="M18" s="199"/>
      <c r="N18" s="200"/>
      <c r="O18" s="198"/>
      <c r="P18" s="199"/>
      <c r="Q18" s="200"/>
      <c r="R18" s="198"/>
      <c r="S18" s="199"/>
      <c r="T18" s="200"/>
      <c r="U18" s="375"/>
      <c r="V18" s="275"/>
      <c r="W18" s="374"/>
      <c r="X18" s="375"/>
      <c r="Y18" s="275"/>
      <c r="Z18" s="374"/>
      <c r="AA18" s="375"/>
      <c r="AB18" s="275"/>
      <c r="AC18" s="374"/>
      <c r="AD18" s="375"/>
      <c r="AE18" s="275"/>
      <c r="AF18" s="374"/>
      <c r="AG18" s="375"/>
      <c r="AH18" s="275"/>
      <c r="AI18" s="374"/>
      <c r="AJ18" s="375"/>
      <c r="AK18" s="275"/>
      <c r="AL18" s="374"/>
      <c r="AM18" s="375"/>
      <c r="AN18" s="275"/>
      <c r="AO18" s="374"/>
      <c r="AP18" s="375"/>
      <c r="AQ18" s="275"/>
      <c r="AR18" s="374"/>
      <c r="AS18" s="375"/>
      <c r="AT18" s="275"/>
      <c r="AU18" s="374"/>
      <c r="AV18" s="375"/>
      <c r="AW18" s="275"/>
      <c r="AX18" s="374"/>
      <c r="AY18" s="375"/>
      <c r="AZ18" s="275"/>
      <c r="BA18" s="374"/>
      <c r="BB18" s="375"/>
      <c r="BC18" s="275"/>
      <c r="BD18" s="374"/>
      <c r="BE18" s="375"/>
      <c r="BF18" s="275"/>
      <c r="BG18" s="374"/>
      <c r="BH18" s="375"/>
      <c r="BI18" s="275"/>
      <c r="BJ18" s="374"/>
      <c r="BK18" s="375"/>
      <c r="BL18" s="275"/>
      <c r="BM18" s="374"/>
      <c r="BN18" s="375"/>
      <c r="BO18" s="275"/>
      <c r="BP18" s="374"/>
      <c r="BQ18" s="375"/>
      <c r="BR18" s="275"/>
      <c r="BS18" s="374"/>
    </row>
    <row r="19" spans="1:71" ht="9.9499999999999993" customHeight="1" x14ac:dyDescent="0.25">
      <c r="A19" s="147"/>
      <c r="B19" s="130">
        <v>13</v>
      </c>
      <c r="C19" s="271">
        <f>'FAM 2014 - cycle 3'!Z713</f>
        <v>0</v>
      </c>
      <c r="D19" s="275"/>
      <c r="E19" s="374"/>
      <c r="F19" s="375"/>
      <c r="G19" s="275"/>
      <c r="H19" s="374"/>
      <c r="I19" s="375"/>
      <c r="J19" s="275"/>
      <c r="K19" s="374"/>
      <c r="L19" s="198"/>
      <c r="M19" s="199"/>
      <c r="N19" s="200"/>
      <c r="O19" s="198"/>
      <c r="P19" s="199"/>
      <c r="Q19" s="200"/>
      <c r="R19" s="198"/>
      <c r="S19" s="199"/>
      <c r="T19" s="200"/>
      <c r="U19" s="375"/>
      <c r="V19" s="275"/>
      <c r="W19" s="374"/>
      <c r="X19" s="375"/>
      <c r="Y19" s="275"/>
      <c r="Z19" s="374"/>
      <c r="AA19" s="375"/>
      <c r="AB19" s="275"/>
      <c r="AC19" s="374"/>
      <c r="AD19" s="375"/>
      <c r="AE19" s="275"/>
      <c r="AF19" s="374"/>
      <c r="AG19" s="375"/>
      <c r="AH19" s="275"/>
      <c r="AI19" s="374"/>
      <c r="AJ19" s="375"/>
      <c r="AK19" s="275"/>
      <c r="AL19" s="374"/>
      <c r="AM19" s="375"/>
      <c r="AN19" s="275"/>
      <c r="AO19" s="374"/>
      <c r="AP19" s="375"/>
      <c r="AQ19" s="275"/>
      <c r="AR19" s="374"/>
      <c r="AS19" s="375"/>
      <c r="AT19" s="275"/>
      <c r="AU19" s="374"/>
      <c r="AV19" s="375"/>
      <c r="AW19" s="275"/>
      <c r="AX19" s="374"/>
      <c r="AY19" s="375"/>
      <c r="AZ19" s="275"/>
      <c r="BA19" s="374"/>
      <c r="BB19" s="375"/>
      <c r="BC19" s="275"/>
      <c r="BD19" s="374"/>
      <c r="BE19" s="375"/>
      <c r="BF19" s="275"/>
      <c r="BG19" s="374"/>
      <c r="BH19" s="375"/>
      <c r="BI19" s="275"/>
      <c r="BJ19" s="374"/>
      <c r="BK19" s="375"/>
      <c r="BL19" s="275"/>
      <c r="BM19" s="374"/>
      <c r="BN19" s="375"/>
      <c r="BO19" s="275"/>
      <c r="BP19" s="374"/>
      <c r="BQ19" s="375"/>
      <c r="BR19" s="275"/>
      <c r="BS19" s="374"/>
    </row>
    <row r="20" spans="1:71" ht="9.9499999999999993" customHeight="1" x14ac:dyDescent="0.25">
      <c r="A20" s="147"/>
      <c r="B20" s="130">
        <v>14</v>
      </c>
      <c r="C20" s="271">
        <f>'FAM 2014 - cycle 3'!Z772</f>
        <v>0</v>
      </c>
      <c r="D20" s="275"/>
      <c r="E20" s="374"/>
      <c r="F20" s="375"/>
      <c r="G20" s="275"/>
      <c r="H20" s="374"/>
      <c r="I20" s="375"/>
      <c r="J20" s="275"/>
      <c r="K20" s="374"/>
      <c r="L20" s="198"/>
      <c r="M20" s="199"/>
      <c r="N20" s="200"/>
      <c r="O20" s="198"/>
      <c r="P20" s="199"/>
      <c r="Q20" s="200"/>
      <c r="R20" s="198"/>
      <c r="S20" s="199"/>
      <c r="T20" s="200"/>
      <c r="U20" s="375"/>
      <c r="V20" s="275"/>
      <c r="W20" s="374"/>
      <c r="X20" s="375"/>
      <c r="Y20" s="275"/>
      <c r="Z20" s="374"/>
      <c r="AA20" s="375"/>
      <c r="AB20" s="275"/>
      <c r="AC20" s="374"/>
      <c r="AD20" s="375"/>
      <c r="AE20" s="275"/>
      <c r="AF20" s="374"/>
      <c r="AG20" s="375"/>
      <c r="AH20" s="275"/>
      <c r="AI20" s="374"/>
      <c r="AJ20" s="375"/>
      <c r="AK20" s="275"/>
      <c r="AL20" s="374"/>
      <c r="AM20" s="375"/>
      <c r="AN20" s="275"/>
      <c r="AO20" s="374"/>
      <c r="AP20" s="375"/>
      <c r="AQ20" s="275"/>
      <c r="AR20" s="374"/>
      <c r="AS20" s="375"/>
      <c r="AT20" s="275"/>
      <c r="AU20" s="374"/>
      <c r="AV20" s="375"/>
      <c r="AW20" s="275"/>
      <c r="AX20" s="374"/>
      <c r="AY20" s="375"/>
      <c r="AZ20" s="275"/>
      <c r="BA20" s="374"/>
      <c r="BB20" s="375"/>
      <c r="BC20" s="275"/>
      <c r="BD20" s="374"/>
      <c r="BE20" s="375"/>
      <c r="BF20" s="275"/>
      <c r="BG20" s="374"/>
      <c r="BH20" s="375"/>
      <c r="BI20" s="275"/>
      <c r="BJ20" s="374"/>
      <c r="BK20" s="375"/>
      <c r="BL20" s="275"/>
      <c r="BM20" s="374"/>
      <c r="BN20" s="375"/>
      <c r="BO20" s="275"/>
      <c r="BP20" s="374"/>
      <c r="BQ20" s="375"/>
      <c r="BR20" s="275"/>
      <c r="BS20" s="374"/>
    </row>
    <row r="21" spans="1:71" ht="9.9499999999999993" customHeight="1" x14ac:dyDescent="0.25">
      <c r="A21" s="147"/>
      <c r="B21" s="130">
        <v>15</v>
      </c>
      <c r="C21" s="271">
        <f>'FAM 2014 - cycle 3'!Z831</f>
        <v>0</v>
      </c>
      <c r="D21" s="275"/>
      <c r="E21" s="374"/>
      <c r="F21" s="375"/>
      <c r="G21" s="275"/>
      <c r="H21" s="374"/>
      <c r="I21" s="375"/>
      <c r="J21" s="275"/>
      <c r="K21" s="374"/>
      <c r="L21" s="198"/>
      <c r="M21" s="199"/>
      <c r="N21" s="200"/>
      <c r="O21" s="198"/>
      <c r="P21" s="199"/>
      <c r="Q21" s="200"/>
      <c r="R21" s="198"/>
      <c r="S21" s="199"/>
      <c r="T21" s="200"/>
      <c r="U21" s="375"/>
      <c r="V21" s="275"/>
      <c r="W21" s="374"/>
      <c r="X21" s="375"/>
      <c r="Y21" s="275"/>
      <c r="Z21" s="374"/>
      <c r="AA21" s="375"/>
      <c r="AB21" s="275"/>
      <c r="AC21" s="374"/>
      <c r="AD21" s="375"/>
      <c r="AE21" s="275"/>
      <c r="AF21" s="374"/>
      <c r="AG21" s="375"/>
      <c r="AH21" s="275"/>
      <c r="AI21" s="374"/>
      <c r="AJ21" s="375"/>
      <c r="AK21" s="275"/>
      <c r="AL21" s="374"/>
      <c r="AM21" s="375"/>
      <c r="AN21" s="275"/>
      <c r="AO21" s="374"/>
      <c r="AP21" s="375"/>
      <c r="AQ21" s="275"/>
      <c r="AR21" s="374"/>
      <c r="AS21" s="375"/>
      <c r="AT21" s="275"/>
      <c r="AU21" s="374"/>
      <c r="AV21" s="375"/>
      <c r="AW21" s="275"/>
      <c r="AX21" s="374"/>
      <c r="AY21" s="375"/>
      <c r="AZ21" s="275"/>
      <c r="BA21" s="374"/>
      <c r="BB21" s="375"/>
      <c r="BC21" s="275"/>
      <c r="BD21" s="374"/>
      <c r="BE21" s="375"/>
      <c r="BF21" s="275"/>
      <c r="BG21" s="374"/>
      <c r="BH21" s="375"/>
      <c r="BI21" s="275"/>
      <c r="BJ21" s="374"/>
      <c r="BK21" s="375"/>
      <c r="BL21" s="275"/>
      <c r="BM21" s="374"/>
      <c r="BN21" s="375"/>
      <c r="BO21" s="275"/>
      <c r="BP21" s="374"/>
      <c r="BQ21" s="375"/>
      <c r="BR21" s="275"/>
      <c r="BS21" s="374"/>
    </row>
    <row r="22" spans="1:71" ht="9.9499999999999993" customHeight="1" x14ac:dyDescent="0.25">
      <c r="A22" s="147"/>
      <c r="B22" s="130">
        <v>16</v>
      </c>
      <c r="C22" s="281">
        <f>'FAM 2014 - cycle 3'!Z890</f>
        <v>0</v>
      </c>
      <c r="D22" s="282"/>
      <c r="E22" s="283"/>
      <c r="F22" s="281"/>
      <c r="G22" s="282"/>
      <c r="H22" s="283"/>
      <c r="I22" s="281"/>
      <c r="J22" s="282"/>
      <c r="K22" s="283"/>
      <c r="L22" s="281"/>
      <c r="M22" s="282"/>
      <c r="N22" s="283"/>
      <c r="O22" s="281"/>
      <c r="P22" s="282"/>
      <c r="Q22" s="283"/>
      <c r="R22" s="281"/>
      <c r="S22" s="282"/>
      <c r="T22" s="283"/>
      <c r="U22" s="281"/>
      <c r="V22" s="282"/>
      <c r="W22" s="283"/>
      <c r="X22" s="281"/>
      <c r="Y22" s="282"/>
      <c r="Z22" s="283"/>
      <c r="AA22" s="281"/>
      <c r="AB22" s="282"/>
      <c r="AC22" s="283"/>
      <c r="AD22" s="281"/>
      <c r="AE22" s="282"/>
      <c r="AF22" s="283"/>
      <c r="AG22" s="281"/>
      <c r="AH22" s="282"/>
      <c r="AI22" s="283"/>
      <c r="AJ22" s="281"/>
      <c r="AK22" s="282"/>
      <c r="AL22" s="283"/>
      <c r="AM22" s="281"/>
      <c r="AN22" s="282"/>
      <c r="AO22" s="283"/>
      <c r="AP22" s="285"/>
      <c r="AQ22" s="282"/>
      <c r="AR22" s="283"/>
      <c r="AS22" s="281"/>
      <c r="AT22" s="282"/>
      <c r="AU22" s="283"/>
      <c r="AV22" s="281"/>
      <c r="AW22" s="282"/>
      <c r="AX22" s="283"/>
      <c r="AY22" s="284"/>
      <c r="AZ22" s="282"/>
      <c r="BA22" s="283"/>
      <c r="BB22" s="281"/>
      <c r="BC22" s="282"/>
      <c r="BD22" s="283"/>
      <c r="BE22" s="281"/>
      <c r="BF22" s="282"/>
      <c r="BG22" s="283"/>
      <c r="BH22" s="284"/>
      <c r="BI22" s="282"/>
      <c r="BJ22" s="283"/>
      <c r="BK22" s="281"/>
      <c r="BL22" s="282"/>
      <c r="BM22" s="283"/>
      <c r="BN22" s="281"/>
      <c r="BO22" s="282"/>
      <c r="BP22" s="283"/>
      <c r="BQ22" s="281"/>
      <c r="BR22" s="282"/>
      <c r="BS22" s="283"/>
    </row>
    <row r="23" spans="1:71" ht="20.100000000000001" customHeight="1" thickBot="1" x14ac:dyDescent="0.3">
      <c r="A23" s="252" t="s">
        <v>7</v>
      </c>
      <c r="B23" s="253"/>
      <c r="C23" s="254">
        <f ca="1">SUM(C7:E22)</f>
        <v>1</v>
      </c>
      <c r="D23" s="255"/>
      <c r="E23" s="256"/>
      <c r="F23" s="254">
        <f t="shared" ref="F23" ca="1" si="10">SUM(F7:H22)</f>
        <v>2.0000000000000009</v>
      </c>
      <c r="G23" s="255"/>
      <c r="H23" s="256"/>
      <c r="I23" s="254">
        <f t="shared" ref="I23" ca="1" si="11">SUM(I7:K22)</f>
        <v>3</v>
      </c>
      <c r="J23" s="255"/>
      <c r="K23" s="256"/>
      <c r="L23" s="254">
        <f t="shared" ref="L23" ca="1" si="12">SUM(L7:N22)</f>
        <v>0</v>
      </c>
      <c r="M23" s="255"/>
      <c r="N23" s="256"/>
      <c r="O23" s="254">
        <f t="shared" ref="O23" ca="1" si="13">SUM(O7:Q22)</f>
        <v>0</v>
      </c>
      <c r="P23" s="255"/>
      <c r="Q23" s="256"/>
      <c r="R23" s="254">
        <f t="shared" ref="R23" ca="1" si="14">SUM(R7:T22)</f>
        <v>0</v>
      </c>
      <c r="S23" s="255"/>
      <c r="T23" s="256"/>
      <c r="U23" s="254">
        <f t="shared" ref="U23" ca="1" si="15">SUM(U7:W22)</f>
        <v>0</v>
      </c>
      <c r="V23" s="255"/>
      <c r="W23" s="256"/>
      <c r="X23" s="254">
        <f t="shared" ref="X23" ca="1" si="16">SUM(X7:Z22)</f>
        <v>0</v>
      </c>
      <c r="Y23" s="255"/>
      <c r="Z23" s="256"/>
      <c r="AA23" s="254">
        <f t="shared" ref="AA23" ca="1" si="17">SUM(AA7:AC22)</f>
        <v>0</v>
      </c>
      <c r="AB23" s="255"/>
      <c r="AC23" s="256"/>
      <c r="AD23" s="254">
        <f t="shared" ref="AD23" ca="1" si="18">SUM(AD7:AF22)</f>
        <v>0</v>
      </c>
      <c r="AE23" s="255"/>
      <c r="AF23" s="256"/>
      <c r="AG23" s="254">
        <f t="shared" ref="AG23" ca="1" si="19">SUM(AG7:AI22)</f>
        <v>0</v>
      </c>
      <c r="AH23" s="255"/>
      <c r="AI23" s="256"/>
      <c r="AJ23" s="254">
        <f t="shared" ref="AJ23" ca="1" si="20">SUM(AJ7:AL22)</f>
        <v>0</v>
      </c>
      <c r="AK23" s="255"/>
      <c r="AL23" s="256"/>
      <c r="AM23" s="254">
        <f t="shared" ref="AM23" ca="1" si="21">SUM(AM7:AO22)</f>
        <v>0</v>
      </c>
      <c r="AN23" s="255"/>
      <c r="AO23" s="256"/>
      <c r="AP23" s="255">
        <f t="shared" ref="AP23" ca="1" si="22">SUM(AP7:AR22)</f>
        <v>0</v>
      </c>
      <c r="AQ23" s="255"/>
      <c r="AR23" s="256"/>
      <c r="AS23" s="254">
        <f t="shared" ref="AS23" ca="1" si="23">SUM(AS7:AU22)</f>
        <v>0</v>
      </c>
      <c r="AT23" s="255"/>
      <c r="AU23" s="256"/>
      <c r="AV23" s="254">
        <f t="shared" ref="AV23" ca="1" si="24">SUM(AV7:AX22)</f>
        <v>0</v>
      </c>
      <c r="AW23" s="255"/>
      <c r="AX23" s="256"/>
      <c r="AY23" s="254">
        <f t="shared" ref="AY23" ca="1" si="25">SUM(AY7:BA22)</f>
        <v>0</v>
      </c>
      <c r="AZ23" s="255"/>
      <c r="BA23" s="256"/>
      <c r="BB23" s="254">
        <f ca="1">SUM(BB7:BD22)+42</f>
        <v>42</v>
      </c>
      <c r="BC23" s="255"/>
      <c r="BD23" s="256"/>
      <c r="BE23" s="254">
        <f t="shared" ref="BE23" ca="1" si="26">SUM(BE7:BG22)</f>
        <v>0</v>
      </c>
      <c r="BF23" s="255"/>
      <c r="BG23" s="256"/>
      <c r="BH23" s="291">
        <f t="shared" ref="BH23" ca="1" si="27">SUM(BH7:BJ22)</f>
        <v>0</v>
      </c>
      <c r="BI23" s="255"/>
      <c r="BJ23" s="256"/>
      <c r="BK23" s="254">
        <f t="shared" ref="BK23" ca="1" si="28">SUM(BK7:BM22)</f>
        <v>0</v>
      </c>
      <c r="BL23" s="255"/>
      <c r="BM23" s="256"/>
      <c r="BN23" s="291">
        <f t="shared" ref="BN23" ca="1" si="29">SUM(BN7:BP22)</f>
        <v>0</v>
      </c>
      <c r="BO23" s="255"/>
      <c r="BP23" s="256"/>
      <c r="BQ23" s="254">
        <f t="shared" ref="BQ23" ca="1" si="30">SUM(BQ7:BS22)</f>
        <v>4.3666666666666671</v>
      </c>
      <c r="BR23" s="255"/>
      <c r="BS23" s="256"/>
    </row>
    <row r="24" spans="1:71" ht="20.100000000000001" customHeight="1" thickBot="1" x14ac:dyDescent="0.3">
      <c r="A24" s="263" t="s">
        <v>30</v>
      </c>
      <c r="B24" s="286"/>
      <c r="C24" s="287"/>
      <c r="D24" s="288"/>
      <c r="E24" s="289"/>
      <c r="F24" s="290"/>
      <c r="G24" s="288"/>
      <c r="H24" s="289"/>
      <c r="I24" s="290"/>
      <c r="J24" s="288"/>
      <c r="K24" s="289"/>
      <c r="L24" s="290"/>
      <c r="M24" s="288"/>
      <c r="N24" s="289"/>
      <c r="O24" s="290"/>
      <c r="P24" s="288"/>
      <c r="Q24" s="289"/>
      <c r="R24" s="290"/>
      <c r="S24" s="288"/>
      <c r="T24" s="289"/>
      <c r="U24" s="290"/>
      <c r="V24" s="288"/>
      <c r="W24" s="289"/>
      <c r="X24" s="290"/>
      <c r="Y24" s="288"/>
      <c r="Z24" s="289"/>
      <c r="AA24" s="295"/>
      <c r="AB24" s="296"/>
      <c r="AC24" s="297"/>
      <c r="AD24" s="290"/>
      <c r="AE24" s="288"/>
      <c r="AF24" s="289"/>
      <c r="AG24" s="290"/>
      <c r="AH24" s="288"/>
      <c r="AI24" s="289"/>
      <c r="AJ24" s="290"/>
      <c r="AK24" s="288"/>
      <c r="AL24" s="289"/>
      <c r="AM24" s="295"/>
      <c r="AN24" s="296"/>
      <c r="AO24" s="297"/>
      <c r="AP24" s="298"/>
      <c r="AQ24" s="293"/>
      <c r="AR24" s="294"/>
      <c r="AS24" s="292"/>
      <c r="AT24" s="293"/>
      <c r="AU24" s="294"/>
      <c r="AV24" s="292"/>
      <c r="AW24" s="293"/>
      <c r="AX24" s="294"/>
      <c r="AY24" s="292"/>
      <c r="AZ24" s="293"/>
      <c r="BA24" s="294"/>
      <c r="BB24" s="292"/>
      <c r="BC24" s="293"/>
      <c r="BD24" s="294"/>
      <c r="BE24" s="292"/>
      <c r="BF24" s="293"/>
      <c r="BG24" s="294"/>
      <c r="BH24" s="292"/>
      <c r="BI24" s="293"/>
      <c r="BJ24" s="294"/>
      <c r="BK24" s="292"/>
      <c r="BL24" s="293"/>
      <c r="BM24" s="294"/>
      <c r="BN24" s="292"/>
      <c r="BO24" s="293"/>
      <c r="BP24" s="294"/>
      <c r="BQ24" s="292"/>
      <c r="BR24" s="293"/>
      <c r="BS24" s="294"/>
    </row>
    <row r="25" spans="1:71" ht="15" customHeight="1" thickTop="1" x14ac:dyDescent="0.25">
      <c r="A25" s="315" t="s">
        <v>8</v>
      </c>
      <c r="B25" s="316"/>
      <c r="C25" s="299"/>
      <c r="D25" s="300"/>
      <c r="E25" s="133"/>
      <c r="F25" s="299"/>
      <c r="G25" s="300"/>
      <c r="H25" s="134"/>
      <c r="I25" s="299"/>
      <c r="J25" s="300"/>
      <c r="K25" s="134"/>
      <c r="L25" s="321"/>
      <c r="M25" s="322"/>
      <c r="N25" s="149"/>
      <c r="O25" s="299"/>
      <c r="P25" s="300"/>
      <c r="Q25" s="133"/>
      <c r="R25" s="299"/>
      <c r="S25" s="300"/>
      <c r="T25" s="133"/>
      <c r="U25" s="299"/>
      <c r="V25" s="300"/>
      <c r="W25" s="134"/>
      <c r="X25" s="299"/>
      <c r="Y25" s="300"/>
      <c r="Z25" s="134"/>
      <c r="AA25" s="299"/>
      <c r="AB25" s="300"/>
      <c r="AC25" s="134"/>
      <c r="AD25" s="299"/>
      <c r="AE25" s="300"/>
      <c r="AF25" s="134"/>
      <c r="AG25" s="299"/>
      <c r="AH25" s="300"/>
      <c r="AI25" s="133"/>
      <c r="AJ25" s="299"/>
      <c r="AK25" s="300"/>
      <c r="AL25" s="134"/>
      <c r="AM25" s="299"/>
      <c r="AN25" s="300"/>
      <c r="AO25" s="134"/>
      <c r="AP25" s="301"/>
      <c r="AQ25" s="300"/>
      <c r="AR25" s="134"/>
      <c r="AS25" s="299"/>
      <c r="AT25" s="300"/>
      <c r="AU25" s="10"/>
      <c r="AV25" s="299"/>
      <c r="AW25" s="300"/>
      <c r="AX25" s="134"/>
      <c r="AY25" s="299"/>
      <c r="AZ25" s="300"/>
      <c r="BA25" s="134"/>
      <c r="BB25" s="299"/>
      <c r="BC25" s="300"/>
      <c r="BD25" s="134"/>
      <c r="BE25" s="299"/>
      <c r="BF25" s="300"/>
      <c r="BG25" s="134"/>
      <c r="BH25" s="299"/>
      <c r="BI25" s="300"/>
      <c r="BJ25" s="134"/>
      <c r="BK25" s="299"/>
      <c r="BL25" s="300"/>
      <c r="BM25" s="134"/>
      <c r="BN25" s="299"/>
      <c r="BO25" s="300"/>
      <c r="BP25" s="134"/>
      <c r="BQ25" s="299"/>
      <c r="BR25" s="300"/>
      <c r="BS25" s="134"/>
    </row>
    <row r="26" spans="1:71" ht="15" customHeight="1" x14ac:dyDescent="0.25">
      <c r="A26" s="317"/>
      <c r="B26" s="318"/>
      <c r="C26" s="302"/>
      <c r="D26" s="303"/>
      <c r="E26" s="134"/>
      <c r="F26" s="302"/>
      <c r="G26" s="303"/>
      <c r="H26" s="5"/>
      <c r="I26" s="302"/>
      <c r="J26" s="303"/>
      <c r="K26" s="6"/>
      <c r="L26" s="306"/>
      <c r="M26" s="307"/>
      <c r="N26" s="150"/>
      <c r="O26" s="302"/>
      <c r="P26" s="303"/>
      <c r="Q26" s="134"/>
      <c r="R26" s="299"/>
      <c r="S26" s="300"/>
      <c r="T26" s="133"/>
      <c r="U26" s="302"/>
      <c r="V26" s="303"/>
      <c r="W26" s="134"/>
      <c r="X26" s="302"/>
      <c r="Y26" s="303"/>
      <c r="Z26" s="134"/>
      <c r="AA26" s="302"/>
      <c r="AB26" s="303"/>
      <c r="AC26" s="134"/>
      <c r="AD26" s="302"/>
      <c r="AE26" s="303"/>
      <c r="AF26" s="134"/>
      <c r="AG26" s="302"/>
      <c r="AH26" s="303"/>
      <c r="AI26" s="134"/>
      <c r="AJ26" s="302"/>
      <c r="AK26" s="303"/>
      <c r="AL26" s="134"/>
      <c r="AM26" s="302"/>
      <c r="AN26" s="303"/>
      <c r="AO26" s="134"/>
      <c r="AP26" s="305"/>
      <c r="AQ26" s="303"/>
      <c r="AR26" s="134"/>
      <c r="AS26" s="302"/>
      <c r="AT26" s="303"/>
      <c r="AU26" s="40"/>
      <c r="AV26" s="302"/>
      <c r="AW26" s="303"/>
      <c r="AX26" s="134"/>
      <c r="AY26" s="302"/>
      <c r="AZ26" s="303"/>
      <c r="BA26" s="134"/>
      <c r="BB26" s="302"/>
      <c r="BC26" s="303"/>
      <c r="BD26" s="134"/>
      <c r="BE26" s="302"/>
      <c r="BF26" s="303"/>
      <c r="BG26" s="187"/>
      <c r="BH26" s="302"/>
      <c r="BI26" s="303"/>
      <c r="BJ26" s="134"/>
      <c r="BK26" s="302"/>
      <c r="BL26" s="303"/>
      <c r="BM26" s="134"/>
      <c r="BN26" s="302"/>
      <c r="BO26" s="303"/>
      <c r="BP26" s="134"/>
      <c r="BQ26" s="302"/>
      <c r="BR26" s="303"/>
      <c r="BS26" s="134"/>
    </row>
    <row r="27" spans="1:71" ht="15" customHeight="1" x14ac:dyDescent="0.25">
      <c r="A27" s="317"/>
      <c r="B27" s="318"/>
      <c r="C27" s="302"/>
      <c r="D27" s="303"/>
      <c r="E27" s="134"/>
      <c r="F27" s="302"/>
      <c r="G27" s="303"/>
      <c r="H27" s="134"/>
      <c r="I27" s="302"/>
      <c r="J27" s="303"/>
      <c r="K27" s="134"/>
      <c r="L27" s="302"/>
      <c r="M27" s="303"/>
      <c r="N27" s="134"/>
      <c r="O27" s="302"/>
      <c r="P27" s="303"/>
      <c r="Q27" s="134"/>
      <c r="R27" s="249"/>
      <c r="S27" s="304"/>
      <c r="T27" s="5"/>
      <c r="U27" s="302"/>
      <c r="V27" s="303"/>
      <c r="W27" s="134"/>
      <c r="X27" s="302"/>
      <c r="Y27" s="303"/>
      <c r="Z27" s="134"/>
      <c r="AA27" s="302"/>
      <c r="AB27" s="303"/>
      <c r="AC27" s="134"/>
      <c r="AD27" s="302"/>
      <c r="AE27" s="303"/>
      <c r="AF27" s="134"/>
      <c r="AG27" s="302"/>
      <c r="AH27" s="303"/>
      <c r="AI27" s="133"/>
      <c r="AJ27" s="302"/>
      <c r="AK27" s="303"/>
      <c r="AL27" s="134"/>
      <c r="AM27" s="302"/>
      <c r="AN27" s="303"/>
      <c r="AO27" s="134"/>
      <c r="AP27" s="305"/>
      <c r="AQ27" s="303"/>
      <c r="AR27" s="134"/>
      <c r="AS27" s="302"/>
      <c r="AT27" s="303"/>
      <c r="AU27" s="40"/>
      <c r="AV27" s="302"/>
      <c r="AW27" s="303"/>
      <c r="AX27" s="134"/>
      <c r="AY27" s="302"/>
      <c r="AZ27" s="303"/>
      <c r="BA27" s="134"/>
      <c r="BB27" s="302"/>
      <c r="BC27" s="303"/>
      <c r="BD27" s="196"/>
      <c r="BE27" s="308"/>
      <c r="BF27" s="303"/>
      <c r="BG27" s="134"/>
      <c r="BH27" s="302"/>
      <c r="BI27" s="303"/>
      <c r="BJ27" s="134"/>
      <c r="BK27" s="302"/>
      <c r="BL27" s="303"/>
      <c r="BM27" s="134"/>
      <c r="BN27" s="302"/>
      <c r="BO27" s="303"/>
      <c r="BP27" s="134"/>
      <c r="BQ27" s="302"/>
      <c r="BR27" s="303"/>
      <c r="BS27" s="134"/>
    </row>
    <row r="28" spans="1:71" ht="15" customHeight="1" x14ac:dyDescent="0.25">
      <c r="A28" s="317"/>
      <c r="B28" s="318"/>
      <c r="C28" s="302"/>
      <c r="D28" s="303"/>
      <c r="E28" s="134"/>
      <c r="F28" s="302"/>
      <c r="G28" s="303"/>
      <c r="H28" s="134"/>
      <c r="I28" s="302"/>
      <c r="J28" s="303"/>
      <c r="K28" s="134"/>
      <c r="L28" s="249"/>
      <c r="M28" s="304"/>
      <c r="N28" s="5"/>
      <c r="O28" s="249"/>
      <c r="P28" s="304"/>
      <c r="Q28" s="5"/>
      <c r="R28" s="249"/>
      <c r="S28" s="304"/>
      <c r="T28" s="5"/>
      <c r="U28" s="302"/>
      <c r="V28" s="303"/>
      <c r="W28" s="134"/>
      <c r="X28" s="302"/>
      <c r="Y28" s="303"/>
      <c r="Z28" s="134"/>
      <c r="AA28" s="302"/>
      <c r="AB28" s="303"/>
      <c r="AC28" s="134"/>
      <c r="AD28" s="302"/>
      <c r="AE28" s="303"/>
      <c r="AF28" s="134"/>
      <c r="AG28" s="302"/>
      <c r="AH28" s="303"/>
      <c r="AI28" s="133"/>
      <c r="AJ28" s="302"/>
      <c r="AK28" s="303"/>
      <c r="AL28" s="134"/>
      <c r="AM28" s="302"/>
      <c r="AN28" s="303"/>
      <c r="AO28" s="134"/>
      <c r="AP28" s="305"/>
      <c r="AQ28" s="303"/>
      <c r="AR28" s="134"/>
      <c r="AS28" s="302"/>
      <c r="AT28" s="303"/>
      <c r="AU28" s="40"/>
      <c r="AV28" s="302"/>
      <c r="AW28" s="303"/>
      <c r="AX28" s="134"/>
      <c r="AY28" s="302"/>
      <c r="AZ28" s="303"/>
      <c r="BA28" s="196"/>
      <c r="BB28" s="302"/>
      <c r="BC28" s="303"/>
      <c r="BD28" s="134"/>
      <c r="BE28" s="302"/>
      <c r="BF28" s="303"/>
      <c r="BG28" s="134"/>
      <c r="BH28" s="302"/>
      <c r="BI28" s="303"/>
      <c r="BJ28" s="187"/>
      <c r="BK28" s="302"/>
      <c r="BL28" s="303"/>
      <c r="BM28" s="134"/>
      <c r="BN28" s="302"/>
      <c r="BO28" s="303"/>
      <c r="BP28" s="134"/>
      <c r="BQ28" s="302"/>
      <c r="BR28" s="303"/>
      <c r="BS28" s="187"/>
    </row>
    <row r="29" spans="1:71" ht="15" customHeight="1" x14ac:dyDescent="0.25">
      <c r="A29" s="317"/>
      <c r="B29" s="318"/>
      <c r="C29" s="302"/>
      <c r="D29" s="303"/>
      <c r="E29" s="134"/>
      <c r="F29" s="249"/>
      <c r="G29" s="304"/>
      <c r="H29" s="5"/>
      <c r="I29" s="249"/>
      <c r="J29" s="304"/>
      <c r="K29" s="6"/>
      <c r="L29" s="249"/>
      <c r="M29" s="304"/>
      <c r="N29" s="5"/>
      <c r="O29" s="249"/>
      <c r="P29" s="304"/>
      <c r="Q29" s="5"/>
      <c r="R29" s="249"/>
      <c r="S29" s="304"/>
      <c r="T29" s="5"/>
      <c r="U29" s="249"/>
      <c r="V29" s="304"/>
      <c r="W29" s="5"/>
      <c r="X29" s="31"/>
      <c r="Y29" s="148"/>
      <c r="Z29" s="202"/>
      <c r="AA29" s="249"/>
      <c r="AB29" s="304"/>
      <c r="AC29" s="32"/>
      <c r="AD29" s="249"/>
      <c r="AE29" s="304"/>
      <c r="AF29" s="5"/>
      <c r="AG29" s="249"/>
      <c r="AH29" s="304"/>
      <c r="AI29" s="134"/>
      <c r="AJ29" s="251"/>
      <c r="AK29" s="304"/>
      <c r="AL29" s="5"/>
      <c r="AM29" s="249"/>
      <c r="AN29" s="304"/>
      <c r="AO29" s="188"/>
      <c r="AP29" s="208"/>
      <c r="AQ29" s="209"/>
      <c r="AR29" s="40"/>
      <c r="AS29" s="208"/>
      <c r="AT29" s="209"/>
      <c r="AU29" s="40"/>
      <c r="AV29" s="208"/>
      <c r="AW29" s="209"/>
      <c r="AX29" s="40"/>
      <c r="AY29" s="208"/>
      <c r="AZ29" s="209"/>
      <c r="BA29" s="40"/>
      <c r="BB29" s="208"/>
      <c r="BC29" s="209"/>
      <c r="BD29" s="40"/>
      <c r="BE29" s="208"/>
      <c r="BF29" s="209"/>
      <c r="BG29" s="186"/>
      <c r="BH29" s="208"/>
      <c r="BI29" s="209"/>
      <c r="BJ29" s="40"/>
      <c r="BK29" s="208"/>
      <c r="BL29" s="209"/>
      <c r="BM29" s="40"/>
      <c r="BN29" s="208"/>
      <c r="BO29" s="209"/>
      <c r="BP29" s="40"/>
      <c r="BQ29" s="208"/>
      <c r="BR29" s="209"/>
      <c r="BS29" s="40"/>
    </row>
    <row r="30" spans="1:71" ht="15" customHeight="1" x14ac:dyDescent="0.25">
      <c r="A30" s="317"/>
      <c r="B30" s="318"/>
      <c r="C30" s="302"/>
      <c r="D30" s="303"/>
      <c r="E30" s="134"/>
      <c r="F30" s="249"/>
      <c r="G30" s="304"/>
      <c r="H30" s="5"/>
      <c r="I30" s="249"/>
      <c r="J30" s="304"/>
      <c r="K30" s="6"/>
      <c r="L30" s="249"/>
      <c r="M30" s="304"/>
      <c r="N30" s="5"/>
      <c r="O30" s="249"/>
      <c r="P30" s="304"/>
      <c r="Q30" s="5"/>
      <c r="R30" s="249"/>
      <c r="S30" s="304"/>
      <c r="T30" s="5"/>
      <c r="U30" s="249"/>
      <c r="V30" s="304"/>
      <c r="W30" s="5"/>
      <c r="X30" s="31"/>
      <c r="Y30" s="148"/>
      <c r="Z30" s="202"/>
      <c r="AA30" s="249"/>
      <c r="AB30" s="304"/>
      <c r="AC30" s="32"/>
      <c r="AD30" s="249"/>
      <c r="AE30" s="304"/>
      <c r="AF30" s="5"/>
      <c r="AG30" s="249"/>
      <c r="AH30" s="304"/>
      <c r="AI30" s="134"/>
      <c r="AJ30" s="249"/>
      <c r="AK30" s="304"/>
      <c r="AL30" s="5"/>
      <c r="AM30" s="249"/>
      <c r="AN30" s="304"/>
      <c r="AO30" s="188"/>
      <c r="AP30" s="208"/>
      <c r="AQ30" s="209"/>
      <c r="AR30" s="40"/>
      <c r="AS30" s="208"/>
      <c r="AT30" s="209"/>
      <c r="AU30" s="40"/>
      <c r="AV30" s="208"/>
      <c r="AW30" s="209"/>
      <c r="AX30" s="40"/>
      <c r="AY30" s="208"/>
      <c r="AZ30" s="209"/>
      <c r="BA30" s="40"/>
      <c r="BB30" s="208"/>
      <c r="BC30" s="209"/>
      <c r="BD30" s="40"/>
      <c r="BE30" s="208"/>
      <c r="BF30" s="209"/>
      <c r="BG30" s="186"/>
      <c r="BH30" s="208"/>
      <c r="BI30" s="209"/>
      <c r="BJ30" s="40"/>
      <c r="BK30" s="208"/>
      <c r="BL30" s="209"/>
      <c r="BM30" s="40"/>
      <c r="BN30" s="208"/>
      <c r="BO30" s="209"/>
      <c r="BP30" s="40"/>
      <c r="BQ30" s="208"/>
      <c r="BR30" s="209"/>
      <c r="BS30" s="40"/>
    </row>
    <row r="31" spans="1:71" ht="15" customHeight="1" x14ac:dyDescent="0.25">
      <c r="A31" s="317"/>
      <c r="B31" s="318"/>
      <c r="C31" s="203"/>
      <c r="D31" s="204"/>
      <c r="E31" s="134"/>
      <c r="F31" s="201"/>
      <c r="G31" s="205"/>
      <c r="H31" s="5"/>
      <c r="I31" s="201"/>
      <c r="J31" s="205"/>
      <c r="K31" s="6"/>
      <c r="L31" s="201"/>
      <c r="M31" s="205"/>
      <c r="N31" s="5"/>
      <c r="O31" s="201"/>
      <c r="P31" s="205"/>
      <c r="Q31" s="5"/>
      <c r="R31" s="201"/>
      <c r="S31" s="205"/>
      <c r="T31" s="5"/>
      <c r="U31" s="201"/>
      <c r="V31" s="205"/>
      <c r="W31" s="5"/>
      <c r="X31" s="31"/>
      <c r="Y31" s="148"/>
      <c r="Z31" s="202"/>
      <c r="AA31" s="201"/>
      <c r="AB31" s="205"/>
      <c r="AC31" s="32"/>
      <c r="AD31" s="201"/>
      <c r="AE31" s="205"/>
      <c r="AF31" s="5"/>
      <c r="AG31" s="201"/>
      <c r="AH31" s="205"/>
      <c r="AI31" s="134"/>
      <c r="AJ31" s="201"/>
      <c r="AK31" s="205"/>
      <c r="AL31" s="5"/>
      <c r="AM31" s="201"/>
      <c r="AN31" s="205"/>
      <c r="AO31" s="188"/>
      <c r="AP31" s="208"/>
      <c r="AQ31" s="209"/>
      <c r="AR31" s="40"/>
      <c r="AS31" s="208"/>
      <c r="AT31" s="209"/>
      <c r="AU31" s="40"/>
      <c r="AV31" s="208"/>
      <c r="AW31" s="209"/>
      <c r="AX31" s="40"/>
      <c r="AY31" s="208"/>
      <c r="AZ31" s="209"/>
      <c r="BA31" s="40"/>
      <c r="BB31" s="208"/>
      <c r="BC31" s="209"/>
      <c r="BD31" s="40"/>
      <c r="BE31" s="208"/>
      <c r="BF31" s="209"/>
      <c r="BG31" s="186"/>
      <c r="BH31" s="208"/>
      <c r="BI31" s="209"/>
      <c r="BJ31" s="40"/>
      <c r="BK31" s="208"/>
      <c r="BL31" s="209"/>
      <c r="BM31" s="40"/>
      <c r="BN31" s="208"/>
      <c r="BO31" s="209"/>
      <c r="BP31" s="40"/>
      <c r="BQ31" s="208"/>
      <c r="BR31" s="209"/>
      <c r="BS31" s="40"/>
    </row>
    <row r="32" spans="1:71" ht="15" customHeight="1" x14ac:dyDescent="0.25">
      <c r="A32" s="317"/>
      <c r="B32" s="318"/>
      <c r="C32" s="203"/>
      <c r="D32" s="204"/>
      <c r="E32" s="134"/>
      <c r="F32" s="201"/>
      <c r="G32" s="205"/>
      <c r="H32" s="5"/>
      <c r="I32" s="201"/>
      <c r="J32" s="205"/>
      <c r="K32" s="6"/>
      <c r="L32" s="201"/>
      <c r="M32" s="205"/>
      <c r="N32" s="5"/>
      <c r="O32" s="201"/>
      <c r="P32" s="205"/>
      <c r="Q32" s="5"/>
      <c r="R32" s="201"/>
      <c r="S32" s="205"/>
      <c r="T32" s="5"/>
      <c r="U32" s="201"/>
      <c r="V32" s="205"/>
      <c r="W32" s="5"/>
      <c r="X32" s="31"/>
      <c r="Y32" s="148"/>
      <c r="Z32" s="202"/>
      <c r="AA32" s="201"/>
      <c r="AB32" s="205"/>
      <c r="AC32" s="5"/>
      <c r="AD32" s="201"/>
      <c r="AE32" s="205"/>
      <c r="AF32" s="5"/>
      <c r="AG32" s="201"/>
      <c r="AH32" s="205"/>
      <c r="AI32" s="134"/>
      <c r="AJ32" s="201"/>
      <c r="AK32" s="205"/>
      <c r="AL32" s="5"/>
      <c r="AM32" s="201"/>
      <c r="AN32" s="205"/>
      <c r="AO32" s="188"/>
      <c r="AP32" s="208"/>
      <c r="AQ32" s="209"/>
      <c r="AR32" s="40"/>
      <c r="AS32" s="195"/>
      <c r="AT32" s="209"/>
      <c r="AU32" s="40"/>
      <c r="AV32" s="208"/>
      <c r="AW32" s="209"/>
      <c r="AX32" s="40"/>
      <c r="AY32" s="208"/>
      <c r="AZ32" s="209"/>
      <c r="BA32" s="40"/>
      <c r="BB32" s="208"/>
      <c r="BC32" s="209"/>
      <c r="BD32" s="40"/>
      <c r="BE32" s="208"/>
      <c r="BF32" s="209"/>
      <c r="BG32" s="186"/>
      <c r="BH32" s="208"/>
      <c r="BI32" s="209"/>
      <c r="BJ32" s="40"/>
      <c r="BK32" s="208"/>
      <c r="BL32" s="209"/>
      <c r="BM32" s="40"/>
      <c r="BN32" s="208"/>
      <c r="BO32" s="209"/>
      <c r="BP32" s="40"/>
      <c r="BQ32" s="208"/>
      <c r="BR32" s="209"/>
      <c r="BS32" s="40"/>
    </row>
    <row r="33" spans="1:71" ht="15" customHeight="1" x14ac:dyDescent="0.25">
      <c r="A33" s="317"/>
      <c r="B33" s="318"/>
      <c r="C33" s="203"/>
      <c r="D33" s="204"/>
      <c r="E33" s="134"/>
      <c r="F33" s="201"/>
      <c r="G33" s="205"/>
      <c r="H33" s="5"/>
      <c r="I33" s="201"/>
      <c r="J33" s="205"/>
      <c r="K33" s="6"/>
      <c r="L33" s="201"/>
      <c r="M33" s="205"/>
      <c r="N33" s="5"/>
      <c r="O33" s="201"/>
      <c r="P33" s="205"/>
      <c r="Q33" s="5"/>
      <c r="R33" s="201"/>
      <c r="S33" s="205"/>
      <c r="T33" s="5"/>
      <c r="U33" s="201"/>
      <c r="V33" s="205"/>
      <c r="W33" s="5"/>
      <c r="X33" s="31"/>
      <c r="Y33" s="148"/>
      <c r="Z33" s="202"/>
      <c r="AA33" s="201"/>
      <c r="AB33" s="205"/>
      <c r="AC33" s="5"/>
      <c r="AD33" s="201"/>
      <c r="AE33" s="205"/>
      <c r="AF33" s="5"/>
      <c r="AG33" s="201"/>
      <c r="AH33" s="205"/>
      <c r="AI33" s="134"/>
      <c r="AJ33" s="201"/>
      <c r="AK33" s="205"/>
      <c r="AL33" s="5"/>
      <c r="AM33" s="201"/>
      <c r="AN33" s="205"/>
      <c r="AO33" s="188"/>
      <c r="AP33" s="208"/>
      <c r="AQ33" s="209"/>
      <c r="AR33" s="40"/>
      <c r="AS33" s="197"/>
      <c r="AT33" s="209"/>
      <c r="AU33" s="40"/>
      <c r="AV33" s="208"/>
      <c r="AW33" s="209"/>
      <c r="AX33" s="40"/>
      <c r="AY33" s="208"/>
      <c r="AZ33" s="209"/>
      <c r="BA33" s="40"/>
      <c r="BB33" s="208"/>
      <c r="BC33" s="209"/>
      <c r="BD33" s="40"/>
      <c r="BE33" s="208"/>
      <c r="BF33" s="209"/>
      <c r="BG33" s="186"/>
      <c r="BH33" s="208"/>
      <c r="BI33" s="209"/>
      <c r="BJ33" s="40"/>
      <c r="BK33" s="208"/>
      <c r="BL33" s="209"/>
      <c r="BM33" s="40"/>
      <c r="BN33" s="208"/>
      <c r="BO33" s="209"/>
      <c r="BP33" s="40"/>
      <c r="BQ33" s="208"/>
      <c r="BR33" s="209"/>
      <c r="BS33" s="40"/>
    </row>
    <row r="34" spans="1:71" ht="15" customHeight="1" x14ac:dyDescent="0.25">
      <c r="A34" s="317"/>
      <c r="B34" s="318"/>
      <c r="C34" s="203"/>
      <c r="D34" s="204"/>
      <c r="E34" s="134"/>
      <c r="F34" s="201"/>
      <c r="G34" s="205"/>
      <c r="H34" s="5"/>
      <c r="I34" s="201"/>
      <c r="J34" s="205"/>
      <c r="K34" s="6"/>
      <c r="L34" s="201"/>
      <c r="M34" s="205"/>
      <c r="N34" s="5"/>
      <c r="O34" s="201"/>
      <c r="P34" s="205"/>
      <c r="Q34" s="5"/>
      <c r="R34" s="201"/>
      <c r="S34" s="205"/>
      <c r="T34" s="5"/>
      <c r="U34" s="201"/>
      <c r="V34" s="205"/>
      <c r="W34" s="5"/>
      <c r="X34" s="31"/>
      <c r="Y34" s="148"/>
      <c r="Z34" s="202"/>
      <c r="AA34" s="201"/>
      <c r="AB34" s="205"/>
      <c r="AC34" s="5"/>
      <c r="AD34" s="201"/>
      <c r="AE34" s="205"/>
      <c r="AF34" s="5"/>
      <c r="AG34" s="201"/>
      <c r="AH34" s="205"/>
      <c r="AI34" s="134"/>
      <c r="AJ34" s="201"/>
      <c r="AK34" s="205"/>
      <c r="AL34" s="5"/>
      <c r="AM34" s="201"/>
      <c r="AN34" s="205"/>
      <c r="AO34" s="188"/>
      <c r="AP34" s="208"/>
      <c r="AQ34" s="209"/>
      <c r="AR34" s="40"/>
      <c r="AS34" s="208"/>
      <c r="AT34" s="209"/>
      <c r="AU34" s="40"/>
      <c r="AV34" s="208"/>
      <c r="AW34" s="209"/>
      <c r="AX34" s="40"/>
      <c r="AY34" s="208"/>
      <c r="AZ34" s="209"/>
      <c r="BA34" s="40"/>
      <c r="BB34" s="208"/>
      <c r="BC34" s="209"/>
      <c r="BD34" s="40"/>
      <c r="BE34" s="208"/>
      <c r="BF34" s="209"/>
      <c r="BG34" s="186"/>
      <c r="BH34" s="208"/>
      <c r="BI34" s="209"/>
      <c r="BJ34" s="40"/>
      <c r="BK34" s="208"/>
      <c r="BL34" s="209"/>
      <c r="BM34" s="40"/>
      <c r="BN34" s="208"/>
      <c r="BO34" s="209"/>
      <c r="BP34" s="40"/>
      <c r="BQ34" s="208"/>
      <c r="BR34" s="209"/>
      <c r="BS34" s="40"/>
    </row>
    <row r="35" spans="1:71" ht="15" customHeight="1" x14ac:dyDescent="0.25">
      <c r="A35" s="317"/>
      <c r="B35" s="318"/>
      <c r="C35" s="203"/>
      <c r="D35" s="204"/>
      <c r="E35" s="134"/>
      <c r="F35" s="201"/>
      <c r="G35" s="205"/>
      <c r="H35" s="5"/>
      <c r="I35" s="201"/>
      <c r="J35" s="205"/>
      <c r="K35" s="6"/>
      <c r="L35" s="201"/>
      <c r="M35" s="205"/>
      <c r="N35" s="5"/>
      <c r="O35" s="201"/>
      <c r="P35" s="205"/>
      <c r="Q35" s="5"/>
      <c r="R35" s="201"/>
      <c r="S35" s="205"/>
      <c r="T35" s="5"/>
      <c r="U35" s="201"/>
      <c r="V35" s="205"/>
      <c r="W35" s="5"/>
      <c r="X35" s="31"/>
      <c r="Y35" s="148"/>
      <c r="Z35" s="202"/>
      <c r="AA35" s="201"/>
      <c r="AB35" s="205"/>
      <c r="AC35" s="5"/>
      <c r="AD35" s="201"/>
      <c r="AE35" s="205"/>
      <c r="AF35" s="5"/>
      <c r="AG35" s="201"/>
      <c r="AH35" s="205"/>
      <c r="AI35" s="134"/>
      <c r="AJ35" s="201"/>
      <c r="AK35" s="205"/>
      <c r="AL35" s="5"/>
      <c r="AM35" s="201"/>
      <c r="AN35" s="205"/>
      <c r="AO35" s="188"/>
      <c r="AP35" s="208"/>
      <c r="AQ35" s="209"/>
      <c r="AR35" s="40"/>
      <c r="AS35" s="208"/>
      <c r="AT35" s="209"/>
      <c r="AU35" s="40"/>
      <c r="AV35" s="208"/>
      <c r="AW35" s="209"/>
      <c r="AX35" s="40"/>
      <c r="AY35" s="208"/>
      <c r="AZ35" s="209"/>
      <c r="BA35" s="40"/>
      <c r="BB35" s="208"/>
      <c r="BC35" s="209"/>
      <c r="BD35" s="40"/>
      <c r="BE35" s="208"/>
      <c r="BF35" s="209"/>
      <c r="BG35" s="186"/>
      <c r="BH35" s="208"/>
      <c r="BI35" s="209"/>
      <c r="BJ35" s="40"/>
      <c r="BK35" s="208"/>
      <c r="BL35" s="209"/>
      <c r="BM35" s="40"/>
      <c r="BN35" s="208"/>
      <c r="BO35" s="209"/>
      <c r="BP35" s="40"/>
      <c r="BQ35" s="208"/>
      <c r="BR35" s="209"/>
      <c r="BS35" s="40"/>
    </row>
    <row r="36" spans="1:71" ht="15" customHeight="1" x14ac:dyDescent="0.25">
      <c r="A36" s="317"/>
      <c r="B36" s="318"/>
      <c r="C36" s="203"/>
      <c r="D36" s="204"/>
      <c r="E36" s="134"/>
      <c r="F36" s="201"/>
      <c r="G36" s="205"/>
      <c r="H36" s="5"/>
      <c r="I36" s="201"/>
      <c r="J36" s="205"/>
      <c r="K36" s="6"/>
      <c r="L36" s="201"/>
      <c r="M36" s="205"/>
      <c r="N36" s="5"/>
      <c r="O36" s="201"/>
      <c r="P36" s="205"/>
      <c r="Q36" s="5"/>
      <c r="R36" s="201"/>
      <c r="S36" s="205"/>
      <c r="T36" s="5"/>
      <c r="U36" s="201"/>
      <c r="V36" s="205"/>
      <c r="W36" s="5"/>
      <c r="X36" s="31"/>
      <c r="Y36" s="148"/>
      <c r="Z36" s="202"/>
      <c r="AA36" s="201"/>
      <c r="AB36" s="205"/>
      <c r="AC36" s="5"/>
      <c r="AD36" s="201"/>
      <c r="AE36" s="205"/>
      <c r="AF36" s="5"/>
      <c r="AG36" s="201"/>
      <c r="AH36" s="205"/>
      <c r="AI36" s="134"/>
      <c r="AJ36" s="201"/>
      <c r="AK36" s="205"/>
      <c r="AL36" s="5"/>
      <c r="AM36" s="201"/>
      <c r="AN36" s="205"/>
      <c r="AO36" s="188"/>
      <c r="AP36" s="208"/>
      <c r="AQ36" s="209"/>
      <c r="AR36" s="40"/>
      <c r="AS36" s="208"/>
      <c r="AT36" s="209"/>
      <c r="AU36" s="40"/>
      <c r="AV36" s="208"/>
      <c r="AW36" s="209"/>
      <c r="AX36" s="40"/>
      <c r="AY36" s="208"/>
      <c r="AZ36" s="209"/>
      <c r="BA36" s="40"/>
      <c r="BB36" s="208"/>
      <c r="BC36" s="209"/>
      <c r="BD36" s="40"/>
      <c r="BE36" s="208"/>
      <c r="BF36" s="209"/>
      <c r="BG36" s="186"/>
      <c r="BH36" s="208"/>
      <c r="BI36" s="209"/>
      <c r="BJ36" s="40"/>
      <c r="BK36" s="208"/>
      <c r="BL36" s="209"/>
      <c r="BM36" s="40"/>
      <c r="BN36" s="208"/>
      <c r="BO36" s="209"/>
      <c r="BP36" s="40"/>
      <c r="BQ36" s="208"/>
      <c r="BR36" s="209"/>
      <c r="BS36" s="40"/>
    </row>
    <row r="37" spans="1:71" ht="15" customHeight="1" x14ac:dyDescent="0.25">
      <c r="A37" s="317"/>
      <c r="B37" s="318"/>
      <c r="C37" s="203"/>
      <c r="D37" s="204"/>
      <c r="E37" s="134"/>
      <c r="F37" s="201"/>
      <c r="G37" s="205"/>
      <c r="H37" s="5"/>
      <c r="I37" s="201"/>
      <c r="J37" s="205"/>
      <c r="K37" s="6"/>
      <c r="L37" s="201"/>
      <c r="M37" s="205"/>
      <c r="N37" s="5"/>
      <c r="O37" s="201"/>
      <c r="P37" s="205"/>
      <c r="Q37" s="5"/>
      <c r="R37" s="201"/>
      <c r="S37" s="205"/>
      <c r="T37" s="5"/>
      <c r="U37" s="201"/>
      <c r="V37" s="205"/>
      <c r="W37" s="5"/>
      <c r="X37" s="31"/>
      <c r="Y37" s="148"/>
      <c r="Z37" s="202"/>
      <c r="AA37" s="201"/>
      <c r="AB37" s="205"/>
      <c r="AC37" s="5"/>
      <c r="AD37" s="201"/>
      <c r="AE37" s="205"/>
      <c r="AF37" s="5"/>
      <c r="AG37" s="201"/>
      <c r="AH37" s="205"/>
      <c r="AI37" s="134"/>
      <c r="AJ37" s="201"/>
      <c r="AK37" s="205"/>
      <c r="AL37" s="5"/>
      <c r="AM37" s="201"/>
      <c r="AN37" s="205"/>
      <c r="AO37" s="188"/>
      <c r="AP37" s="208"/>
      <c r="AQ37" s="209"/>
      <c r="AR37" s="40"/>
      <c r="AS37" s="208"/>
      <c r="AT37" s="209"/>
      <c r="AU37" s="40"/>
      <c r="AV37" s="208"/>
      <c r="AW37" s="209"/>
      <c r="AX37" s="40"/>
      <c r="AY37" s="208"/>
      <c r="AZ37" s="209"/>
      <c r="BA37" s="40"/>
      <c r="BB37" s="208"/>
      <c r="BC37" s="209"/>
      <c r="BD37" s="40"/>
      <c r="BE37" s="208"/>
      <c r="BF37" s="209"/>
      <c r="BG37" s="186"/>
      <c r="BH37" s="208"/>
      <c r="BI37" s="209"/>
      <c r="BJ37" s="40"/>
      <c r="BK37" s="208"/>
      <c r="BL37" s="209"/>
      <c r="BM37" s="40"/>
      <c r="BN37" s="208"/>
      <c r="BO37" s="209"/>
      <c r="BP37" s="40"/>
      <c r="BQ37" s="208"/>
      <c r="BR37" s="209"/>
      <c r="BS37" s="40"/>
    </row>
    <row r="38" spans="1:71" ht="15" customHeight="1" x14ac:dyDescent="0.25">
      <c r="A38" s="317"/>
      <c r="B38" s="318"/>
      <c r="C38" s="203"/>
      <c r="D38" s="204"/>
      <c r="E38" s="134"/>
      <c r="F38" s="201"/>
      <c r="G38" s="205"/>
      <c r="H38" s="5"/>
      <c r="I38" s="201"/>
      <c r="J38" s="205"/>
      <c r="K38" s="6"/>
      <c r="L38" s="201"/>
      <c r="M38" s="205"/>
      <c r="N38" s="5"/>
      <c r="O38" s="201"/>
      <c r="P38" s="205"/>
      <c r="Q38" s="5"/>
      <c r="R38" s="201"/>
      <c r="S38" s="205"/>
      <c r="T38" s="5"/>
      <c r="U38" s="201"/>
      <c r="V38" s="205"/>
      <c r="W38" s="5"/>
      <c r="X38" s="31"/>
      <c r="Y38" s="148"/>
      <c r="Z38" s="202"/>
      <c r="AA38" s="201"/>
      <c r="AB38" s="205"/>
      <c r="AC38" s="5"/>
      <c r="AD38" s="201"/>
      <c r="AE38" s="205"/>
      <c r="AF38" s="5"/>
      <c r="AG38" s="201"/>
      <c r="AH38" s="205"/>
      <c r="AI38" s="134"/>
      <c r="AJ38" s="201"/>
      <c r="AK38" s="205"/>
      <c r="AL38" s="5"/>
      <c r="AM38" s="201"/>
      <c r="AN38" s="205"/>
      <c r="AO38" s="188"/>
      <c r="AP38" s="208"/>
      <c r="AQ38" s="209"/>
      <c r="AR38" s="40"/>
      <c r="AS38" s="208"/>
      <c r="AT38" s="209"/>
      <c r="AU38" s="40"/>
      <c r="AV38" s="208"/>
      <c r="AW38" s="209"/>
      <c r="AX38" s="40"/>
      <c r="AY38" s="208"/>
      <c r="AZ38" s="209"/>
      <c r="BA38" s="40"/>
      <c r="BB38" s="208"/>
      <c r="BC38" s="209"/>
      <c r="BD38" s="40"/>
      <c r="BE38" s="208"/>
      <c r="BF38" s="209"/>
      <c r="BG38" s="186"/>
      <c r="BH38" s="208"/>
      <c r="BI38" s="209"/>
      <c r="BJ38" s="40"/>
      <c r="BK38" s="208"/>
      <c r="BL38" s="209"/>
      <c r="BM38" s="40"/>
      <c r="BN38" s="208"/>
      <c r="BO38" s="209"/>
      <c r="BP38" s="40"/>
      <c r="BQ38" s="208"/>
      <c r="BR38" s="209"/>
      <c r="BS38" s="40"/>
    </row>
    <row r="39" spans="1:71" ht="15" customHeight="1" x14ac:dyDescent="0.25">
      <c r="A39" s="317"/>
      <c r="B39" s="318"/>
      <c r="C39" s="203"/>
      <c r="D39" s="204"/>
      <c r="E39" s="134"/>
      <c r="F39" s="201"/>
      <c r="G39" s="205"/>
      <c r="H39" s="5"/>
      <c r="I39" s="201"/>
      <c r="J39" s="205"/>
      <c r="K39" s="6"/>
      <c r="L39" s="201"/>
      <c r="M39" s="205"/>
      <c r="N39" s="5"/>
      <c r="O39" s="201"/>
      <c r="P39" s="205"/>
      <c r="Q39" s="5"/>
      <c r="R39" s="201"/>
      <c r="S39" s="205"/>
      <c r="T39" s="5"/>
      <c r="U39" s="201"/>
      <c r="V39" s="205"/>
      <c r="W39" s="5"/>
      <c r="X39" s="31"/>
      <c r="Y39" s="148"/>
      <c r="Z39" s="202"/>
      <c r="AA39" s="201"/>
      <c r="AB39" s="205"/>
      <c r="AC39" s="5"/>
      <c r="AD39" s="201"/>
      <c r="AE39" s="205"/>
      <c r="AF39" s="5"/>
      <c r="AG39" s="201"/>
      <c r="AH39" s="205"/>
      <c r="AI39" s="9"/>
      <c r="AJ39" s="201"/>
      <c r="AK39" s="205"/>
      <c r="AL39" s="5"/>
      <c r="AM39" s="201"/>
      <c r="AN39" s="205"/>
      <c r="AO39" s="188"/>
      <c r="AP39" s="208"/>
      <c r="AQ39" s="209"/>
      <c r="AR39" s="40"/>
      <c r="AS39" s="208"/>
      <c r="AT39" s="209"/>
      <c r="AU39" s="40"/>
      <c r="AV39" s="208"/>
      <c r="AW39" s="209"/>
      <c r="AX39" s="40"/>
      <c r="AY39" s="208"/>
      <c r="AZ39" s="209"/>
      <c r="BA39" s="40"/>
      <c r="BB39" s="208"/>
      <c r="BC39" s="209"/>
      <c r="BD39" s="40"/>
      <c r="BE39" s="208"/>
      <c r="BF39" s="209"/>
      <c r="BG39" s="186"/>
      <c r="BH39" s="208"/>
      <c r="BI39" s="209"/>
      <c r="BJ39" s="40"/>
      <c r="BK39" s="208"/>
      <c r="BL39" s="209"/>
      <c r="BM39" s="40"/>
      <c r="BN39" s="208"/>
      <c r="BO39" s="209"/>
      <c r="BP39" s="40"/>
      <c r="BQ39" s="208"/>
      <c r="BR39" s="209"/>
      <c r="BS39" s="40"/>
    </row>
    <row r="40" spans="1:71" ht="15" customHeight="1" x14ac:dyDescent="0.25">
      <c r="A40" s="317"/>
      <c r="B40" s="318"/>
      <c r="C40" s="203"/>
      <c r="D40" s="204"/>
      <c r="E40" s="134"/>
      <c r="F40" s="201"/>
      <c r="G40" s="205"/>
      <c r="H40" s="5"/>
      <c r="I40" s="201"/>
      <c r="J40" s="205"/>
      <c r="K40" s="6"/>
      <c r="L40" s="201"/>
      <c r="M40" s="205"/>
      <c r="N40" s="5"/>
      <c r="O40" s="201"/>
      <c r="P40" s="205"/>
      <c r="Q40" s="5"/>
      <c r="R40" s="201"/>
      <c r="S40" s="205"/>
      <c r="T40" s="5"/>
      <c r="U40" s="201"/>
      <c r="V40" s="205"/>
      <c r="W40" s="5"/>
      <c r="X40" s="31"/>
      <c r="Y40" s="148"/>
      <c r="Z40" s="202"/>
      <c r="AA40" s="201"/>
      <c r="AB40" s="205"/>
      <c r="AC40" s="5"/>
      <c r="AD40" s="201"/>
      <c r="AE40" s="205"/>
      <c r="AF40" s="5"/>
      <c r="AG40" s="201"/>
      <c r="AH40" s="205"/>
      <c r="AI40" s="9"/>
      <c r="AJ40" s="201"/>
      <c r="AK40" s="205"/>
      <c r="AL40" s="5"/>
      <c r="AM40" s="201"/>
      <c r="AN40" s="205"/>
      <c r="AO40" s="188"/>
      <c r="AP40" s="208"/>
      <c r="AQ40" s="209"/>
      <c r="AR40" s="40"/>
      <c r="AS40" s="208"/>
      <c r="AT40" s="209"/>
      <c r="AU40" s="40"/>
      <c r="AV40" s="208"/>
      <c r="AW40" s="209"/>
      <c r="AX40" s="40"/>
      <c r="AY40" s="208"/>
      <c r="AZ40" s="209"/>
      <c r="BA40" s="40"/>
      <c r="BB40" s="208"/>
      <c r="BC40" s="209"/>
      <c r="BD40" s="40"/>
      <c r="BE40" s="208"/>
      <c r="BF40" s="209"/>
      <c r="BG40" s="186"/>
      <c r="BH40" s="208"/>
      <c r="BI40" s="209"/>
      <c r="BJ40" s="40"/>
      <c r="BK40" s="208"/>
      <c r="BL40" s="209"/>
      <c r="BM40" s="40"/>
      <c r="BN40" s="208"/>
      <c r="BO40" s="209"/>
      <c r="BP40" s="40"/>
      <c r="BQ40" s="208"/>
      <c r="BR40" s="209"/>
      <c r="BS40" s="40"/>
    </row>
    <row r="41" spans="1:71" ht="15" customHeight="1" x14ac:dyDescent="0.25">
      <c r="A41" s="317"/>
      <c r="B41" s="318"/>
      <c r="C41" s="203"/>
      <c r="D41" s="204"/>
      <c r="E41" s="134"/>
      <c r="F41" s="201"/>
      <c r="G41" s="205"/>
      <c r="H41" s="5"/>
      <c r="I41" s="201"/>
      <c r="J41" s="205"/>
      <c r="K41" s="6"/>
      <c r="L41" s="201"/>
      <c r="M41" s="205"/>
      <c r="N41" s="5"/>
      <c r="O41" s="201"/>
      <c r="P41" s="205"/>
      <c r="Q41" s="5"/>
      <c r="R41" s="201"/>
      <c r="S41" s="205"/>
      <c r="T41" s="5"/>
      <c r="U41" s="201"/>
      <c r="V41" s="205"/>
      <c r="W41" s="5"/>
      <c r="X41" s="31"/>
      <c r="Y41" s="148"/>
      <c r="Z41" s="202"/>
      <c r="AA41" s="201"/>
      <c r="AB41" s="205"/>
      <c r="AC41" s="5"/>
      <c r="AD41" s="201"/>
      <c r="AE41" s="205"/>
      <c r="AF41" s="5"/>
      <c r="AG41" s="201"/>
      <c r="AH41" s="205"/>
      <c r="AI41" s="9"/>
      <c r="AJ41" s="201"/>
      <c r="AK41" s="205"/>
      <c r="AL41" s="5"/>
      <c r="AM41" s="201"/>
      <c r="AN41" s="205"/>
      <c r="AO41" s="188"/>
      <c r="AP41" s="208"/>
      <c r="AQ41" s="209"/>
      <c r="AR41" s="40"/>
      <c r="AS41" s="208"/>
      <c r="AT41" s="209"/>
      <c r="AU41" s="40"/>
      <c r="AV41" s="208"/>
      <c r="AW41" s="209"/>
      <c r="AX41" s="40"/>
      <c r="AY41" s="208"/>
      <c r="AZ41" s="209"/>
      <c r="BA41" s="40"/>
      <c r="BB41" s="208"/>
      <c r="BC41" s="209"/>
      <c r="BD41" s="40"/>
      <c r="BE41" s="208"/>
      <c r="BF41" s="209"/>
      <c r="BG41" s="40"/>
      <c r="BH41" s="208"/>
      <c r="BI41" s="209"/>
      <c r="BJ41" s="40"/>
      <c r="BK41" s="208"/>
      <c r="BL41" s="209"/>
      <c r="BM41" s="40"/>
      <c r="BN41" s="208"/>
      <c r="BO41" s="209"/>
      <c r="BP41" s="40"/>
      <c r="BQ41" s="208"/>
      <c r="BR41" s="209"/>
      <c r="BS41" s="40"/>
    </row>
    <row r="42" spans="1:71" ht="15" customHeight="1" x14ac:dyDescent="0.25">
      <c r="A42" s="317"/>
      <c r="B42" s="318"/>
      <c r="C42" s="203"/>
      <c r="D42" s="204"/>
      <c r="E42" s="134"/>
      <c r="F42" s="201"/>
      <c r="G42" s="205"/>
      <c r="H42" s="5"/>
      <c r="I42" s="201"/>
      <c r="J42" s="205"/>
      <c r="K42" s="6"/>
      <c r="L42" s="201"/>
      <c r="M42" s="205"/>
      <c r="N42" s="5"/>
      <c r="O42" s="201"/>
      <c r="P42" s="205"/>
      <c r="Q42" s="5"/>
      <c r="R42" s="201"/>
      <c r="S42" s="205"/>
      <c r="T42" s="5"/>
      <c r="U42" s="201"/>
      <c r="V42" s="205"/>
      <c r="W42" s="5"/>
      <c r="X42" s="31"/>
      <c r="Y42" s="148"/>
      <c r="Z42" s="202"/>
      <c r="AA42" s="201"/>
      <c r="AB42" s="205"/>
      <c r="AC42" s="5"/>
      <c r="AD42" s="201"/>
      <c r="AE42" s="205"/>
      <c r="AF42" s="5"/>
      <c r="AG42" s="201"/>
      <c r="AH42" s="205"/>
      <c r="AI42" s="9"/>
      <c r="AJ42" s="201"/>
      <c r="AK42" s="205"/>
      <c r="AL42" s="5"/>
      <c r="AM42" s="201"/>
      <c r="AN42" s="205"/>
      <c r="AO42" s="188"/>
      <c r="AP42" s="208"/>
      <c r="AQ42" s="209"/>
      <c r="AR42" s="40"/>
      <c r="AS42" s="208"/>
      <c r="AT42" s="209"/>
      <c r="AU42" s="40"/>
      <c r="AV42" s="208"/>
      <c r="AW42" s="209"/>
      <c r="AX42" s="40"/>
      <c r="AY42" s="208"/>
      <c r="AZ42" s="209"/>
      <c r="BA42" s="40"/>
      <c r="BB42" s="208"/>
      <c r="BC42" s="209"/>
      <c r="BD42" s="40"/>
      <c r="BE42" s="208"/>
      <c r="BF42" s="209"/>
      <c r="BG42" s="40"/>
      <c r="BH42" s="208"/>
      <c r="BI42" s="209"/>
      <c r="BJ42" s="40"/>
      <c r="BK42" s="208"/>
      <c r="BL42" s="209"/>
      <c r="BM42" s="40"/>
      <c r="BN42" s="208"/>
      <c r="BO42" s="209"/>
      <c r="BP42" s="40"/>
      <c r="BQ42" s="208"/>
      <c r="BR42" s="209"/>
      <c r="BS42" s="40"/>
    </row>
    <row r="43" spans="1:71" ht="15" customHeight="1" x14ac:dyDescent="0.25">
      <c r="A43" s="317"/>
      <c r="B43" s="318"/>
      <c r="C43" s="203"/>
      <c r="D43" s="204"/>
      <c r="E43" s="134"/>
      <c r="F43" s="201"/>
      <c r="G43" s="205"/>
      <c r="H43" s="5"/>
      <c r="I43" s="201"/>
      <c r="J43" s="205"/>
      <c r="K43" s="6"/>
      <c r="L43" s="201"/>
      <c r="M43" s="205"/>
      <c r="N43" s="5"/>
      <c r="O43" s="201"/>
      <c r="P43" s="205"/>
      <c r="Q43" s="5"/>
      <c r="R43" s="201"/>
      <c r="S43" s="205"/>
      <c r="T43" s="5"/>
      <c r="U43" s="201"/>
      <c r="V43" s="205"/>
      <c r="W43" s="5"/>
      <c r="X43" s="31"/>
      <c r="Y43" s="148"/>
      <c r="Z43" s="202"/>
      <c r="AA43" s="201"/>
      <c r="AB43" s="205"/>
      <c r="AC43" s="5"/>
      <c r="AD43" s="201"/>
      <c r="AE43" s="205"/>
      <c r="AF43" s="5"/>
      <c r="AG43" s="201"/>
      <c r="AH43" s="205"/>
      <c r="AI43" s="9"/>
      <c r="AJ43" s="201"/>
      <c r="AK43" s="205"/>
      <c r="AL43" s="5"/>
      <c r="AM43" s="201"/>
      <c r="AN43" s="205"/>
      <c r="AO43" s="188"/>
      <c r="AP43" s="208"/>
      <c r="AQ43" s="209"/>
      <c r="AR43" s="40"/>
      <c r="AS43" s="208"/>
      <c r="AT43" s="209"/>
      <c r="AU43" s="40"/>
      <c r="AV43" s="208"/>
      <c r="AW43" s="209"/>
      <c r="AX43" s="40"/>
      <c r="AY43" s="208"/>
      <c r="AZ43" s="209"/>
      <c r="BA43" s="40"/>
      <c r="BB43" s="208"/>
      <c r="BC43" s="209"/>
      <c r="BD43" s="40"/>
      <c r="BE43" s="208"/>
      <c r="BF43" s="209"/>
      <c r="BG43" s="40"/>
      <c r="BH43" s="208"/>
      <c r="BI43" s="209"/>
      <c r="BJ43" s="40"/>
      <c r="BK43" s="208"/>
      <c r="BL43" s="209"/>
      <c r="BM43" s="40"/>
      <c r="BN43" s="208"/>
      <c r="BO43" s="209"/>
      <c r="BP43" s="40"/>
      <c r="BQ43" s="208"/>
      <c r="BR43" s="209"/>
      <c r="BS43" s="40"/>
    </row>
    <row r="44" spans="1:71" ht="15" customHeight="1" x14ac:dyDescent="0.25">
      <c r="A44" s="317"/>
      <c r="B44" s="318"/>
      <c r="C44" s="131"/>
      <c r="D44" s="132"/>
      <c r="E44" s="9"/>
      <c r="F44" s="201"/>
      <c r="G44" s="205"/>
      <c r="H44" s="5"/>
      <c r="I44" s="201"/>
      <c r="J44" s="205"/>
      <c r="K44" s="6"/>
      <c r="L44" s="201"/>
      <c r="M44" s="205"/>
      <c r="N44" s="5"/>
      <c r="O44" s="201"/>
      <c r="P44" s="205"/>
      <c r="Q44" s="5"/>
      <c r="R44" s="201"/>
      <c r="S44" s="205"/>
      <c r="T44" s="5"/>
      <c r="U44" s="201"/>
      <c r="V44" s="205"/>
      <c r="W44" s="5"/>
      <c r="X44" s="31"/>
      <c r="Y44" s="148"/>
      <c r="Z44" s="202"/>
      <c r="AA44" s="201"/>
      <c r="AB44" s="205"/>
      <c r="AC44" s="5"/>
      <c r="AD44" s="201"/>
      <c r="AE44" s="205"/>
      <c r="AF44" s="5"/>
      <c r="AG44" s="201"/>
      <c r="AH44" s="205"/>
      <c r="AI44" s="9"/>
      <c r="AJ44" s="201"/>
      <c r="AK44" s="205"/>
      <c r="AL44" s="5"/>
      <c r="AM44" s="201"/>
      <c r="AN44" s="205"/>
      <c r="AO44" s="188"/>
      <c r="AP44" s="208"/>
      <c r="AQ44" s="209"/>
      <c r="AR44" s="40"/>
      <c r="AS44" s="208"/>
      <c r="AT44" s="209"/>
      <c r="AU44" s="40"/>
      <c r="AV44" s="208"/>
      <c r="AW44" s="209"/>
      <c r="AX44" s="40"/>
      <c r="AY44" s="208"/>
      <c r="AZ44" s="209"/>
      <c r="BA44" s="40"/>
      <c r="BB44" s="208"/>
      <c r="BC44" s="209"/>
      <c r="BD44" s="40"/>
      <c r="BE44" s="208"/>
      <c r="BF44" s="209"/>
      <c r="BG44" s="40"/>
      <c r="BH44" s="208"/>
      <c r="BI44" s="209"/>
      <c r="BJ44" s="40"/>
      <c r="BK44" s="208"/>
      <c r="BL44" s="209"/>
      <c r="BM44" s="40"/>
      <c r="BN44" s="208"/>
      <c r="BO44" s="209"/>
      <c r="BP44" s="40"/>
      <c r="BQ44" s="208"/>
      <c r="BR44" s="209"/>
      <c r="BS44" s="40"/>
    </row>
    <row r="45" spans="1:71" ht="15" customHeight="1" x14ac:dyDescent="0.25">
      <c r="A45" s="317"/>
      <c r="B45" s="318"/>
      <c r="C45" s="131"/>
      <c r="D45" s="132"/>
      <c r="E45" s="9"/>
      <c r="F45" s="201"/>
      <c r="G45" s="205"/>
      <c r="H45" s="5"/>
      <c r="I45" s="201"/>
      <c r="J45" s="205"/>
      <c r="K45" s="6"/>
      <c r="L45" s="201"/>
      <c r="M45" s="205"/>
      <c r="N45" s="5"/>
      <c r="O45" s="201"/>
      <c r="P45" s="205"/>
      <c r="Q45" s="5"/>
      <c r="R45" s="201"/>
      <c r="S45" s="205"/>
      <c r="T45" s="5"/>
      <c r="U45" s="201"/>
      <c r="V45" s="205"/>
      <c r="W45" s="5"/>
      <c r="X45" s="31"/>
      <c r="Y45" s="148"/>
      <c r="Z45" s="202"/>
      <c r="AA45" s="201"/>
      <c r="AB45" s="205"/>
      <c r="AC45" s="5"/>
      <c r="AD45" s="201"/>
      <c r="AE45" s="205"/>
      <c r="AF45" s="5"/>
      <c r="AG45" s="201"/>
      <c r="AH45" s="205"/>
      <c r="AI45" s="9"/>
      <c r="AJ45" s="201"/>
      <c r="AK45" s="205"/>
      <c r="AL45" s="5"/>
      <c r="AM45" s="201"/>
      <c r="AN45" s="205"/>
      <c r="AO45" s="188"/>
      <c r="AP45" s="208"/>
      <c r="AQ45" s="209"/>
      <c r="AR45" s="40"/>
      <c r="AS45" s="208"/>
      <c r="AT45" s="209"/>
      <c r="AU45" s="40"/>
      <c r="AV45" s="208"/>
      <c r="AW45" s="209"/>
      <c r="AX45" s="40"/>
      <c r="AY45" s="208"/>
      <c r="AZ45" s="209"/>
      <c r="BA45" s="40"/>
      <c r="BB45" s="208"/>
      <c r="BC45" s="209"/>
      <c r="BD45" s="40"/>
      <c r="BE45" s="208"/>
      <c r="BF45" s="209"/>
      <c r="BG45" s="40"/>
      <c r="BH45" s="208"/>
      <c r="BI45" s="209"/>
      <c r="BJ45" s="40"/>
      <c r="BK45" s="208"/>
      <c r="BL45" s="209"/>
      <c r="BM45" s="40"/>
      <c r="BN45" s="208"/>
      <c r="BO45" s="209"/>
      <c r="BP45" s="40"/>
      <c r="BQ45" s="208"/>
      <c r="BR45" s="209"/>
      <c r="BS45" s="40"/>
    </row>
    <row r="46" spans="1:71" ht="15" customHeight="1" x14ac:dyDescent="0.25">
      <c r="A46" s="317"/>
      <c r="B46" s="318"/>
      <c r="C46" s="206"/>
      <c r="D46" s="205"/>
      <c r="E46" s="9"/>
      <c r="F46" s="201"/>
      <c r="G46" s="205"/>
      <c r="H46" s="5"/>
      <c r="I46" s="201"/>
      <c r="J46" s="205"/>
      <c r="K46" s="6"/>
      <c r="L46" s="201"/>
      <c r="M46" s="205"/>
      <c r="N46" s="5"/>
      <c r="O46" s="201"/>
      <c r="P46" s="205"/>
      <c r="Q46" s="5"/>
      <c r="R46" s="201"/>
      <c r="S46" s="205"/>
      <c r="T46" s="5"/>
      <c r="U46" s="201"/>
      <c r="V46" s="205"/>
      <c r="W46" s="5"/>
      <c r="X46" s="31"/>
      <c r="Y46" s="148"/>
      <c r="Z46" s="202"/>
      <c r="AA46" s="201"/>
      <c r="AB46" s="205"/>
      <c r="AC46" s="5"/>
      <c r="AD46" s="201"/>
      <c r="AE46" s="205"/>
      <c r="AF46" s="5"/>
      <c r="AG46" s="201"/>
      <c r="AH46" s="205"/>
      <c r="AI46" s="9"/>
      <c r="AJ46" s="201"/>
      <c r="AK46" s="205"/>
      <c r="AL46" s="5"/>
      <c r="AM46" s="201"/>
      <c r="AN46" s="205"/>
      <c r="AO46" s="188"/>
      <c r="AP46" s="208"/>
      <c r="AQ46" s="209"/>
      <c r="AR46" s="40"/>
      <c r="AS46" s="208"/>
      <c r="AT46" s="209"/>
      <c r="AU46" s="40"/>
      <c r="AV46" s="208"/>
      <c r="AW46" s="209"/>
      <c r="AX46" s="40"/>
      <c r="AY46" s="208"/>
      <c r="AZ46" s="209"/>
      <c r="BA46" s="40"/>
      <c r="BB46" s="208"/>
      <c r="BC46" s="209"/>
      <c r="BD46" s="40"/>
      <c r="BE46" s="208"/>
      <c r="BF46" s="209"/>
      <c r="BG46" s="40"/>
      <c r="BH46" s="208"/>
      <c r="BI46" s="209"/>
      <c r="BJ46" s="40"/>
      <c r="BK46" s="208"/>
      <c r="BL46" s="209"/>
      <c r="BM46" s="40"/>
      <c r="BN46" s="208"/>
      <c r="BO46" s="209"/>
      <c r="BP46" s="40"/>
      <c r="BQ46" s="208"/>
      <c r="BR46" s="209"/>
      <c r="BS46" s="40"/>
    </row>
    <row r="47" spans="1:71" ht="15" hidden="1" customHeight="1" x14ac:dyDescent="0.25">
      <c r="A47" s="317"/>
      <c r="B47" s="318"/>
      <c r="C47" s="206"/>
      <c r="D47" s="205"/>
      <c r="E47" s="9"/>
      <c r="F47" s="201"/>
      <c r="G47" s="205"/>
      <c r="H47" s="5"/>
      <c r="I47" s="201"/>
      <c r="J47" s="205"/>
      <c r="K47" s="6"/>
      <c r="L47" s="201"/>
      <c r="M47" s="205"/>
      <c r="N47" s="5"/>
      <c r="O47" s="201"/>
      <c r="P47" s="205"/>
      <c r="Q47" s="5"/>
      <c r="R47" s="201"/>
      <c r="S47" s="205"/>
      <c r="T47" s="5"/>
      <c r="U47" s="201"/>
      <c r="V47" s="205"/>
      <c r="W47" s="5"/>
      <c r="X47" s="31"/>
      <c r="Y47" s="148"/>
      <c r="Z47" s="202"/>
      <c r="AA47" s="201"/>
      <c r="AB47" s="205"/>
      <c r="AC47" s="5"/>
      <c r="AD47" s="201"/>
      <c r="AE47" s="205"/>
      <c r="AF47" s="5"/>
      <c r="AG47" s="201"/>
      <c r="AH47" s="205"/>
      <c r="AI47" s="9"/>
      <c r="AJ47" s="201"/>
      <c r="AK47" s="205"/>
      <c r="AL47" s="5"/>
      <c r="AM47" s="201"/>
      <c r="AN47" s="205"/>
      <c r="AO47" s="188"/>
      <c r="AP47" s="208"/>
      <c r="AQ47" s="209"/>
      <c r="AR47" s="40"/>
      <c r="AS47" s="208"/>
      <c r="AT47" s="209"/>
      <c r="AU47" s="40"/>
      <c r="AV47" s="208"/>
      <c r="AW47" s="209"/>
      <c r="AX47" s="40"/>
      <c r="AY47" s="208"/>
      <c r="AZ47" s="209"/>
      <c r="BA47" s="40"/>
      <c r="BB47" s="208"/>
      <c r="BC47" s="209"/>
      <c r="BD47" s="40"/>
      <c r="BE47" s="208"/>
      <c r="BF47" s="209"/>
      <c r="BG47" s="40"/>
      <c r="BH47" s="208"/>
      <c r="BI47" s="209"/>
      <c r="BJ47" s="40"/>
      <c r="BK47" s="208"/>
      <c r="BL47" s="209"/>
      <c r="BM47" s="40"/>
      <c r="BN47" s="208"/>
      <c r="BO47" s="209"/>
      <c r="BP47" s="40"/>
      <c r="BQ47" s="208"/>
      <c r="BR47" s="209"/>
      <c r="BS47" s="40"/>
    </row>
    <row r="48" spans="1:71" ht="15" customHeight="1" x14ac:dyDescent="0.25">
      <c r="A48" s="317"/>
      <c r="B48" s="318"/>
      <c r="C48" s="206"/>
      <c r="D48" s="205"/>
      <c r="E48" s="9"/>
      <c r="F48" s="201"/>
      <c r="G48" s="205"/>
      <c r="H48" s="5"/>
      <c r="I48" s="201"/>
      <c r="J48" s="205"/>
      <c r="K48" s="6"/>
      <c r="L48" s="201"/>
      <c r="M48" s="205"/>
      <c r="N48" s="5"/>
      <c r="O48" s="201"/>
      <c r="P48" s="205"/>
      <c r="Q48" s="5"/>
      <c r="R48" s="201"/>
      <c r="S48" s="205"/>
      <c r="T48" s="5"/>
      <c r="U48" s="201"/>
      <c r="V48" s="205"/>
      <c r="W48" s="5"/>
      <c r="X48" s="31"/>
      <c r="Y48" s="148"/>
      <c r="Z48" s="202"/>
      <c r="AA48" s="201"/>
      <c r="AB48" s="205"/>
      <c r="AC48" s="5"/>
      <c r="AD48" s="201"/>
      <c r="AE48" s="205"/>
      <c r="AF48" s="5"/>
      <c r="AG48" s="201"/>
      <c r="AH48" s="205"/>
      <c r="AI48" s="9"/>
      <c r="AJ48" s="201"/>
      <c r="AK48" s="205"/>
      <c r="AL48" s="5"/>
      <c r="AM48" s="201"/>
      <c r="AN48" s="205"/>
      <c r="AO48" s="188"/>
      <c r="AP48" s="208"/>
      <c r="AQ48" s="209"/>
      <c r="AR48" s="40"/>
      <c r="AS48" s="208"/>
      <c r="AT48" s="209"/>
      <c r="AU48" s="40"/>
      <c r="AV48" s="208"/>
      <c r="AW48" s="209"/>
      <c r="AX48" s="40"/>
      <c r="AY48" s="208"/>
      <c r="AZ48" s="209"/>
      <c r="BA48" s="40"/>
      <c r="BB48" s="208"/>
      <c r="BC48" s="209"/>
      <c r="BD48" s="40"/>
      <c r="BE48" s="208"/>
      <c r="BF48" s="209"/>
      <c r="BG48" s="40"/>
      <c r="BH48" s="208"/>
      <c r="BI48" s="209"/>
      <c r="BJ48" s="40"/>
      <c r="BK48" s="208"/>
      <c r="BL48" s="209"/>
      <c r="BM48" s="40"/>
      <c r="BN48" s="208"/>
      <c r="BO48" s="209"/>
      <c r="BP48" s="40"/>
      <c r="BQ48" s="208"/>
      <c r="BR48" s="209"/>
      <c r="BS48" s="40"/>
    </row>
    <row r="49" spans="1:71" ht="15" customHeight="1" x14ac:dyDescent="0.25">
      <c r="A49" s="317"/>
      <c r="B49" s="318"/>
      <c r="C49" s="206"/>
      <c r="D49" s="205"/>
      <c r="E49" s="9"/>
      <c r="F49" s="201"/>
      <c r="G49" s="205"/>
      <c r="H49" s="5"/>
      <c r="I49" s="201"/>
      <c r="J49" s="205"/>
      <c r="K49" s="6"/>
      <c r="L49" s="201"/>
      <c r="M49" s="205"/>
      <c r="N49" s="5"/>
      <c r="O49" s="201"/>
      <c r="P49" s="205"/>
      <c r="Q49" s="5"/>
      <c r="R49" s="201"/>
      <c r="S49" s="205"/>
      <c r="T49" s="5"/>
      <c r="U49" s="201"/>
      <c r="V49" s="205"/>
      <c r="W49" s="5"/>
      <c r="X49" s="31"/>
      <c r="Y49" s="148"/>
      <c r="Z49" s="202"/>
      <c r="AA49" s="201"/>
      <c r="AB49" s="205"/>
      <c r="AC49" s="5"/>
      <c r="AD49" s="201"/>
      <c r="AE49" s="205"/>
      <c r="AF49" s="5"/>
      <c r="AG49" s="201"/>
      <c r="AH49" s="205"/>
      <c r="AI49" s="9"/>
      <c r="AJ49" s="201"/>
      <c r="AK49" s="205"/>
      <c r="AL49" s="5"/>
      <c r="AM49" s="201"/>
      <c r="AN49" s="205"/>
      <c r="AO49" s="188"/>
      <c r="AP49" s="208"/>
      <c r="AQ49" s="209"/>
      <c r="AR49" s="40"/>
      <c r="AS49" s="208"/>
      <c r="AT49" s="209"/>
      <c r="AU49" s="40"/>
      <c r="AV49" s="208"/>
      <c r="AW49" s="209"/>
      <c r="AX49" s="40"/>
      <c r="AY49" s="208"/>
      <c r="AZ49" s="209"/>
      <c r="BA49" s="40"/>
      <c r="BB49" s="208"/>
      <c r="BC49" s="209"/>
      <c r="BD49" s="40"/>
      <c r="BE49" s="208"/>
      <c r="BF49" s="209"/>
      <c r="BG49" s="40"/>
      <c r="BH49" s="208"/>
      <c r="BI49" s="209"/>
      <c r="BJ49" s="40"/>
      <c r="BK49" s="208"/>
      <c r="BL49" s="209"/>
      <c r="BM49" s="40"/>
      <c r="BN49" s="208"/>
      <c r="BO49" s="209"/>
      <c r="BP49" s="40"/>
      <c r="BQ49" s="208"/>
      <c r="BR49" s="209"/>
      <c r="BS49" s="40"/>
    </row>
    <row r="50" spans="1:71" ht="15" customHeight="1" x14ac:dyDescent="0.25">
      <c r="A50" s="317"/>
      <c r="B50" s="318"/>
      <c r="C50" s="248"/>
      <c r="D50" s="304"/>
      <c r="E50" s="9"/>
      <c r="F50" s="249"/>
      <c r="G50" s="304"/>
      <c r="H50" s="5"/>
      <c r="I50" s="249"/>
      <c r="J50" s="304"/>
      <c r="K50" s="6"/>
      <c r="L50" s="249"/>
      <c r="M50" s="304"/>
      <c r="N50" s="5"/>
      <c r="O50" s="249"/>
      <c r="P50" s="304"/>
      <c r="Q50" s="5"/>
      <c r="R50" s="249"/>
      <c r="S50" s="304"/>
      <c r="T50" s="5"/>
      <c r="U50" s="249"/>
      <c r="V50" s="304"/>
      <c r="W50" s="5"/>
      <c r="X50" s="31"/>
      <c r="Y50" s="148"/>
      <c r="Z50" s="202"/>
      <c r="AA50" s="249"/>
      <c r="AB50" s="304"/>
      <c r="AC50" s="5"/>
      <c r="AD50" s="249"/>
      <c r="AE50" s="304"/>
      <c r="AF50" s="5"/>
      <c r="AG50" s="249"/>
      <c r="AH50" s="304"/>
      <c r="AI50" s="5"/>
      <c r="AJ50" s="249"/>
      <c r="AK50" s="304"/>
      <c r="AL50" s="5"/>
      <c r="AM50" s="249"/>
      <c r="AN50" s="304"/>
      <c r="AO50" s="188"/>
      <c r="AP50" s="208"/>
      <c r="AQ50" s="209"/>
      <c r="AR50" s="40"/>
      <c r="AS50" s="208"/>
      <c r="AT50" s="209"/>
      <c r="AU50" s="40"/>
      <c r="AV50" s="208"/>
      <c r="AW50" s="209"/>
      <c r="AX50" s="40"/>
      <c r="AY50" s="208"/>
      <c r="AZ50" s="209"/>
      <c r="BA50" s="40"/>
      <c r="BB50" s="208"/>
      <c r="BC50" s="209"/>
      <c r="BD50" s="40"/>
      <c r="BE50" s="208"/>
      <c r="BF50" s="209"/>
      <c r="BG50" s="40"/>
      <c r="BH50" s="208"/>
      <c r="BI50" s="209"/>
      <c r="BJ50" s="40"/>
      <c r="BK50" s="208"/>
      <c r="BL50" s="209"/>
      <c r="BM50" s="40"/>
      <c r="BN50" s="208"/>
      <c r="BO50" s="209"/>
      <c r="BP50" s="40"/>
      <c r="BQ50" s="208"/>
      <c r="BR50" s="209"/>
      <c r="BS50" s="40"/>
    </row>
    <row r="51" spans="1:71" ht="15" customHeight="1" x14ac:dyDescent="0.25">
      <c r="A51" s="317"/>
      <c r="B51" s="318"/>
      <c r="C51" s="248"/>
      <c r="D51" s="304"/>
      <c r="E51" s="9"/>
      <c r="F51" s="249"/>
      <c r="G51" s="304"/>
      <c r="H51" s="5"/>
      <c r="I51" s="249"/>
      <c r="J51" s="304"/>
      <c r="K51" s="6"/>
      <c r="L51" s="249"/>
      <c r="M51" s="304"/>
      <c r="N51" s="5"/>
      <c r="O51" s="249"/>
      <c r="P51" s="304"/>
      <c r="Q51" s="5"/>
      <c r="R51" s="249"/>
      <c r="S51" s="304"/>
      <c r="T51" s="5"/>
      <c r="U51" s="249"/>
      <c r="V51" s="304"/>
      <c r="W51" s="5"/>
      <c r="X51" s="31"/>
      <c r="Y51" s="148"/>
      <c r="Z51" s="202"/>
      <c r="AA51" s="249"/>
      <c r="AB51" s="304"/>
      <c r="AC51" s="5"/>
      <c r="AD51" s="249"/>
      <c r="AE51" s="304"/>
      <c r="AF51" s="5"/>
      <c r="AG51" s="249"/>
      <c r="AH51" s="304"/>
      <c r="AI51" s="5"/>
      <c r="AJ51" s="249"/>
      <c r="AK51" s="304"/>
      <c r="AL51" s="5"/>
      <c r="AM51" s="249"/>
      <c r="AN51" s="304"/>
      <c r="AO51" s="188"/>
      <c r="AP51" s="208"/>
      <c r="AQ51" s="209"/>
      <c r="AR51" s="40"/>
      <c r="AS51" s="208"/>
      <c r="AT51" s="209"/>
      <c r="AU51" s="40"/>
      <c r="AV51" s="208"/>
      <c r="AW51" s="209"/>
      <c r="AX51" s="40"/>
      <c r="AY51" s="208"/>
      <c r="AZ51" s="209"/>
      <c r="BA51" s="40"/>
      <c r="BB51" s="208"/>
      <c r="BC51" s="209"/>
      <c r="BD51" s="40"/>
      <c r="BE51" s="208"/>
      <c r="BF51" s="209"/>
      <c r="BG51" s="40"/>
      <c r="BH51" s="208"/>
      <c r="BI51" s="209"/>
      <c r="BJ51" s="40"/>
      <c r="BK51" s="208"/>
      <c r="BL51" s="209"/>
      <c r="BM51" s="40"/>
      <c r="BN51" s="208"/>
      <c r="BO51" s="209"/>
      <c r="BP51" s="40"/>
      <c r="BQ51" s="208"/>
      <c r="BR51" s="209"/>
      <c r="BS51" s="40"/>
    </row>
    <row r="52" spans="1:71" ht="15" customHeight="1" x14ac:dyDescent="0.25">
      <c r="A52" s="317"/>
      <c r="B52" s="318"/>
      <c r="C52" s="248"/>
      <c r="D52" s="304"/>
      <c r="E52" s="9"/>
      <c r="F52" s="249"/>
      <c r="G52" s="304"/>
      <c r="H52" s="5"/>
      <c r="I52" s="249"/>
      <c r="J52" s="304"/>
      <c r="K52" s="6"/>
      <c r="L52" s="249"/>
      <c r="M52" s="304"/>
      <c r="N52" s="5"/>
      <c r="O52" s="249"/>
      <c r="P52" s="304"/>
      <c r="Q52" s="5"/>
      <c r="R52" s="249"/>
      <c r="S52" s="304"/>
      <c r="T52" s="5"/>
      <c r="U52" s="249"/>
      <c r="V52" s="304"/>
      <c r="W52" s="5"/>
      <c r="X52" s="31"/>
      <c r="Y52" s="148"/>
      <c r="Z52" s="202"/>
      <c r="AA52" s="249"/>
      <c r="AB52" s="304"/>
      <c r="AC52" s="5"/>
      <c r="AD52" s="249"/>
      <c r="AE52" s="304"/>
      <c r="AF52" s="5"/>
      <c r="AG52" s="249"/>
      <c r="AH52" s="304"/>
      <c r="AI52" s="5"/>
      <c r="AJ52" s="249"/>
      <c r="AK52" s="304"/>
      <c r="AL52" s="5"/>
      <c r="AM52" s="249"/>
      <c r="AN52" s="304"/>
      <c r="AO52" s="188"/>
      <c r="AP52" s="208"/>
      <c r="AQ52" s="209"/>
      <c r="AR52" s="40"/>
      <c r="AS52" s="208"/>
      <c r="AT52" s="209"/>
      <c r="AU52" s="39"/>
      <c r="AV52" s="208"/>
      <c r="AW52" s="209"/>
      <c r="AX52" s="40"/>
      <c r="AY52" s="208"/>
      <c r="AZ52" s="209"/>
      <c r="BA52" s="40"/>
      <c r="BB52" s="208"/>
      <c r="BC52" s="209"/>
      <c r="BD52" s="40"/>
      <c r="BE52" s="208"/>
      <c r="BF52" s="209"/>
      <c r="BG52" s="39"/>
      <c r="BH52" s="208"/>
      <c r="BI52" s="209"/>
      <c r="BJ52" s="39"/>
      <c r="BK52" s="208"/>
      <c r="BL52" s="209"/>
      <c r="BM52" s="39"/>
      <c r="BN52" s="208"/>
      <c r="BO52" s="209"/>
      <c r="BP52" s="39"/>
      <c r="BQ52" s="208"/>
      <c r="BR52" s="209"/>
      <c r="BS52" s="39"/>
    </row>
    <row r="53" spans="1:71" ht="15" customHeight="1" thickBot="1" x14ac:dyDescent="0.3">
      <c r="A53" s="319"/>
      <c r="B53" s="320"/>
      <c r="C53" s="254"/>
      <c r="D53" s="309"/>
      <c r="E53" s="193"/>
      <c r="F53" s="255"/>
      <c r="G53" s="309"/>
      <c r="H53" s="190"/>
      <c r="I53" s="255"/>
      <c r="J53" s="309"/>
      <c r="K53" s="194"/>
      <c r="L53" s="255"/>
      <c r="M53" s="309"/>
      <c r="N53" s="190"/>
      <c r="O53" s="255"/>
      <c r="P53" s="309"/>
      <c r="Q53" s="190"/>
      <c r="R53" s="255"/>
      <c r="S53" s="309"/>
      <c r="T53" s="190"/>
      <c r="U53" s="255"/>
      <c r="V53" s="309"/>
      <c r="W53" s="190"/>
      <c r="X53" s="191"/>
      <c r="Y53" s="192"/>
      <c r="Z53" s="193"/>
      <c r="AA53" s="255"/>
      <c r="AB53" s="309"/>
      <c r="AC53" s="190"/>
      <c r="AD53" s="255"/>
      <c r="AE53" s="309"/>
      <c r="AF53" s="190"/>
      <c r="AG53" s="255"/>
      <c r="AH53" s="309"/>
      <c r="AI53" s="190"/>
      <c r="AJ53" s="255"/>
      <c r="AK53" s="309"/>
      <c r="AL53" s="190"/>
      <c r="AM53" s="255"/>
      <c r="AN53" s="309"/>
      <c r="AO53" s="189"/>
      <c r="AP53" s="11"/>
      <c r="AQ53" s="12"/>
      <c r="AR53" s="13"/>
      <c r="AS53" s="11"/>
      <c r="AT53" s="12"/>
      <c r="AU53" s="13"/>
      <c r="AV53" s="11"/>
      <c r="AW53" s="12"/>
      <c r="AX53" s="13"/>
      <c r="AY53" s="11"/>
      <c r="AZ53" s="12"/>
      <c r="BA53" s="13"/>
      <c r="BB53" s="11"/>
      <c r="BC53" s="12"/>
      <c r="BD53" s="13"/>
      <c r="BE53" s="11"/>
      <c r="BF53" s="12"/>
      <c r="BG53" s="38"/>
      <c r="BH53" s="11"/>
      <c r="BI53" s="12"/>
      <c r="BJ53" s="38"/>
      <c r="BK53" s="11"/>
      <c r="BL53" s="12"/>
      <c r="BM53" s="38"/>
      <c r="BN53" s="11"/>
      <c r="BO53" s="12"/>
      <c r="BP53" s="38"/>
      <c r="BQ53" s="11"/>
      <c r="BR53" s="12"/>
      <c r="BS53" s="38"/>
    </row>
    <row r="54" spans="1:71" ht="21" customHeight="1" x14ac:dyDescent="0.25">
      <c r="A54" s="310" t="s">
        <v>15</v>
      </c>
      <c r="B54" s="311"/>
      <c r="C54" s="312">
        <f>SUM(E25:E53)</f>
        <v>0</v>
      </c>
      <c r="D54" s="313"/>
      <c r="E54" s="314"/>
      <c r="F54" s="312">
        <f t="shared" ref="F54" si="31">SUM(H25:H53)</f>
        <v>0</v>
      </c>
      <c r="G54" s="313"/>
      <c r="H54" s="314"/>
      <c r="I54" s="312">
        <f t="shared" ref="I54" si="32">SUM(K25:K53)</f>
        <v>0</v>
      </c>
      <c r="J54" s="313"/>
      <c r="K54" s="314"/>
      <c r="L54" s="312">
        <f t="shared" ref="L54" si="33">SUM(N25:N53)</f>
        <v>0</v>
      </c>
      <c r="M54" s="313"/>
      <c r="N54" s="314"/>
      <c r="O54" s="312">
        <f t="shared" ref="O54" si="34">SUM(Q25:Q53)</f>
        <v>0</v>
      </c>
      <c r="P54" s="313"/>
      <c r="Q54" s="314"/>
      <c r="R54" s="312">
        <f t="shared" ref="R54" si="35">SUM(T25:T53)</f>
        <v>0</v>
      </c>
      <c r="S54" s="313"/>
      <c r="T54" s="314"/>
      <c r="U54" s="312">
        <f t="shared" ref="U54" si="36">SUM(W25:W53)</f>
        <v>0</v>
      </c>
      <c r="V54" s="313"/>
      <c r="W54" s="314"/>
      <c r="X54" s="312">
        <f t="shared" ref="X54" si="37">SUM(Z25:Z53)</f>
        <v>0</v>
      </c>
      <c r="Y54" s="313"/>
      <c r="Z54" s="314"/>
      <c r="AA54" s="312">
        <f t="shared" ref="AA54" si="38">SUM(AC25:AC53)</f>
        <v>0</v>
      </c>
      <c r="AB54" s="313"/>
      <c r="AC54" s="314"/>
      <c r="AD54" s="312">
        <f t="shared" ref="AD54" si="39">SUM(AF25:AF53)</f>
        <v>0</v>
      </c>
      <c r="AE54" s="313"/>
      <c r="AF54" s="314"/>
      <c r="AG54" s="312">
        <f t="shared" ref="AG54" si="40">SUM(AI25:AI53)</f>
        <v>0</v>
      </c>
      <c r="AH54" s="313"/>
      <c r="AI54" s="314"/>
      <c r="AJ54" s="312">
        <f t="shared" ref="AJ54" si="41">SUM(AL25:AL53)</f>
        <v>0</v>
      </c>
      <c r="AK54" s="313"/>
      <c r="AL54" s="314"/>
      <c r="AM54" s="312">
        <f t="shared" ref="AM54" si="42">SUM(AO25:AO53)</f>
        <v>0</v>
      </c>
      <c r="AN54" s="313"/>
      <c r="AO54" s="314"/>
      <c r="AP54" s="312">
        <f t="shared" ref="AP54" si="43">SUM(AR25:AR53)</f>
        <v>0</v>
      </c>
      <c r="AQ54" s="313"/>
      <c r="AR54" s="314"/>
      <c r="AS54" s="312">
        <f t="shared" ref="AS54" si="44">SUM(AU25:AU53)</f>
        <v>0</v>
      </c>
      <c r="AT54" s="313"/>
      <c r="AU54" s="314"/>
      <c r="AV54" s="312">
        <f t="shared" ref="AV54" si="45">SUM(AX25:AX53)</f>
        <v>0</v>
      </c>
      <c r="AW54" s="313"/>
      <c r="AX54" s="314"/>
      <c r="AY54" s="312">
        <f t="shared" ref="AY54" si="46">SUM(BA25:BA53)</f>
        <v>0</v>
      </c>
      <c r="AZ54" s="313"/>
      <c r="BA54" s="314"/>
      <c r="BB54" s="312">
        <f t="shared" ref="BB54" si="47">SUM(BD25:BD53)</f>
        <v>0</v>
      </c>
      <c r="BC54" s="313"/>
      <c r="BD54" s="314"/>
      <c r="BE54" s="312">
        <f t="shared" ref="BE54" si="48">SUM(BG25:BG53)</f>
        <v>0</v>
      </c>
      <c r="BF54" s="313"/>
      <c r="BG54" s="314"/>
      <c r="BH54" s="312">
        <f t="shared" ref="BH54" si="49">SUM(BJ25:BJ53)</f>
        <v>0</v>
      </c>
      <c r="BI54" s="313"/>
      <c r="BJ54" s="314"/>
      <c r="BK54" s="312">
        <f t="shared" ref="BK54" si="50">SUM(BM25:BM53)</f>
        <v>0</v>
      </c>
      <c r="BL54" s="313"/>
      <c r="BM54" s="314"/>
      <c r="BN54" s="312">
        <f t="shared" ref="BN54" si="51">SUM(BP25:BP53)</f>
        <v>0</v>
      </c>
      <c r="BO54" s="313"/>
      <c r="BP54" s="314"/>
      <c r="BQ54" s="312">
        <f t="shared" ref="BQ54" si="52">SUM(BS25:BS53)</f>
        <v>0</v>
      </c>
      <c r="BR54" s="313"/>
      <c r="BS54" s="314"/>
    </row>
    <row r="55" spans="1:71" s="3" customFormat="1" ht="20.100000000000001" customHeight="1" x14ac:dyDescent="0.25">
      <c r="A55" s="323" t="s">
        <v>9</v>
      </c>
      <c r="B55" s="323"/>
      <c r="C55" s="248">
        <f ca="1">C23+C24+C54</f>
        <v>1</v>
      </c>
      <c r="D55" s="249"/>
      <c r="E55" s="250"/>
      <c r="F55" s="248">
        <f t="shared" ref="F55" ca="1" si="53">F23+F24+F54</f>
        <v>2.0000000000000009</v>
      </c>
      <c r="G55" s="249"/>
      <c r="H55" s="250"/>
      <c r="I55" s="248">
        <f t="shared" ref="I55" ca="1" si="54">I23+I24+I54</f>
        <v>3</v>
      </c>
      <c r="J55" s="249"/>
      <c r="K55" s="250"/>
      <c r="L55" s="248">
        <f t="shared" ref="L55" ca="1" si="55">L23+L24+L54</f>
        <v>0</v>
      </c>
      <c r="M55" s="249"/>
      <c r="N55" s="250"/>
      <c r="O55" s="248">
        <f t="shared" ref="O55" ca="1" si="56">O23+O24+O54</f>
        <v>0</v>
      </c>
      <c r="P55" s="249"/>
      <c r="Q55" s="250"/>
      <c r="R55" s="248">
        <f ca="1">R23+R24+R54</f>
        <v>0</v>
      </c>
      <c r="S55" s="249"/>
      <c r="T55" s="250"/>
      <c r="U55" s="248">
        <f ca="1">U23+U24+U54</f>
        <v>0</v>
      </c>
      <c r="V55" s="249"/>
      <c r="W55" s="250"/>
      <c r="X55" s="248">
        <f t="shared" ref="X55" ca="1" si="57">X23+X24+X54</f>
        <v>0</v>
      </c>
      <c r="Y55" s="249"/>
      <c r="Z55" s="250"/>
      <c r="AA55" s="248">
        <f t="shared" ref="AA55" ca="1" si="58">AA23+AA24+AA54</f>
        <v>0</v>
      </c>
      <c r="AB55" s="249"/>
      <c r="AC55" s="250"/>
      <c r="AD55" s="248">
        <f t="shared" ref="AD55" ca="1" si="59">AD23+AD24+AD54</f>
        <v>0</v>
      </c>
      <c r="AE55" s="249"/>
      <c r="AF55" s="250"/>
      <c r="AG55" s="248">
        <f t="shared" ref="AG55" ca="1" si="60">AG23+AG24+AG54</f>
        <v>0</v>
      </c>
      <c r="AH55" s="249"/>
      <c r="AI55" s="250"/>
      <c r="AJ55" s="248">
        <f t="shared" ref="AJ55" ca="1" si="61">AJ23+AJ24+AJ54</f>
        <v>0</v>
      </c>
      <c r="AK55" s="249"/>
      <c r="AL55" s="250"/>
      <c r="AM55" s="248">
        <f t="shared" ref="AM55" ca="1" si="62">AM23+AM24+AM54</f>
        <v>0</v>
      </c>
      <c r="AN55" s="249"/>
      <c r="AO55" s="250"/>
      <c r="AP55" s="248">
        <f t="shared" ref="AP55" ca="1" si="63">AP23+AP24+AP54</f>
        <v>0</v>
      </c>
      <c r="AQ55" s="249"/>
      <c r="AR55" s="250"/>
      <c r="AS55" s="248">
        <f t="shared" ref="AS55" ca="1" si="64">AS23+AS24+AS54</f>
        <v>0</v>
      </c>
      <c r="AT55" s="249"/>
      <c r="AU55" s="250"/>
      <c r="AV55" s="248">
        <f t="shared" ref="AV55" ca="1" si="65">AV23+AV24+AV54</f>
        <v>0</v>
      </c>
      <c r="AW55" s="249"/>
      <c r="AX55" s="250"/>
      <c r="AY55" s="248">
        <f t="shared" ref="AY55" ca="1" si="66">AY23+AY24+AY54</f>
        <v>0</v>
      </c>
      <c r="AZ55" s="249"/>
      <c r="BA55" s="250"/>
      <c r="BB55" s="248">
        <f t="shared" ref="BB55" ca="1" si="67">BB23+BB24+BB54</f>
        <v>42</v>
      </c>
      <c r="BC55" s="249"/>
      <c r="BD55" s="250"/>
      <c r="BE55" s="248">
        <f t="shared" ref="BE55" ca="1" si="68">BE23+BE24+BE54</f>
        <v>0</v>
      </c>
      <c r="BF55" s="249"/>
      <c r="BG55" s="250"/>
      <c r="BH55" s="248">
        <f t="shared" ref="BH55" ca="1" si="69">BH23+BH24+BH54</f>
        <v>0</v>
      </c>
      <c r="BI55" s="249"/>
      <c r="BJ55" s="250"/>
      <c r="BK55" s="248">
        <f t="shared" ref="BK55" ca="1" si="70">BK23+BK24+BK54</f>
        <v>0</v>
      </c>
      <c r="BL55" s="249"/>
      <c r="BM55" s="250"/>
      <c r="BN55" s="248">
        <f t="shared" ref="BN55" ca="1" si="71">BN23+BN24+BN54</f>
        <v>0</v>
      </c>
      <c r="BO55" s="249"/>
      <c r="BP55" s="250"/>
      <c r="BQ55" s="248">
        <f t="shared" ref="BQ55" ca="1" si="72">BQ23+BQ24+BQ54</f>
        <v>4.3666666666666671</v>
      </c>
      <c r="BR55" s="249"/>
      <c r="BS55" s="250"/>
    </row>
    <row r="56" spans="1:71" s="3" customFormat="1" ht="20.100000000000001" customHeight="1" thickBot="1" x14ac:dyDescent="0.3">
      <c r="A56" s="323" t="s">
        <v>31</v>
      </c>
      <c r="B56" s="323"/>
      <c r="C56" s="324" t="e">
        <f ca="1">C55-C6</f>
        <v>#REF!</v>
      </c>
      <c r="D56" s="325"/>
      <c r="E56" s="326"/>
      <c r="F56" s="324" t="e">
        <f t="shared" ref="F56" ca="1" si="73">F55-F6</f>
        <v>#REF!</v>
      </c>
      <c r="G56" s="325"/>
      <c r="H56" s="326"/>
      <c r="I56" s="324" t="e">
        <f t="shared" ref="I56" ca="1" si="74">I55-I6</f>
        <v>#REF!</v>
      </c>
      <c r="J56" s="325"/>
      <c r="K56" s="326"/>
      <c r="L56" s="324">
        <f t="shared" ref="L56" ca="1" si="75">L55-L6</f>
        <v>-420</v>
      </c>
      <c r="M56" s="325"/>
      <c r="N56" s="326"/>
      <c r="O56" s="324" t="e">
        <f t="shared" ref="O56" ca="1" si="76">O55-O6</f>
        <v>#REF!</v>
      </c>
      <c r="P56" s="325"/>
      <c r="Q56" s="326"/>
      <c r="R56" s="324" t="e">
        <f ca="1">R55-R6</f>
        <v>#REF!</v>
      </c>
      <c r="S56" s="325"/>
      <c r="T56" s="326"/>
      <c r="U56" s="324">
        <f ca="1">U55-U6</f>
        <v>-560</v>
      </c>
      <c r="V56" s="325"/>
      <c r="W56" s="326"/>
      <c r="X56" s="324" t="e">
        <f t="shared" ref="X56" ca="1" si="77">X55-X6</f>
        <v>#REF!</v>
      </c>
      <c r="Y56" s="325"/>
      <c r="Z56" s="326"/>
      <c r="AA56" s="324">
        <f t="shared" ref="AA56" ca="1" si="78">AA55-AA6</f>
        <v>-560</v>
      </c>
      <c r="AB56" s="325"/>
      <c r="AC56" s="326"/>
      <c r="AD56" s="324" t="e">
        <f t="shared" ref="AD56" ca="1" si="79">AD55-AD6</f>
        <v>#REF!</v>
      </c>
      <c r="AE56" s="325"/>
      <c r="AF56" s="326"/>
      <c r="AG56" s="324" t="e">
        <f ca="1">AG55-AG6-AI85</f>
        <v>#REF!</v>
      </c>
      <c r="AH56" s="325"/>
      <c r="AI56" s="326"/>
      <c r="AJ56" s="324" t="e">
        <f t="shared" ref="AJ56" ca="1" si="80">AJ55-AJ6</f>
        <v>#REF!</v>
      </c>
      <c r="AK56" s="325"/>
      <c r="AL56" s="326"/>
      <c r="AM56" s="324" t="e">
        <f t="shared" ref="AM56" ca="1" si="81">AM55-AM6</f>
        <v>#REF!</v>
      </c>
      <c r="AN56" s="325"/>
      <c r="AO56" s="326"/>
      <c r="AP56" s="324" t="e">
        <f t="shared" ref="AP56" ca="1" si="82">AP55-AP6</f>
        <v>#REF!</v>
      </c>
      <c r="AQ56" s="325"/>
      <c r="AR56" s="326"/>
      <c r="AS56" s="324" t="e">
        <f t="shared" ref="AS56" ca="1" si="83">AS55-AS6</f>
        <v>#REF!</v>
      </c>
      <c r="AT56" s="325"/>
      <c r="AU56" s="326"/>
      <c r="AV56" s="324" t="e">
        <f ca="1">AV55-AV6-AU85</f>
        <v>#REF!</v>
      </c>
      <c r="AW56" s="325"/>
      <c r="AX56" s="326"/>
      <c r="AY56" s="324" t="e">
        <f t="shared" ref="AY56" ca="1" si="84">AY55-AY6</f>
        <v>#REF!</v>
      </c>
      <c r="AZ56" s="325"/>
      <c r="BA56" s="326"/>
      <c r="BB56" s="324" t="e">
        <f t="shared" ref="BB56" ca="1" si="85">BB55-BB6</f>
        <v>#REF!</v>
      </c>
      <c r="BC56" s="325"/>
      <c r="BD56" s="326"/>
      <c r="BE56" s="324" t="e">
        <f t="shared" ref="BE56" ca="1" si="86">BE55-BE6</f>
        <v>#REF!</v>
      </c>
      <c r="BF56" s="325"/>
      <c r="BG56" s="326"/>
      <c r="BH56" s="324">
        <f t="shared" ref="BH56" ca="1" si="87">BH55-BH6</f>
        <v>-560</v>
      </c>
      <c r="BI56" s="325"/>
      <c r="BJ56" s="326"/>
      <c r="BK56" s="324" t="e">
        <f t="shared" ref="BK56" ca="1" si="88">BK55-BK6</f>
        <v>#REF!</v>
      </c>
      <c r="BL56" s="325"/>
      <c r="BM56" s="326"/>
      <c r="BN56" s="324">
        <f ca="1">BN55-BN6-BM85</f>
        <v>-420</v>
      </c>
      <c r="BO56" s="325"/>
      <c r="BP56" s="326"/>
      <c r="BQ56" s="324" t="e">
        <f t="shared" ref="BQ56" ca="1" si="89">BQ55-BQ6</f>
        <v>#REF!</v>
      </c>
      <c r="BR56" s="325"/>
      <c r="BS56" s="326"/>
    </row>
    <row r="57" spans="1:71" x14ac:dyDescent="0.25">
      <c r="A57" s="327" t="s">
        <v>32</v>
      </c>
      <c r="B57" s="328"/>
      <c r="C57" s="329">
        <v>0</v>
      </c>
      <c r="D57" s="330"/>
      <c r="E57" s="331"/>
      <c r="F57" s="329">
        <v>4</v>
      </c>
      <c r="G57" s="330"/>
      <c r="H57" s="331"/>
      <c r="I57" s="329">
        <v>0</v>
      </c>
      <c r="J57" s="330"/>
      <c r="K57" s="331"/>
      <c r="L57" s="329">
        <v>0</v>
      </c>
      <c r="M57" s="330"/>
      <c r="N57" s="331"/>
      <c r="O57" s="329"/>
      <c r="P57" s="330"/>
      <c r="Q57" s="331"/>
      <c r="R57" s="329">
        <v>0</v>
      </c>
      <c r="S57" s="330"/>
      <c r="T57" s="331"/>
      <c r="U57" s="329">
        <v>0</v>
      </c>
      <c r="V57" s="330"/>
      <c r="W57" s="331"/>
      <c r="X57" s="338">
        <v>0</v>
      </c>
      <c r="Y57" s="339"/>
      <c r="Z57" s="340"/>
      <c r="AA57" s="329">
        <v>1</v>
      </c>
      <c r="AB57" s="330"/>
      <c r="AC57" s="331"/>
      <c r="AD57" s="329">
        <v>1</v>
      </c>
      <c r="AE57" s="330"/>
      <c r="AF57" s="331"/>
      <c r="AG57" s="329">
        <v>0</v>
      </c>
      <c r="AH57" s="330"/>
      <c r="AI57" s="331"/>
      <c r="AJ57" s="329">
        <v>3</v>
      </c>
      <c r="AK57" s="330"/>
      <c r="AL57" s="331"/>
      <c r="AM57" s="329">
        <v>1</v>
      </c>
      <c r="AN57" s="330"/>
      <c r="AO57" s="331"/>
      <c r="AP57" s="329">
        <v>1</v>
      </c>
      <c r="AQ57" s="330"/>
      <c r="AR57" s="331"/>
      <c r="AS57" s="332">
        <v>6</v>
      </c>
      <c r="AT57" s="333"/>
      <c r="AU57" s="334"/>
      <c r="AV57" s="332">
        <v>0</v>
      </c>
      <c r="AW57" s="333"/>
      <c r="AX57" s="334"/>
      <c r="AY57" s="332">
        <v>1</v>
      </c>
      <c r="AZ57" s="333"/>
      <c r="BA57" s="334"/>
      <c r="BB57" s="332">
        <v>4</v>
      </c>
      <c r="BC57" s="333"/>
      <c r="BD57" s="334"/>
      <c r="BE57" s="332">
        <v>2</v>
      </c>
      <c r="BF57" s="333"/>
      <c r="BG57" s="334"/>
      <c r="BH57" s="332">
        <v>-1</v>
      </c>
      <c r="BI57" s="333"/>
      <c r="BJ57" s="334"/>
      <c r="BK57" s="332">
        <v>0</v>
      </c>
      <c r="BL57" s="333"/>
      <c r="BM57" s="334"/>
      <c r="BN57" s="332">
        <v>0</v>
      </c>
      <c r="BO57" s="333"/>
      <c r="BP57" s="334"/>
      <c r="BQ57" s="332">
        <v>0</v>
      </c>
      <c r="BR57" s="333"/>
      <c r="BS57" s="334"/>
    </row>
    <row r="58" spans="1:71" ht="15.75" thickBot="1" x14ac:dyDescent="0.3">
      <c r="A58" s="335" t="s">
        <v>33</v>
      </c>
      <c r="B58" s="336"/>
      <c r="C58" s="337">
        <v>4</v>
      </c>
      <c r="D58" s="337"/>
      <c r="E58" s="337"/>
      <c r="F58" s="337">
        <v>4</v>
      </c>
      <c r="G58" s="337"/>
      <c r="H58" s="337"/>
      <c r="I58" s="337">
        <v>4</v>
      </c>
      <c r="J58" s="337"/>
      <c r="K58" s="337"/>
      <c r="L58" s="337">
        <v>4</v>
      </c>
      <c r="M58" s="337"/>
      <c r="N58" s="337"/>
      <c r="O58" s="337">
        <v>4</v>
      </c>
      <c r="P58" s="337"/>
      <c r="Q58" s="337"/>
      <c r="R58" s="337">
        <v>4</v>
      </c>
      <c r="S58" s="337"/>
      <c r="T58" s="337"/>
      <c r="U58" s="337">
        <v>4</v>
      </c>
      <c r="V58" s="337"/>
      <c r="W58" s="337"/>
      <c r="X58" s="348">
        <v>4</v>
      </c>
      <c r="Y58" s="348"/>
      <c r="Z58" s="348"/>
      <c r="AA58" s="337">
        <v>4</v>
      </c>
      <c r="AB58" s="337"/>
      <c r="AC58" s="337"/>
      <c r="AD58" s="337">
        <v>4</v>
      </c>
      <c r="AE58" s="337"/>
      <c r="AF58" s="337"/>
      <c r="AG58" s="337">
        <v>2</v>
      </c>
      <c r="AH58" s="337"/>
      <c r="AI58" s="337"/>
      <c r="AJ58" s="337">
        <v>3</v>
      </c>
      <c r="AK58" s="337"/>
      <c r="AL58" s="337"/>
      <c r="AM58" s="337">
        <v>4</v>
      </c>
      <c r="AN58" s="337"/>
      <c r="AO58" s="337"/>
      <c r="AP58" s="337">
        <v>4</v>
      </c>
      <c r="AQ58" s="337"/>
      <c r="AR58" s="337"/>
      <c r="AS58" s="341">
        <v>4</v>
      </c>
      <c r="AT58" s="341"/>
      <c r="AU58" s="341"/>
      <c r="AV58" s="341">
        <v>2</v>
      </c>
      <c r="AW58" s="341"/>
      <c r="AX58" s="341"/>
      <c r="AY58" s="341">
        <v>4</v>
      </c>
      <c r="AZ58" s="341"/>
      <c r="BA58" s="341"/>
      <c r="BB58" s="341">
        <v>4</v>
      </c>
      <c r="BC58" s="341"/>
      <c r="BD58" s="341"/>
      <c r="BE58" s="341">
        <v>4</v>
      </c>
      <c r="BF58" s="341"/>
      <c r="BG58" s="341"/>
      <c r="BH58" s="341">
        <v>4</v>
      </c>
      <c r="BI58" s="341"/>
      <c r="BJ58" s="341"/>
      <c r="BK58" s="341">
        <v>3</v>
      </c>
      <c r="BL58" s="341"/>
      <c r="BM58" s="341"/>
      <c r="BN58" s="341">
        <v>3</v>
      </c>
      <c r="BO58" s="341"/>
      <c r="BP58" s="341"/>
      <c r="BQ58" s="341">
        <v>4</v>
      </c>
      <c r="BR58" s="341"/>
      <c r="BS58" s="341"/>
    </row>
    <row r="59" spans="1:71" x14ac:dyDescent="0.25">
      <c r="A59" s="342" t="s">
        <v>34</v>
      </c>
      <c r="B59" s="343"/>
      <c r="C59" s="42">
        <v>1</v>
      </c>
      <c r="D59" s="344">
        <v>41729</v>
      </c>
      <c r="E59" s="345"/>
      <c r="F59" s="42">
        <v>1</v>
      </c>
      <c r="G59" s="344">
        <v>41764</v>
      </c>
      <c r="H59" s="345"/>
      <c r="I59" s="42">
        <v>1</v>
      </c>
      <c r="J59" s="344">
        <v>41736</v>
      </c>
      <c r="K59" s="345"/>
      <c r="L59" s="42"/>
      <c r="M59" s="344"/>
      <c r="N59" s="345"/>
      <c r="O59" s="42"/>
      <c r="P59" s="344"/>
      <c r="Q59" s="345"/>
      <c r="R59" s="135"/>
      <c r="S59" s="346"/>
      <c r="T59" s="347"/>
      <c r="U59" s="42">
        <v>1</v>
      </c>
      <c r="V59" s="344">
        <v>41717</v>
      </c>
      <c r="W59" s="345"/>
      <c r="X59" s="42">
        <v>1</v>
      </c>
      <c r="Y59" s="344">
        <v>41743</v>
      </c>
      <c r="Z59" s="345"/>
      <c r="AA59" s="42">
        <v>1</v>
      </c>
      <c r="AB59" s="344">
        <v>41743</v>
      </c>
      <c r="AC59" s="345"/>
      <c r="AD59" s="42">
        <v>1</v>
      </c>
      <c r="AE59" s="344">
        <v>41729</v>
      </c>
      <c r="AF59" s="345"/>
      <c r="AG59" s="42">
        <v>1</v>
      </c>
      <c r="AH59" s="344">
        <v>41764</v>
      </c>
      <c r="AI59" s="345"/>
      <c r="AJ59" s="43">
        <v>1</v>
      </c>
      <c r="AK59" s="344">
        <v>41722</v>
      </c>
      <c r="AL59" s="345"/>
      <c r="AM59" s="42">
        <v>1</v>
      </c>
      <c r="AN59" s="344">
        <v>41764</v>
      </c>
      <c r="AO59" s="345"/>
      <c r="AP59" s="42">
        <v>1</v>
      </c>
      <c r="AQ59" s="344">
        <v>41736</v>
      </c>
      <c r="AR59" s="345"/>
      <c r="AS59" s="42"/>
      <c r="AT59" s="344"/>
      <c r="AU59" s="345"/>
      <c r="AV59" s="42">
        <v>1</v>
      </c>
      <c r="AW59" s="344">
        <v>41757</v>
      </c>
      <c r="AX59" s="345"/>
      <c r="AY59" s="42">
        <v>1</v>
      </c>
      <c r="AZ59" s="344">
        <v>41778</v>
      </c>
      <c r="BA59" s="345"/>
      <c r="BB59" s="42">
        <v>1</v>
      </c>
      <c r="BC59" s="344">
        <v>41771</v>
      </c>
      <c r="BD59" s="345"/>
      <c r="BE59" s="42">
        <v>1</v>
      </c>
      <c r="BF59" s="344">
        <v>41736</v>
      </c>
      <c r="BG59" s="345"/>
      <c r="BH59" s="42">
        <v>1</v>
      </c>
      <c r="BI59" s="344">
        <v>41778</v>
      </c>
      <c r="BJ59" s="345"/>
      <c r="BK59" s="43">
        <v>1</v>
      </c>
      <c r="BL59" s="344">
        <v>41719</v>
      </c>
      <c r="BM59" s="345"/>
      <c r="BN59" s="42">
        <v>1</v>
      </c>
      <c r="BO59" s="344">
        <v>41718</v>
      </c>
      <c r="BP59" s="345"/>
      <c r="BQ59" s="42">
        <v>1</v>
      </c>
      <c r="BR59" s="344">
        <v>41743</v>
      </c>
      <c r="BS59" s="345"/>
    </row>
    <row r="60" spans="1:71" x14ac:dyDescent="0.25">
      <c r="A60" s="65"/>
      <c r="B60" s="66"/>
      <c r="C60" s="44">
        <v>1</v>
      </c>
      <c r="D60" s="349">
        <v>41730</v>
      </c>
      <c r="E60" s="350"/>
      <c r="F60" s="44">
        <v>1</v>
      </c>
      <c r="G60" s="349">
        <v>41765</v>
      </c>
      <c r="H60" s="350"/>
      <c r="I60" s="44">
        <v>1</v>
      </c>
      <c r="J60" s="349">
        <v>41737</v>
      </c>
      <c r="K60" s="350"/>
      <c r="L60" s="44"/>
      <c r="M60" s="349"/>
      <c r="N60" s="350"/>
      <c r="O60" s="44"/>
      <c r="P60" s="349"/>
      <c r="Q60" s="350"/>
      <c r="R60" s="136"/>
      <c r="S60" s="351"/>
      <c r="T60" s="352"/>
      <c r="U60" s="44">
        <v>1</v>
      </c>
      <c r="V60" s="349">
        <v>41722</v>
      </c>
      <c r="W60" s="350"/>
      <c r="X60" s="44">
        <v>1</v>
      </c>
      <c r="Y60" s="349">
        <v>41744</v>
      </c>
      <c r="Z60" s="350"/>
      <c r="AA60" s="44">
        <v>1</v>
      </c>
      <c r="AB60" s="349">
        <v>41744</v>
      </c>
      <c r="AC60" s="350"/>
      <c r="AD60" s="44">
        <v>1</v>
      </c>
      <c r="AE60" s="349">
        <v>41730</v>
      </c>
      <c r="AF60" s="350"/>
      <c r="AG60" s="44">
        <v>1</v>
      </c>
      <c r="AH60" s="349">
        <v>41765</v>
      </c>
      <c r="AI60" s="350"/>
      <c r="AJ60" s="45">
        <v>1</v>
      </c>
      <c r="AK60" s="349">
        <v>41723</v>
      </c>
      <c r="AL60" s="350"/>
      <c r="AM60" s="44">
        <v>1</v>
      </c>
      <c r="AN60" s="349">
        <v>41765</v>
      </c>
      <c r="AO60" s="350"/>
      <c r="AP60" s="44">
        <v>1</v>
      </c>
      <c r="AQ60" s="349">
        <v>41737</v>
      </c>
      <c r="AR60" s="350"/>
      <c r="AS60" s="44"/>
      <c r="AT60" s="349"/>
      <c r="AU60" s="350"/>
      <c r="AV60" s="42">
        <v>1</v>
      </c>
      <c r="AW60" s="349">
        <v>41758</v>
      </c>
      <c r="AX60" s="350"/>
      <c r="AY60" s="44">
        <v>1</v>
      </c>
      <c r="AZ60" s="349">
        <v>41779</v>
      </c>
      <c r="BA60" s="350"/>
      <c r="BB60" s="44">
        <v>1</v>
      </c>
      <c r="BC60" s="349">
        <v>41772</v>
      </c>
      <c r="BD60" s="350"/>
      <c r="BE60" s="44">
        <v>1</v>
      </c>
      <c r="BF60" s="349">
        <v>41737</v>
      </c>
      <c r="BG60" s="350"/>
      <c r="BH60" s="44">
        <v>1</v>
      </c>
      <c r="BI60" s="349">
        <v>41779</v>
      </c>
      <c r="BJ60" s="350"/>
      <c r="BK60" s="45">
        <v>1</v>
      </c>
      <c r="BL60" s="349">
        <v>41722</v>
      </c>
      <c r="BM60" s="350"/>
      <c r="BN60" s="45">
        <v>1</v>
      </c>
      <c r="BO60" s="349">
        <v>41722</v>
      </c>
      <c r="BP60" s="350"/>
      <c r="BQ60" s="44">
        <v>1</v>
      </c>
      <c r="BR60" s="349">
        <v>41744</v>
      </c>
      <c r="BS60" s="350"/>
    </row>
    <row r="61" spans="1:71" ht="15.75" thickBot="1" x14ac:dyDescent="0.3">
      <c r="A61" s="65"/>
      <c r="B61" s="66"/>
      <c r="C61" s="44">
        <v>1</v>
      </c>
      <c r="D61" s="349">
        <v>41732</v>
      </c>
      <c r="E61" s="350"/>
      <c r="F61" s="44">
        <v>1</v>
      </c>
      <c r="G61" s="349">
        <v>41766</v>
      </c>
      <c r="H61" s="350"/>
      <c r="I61" s="44">
        <v>1</v>
      </c>
      <c r="J61" s="349">
        <v>41739</v>
      </c>
      <c r="K61" s="350"/>
      <c r="L61" s="44"/>
      <c r="M61" s="349"/>
      <c r="N61" s="350"/>
      <c r="O61" s="44"/>
      <c r="P61" s="349"/>
      <c r="Q61" s="350"/>
      <c r="R61" s="136"/>
      <c r="S61" s="351"/>
      <c r="T61" s="352"/>
      <c r="U61" s="44">
        <v>1</v>
      </c>
      <c r="V61" s="349">
        <v>41723</v>
      </c>
      <c r="W61" s="350"/>
      <c r="X61" s="44">
        <v>1</v>
      </c>
      <c r="Y61" s="349">
        <v>41746</v>
      </c>
      <c r="Z61" s="350"/>
      <c r="AA61" s="44">
        <v>1</v>
      </c>
      <c r="AB61" s="349">
        <v>41746</v>
      </c>
      <c r="AC61" s="350"/>
      <c r="AD61" s="44">
        <v>1</v>
      </c>
      <c r="AE61" s="349">
        <v>41732</v>
      </c>
      <c r="AF61" s="350"/>
      <c r="AG61" s="47"/>
      <c r="AH61" s="353"/>
      <c r="AI61" s="354"/>
      <c r="AJ61" s="45">
        <v>1</v>
      </c>
      <c r="AK61" s="349">
        <v>41724</v>
      </c>
      <c r="AL61" s="350"/>
      <c r="AM61" s="44">
        <v>1</v>
      </c>
      <c r="AN61" s="349">
        <v>41766</v>
      </c>
      <c r="AO61" s="350"/>
      <c r="AP61" s="44">
        <v>1</v>
      </c>
      <c r="AQ61" s="349">
        <v>41739</v>
      </c>
      <c r="AR61" s="350"/>
      <c r="AS61" s="44"/>
      <c r="AT61" s="349"/>
      <c r="AU61" s="350"/>
      <c r="AV61" s="46"/>
      <c r="AW61" s="353"/>
      <c r="AX61" s="354"/>
      <c r="AY61" s="44">
        <v>1</v>
      </c>
      <c r="AZ61" s="349">
        <v>41781</v>
      </c>
      <c r="BA61" s="350"/>
      <c r="BB61" s="44">
        <v>1</v>
      </c>
      <c r="BC61" s="349">
        <v>41774</v>
      </c>
      <c r="BD61" s="350"/>
      <c r="BE61" s="44">
        <v>1</v>
      </c>
      <c r="BF61" s="349">
        <v>41739</v>
      </c>
      <c r="BG61" s="350"/>
      <c r="BH61" s="44">
        <v>1</v>
      </c>
      <c r="BI61" s="349">
        <v>41781</v>
      </c>
      <c r="BJ61" s="350"/>
      <c r="BK61" s="45">
        <v>1</v>
      </c>
      <c r="BL61" s="349">
        <v>41723</v>
      </c>
      <c r="BM61" s="350"/>
      <c r="BN61" s="45">
        <v>1</v>
      </c>
      <c r="BO61" s="349">
        <v>41723</v>
      </c>
      <c r="BP61" s="350"/>
      <c r="BQ61" s="44">
        <v>1</v>
      </c>
      <c r="BR61" s="349">
        <v>41746</v>
      </c>
      <c r="BS61" s="350"/>
    </row>
    <row r="62" spans="1:71" ht="15" customHeight="1" thickBot="1" x14ac:dyDescent="0.3">
      <c r="A62" s="65"/>
      <c r="B62" s="66"/>
      <c r="C62" s="44">
        <v>1</v>
      </c>
      <c r="D62" s="349">
        <v>41733</v>
      </c>
      <c r="E62" s="350"/>
      <c r="F62" s="44">
        <v>1</v>
      </c>
      <c r="G62" s="349">
        <v>41768</v>
      </c>
      <c r="H62" s="350"/>
      <c r="I62" s="44">
        <v>1</v>
      </c>
      <c r="J62" s="349">
        <v>41740</v>
      </c>
      <c r="K62" s="350"/>
      <c r="L62" s="44"/>
      <c r="M62" s="349"/>
      <c r="N62" s="350"/>
      <c r="O62" s="44"/>
      <c r="P62" s="349"/>
      <c r="Q62" s="350"/>
      <c r="R62" s="136"/>
      <c r="S62" s="351"/>
      <c r="T62" s="352"/>
      <c r="U62" s="44">
        <v>1</v>
      </c>
      <c r="V62" s="349">
        <v>41724</v>
      </c>
      <c r="W62" s="350"/>
      <c r="X62" s="44">
        <v>1</v>
      </c>
      <c r="Y62" s="349">
        <v>41747</v>
      </c>
      <c r="Z62" s="350"/>
      <c r="AA62" s="44">
        <v>1</v>
      </c>
      <c r="AB62" s="349">
        <v>41747</v>
      </c>
      <c r="AC62" s="350"/>
      <c r="AD62" s="44">
        <v>1</v>
      </c>
      <c r="AE62" s="349">
        <v>41733</v>
      </c>
      <c r="AF62" s="350"/>
      <c r="AG62" s="46"/>
      <c r="AH62" s="353"/>
      <c r="AI62" s="354"/>
      <c r="AJ62" s="43">
        <v>1</v>
      </c>
      <c r="AK62" s="344">
        <v>41786</v>
      </c>
      <c r="AL62" s="345"/>
      <c r="AM62" s="44">
        <v>1</v>
      </c>
      <c r="AN62" s="349">
        <v>41768</v>
      </c>
      <c r="AO62" s="350"/>
      <c r="AP62" s="44">
        <v>1</v>
      </c>
      <c r="AQ62" s="349">
        <v>41740</v>
      </c>
      <c r="AR62" s="350"/>
      <c r="AS62" s="44"/>
      <c r="AT62" s="349"/>
      <c r="AU62" s="350"/>
      <c r="AV62" s="46"/>
      <c r="AW62" s="353"/>
      <c r="AX62" s="354"/>
      <c r="AY62" s="44">
        <v>1</v>
      </c>
      <c r="AZ62" s="349">
        <v>41782</v>
      </c>
      <c r="BA62" s="350"/>
      <c r="BB62" s="44">
        <v>1</v>
      </c>
      <c r="BC62" s="349">
        <v>41775</v>
      </c>
      <c r="BD62" s="350"/>
      <c r="BE62" s="44">
        <v>1</v>
      </c>
      <c r="BF62" s="349">
        <v>41740</v>
      </c>
      <c r="BG62" s="350"/>
      <c r="BH62" s="44"/>
      <c r="BI62" s="349"/>
      <c r="BJ62" s="350"/>
      <c r="BK62" s="44"/>
      <c r="BL62" s="349"/>
      <c r="BM62" s="350"/>
      <c r="BN62" s="44"/>
      <c r="BO62" s="349"/>
      <c r="BP62" s="350"/>
      <c r="BQ62" s="44">
        <v>1</v>
      </c>
      <c r="BR62" s="349">
        <v>41747</v>
      </c>
      <c r="BS62" s="350"/>
    </row>
    <row r="63" spans="1:71" ht="15" customHeight="1" x14ac:dyDescent="0.25">
      <c r="A63" s="65"/>
      <c r="B63" s="66"/>
      <c r="C63" s="46"/>
      <c r="D63" s="353"/>
      <c r="E63" s="354"/>
      <c r="F63" s="44">
        <v>1</v>
      </c>
      <c r="G63" s="349">
        <v>41786</v>
      </c>
      <c r="H63" s="350"/>
      <c r="I63" s="46"/>
      <c r="J63" s="353"/>
      <c r="K63" s="354"/>
      <c r="L63" s="46"/>
      <c r="M63" s="353"/>
      <c r="N63" s="354"/>
      <c r="O63" s="46"/>
      <c r="P63" s="353"/>
      <c r="Q63" s="354"/>
      <c r="R63" s="137"/>
      <c r="S63" s="355"/>
      <c r="T63" s="356"/>
      <c r="U63" s="46"/>
      <c r="V63" s="353"/>
      <c r="W63" s="354"/>
      <c r="X63" s="46"/>
      <c r="Y63" s="353"/>
      <c r="Z63" s="354"/>
      <c r="AA63" s="44">
        <v>1</v>
      </c>
      <c r="AB63" s="349">
        <v>41739</v>
      </c>
      <c r="AC63" s="350"/>
      <c r="AD63" s="44">
        <v>1</v>
      </c>
      <c r="AE63" s="349">
        <v>41738</v>
      </c>
      <c r="AF63" s="350"/>
      <c r="AG63" s="46"/>
      <c r="AH63" s="353"/>
      <c r="AI63" s="354"/>
      <c r="AJ63" s="45">
        <v>1</v>
      </c>
      <c r="AK63" s="349">
        <v>41787</v>
      </c>
      <c r="AL63" s="350"/>
      <c r="AM63" s="44">
        <v>1</v>
      </c>
      <c r="AN63" s="349">
        <v>41786</v>
      </c>
      <c r="AO63" s="350"/>
      <c r="AP63" s="44">
        <v>1</v>
      </c>
      <c r="AQ63" s="349">
        <v>41743</v>
      </c>
      <c r="AR63" s="350"/>
      <c r="AS63" s="46"/>
      <c r="AT63" s="353"/>
      <c r="AU63" s="354"/>
      <c r="AV63" s="46"/>
      <c r="AW63" s="353"/>
      <c r="AX63" s="354"/>
      <c r="AY63" s="44">
        <v>1</v>
      </c>
      <c r="AZ63" s="349">
        <v>41726</v>
      </c>
      <c r="BA63" s="350"/>
      <c r="BB63" s="42">
        <v>1</v>
      </c>
      <c r="BC63" s="344">
        <v>41778</v>
      </c>
      <c r="BD63" s="345"/>
      <c r="BE63" s="44">
        <v>1</v>
      </c>
      <c r="BF63" s="349">
        <v>41744</v>
      </c>
      <c r="BG63" s="350"/>
      <c r="BH63" s="46"/>
      <c r="BI63" s="353"/>
      <c r="BJ63" s="354"/>
      <c r="BK63" s="46"/>
      <c r="BL63" s="353"/>
      <c r="BM63" s="354"/>
      <c r="BN63" s="46"/>
      <c r="BO63" s="353"/>
      <c r="BP63" s="354"/>
      <c r="BQ63" s="46"/>
      <c r="BR63" s="353"/>
      <c r="BS63" s="354"/>
    </row>
    <row r="64" spans="1:71" x14ac:dyDescent="0.25">
      <c r="A64" s="65"/>
      <c r="B64" s="66"/>
      <c r="C64" s="46"/>
      <c r="D64" s="353"/>
      <c r="E64" s="354"/>
      <c r="F64" s="44">
        <v>1</v>
      </c>
      <c r="G64" s="349">
        <v>41787</v>
      </c>
      <c r="H64" s="350"/>
      <c r="I64" s="46"/>
      <c r="J64" s="353"/>
      <c r="K64" s="354"/>
      <c r="L64" s="46"/>
      <c r="M64" s="353"/>
      <c r="N64" s="354"/>
      <c r="O64" s="46"/>
      <c r="P64" s="353"/>
      <c r="Q64" s="354"/>
      <c r="R64" s="137"/>
      <c r="S64" s="355"/>
      <c r="T64" s="356"/>
      <c r="U64" s="46"/>
      <c r="V64" s="353"/>
      <c r="W64" s="354"/>
      <c r="X64" s="46"/>
      <c r="Y64" s="353"/>
      <c r="Z64" s="354"/>
      <c r="AA64" s="46"/>
      <c r="AB64" s="353"/>
      <c r="AC64" s="354"/>
      <c r="AD64" s="46"/>
      <c r="AE64" s="353"/>
      <c r="AF64" s="354"/>
      <c r="AG64" s="46"/>
      <c r="AH64" s="353"/>
      <c r="AI64" s="354"/>
      <c r="AJ64" s="45">
        <v>1</v>
      </c>
      <c r="AK64" s="349">
        <v>41789</v>
      </c>
      <c r="AL64" s="350"/>
      <c r="AM64" s="46"/>
      <c r="AN64" s="353"/>
      <c r="AO64" s="354"/>
      <c r="AP64" s="46"/>
      <c r="AQ64" s="353"/>
      <c r="AR64" s="354"/>
      <c r="AS64" s="46"/>
      <c r="AT64" s="353"/>
      <c r="AU64" s="354"/>
      <c r="AV64" s="46"/>
      <c r="AW64" s="353"/>
      <c r="AX64" s="354"/>
      <c r="AY64" s="46"/>
      <c r="AZ64" s="353"/>
      <c r="BA64" s="354"/>
      <c r="BB64" s="44">
        <v>1</v>
      </c>
      <c r="BC64" s="349">
        <v>41779</v>
      </c>
      <c r="BD64" s="350"/>
      <c r="BE64" s="44">
        <v>1</v>
      </c>
      <c r="BF64" s="349">
        <v>41745</v>
      </c>
      <c r="BG64" s="350"/>
      <c r="BH64" s="46"/>
      <c r="BI64" s="353"/>
      <c r="BJ64" s="354"/>
      <c r="BK64" s="46"/>
      <c r="BL64" s="353"/>
      <c r="BM64" s="354"/>
      <c r="BN64" s="46"/>
      <c r="BO64" s="353"/>
      <c r="BP64" s="354"/>
      <c r="BQ64" s="46"/>
      <c r="BR64" s="353"/>
      <c r="BS64" s="354"/>
    </row>
    <row r="65" spans="1:71" x14ac:dyDescent="0.25">
      <c r="A65" s="65"/>
      <c r="B65" s="66"/>
      <c r="C65" s="46"/>
      <c r="D65" s="353"/>
      <c r="E65" s="354"/>
      <c r="F65" s="46"/>
      <c r="G65" s="353"/>
      <c r="H65" s="354"/>
      <c r="I65" s="46"/>
      <c r="J65" s="353"/>
      <c r="K65" s="354"/>
      <c r="L65" s="46"/>
      <c r="M65" s="353"/>
      <c r="N65" s="354"/>
      <c r="O65" s="46"/>
      <c r="P65" s="353"/>
      <c r="Q65" s="354"/>
      <c r="R65" s="137"/>
      <c r="S65" s="355"/>
      <c r="T65" s="356"/>
      <c r="U65" s="46"/>
      <c r="V65" s="353"/>
      <c r="W65" s="354"/>
      <c r="X65" s="46"/>
      <c r="Y65" s="353"/>
      <c r="Z65" s="354"/>
      <c r="AA65" s="46"/>
      <c r="AB65" s="353"/>
      <c r="AC65" s="354"/>
      <c r="AD65" s="46"/>
      <c r="AE65" s="353"/>
      <c r="AF65" s="354"/>
      <c r="AG65" s="46"/>
      <c r="AH65" s="353"/>
      <c r="AI65" s="354"/>
      <c r="AJ65" s="48"/>
      <c r="AK65" s="353"/>
      <c r="AL65" s="354"/>
      <c r="AM65" s="46"/>
      <c r="AN65" s="353"/>
      <c r="AO65" s="354"/>
      <c r="AP65" s="46"/>
      <c r="AQ65" s="353"/>
      <c r="AR65" s="354"/>
      <c r="AS65" s="46"/>
      <c r="AT65" s="353"/>
      <c r="AU65" s="354"/>
      <c r="AV65" s="46"/>
      <c r="AW65" s="353"/>
      <c r="AX65" s="354"/>
      <c r="AY65" s="46"/>
      <c r="AZ65" s="353"/>
      <c r="BA65" s="354"/>
      <c r="BB65" s="44">
        <v>1</v>
      </c>
      <c r="BC65" s="349">
        <v>41780</v>
      </c>
      <c r="BD65" s="350"/>
      <c r="BE65" s="46"/>
      <c r="BF65" s="353"/>
      <c r="BG65" s="354"/>
      <c r="BH65" s="46"/>
      <c r="BI65" s="353"/>
      <c r="BJ65" s="354"/>
      <c r="BK65" s="46"/>
      <c r="BL65" s="353"/>
      <c r="BM65" s="354"/>
      <c r="BN65" s="46"/>
      <c r="BO65" s="353"/>
      <c r="BP65" s="354"/>
      <c r="BQ65" s="46"/>
      <c r="BR65" s="353"/>
      <c r="BS65" s="354"/>
    </row>
    <row r="66" spans="1:71" x14ac:dyDescent="0.25">
      <c r="A66" s="65"/>
      <c r="B66" s="66"/>
      <c r="C66" s="46"/>
      <c r="D66" s="353"/>
      <c r="E66" s="354"/>
      <c r="F66" s="46"/>
      <c r="G66" s="353"/>
      <c r="H66" s="354"/>
      <c r="I66" s="46"/>
      <c r="J66" s="353"/>
      <c r="K66" s="354"/>
      <c r="L66" s="46"/>
      <c r="M66" s="353"/>
      <c r="N66" s="354"/>
      <c r="O66" s="46"/>
      <c r="P66" s="353"/>
      <c r="Q66" s="354"/>
      <c r="R66" s="137"/>
      <c r="S66" s="355"/>
      <c r="T66" s="356"/>
      <c r="U66" s="46"/>
      <c r="V66" s="353"/>
      <c r="W66" s="354"/>
      <c r="X66" s="46"/>
      <c r="Y66" s="353"/>
      <c r="Z66" s="354"/>
      <c r="AA66" s="46"/>
      <c r="AB66" s="353"/>
      <c r="AC66" s="354"/>
      <c r="AD66" s="46"/>
      <c r="AE66" s="353"/>
      <c r="AF66" s="354"/>
      <c r="AG66" s="46"/>
      <c r="AH66" s="353"/>
      <c r="AI66" s="354"/>
      <c r="AJ66" s="48"/>
      <c r="AK66" s="353"/>
      <c r="AL66" s="354"/>
      <c r="AM66" s="46"/>
      <c r="AN66" s="353"/>
      <c r="AO66" s="354"/>
      <c r="AP66" s="46"/>
      <c r="AQ66" s="353"/>
      <c r="AR66" s="354"/>
      <c r="AS66" s="46"/>
      <c r="AT66" s="353"/>
      <c r="AU66" s="354"/>
      <c r="AV66" s="46"/>
      <c r="AW66" s="353"/>
      <c r="AX66" s="354"/>
      <c r="AY66" s="46"/>
      <c r="AZ66" s="353"/>
      <c r="BA66" s="354"/>
      <c r="BB66" s="44">
        <v>1</v>
      </c>
      <c r="BC66" s="349">
        <v>41781</v>
      </c>
      <c r="BD66" s="350"/>
      <c r="BE66" s="46"/>
      <c r="BF66" s="353"/>
      <c r="BG66" s="354"/>
      <c r="BH66" s="46"/>
      <c r="BI66" s="353"/>
      <c r="BJ66" s="354"/>
      <c r="BK66" s="46"/>
      <c r="BL66" s="353"/>
      <c r="BM66" s="354"/>
      <c r="BN66" s="46"/>
      <c r="BO66" s="353"/>
      <c r="BP66" s="354"/>
      <c r="BQ66" s="46"/>
      <c r="BR66" s="353"/>
      <c r="BS66" s="354"/>
    </row>
    <row r="67" spans="1:71" ht="15.75" thickBot="1" x14ac:dyDescent="0.3">
      <c r="A67" s="67"/>
      <c r="B67" s="207"/>
      <c r="C67" s="49"/>
      <c r="D67" s="357"/>
      <c r="E67" s="358"/>
      <c r="F67" s="49"/>
      <c r="G67" s="357"/>
      <c r="H67" s="358"/>
      <c r="I67" s="49"/>
      <c r="J67" s="357"/>
      <c r="K67" s="358"/>
      <c r="L67" s="49"/>
      <c r="M67" s="357"/>
      <c r="N67" s="358"/>
      <c r="O67" s="49"/>
      <c r="P67" s="357"/>
      <c r="Q67" s="358"/>
      <c r="R67" s="138"/>
      <c r="S67" s="363"/>
      <c r="T67" s="364"/>
      <c r="U67" s="49"/>
      <c r="V67" s="357"/>
      <c r="W67" s="358"/>
      <c r="X67" s="49"/>
      <c r="Y67" s="357"/>
      <c r="Z67" s="358"/>
      <c r="AA67" s="49"/>
      <c r="AB67" s="357"/>
      <c r="AC67" s="358"/>
      <c r="AD67" s="49"/>
      <c r="AE67" s="357"/>
      <c r="AF67" s="358"/>
      <c r="AG67" s="49"/>
      <c r="AH67" s="357"/>
      <c r="AI67" s="358"/>
      <c r="AJ67" s="50"/>
      <c r="AK67" s="357"/>
      <c r="AL67" s="358"/>
      <c r="AM67" s="49"/>
      <c r="AN67" s="357"/>
      <c r="AO67" s="358"/>
      <c r="AP67" s="49"/>
      <c r="AQ67" s="357"/>
      <c r="AR67" s="358"/>
      <c r="AS67" s="49"/>
      <c r="AT67" s="357"/>
      <c r="AU67" s="358"/>
      <c r="AV67" s="49"/>
      <c r="AW67" s="357"/>
      <c r="AX67" s="358"/>
      <c r="AY67" s="49"/>
      <c r="AZ67" s="357"/>
      <c r="BA67" s="358"/>
      <c r="BB67" s="49"/>
      <c r="BC67" s="357"/>
      <c r="BD67" s="358"/>
      <c r="BE67" s="49"/>
      <c r="BF67" s="357"/>
      <c r="BG67" s="358"/>
      <c r="BH67" s="49"/>
      <c r="BI67" s="357"/>
      <c r="BJ67" s="358"/>
      <c r="BK67" s="49"/>
      <c r="BL67" s="357"/>
      <c r="BM67" s="358"/>
      <c r="BN67" s="49"/>
      <c r="BO67" s="357"/>
      <c r="BP67" s="358"/>
      <c r="BQ67" s="49"/>
      <c r="BR67" s="357"/>
      <c r="BS67" s="358"/>
    </row>
    <row r="68" spans="1:71" x14ac:dyDescent="0.25">
      <c r="A68" s="359" t="s">
        <v>27</v>
      </c>
      <c r="B68" s="360"/>
      <c r="C68" s="361">
        <f>C58+C57-C59-C60-C61-C62-C63-C64-C65-C66-C67</f>
        <v>0</v>
      </c>
      <c r="D68" s="362"/>
      <c r="E68" s="362"/>
      <c r="F68" s="361">
        <f t="shared" ref="F68" si="90">F58+F57-F59-F60-F61-F62-F63-F64-F65-F66-F67</f>
        <v>2</v>
      </c>
      <c r="G68" s="362"/>
      <c r="H68" s="362"/>
      <c r="I68" s="361">
        <f t="shared" ref="I68" si="91">I58+I57-I59-I60-I61-I62-I63-I64-I65-I66-I67</f>
        <v>0</v>
      </c>
      <c r="J68" s="362"/>
      <c r="K68" s="362"/>
      <c r="L68" s="361">
        <f t="shared" ref="L68" si="92">L58+L57-L59-L60-L61-L62-L63-L64-L65-L66-L67</f>
        <v>4</v>
      </c>
      <c r="M68" s="362"/>
      <c r="N68" s="362"/>
      <c r="O68" s="361">
        <f t="shared" ref="O68" si="93">O58+O57-O59-O60-O61-O62-O63-O64-O65-O66-O67</f>
        <v>4</v>
      </c>
      <c r="P68" s="362"/>
      <c r="Q68" s="362"/>
      <c r="R68" s="376">
        <f t="shared" ref="R68" si="94">R58+R57-R59-R60-R61-R62-R63-R64-R65-R66-R67</f>
        <v>4</v>
      </c>
      <c r="S68" s="377"/>
      <c r="T68" s="377"/>
      <c r="U68" s="361">
        <f t="shared" ref="U68" si="95">U58+U57-U59-U60-U61-U62-U63-U64-U65-U66-U67</f>
        <v>0</v>
      </c>
      <c r="V68" s="362"/>
      <c r="W68" s="362"/>
      <c r="X68" s="361">
        <f t="shared" ref="X68" si="96">X58+X57-X59-X60-X61-X62-X63-X64-X65-X66-X67</f>
        <v>0</v>
      </c>
      <c r="Y68" s="362"/>
      <c r="Z68" s="362"/>
      <c r="AA68" s="361">
        <f t="shared" ref="AA68" si="97">AA58+AA57-AA59-AA60-AA61-AA62-AA63-AA64-AA65-AA66-AA67</f>
        <v>0</v>
      </c>
      <c r="AB68" s="362"/>
      <c r="AC68" s="362"/>
      <c r="AD68" s="361">
        <f t="shared" ref="AD68" si="98">AD58+AD57-AD59-AD60-AD61-AD62-AD63-AD64-AD65-AD66-AD67</f>
        <v>0</v>
      </c>
      <c r="AE68" s="362"/>
      <c r="AF68" s="362"/>
      <c r="AG68" s="361">
        <f t="shared" ref="AG68" si="99">AG58+AG57-AG59-AG60-AG61-AG62-AG63-AG64-AG65-AG66-AG67</f>
        <v>0</v>
      </c>
      <c r="AH68" s="362"/>
      <c r="AI68" s="362"/>
      <c r="AJ68" s="361">
        <f t="shared" ref="AJ68" si="100">AJ58+AJ57-AJ59-AJ60-AJ61-AJ62-AJ63-AJ64-AJ65-AJ66-AJ67</f>
        <v>0</v>
      </c>
      <c r="AK68" s="362"/>
      <c r="AL68" s="362"/>
      <c r="AM68" s="361">
        <f t="shared" ref="AM68" si="101">AM58+AM57-AM59-AM60-AM61-AM62-AM63-AM64-AM65-AM66-AM67</f>
        <v>0</v>
      </c>
      <c r="AN68" s="362"/>
      <c r="AO68" s="362"/>
      <c r="AP68" s="361">
        <f t="shared" ref="AP68" si="102">AP58+AP57-AP59-AP60-AP61-AP62-AP63-AP64-AP65-AP66-AP67</f>
        <v>0</v>
      </c>
      <c r="AQ68" s="362"/>
      <c r="AR68" s="362"/>
      <c r="AS68" s="361">
        <f t="shared" ref="AS68" si="103">AS58+AS57-AS59-AS60-AS61-AS62-AS63-AS64-AS65-AS66-AS67</f>
        <v>10</v>
      </c>
      <c r="AT68" s="362"/>
      <c r="AU68" s="362"/>
      <c r="AV68" s="361">
        <f t="shared" ref="AV68" si="104">AV58+AV57-AV59-AV60-AV61-AV62-AV63-AV64-AV65-AV66-AV67</f>
        <v>0</v>
      </c>
      <c r="AW68" s="362"/>
      <c r="AX68" s="362"/>
      <c r="AY68" s="361">
        <f t="shared" ref="AY68" si="105">AY58+AY57-AY59-AY60-AY61-AY62-AY63-AY64-AY65-AY66-AY67</f>
        <v>0</v>
      </c>
      <c r="AZ68" s="362"/>
      <c r="BA68" s="362"/>
      <c r="BB68" s="361">
        <f t="shared" ref="BB68" si="106">BB58+BB57-BB59-BB60-BB61-BB62-BB63-BB64-BB65-BB66-BB67</f>
        <v>0</v>
      </c>
      <c r="BC68" s="362"/>
      <c r="BD68" s="362"/>
      <c r="BE68" s="361">
        <f t="shared" ref="BE68" si="107">BE58+BE57-BE59-BE60-BE61-BE62-BE63-BE64-BE65-BE66-BE67</f>
        <v>0</v>
      </c>
      <c r="BF68" s="362"/>
      <c r="BG68" s="362"/>
      <c r="BH68" s="361">
        <f t="shared" ref="BH68" si="108">BH58+BH57-BH59-BH60-BH61-BH62-BH63-BH64-BH65-BH66-BH67</f>
        <v>0</v>
      </c>
      <c r="BI68" s="362"/>
      <c r="BJ68" s="362"/>
      <c r="BK68" s="361">
        <f t="shared" ref="BK68" si="109">BK58+BK57-BK59-BK60-BK61-BK62-BK63-BK64-BK65-BK66-BK67</f>
        <v>0</v>
      </c>
      <c r="BL68" s="362"/>
      <c r="BM68" s="362"/>
      <c r="BN68" s="361">
        <f t="shared" ref="BN68" si="110">BN58+BN57-BN59-BN60-BN61-BN62-BN63-BN64-BN65-BN66-BN67</f>
        <v>0</v>
      </c>
      <c r="BO68" s="362"/>
      <c r="BP68" s="362"/>
      <c r="BQ68" s="361">
        <f t="shared" ref="BQ68" si="111">BQ58+BQ57-BQ59-BQ60-BQ61-BQ62-BQ63-BQ64-BQ65-BQ66-BQ67</f>
        <v>0</v>
      </c>
      <c r="BR68" s="362"/>
      <c r="BS68" s="362"/>
    </row>
    <row r="71" spans="1:71" x14ac:dyDescent="0.25">
      <c r="AA71" s="369"/>
      <c r="AB71" s="369"/>
      <c r="AC71" s="369"/>
      <c r="AD71" s="370"/>
      <c r="AE71" s="371"/>
      <c r="AF71" s="371"/>
      <c r="AG71" s="372" t="s">
        <v>28</v>
      </c>
      <c r="AH71" s="373"/>
      <c r="AI71" s="373"/>
      <c r="AS71" s="373" t="s">
        <v>28</v>
      </c>
      <c r="AT71" s="373"/>
      <c r="AU71" s="373"/>
      <c r="BK71" s="373" t="s">
        <v>28</v>
      </c>
      <c r="BL71" s="373"/>
      <c r="BM71" s="373"/>
    </row>
    <row r="72" spans="1:71" x14ac:dyDescent="0.25">
      <c r="AA72" s="367"/>
      <c r="AB72" s="367"/>
      <c r="AC72" s="151"/>
      <c r="AD72" s="368"/>
      <c r="AE72" s="368"/>
      <c r="AF72" s="153"/>
      <c r="AG72" s="365">
        <v>41712</v>
      </c>
      <c r="AH72" s="366"/>
      <c r="AI72" s="68">
        <v>7.25</v>
      </c>
      <c r="AS72" s="366"/>
      <c r="AT72" s="366"/>
      <c r="AU72" s="68"/>
      <c r="BK72" s="366"/>
      <c r="BL72" s="366"/>
      <c r="BM72" s="68"/>
    </row>
    <row r="73" spans="1:71" x14ac:dyDescent="0.25">
      <c r="AA73" s="367"/>
      <c r="AB73" s="367"/>
      <c r="AC73" s="151"/>
      <c r="AD73" s="368"/>
      <c r="AE73" s="368"/>
      <c r="AF73" s="153"/>
      <c r="AG73" s="365">
        <v>41716</v>
      </c>
      <c r="AH73" s="366"/>
      <c r="AI73" s="68">
        <v>7.25</v>
      </c>
      <c r="AS73" s="366"/>
      <c r="AT73" s="366"/>
      <c r="AU73" s="68"/>
      <c r="BK73" s="366"/>
      <c r="BL73" s="366"/>
      <c r="BM73" s="68"/>
    </row>
    <row r="74" spans="1:71" x14ac:dyDescent="0.25">
      <c r="Z74" s="1"/>
      <c r="AA74" s="367"/>
      <c r="AB74" s="367"/>
      <c r="AC74" s="151"/>
      <c r="AD74" s="368"/>
      <c r="AE74" s="368"/>
      <c r="AF74" s="153"/>
      <c r="AG74" s="365">
        <v>41719</v>
      </c>
      <c r="AH74" s="366"/>
      <c r="AI74" s="68">
        <v>7.25</v>
      </c>
      <c r="AS74" s="366"/>
      <c r="AT74" s="366"/>
      <c r="AU74" s="68"/>
      <c r="BK74" s="366"/>
      <c r="BL74" s="366"/>
      <c r="BM74" s="68"/>
    </row>
    <row r="75" spans="1:71" x14ac:dyDescent="0.25">
      <c r="AA75" s="367"/>
      <c r="AB75" s="367"/>
      <c r="AC75" s="151"/>
      <c r="AD75" s="368"/>
      <c r="AE75" s="368"/>
      <c r="AF75" s="153"/>
      <c r="AG75" s="365">
        <v>41726</v>
      </c>
      <c r="AH75" s="366"/>
      <c r="AI75" s="68">
        <v>7.25</v>
      </c>
      <c r="AS75" s="366"/>
      <c r="AT75" s="366"/>
      <c r="AU75" s="68"/>
      <c r="BK75" s="366"/>
      <c r="BL75" s="366"/>
      <c r="BM75" s="68"/>
    </row>
    <row r="76" spans="1:71" x14ac:dyDescent="0.25">
      <c r="AA76" s="367"/>
      <c r="AB76" s="367"/>
      <c r="AC76" s="151"/>
      <c r="AD76" s="368"/>
      <c r="AE76" s="368"/>
      <c r="AF76" s="153"/>
      <c r="AG76" s="365">
        <v>41727</v>
      </c>
      <c r="AH76" s="366"/>
      <c r="AI76" s="68">
        <v>7.75</v>
      </c>
      <c r="AS76" s="366"/>
      <c r="AT76" s="366"/>
      <c r="AU76" s="68"/>
      <c r="BK76" s="366"/>
      <c r="BL76" s="366"/>
      <c r="BM76" s="68"/>
    </row>
    <row r="77" spans="1:71" x14ac:dyDescent="0.25">
      <c r="AA77" s="367"/>
      <c r="AB77" s="367"/>
      <c r="AC77" s="151"/>
      <c r="AD77" s="368"/>
      <c r="AE77" s="368"/>
      <c r="AF77" s="153"/>
      <c r="AG77" s="365">
        <v>41728</v>
      </c>
      <c r="AH77" s="366"/>
      <c r="AI77" s="68">
        <v>7.25</v>
      </c>
      <c r="AS77" s="366"/>
      <c r="AT77" s="366"/>
      <c r="AU77" s="68"/>
      <c r="BK77" s="366"/>
      <c r="BL77" s="366"/>
      <c r="BM77" s="68"/>
    </row>
    <row r="78" spans="1:71" x14ac:dyDescent="0.25">
      <c r="AA78" s="367"/>
      <c r="AB78" s="367"/>
      <c r="AC78" s="151"/>
      <c r="AD78" s="368"/>
      <c r="AE78" s="368"/>
      <c r="AF78" s="153"/>
      <c r="AG78" s="365">
        <v>41709</v>
      </c>
      <c r="AH78" s="366"/>
      <c r="AI78" s="68">
        <v>7.25</v>
      </c>
      <c r="AS78" s="366"/>
      <c r="AT78" s="366"/>
      <c r="AU78" s="68"/>
      <c r="BK78" s="366"/>
      <c r="BL78" s="366"/>
      <c r="BM78" s="68"/>
    </row>
    <row r="79" spans="1:71" x14ac:dyDescent="0.25">
      <c r="AA79" s="367"/>
      <c r="AB79" s="367"/>
      <c r="AC79" s="151"/>
      <c r="AD79" s="368"/>
      <c r="AE79" s="368"/>
      <c r="AF79" s="153"/>
      <c r="AG79" s="365"/>
      <c r="AH79" s="366"/>
      <c r="AI79" s="68"/>
      <c r="AS79" s="366"/>
      <c r="AT79" s="366"/>
      <c r="AU79" s="68"/>
      <c r="BK79" s="366"/>
      <c r="BL79" s="366"/>
      <c r="BM79" s="68"/>
    </row>
    <row r="80" spans="1:71" x14ac:dyDescent="0.25">
      <c r="AA80" s="367"/>
      <c r="AB80" s="367"/>
      <c r="AC80" s="151"/>
      <c r="AD80" s="368"/>
      <c r="AE80" s="368"/>
      <c r="AF80" s="153"/>
      <c r="AG80" s="365"/>
      <c r="AH80" s="366"/>
      <c r="AI80" s="68"/>
      <c r="AS80" s="366"/>
      <c r="AT80" s="366"/>
      <c r="AU80" s="68"/>
      <c r="BK80" s="366"/>
      <c r="BL80" s="366"/>
      <c r="BM80" s="68"/>
    </row>
    <row r="81" spans="27:65" x14ac:dyDescent="0.25">
      <c r="AA81" s="367"/>
      <c r="AB81" s="367"/>
      <c r="AC81" s="151"/>
      <c r="AD81" s="368"/>
      <c r="AE81" s="368"/>
      <c r="AF81" s="153"/>
      <c r="AG81" s="365"/>
      <c r="AH81" s="366"/>
      <c r="AI81" s="68"/>
      <c r="AS81" s="366"/>
      <c r="AT81" s="366"/>
      <c r="AU81" s="68"/>
      <c r="BK81" s="366"/>
      <c r="BL81" s="366"/>
      <c r="BM81" s="68"/>
    </row>
    <row r="82" spans="27:65" x14ac:dyDescent="0.25">
      <c r="AA82" s="367"/>
      <c r="AB82" s="367"/>
      <c r="AC82" s="151"/>
      <c r="AD82" s="368"/>
      <c r="AE82" s="368"/>
      <c r="AF82" s="153"/>
      <c r="AG82" s="365"/>
      <c r="AH82" s="366"/>
      <c r="AI82" s="68"/>
      <c r="AS82" s="366"/>
      <c r="AT82" s="366"/>
      <c r="AU82" s="68"/>
      <c r="BK82" s="366"/>
      <c r="BL82" s="366"/>
      <c r="BM82" s="68"/>
    </row>
    <row r="83" spans="27:65" x14ac:dyDescent="0.25">
      <c r="AA83" s="367"/>
      <c r="AB83" s="367"/>
      <c r="AC83" s="151"/>
      <c r="AD83" s="368"/>
      <c r="AE83" s="368"/>
      <c r="AF83" s="153"/>
      <c r="AG83" s="365"/>
      <c r="AH83" s="366"/>
      <c r="AI83" s="68"/>
      <c r="AS83" s="366"/>
      <c r="AT83" s="366"/>
      <c r="AU83" s="68"/>
      <c r="BK83" s="366"/>
      <c r="BL83" s="366"/>
      <c r="BM83" s="68"/>
    </row>
    <row r="84" spans="27:65" x14ac:dyDescent="0.25">
      <c r="AA84" s="367"/>
      <c r="AB84" s="367"/>
      <c r="AC84" s="151"/>
      <c r="AD84" s="368"/>
      <c r="AE84" s="368"/>
      <c r="AF84" s="153"/>
      <c r="AG84" s="365"/>
      <c r="AH84" s="366"/>
      <c r="AI84" s="68"/>
      <c r="AS84" s="366"/>
      <c r="AT84" s="366"/>
      <c r="AU84" s="68"/>
      <c r="BK84" s="366"/>
      <c r="BL84" s="366"/>
      <c r="BM84" s="68"/>
    </row>
    <row r="85" spans="27:65" x14ac:dyDescent="0.25">
      <c r="AA85" s="369"/>
      <c r="AB85" s="369"/>
      <c r="AC85" s="152"/>
      <c r="AD85" s="369"/>
      <c r="AE85" s="369"/>
      <c r="AF85" s="70"/>
      <c r="AG85" s="373" t="s">
        <v>29</v>
      </c>
      <c r="AH85" s="373"/>
      <c r="AI85" s="69">
        <f>SUM(AI72:AI84)</f>
        <v>51.25</v>
      </c>
      <c r="AS85" s="373" t="s">
        <v>29</v>
      </c>
      <c r="AT85" s="373"/>
      <c r="AU85" s="69">
        <f>SUM(AU72:AU84)</f>
        <v>0</v>
      </c>
      <c r="BK85" s="373" t="s">
        <v>29</v>
      </c>
      <c r="BL85" s="373"/>
      <c r="BM85" s="69">
        <f>SUM(BM72:BM84)</f>
        <v>0</v>
      </c>
    </row>
    <row r="101" spans="3:11" x14ac:dyDescent="0.25">
      <c r="C101" s="219">
        <f>COLUMN(C1)</f>
        <v>3</v>
      </c>
      <c r="D101" s="219">
        <f t="shared" ref="D101:K101" si="112">COLUMN(D1)</f>
        <v>4</v>
      </c>
      <c r="E101" s="219">
        <f t="shared" si="112"/>
        <v>5</v>
      </c>
      <c r="F101" s="219">
        <f t="shared" si="112"/>
        <v>6</v>
      </c>
      <c r="G101" s="219">
        <f t="shared" si="112"/>
        <v>7</v>
      </c>
      <c r="H101" s="219">
        <f t="shared" si="112"/>
        <v>8</v>
      </c>
      <c r="I101" s="219">
        <f t="shared" si="112"/>
        <v>9</v>
      </c>
      <c r="J101" s="219">
        <f t="shared" si="112"/>
        <v>10</v>
      </c>
      <c r="K101" s="219">
        <f t="shared" si="112"/>
        <v>11</v>
      </c>
    </row>
    <row r="109" spans="3:11" x14ac:dyDescent="0.25">
      <c r="E109" s="271" t="e">
        <f>#REF!</f>
        <v>#REF!</v>
      </c>
      <c r="F109" s="272"/>
      <c r="G109" s="273"/>
    </row>
    <row r="110" spans="3:11" x14ac:dyDescent="0.25">
      <c r="E110" s="271" t="e">
        <f>#REF!</f>
        <v>#REF!</v>
      </c>
      <c r="F110" s="272"/>
      <c r="G110" s="273"/>
    </row>
    <row r="111" spans="3:11" x14ac:dyDescent="0.25">
      <c r="E111" s="271" t="e">
        <f>#REF!</f>
        <v>#REF!</v>
      </c>
      <c r="F111" s="272"/>
      <c r="G111" s="273"/>
    </row>
    <row r="112" spans="3:11" x14ac:dyDescent="0.25">
      <c r="E112" s="271" t="e">
        <f>#REF!</f>
        <v>#REF!</v>
      </c>
      <c r="F112" s="272"/>
      <c r="G112" s="273"/>
    </row>
    <row r="113" spans="5:7" x14ac:dyDescent="0.25">
      <c r="E113" s="271" t="e">
        <f>#REF!</f>
        <v>#REF!</v>
      </c>
      <c r="F113" s="272"/>
      <c r="G113" s="273"/>
    </row>
    <row r="114" spans="5:7" x14ac:dyDescent="0.25">
      <c r="E114" s="271" t="e">
        <f>#REF!</f>
        <v>#REF!</v>
      </c>
      <c r="F114" s="272"/>
      <c r="G114" s="273"/>
    </row>
    <row r="115" spans="5:7" x14ac:dyDescent="0.25">
      <c r="E115" s="281" t="e">
        <f>#REF!</f>
        <v>#REF!</v>
      </c>
      <c r="F115" s="282"/>
      <c r="G115" s="283"/>
    </row>
  </sheetData>
  <mergeCells count="1099">
    <mergeCell ref="BN18:BP18"/>
    <mergeCell ref="BN19:BP19"/>
    <mergeCell ref="BN20:BP20"/>
    <mergeCell ref="BN21:BP21"/>
    <mergeCell ref="BQ21:BS21"/>
    <mergeCell ref="BQ20:BS20"/>
    <mergeCell ref="BQ18:BS18"/>
    <mergeCell ref="BQ19:BS19"/>
    <mergeCell ref="BH18:BJ18"/>
    <mergeCell ref="BH19:BJ19"/>
    <mergeCell ref="BH20:BJ20"/>
    <mergeCell ref="BH21:BJ21"/>
    <mergeCell ref="BK21:BM21"/>
    <mergeCell ref="BK20:BM20"/>
    <mergeCell ref="BK19:BM19"/>
    <mergeCell ref="BK18:BM18"/>
    <mergeCell ref="BB18:BD18"/>
    <mergeCell ref="BB19:BD19"/>
    <mergeCell ref="BB20:BD20"/>
    <mergeCell ref="BB21:BD21"/>
    <mergeCell ref="BE21:BG21"/>
    <mergeCell ref="BE20:BG20"/>
    <mergeCell ref="BE19:BG19"/>
    <mergeCell ref="BE18:BG18"/>
    <mergeCell ref="AV18:AX18"/>
    <mergeCell ref="AV19:AX19"/>
    <mergeCell ref="AV20:AX20"/>
    <mergeCell ref="AV21:AX21"/>
    <mergeCell ref="AY21:BA21"/>
    <mergeCell ref="AY20:BA20"/>
    <mergeCell ref="AY19:BA19"/>
    <mergeCell ref="AY18:BA18"/>
    <mergeCell ref="AP18:AR18"/>
    <mergeCell ref="AP19:AR19"/>
    <mergeCell ref="AP20:AR20"/>
    <mergeCell ref="AP21:AR21"/>
    <mergeCell ref="AS21:AU21"/>
    <mergeCell ref="AS20:AU20"/>
    <mergeCell ref="AS19:AU19"/>
    <mergeCell ref="AS18:AU18"/>
    <mergeCell ref="AJ18:AL18"/>
    <mergeCell ref="AJ19:AL19"/>
    <mergeCell ref="AJ20:AL20"/>
    <mergeCell ref="AJ21:AL21"/>
    <mergeCell ref="AM21:AO21"/>
    <mergeCell ref="AM20:AO20"/>
    <mergeCell ref="AM19:AO19"/>
    <mergeCell ref="AM18:AO18"/>
    <mergeCell ref="AD21:AF21"/>
    <mergeCell ref="AG18:AI18"/>
    <mergeCell ref="AG19:AI19"/>
    <mergeCell ref="AG20:AI20"/>
    <mergeCell ref="AG21:AI21"/>
    <mergeCell ref="X18:Z18"/>
    <mergeCell ref="X19:Z19"/>
    <mergeCell ref="X20:Z20"/>
    <mergeCell ref="X21:Z21"/>
    <mergeCell ref="AA21:AC21"/>
    <mergeCell ref="AA20:AC20"/>
    <mergeCell ref="AA19:AC19"/>
    <mergeCell ref="AA18:AC18"/>
    <mergeCell ref="I18:K18"/>
    <mergeCell ref="I19:K19"/>
    <mergeCell ref="I20:K20"/>
    <mergeCell ref="I21:K21"/>
    <mergeCell ref="U18:W18"/>
    <mergeCell ref="U20:W20"/>
    <mergeCell ref="U19:W19"/>
    <mergeCell ref="U21:W21"/>
    <mergeCell ref="E115:G115"/>
    <mergeCell ref="C18:E18"/>
    <mergeCell ref="C19:E19"/>
    <mergeCell ref="C20:E20"/>
    <mergeCell ref="C21:E21"/>
    <mergeCell ref="F18:H18"/>
    <mergeCell ref="F19:H19"/>
    <mergeCell ref="F20:H20"/>
    <mergeCell ref="F21:H21"/>
    <mergeCell ref="E109:G109"/>
    <mergeCell ref="E110:G110"/>
    <mergeCell ref="E111:G111"/>
    <mergeCell ref="E112:G112"/>
    <mergeCell ref="E113:G113"/>
    <mergeCell ref="E114:G114"/>
    <mergeCell ref="AA84:AB84"/>
    <mergeCell ref="AD84:AE84"/>
    <mergeCell ref="AA80:AB80"/>
    <mergeCell ref="AD80:AE80"/>
    <mergeCell ref="AA76:AB76"/>
    <mergeCell ref="AD76:AE76"/>
    <mergeCell ref="AA72:AB72"/>
    <mergeCell ref="AD72:AE72"/>
    <mergeCell ref="O68:Q68"/>
    <mergeCell ref="R68:T68"/>
    <mergeCell ref="U68:W68"/>
    <mergeCell ref="X68:Z68"/>
    <mergeCell ref="AA51:AB51"/>
    <mergeCell ref="AD51:AE51"/>
    <mergeCell ref="AD18:AF18"/>
    <mergeCell ref="AD19:AF19"/>
    <mergeCell ref="AD20:AF20"/>
    <mergeCell ref="AG84:AH84"/>
    <mergeCell ref="AS84:AT84"/>
    <mergeCell ref="BK84:BL84"/>
    <mergeCell ref="AA85:AB85"/>
    <mergeCell ref="AD85:AE85"/>
    <mergeCell ref="AG85:AH85"/>
    <mergeCell ref="AS85:AT85"/>
    <mergeCell ref="BK85:BL85"/>
    <mergeCell ref="AA82:AB82"/>
    <mergeCell ref="AD82:AE82"/>
    <mergeCell ref="AG82:AH82"/>
    <mergeCell ref="AS82:AT82"/>
    <mergeCell ref="BK82:BL82"/>
    <mergeCell ref="AA83:AB83"/>
    <mergeCell ref="AD83:AE83"/>
    <mergeCell ref="AG83:AH83"/>
    <mergeCell ref="AS83:AT83"/>
    <mergeCell ref="BK83:BL83"/>
    <mergeCell ref="AG80:AH80"/>
    <mergeCell ref="AS80:AT80"/>
    <mergeCell ref="BK80:BL80"/>
    <mergeCell ref="AA81:AB81"/>
    <mergeCell ref="AD81:AE81"/>
    <mergeCell ref="AG81:AH81"/>
    <mergeCell ref="AS81:AT81"/>
    <mergeCell ref="BK81:BL81"/>
    <mergeCell ref="AA78:AB78"/>
    <mergeCell ref="AD78:AE78"/>
    <mergeCell ref="AG78:AH78"/>
    <mergeCell ref="AS78:AT78"/>
    <mergeCell ref="BK78:BL78"/>
    <mergeCell ref="AA79:AB79"/>
    <mergeCell ref="AD79:AE79"/>
    <mergeCell ref="AG79:AH79"/>
    <mergeCell ref="AS79:AT79"/>
    <mergeCell ref="BK79:BL79"/>
    <mergeCell ref="AG76:AH76"/>
    <mergeCell ref="AS76:AT76"/>
    <mergeCell ref="BK76:BL76"/>
    <mergeCell ref="AA77:AB77"/>
    <mergeCell ref="AD77:AE77"/>
    <mergeCell ref="AG77:AH77"/>
    <mergeCell ref="AS77:AT77"/>
    <mergeCell ref="BK77:BL77"/>
    <mergeCell ref="AA74:AB74"/>
    <mergeCell ref="AD74:AE74"/>
    <mergeCell ref="AG74:AH74"/>
    <mergeCell ref="AS74:AT74"/>
    <mergeCell ref="BK74:BL74"/>
    <mergeCell ref="AA75:AB75"/>
    <mergeCell ref="AD75:AE75"/>
    <mergeCell ref="AG75:AH75"/>
    <mergeCell ref="AS75:AT75"/>
    <mergeCell ref="BK75:BL75"/>
    <mergeCell ref="AG72:AH72"/>
    <mergeCell ref="AS72:AT72"/>
    <mergeCell ref="BK72:BL72"/>
    <mergeCell ref="AA73:AB73"/>
    <mergeCell ref="AD73:AE73"/>
    <mergeCell ref="AG73:AH73"/>
    <mergeCell ref="AS73:AT73"/>
    <mergeCell ref="BK73:BL73"/>
    <mergeCell ref="BQ68:BS68"/>
    <mergeCell ref="AA71:AC71"/>
    <mergeCell ref="AD71:AF71"/>
    <mergeCell ref="AG71:AI71"/>
    <mergeCell ref="AS71:AU71"/>
    <mergeCell ref="BK71:BM71"/>
    <mergeCell ref="AY68:BA68"/>
    <mergeCell ref="BB68:BD68"/>
    <mergeCell ref="BE68:BG68"/>
    <mergeCell ref="BH68:BJ68"/>
    <mergeCell ref="BK68:BM68"/>
    <mergeCell ref="BN68:BP68"/>
    <mergeCell ref="AG68:AI68"/>
    <mergeCell ref="AJ68:AL68"/>
    <mergeCell ref="AM68:AO68"/>
    <mergeCell ref="AP68:AR68"/>
    <mergeCell ref="AS68:AU68"/>
    <mergeCell ref="AV68:AX68"/>
    <mergeCell ref="AA68:AC68"/>
    <mergeCell ref="AD68:AF68"/>
    <mergeCell ref="BF67:BG67"/>
    <mergeCell ref="BI67:BJ67"/>
    <mergeCell ref="BL67:BM67"/>
    <mergeCell ref="BO67:BP67"/>
    <mergeCell ref="BR67:BS67"/>
    <mergeCell ref="A68:B68"/>
    <mergeCell ref="C68:E68"/>
    <mergeCell ref="F68:H68"/>
    <mergeCell ref="I68:K68"/>
    <mergeCell ref="L68:N68"/>
    <mergeCell ref="AN67:AO67"/>
    <mergeCell ref="AQ67:AR67"/>
    <mergeCell ref="AT67:AU67"/>
    <mergeCell ref="AW67:AX67"/>
    <mergeCell ref="AZ67:BA67"/>
    <mergeCell ref="BC67:BD67"/>
    <mergeCell ref="V67:W67"/>
    <mergeCell ref="Y67:Z67"/>
    <mergeCell ref="AB67:AC67"/>
    <mergeCell ref="AE67:AF67"/>
    <mergeCell ref="AH67:AI67"/>
    <mergeCell ref="AK67:AL67"/>
    <mergeCell ref="D67:E67"/>
    <mergeCell ref="G67:H67"/>
    <mergeCell ref="J67:K67"/>
    <mergeCell ref="M67:N67"/>
    <mergeCell ref="P67:Q67"/>
    <mergeCell ref="S67:T67"/>
    <mergeCell ref="BF66:BG66"/>
    <mergeCell ref="BI66:BJ66"/>
    <mergeCell ref="BL66:BM66"/>
    <mergeCell ref="BO66:BP66"/>
    <mergeCell ref="BR66:BS66"/>
    <mergeCell ref="AK66:AL66"/>
    <mergeCell ref="AN66:AO66"/>
    <mergeCell ref="AQ66:AR66"/>
    <mergeCell ref="AT66:AU66"/>
    <mergeCell ref="AW66:AX66"/>
    <mergeCell ref="AZ66:BA66"/>
    <mergeCell ref="S66:T66"/>
    <mergeCell ref="V66:W66"/>
    <mergeCell ref="Y66:Z66"/>
    <mergeCell ref="AB66:AC66"/>
    <mergeCell ref="AE66:AF66"/>
    <mergeCell ref="AH66:AI66"/>
    <mergeCell ref="D66:E66"/>
    <mergeCell ref="G66:H66"/>
    <mergeCell ref="J66:K66"/>
    <mergeCell ref="M66:N66"/>
    <mergeCell ref="P66:Q66"/>
    <mergeCell ref="AN65:AO65"/>
    <mergeCell ref="AQ65:AR65"/>
    <mergeCell ref="AT65:AU65"/>
    <mergeCell ref="AW65:AX65"/>
    <mergeCell ref="AZ65:BA65"/>
    <mergeCell ref="BC65:BD65"/>
    <mergeCell ref="V65:W65"/>
    <mergeCell ref="Y65:Z65"/>
    <mergeCell ref="AB65:AC65"/>
    <mergeCell ref="AE65:AF65"/>
    <mergeCell ref="AH65:AI65"/>
    <mergeCell ref="AK65:AL65"/>
    <mergeCell ref="D65:E65"/>
    <mergeCell ref="G65:H65"/>
    <mergeCell ref="J65:K65"/>
    <mergeCell ref="M65:N65"/>
    <mergeCell ref="P65:Q65"/>
    <mergeCell ref="S65:T65"/>
    <mergeCell ref="BC66:BD66"/>
    <mergeCell ref="BO64:BP64"/>
    <mergeCell ref="BR64:BS64"/>
    <mergeCell ref="AK64:AL64"/>
    <mergeCell ref="AN64:AO64"/>
    <mergeCell ref="AQ64:AR64"/>
    <mergeCell ref="AT64:AU64"/>
    <mergeCell ref="AW64:AX64"/>
    <mergeCell ref="AZ64:BA64"/>
    <mergeCell ref="S64:T64"/>
    <mergeCell ref="V64:W64"/>
    <mergeCell ref="Y64:Z64"/>
    <mergeCell ref="AB64:AC64"/>
    <mergeCell ref="AE64:AF64"/>
    <mergeCell ref="AH64:AI64"/>
    <mergeCell ref="BF65:BG65"/>
    <mergeCell ref="BI65:BJ65"/>
    <mergeCell ref="BL65:BM65"/>
    <mergeCell ref="BO65:BP65"/>
    <mergeCell ref="BR65:BS65"/>
    <mergeCell ref="BF63:BG63"/>
    <mergeCell ref="BI63:BJ63"/>
    <mergeCell ref="BL63:BM63"/>
    <mergeCell ref="BO63:BP63"/>
    <mergeCell ref="BR63:BS63"/>
    <mergeCell ref="D64:E64"/>
    <mergeCell ref="G64:H64"/>
    <mergeCell ref="J64:K64"/>
    <mergeCell ref="M64:N64"/>
    <mergeCell ref="P64:Q64"/>
    <mergeCell ref="AN63:AO63"/>
    <mergeCell ref="AQ63:AR63"/>
    <mergeCell ref="AT63:AU63"/>
    <mergeCell ref="AW63:AX63"/>
    <mergeCell ref="AZ63:BA63"/>
    <mergeCell ref="BC63:BD63"/>
    <mergeCell ref="V63:W63"/>
    <mergeCell ref="Y63:Z63"/>
    <mergeCell ref="AB63:AC63"/>
    <mergeCell ref="AE63:AF63"/>
    <mergeCell ref="AH63:AI63"/>
    <mergeCell ref="AK63:AL63"/>
    <mergeCell ref="D63:E63"/>
    <mergeCell ref="G63:H63"/>
    <mergeCell ref="J63:K63"/>
    <mergeCell ref="M63:N63"/>
    <mergeCell ref="P63:Q63"/>
    <mergeCell ref="S63:T63"/>
    <mergeCell ref="BC64:BD64"/>
    <mergeCell ref="BF64:BG64"/>
    <mergeCell ref="BI64:BJ64"/>
    <mergeCell ref="BL64:BM64"/>
    <mergeCell ref="BF62:BG62"/>
    <mergeCell ref="BI62:BJ62"/>
    <mergeCell ref="BL62:BM62"/>
    <mergeCell ref="BO62:BP62"/>
    <mergeCell ref="BR62:BS62"/>
    <mergeCell ref="AK62:AL62"/>
    <mergeCell ref="AN62:AO62"/>
    <mergeCell ref="AQ62:AR62"/>
    <mergeCell ref="AT62:AU62"/>
    <mergeCell ref="AW62:AX62"/>
    <mergeCell ref="AZ62:BA62"/>
    <mergeCell ref="S62:T62"/>
    <mergeCell ref="V62:W62"/>
    <mergeCell ref="Y62:Z62"/>
    <mergeCell ref="AB62:AC62"/>
    <mergeCell ref="AE62:AF62"/>
    <mergeCell ref="AH62:AI62"/>
    <mergeCell ref="D62:E62"/>
    <mergeCell ref="G62:H62"/>
    <mergeCell ref="J62:K62"/>
    <mergeCell ref="M62:N62"/>
    <mergeCell ref="P62:Q62"/>
    <mergeCell ref="AN61:AO61"/>
    <mergeCell ref="AQ61:AR61"/>
    <mergeCell ref="AT61:AU61"/>
    <mergeCell ref="AW61:AX61"/>
    <mergeCell ref="AZ61:BA61"/>
    <mergeCell ref="BC61:BD61"/>
    <mergeCell ref="V61:W61"/>
    <mergeCell ref="Y61:Z61"/>
    <mergeCell ref="AB61:AC61"/>
    <mergeCell ref="AE61:AF61"/>
    <mergeCell ref="AH61:AI61"/>
    <mergeCell ref="AK61:AL61"/>
    <mergeCell ref="BC62:BD62"/>
    <mergeCell ref="BL60:BM60"/>
    <mergeCell ref="BO60:BP60"/>
    <mergeCell ref="BR60:BS60"/>
    <mergeCell ref="D61:E61"/>
    <mergeCell ref="G61:H61"/>
    <mergeCell ref="J61:K61"/>
    <mergeCell ref="M61:N61"/>
    <mergeCell ref="P61:Q61"/>
    <mergeCell ref="S61:T61"/>
    <mergeCell ref="AQ60:AR60"/>
    <mergeCell ref="AT60:AU60"/>
    <mergeCell ref="AW60:AX60"/>
    <mergeCell ref="AZ60:BA60"/>
    <mergeCell ref="BC60:BD60"/>
    <mergeCell ref="BF60:BG60"/>
    <mergeCell ref="Y60:Z60"/>
    <mergeCell ref="AB60:AC60"/>
    <mergeCell ref="AE60:AF60"/>
    <mergeCell ref="AH60:AI60"/>
    <mergeCell ref="AK60:AL60"/>
    <mergeCell ref="AN60:AO60"/>
    <mergeCell ref="BF61:BG61"/>
    <mergeCell ref="BI61:BJ61"/>
    <mergeCell ref="BL61:BM61"/>
    <mergeCell ref="BO61:BP61"/>
    <mergeCell ref="BR61:BS61"/>
    <mergeCell ref="D60:E60"/>
    <mergeCell ref="G60:H60"/>
    <mergeCell ref="J60:K60"/>
    <mergeCell ref="M60:N60"/>
    <mergeCell ref="P60:Q60"/>
    <mergeCell ref="S60:T60"/>
    <mergeCell ref="V60:W60"/>
    <mergeCell ref="AT59:AU59"/>
    <mergeCell ref="AW59:AX59"/>
    <mergeCell ref="AZ59:BA59"/>
    <mergeCell ref="BC59:BD59"/>
    <mergeCell ref="BF59:BG59"/>
    <mergeCell ref="BI59:BJ59"/>
    <mergeCell ref="AB59:AC59"/>
    <mergeCell ref="AE59:AF59"/>
    <mergeCell ref="AH59:AI59"/>
    <mergeCell ref="AK59:AL59"/>
    <mergeCell ref="AN59:AO59"/>
    <mergeCell ref="AQ59:AR59"/>
    <mergeCell ref="BI60:BJ60"/>
    <mergeCell ref="BQ58:BS58"/>
    <mergeCell ref="A59:B59"/>
    <mergeCell ref="D59:E59"/>
    <mergeCell ref="G59:H59"/>
    <mergeCell ref="J59:K59"/>
    <mergeCell ref="M59:N59"/>
    <mergeCell ref="P59:Q59"/>
    <mergeCell ref="S59:T59"/>
    <mergeCell ref="V59:W59"/>
    <mergeCell ref="Y59:Z59"/>
    <mergeCell ref="AY58:BA58"/>
    <mergeCell ref="BB58:BD58"/>
    <mergeCell ref="BE58:BG58"/>
    <mergeCell ref="BH58:BJ58"/>
    <mergeCell ref="BK58:BM58"/>
    <mergeCell ref="BN58:BP58"/>
    <mergeCell ref="AG58:AI58"/>
    <mergeCell ref="AJ58:AL58"/>
    <mergeCell ref="AM58:AO58"/>
    <mergeCell ref="AP58:AR58"/>
    <mergeCell ref="AS58:AU58"/>
    <mergeCell ref="AV58:AX58"/>
    <mergeCell ref="O58:Q58"/>
    <mergeCell ref="R58:T58"/>
    <mergeCell ref="U58:W58"/>
    <mergeCell ref="X58:Z58"/>
    <mergeCell ref="AA58:AC58"/>
    <mergeCell ref="AD58:AF58"/>
    <mergeCell ref="BL59:BM59"/>
    <mergeCell ref="BO59:BP59"/>
    <mergeCell ref="BR59:BS59"/>
    <mergeCell ref="A58:B58"/>
    <mergeCell ref="C58:E58"/>
    <mergeCell ref="F58:H58"/>
    <mergeCell ref="I58:K58"/>
    <mergeCell ref="L58:N58"/>
    <mergeCell ref="AM57:AO57"/>
    <mergeCell ref="AP57:AR57"/>
    <mergeCell ref="AS57:AU57"/>
    <mergeCell ref="AV57:AX57"/>
    <mergeCell ref="AY57:BA57"/>
    <mergeCell ref="BB57:BD57"/>
    <mergeCell ref="U57:W57"/>
    <mergeCell ref="X57:Z57"/>
    <mergeCell ref="AA57:AC57"/>
    <mergeCell ref="AD57:AF57"/>
    <mergeCell ref="AG57:AI57"/>
    <mergeCell ref="AJ57:AL57"/>
    <mergeCell ref="BQ56:BS56"/>
    <mergeCell ref="A57:B57"/>
    <mergeCell ref="C57:E57"/>
    <mergeCell ref="F57:H57"/>
    <mergeCell ref="I57:K57"/>
    <mergeCell ref="L57:N57"/>
    <mergeCell ref="O57:Q57"/>
    <mergeCell ref="R57:T57"/>
    <mergeCell ref="AS56:AU56"/>
    <mergeCell ref="AV56:AX56"/>
    <mergeCell ref="AY56:BA56"/>
    <mergeCell ref="BB56:BD56"/>
    <mergeCell ref="BE56:BG56"/>
    <mergeCell ref="BH56:BJ56"/>
    <mergeCell ref="AA56:AC56"/>
    <mergeCell ref="AD56:AF56"/>
    <mergeCell ref="AG56:AI56"/>
    <mergeCell ref="AJ56:AL56"/>
    <mergeCell ref="AM56:AO56"/>
    <mergeCell ref="AP56:AR56"/>
    <mergeCell ref="BE57:BG57"/>
    <mergeCell ref="BH57:BJ57"/>
    <mergeCell ref="BK57:BM57"/>
    <mergeCell ref="BN57:BP57"/>
    <mergeCell ref="BQ57:BS57"/>
    <mergeCell ref="A56:B56"/>
    <mergeCell ref="C56:E56"/>
    <mergeCell ref="F56:H56"/>
    <mergeCell ref="I56:K56"/>
    <mergeCell ref="L56:N56"/>
    <mergeCell ref="O56:Q56"/>
    <mergeCell ref="R56:T56"/>
    <mergeCell ref="U56:W56"/>
    <mergeCell ref="X56:Z56"/>
    <mergeCell ref="AY55:BA55"/>
    <mergeCell ref="BB55:BD55"/>
    <mergeCell ref="BE55:BG55"/>
    <mergeCell ref="BH55:BJ55"/>
    <mergeCell ref="BK55:BM55"/>
    <mergeCell ref="BN55:BP55"/>
    <mergeCell ref="AG55:AI55"/>
    <mergeCell ref="AJ55:AL55"/>
    <mergeCell ref="AM55:AO55"/>
    <mergeCell ref="AP55:AR55"/>
    <mergeCell ref="AS55:AU55"/>
    <mergeCell ref="AV55:AX55"/>
    <mergeCell ref="O55:Q55"/>
    <mergeCell ref="R55:T55"/>
    <mergeCell ref="U55:W55"/>
    <mergeCell ref="X55:Z55"/>
    <mergeCell ref="AA55:AC55"/>
    <mergeCell ref="AD55:AF55"/>
    <mergeCell ref="BK56:BM56"/>
    <mergeCell ref="BN56:BP56"/>
    <mergeCell ref="BE54:BG54"/>
    <mergeCell ref="BH54:BJ54"/>
    <mergeCell ref="BK54:BM54"/>
    <mergeCell ref="BN54:BP54"/>
    <mergeCell ref="BQ54:BS54"/>
    <mergeCell ref="A55:B55"/>
    <mergeCell ref="C55:E55"/>
    <mergeCell ref="F55:H55"/>
    <mergeCell ref="I55:K55"/>
    <mergeCell ref="L55:N55"/>
    <mergeCell ref="AM54:AO54"/>
    <mergeCell ref="AP54:AR54"/>
    <mergeCell ref="AS54:AU54"/>
    <mergeCell ref="AV54:AX54"/>
    <mergeCell ref="AY54:BA54"/>
    <mergeCell ref="BB54:BD54"/>
    <mergeCell ref="U54:W54"/>
    <mergeCell ref="X54:Z54"/>
    <mergeCell ref="AA54:AC54"/>
    <mergeCell ref="AD54:AF54"/>
    <mergeCell ref="AG54:AI54"/>
    <mergeCell ref="AJ54:AL54"/>
    <mergeCell ref="BQ55:BS55"/>
    <mergeCell ref="AG53:AH53"/>
    <mergeCell ref="AJ53:AK53"/>
    <mergeCell ref="AM53:AN53"/>
    <mergeCell ref="A54:B54"/>
    <mergeCell ref="C54:E54"/>
    <mergeCell ref="F54:H54"/>
    <mergeCell ref="I54:K54"/>
    <mergeCell ref="L54:N54"/>
    <mergeCell ref="O54:Q54"/>
    <mergeCell ref="R54:T54"/>
    <mergeCell ref="AM52:AN52"/>
    <mergeCell ref="C53:D53"/>
    <mergeCell ref="F53:G53"/>
    <mergeCell ref="I53:J53"/>
    <mergeCell ref="L53:M53"/>
    <mergeCell ref="O53:P53"/>
    <mergeCell ref="R53:S53"/>
    <mergeCell ref="U53:V53"/>
    <mergeCell ref="AA53:AB53"/>
    <mergeCell ref="AD53:AE53"/>
    <mergeCell ref="R52:S52"/>
    <mergeCell ref="U52:V52"/>
    <mergeCell ref="AA52:AB52"/>
    <mergeCell ref="AD52:AE52"/>
    <mergeCell ref="AG52:AH52"/>
    <mergeCell ref="AJ52:AK52"/>
    <mergeCell ref="A25:B53"/>
    <mergeCell ref="C25:D25"/>
    <mergeCell ref="F25:G25"/>
    <mergeCell ref="I25:J25"/>
    <mergeCell ref="L25:M25"/>
    <mergeCell ref="O25:P25"/>
    <mergeCell ref="AG51:AH51"/>
    <mergeCell ref="AJ51:AK51"/>
    <mergeCell ref="AM51:AN51"/>
    <mergeCell ref="C52:D52"/>
    <mergeCell ref="F52:G52"/>
    <mergeCell ref="I52:J52"/>
    <mergeCell ref="L52:M52"/>
    <mergeCell ref="O52:P52"/>
    <mergeCell ref="AG50:AH50"/>
    <mergeCell ref="AJ50:AK50"/>
    <mergeCell ref="AM50:AN50"/>
    <mergeCell ref="C51:D51"/>
    <mergeCell ref="F51:G51"/>
    <mergeCell ref="I51:J51"/>
    <mergeCell ref="L51:M51"/>
    <mergeCell ref="O51:P51"/>
    <mergeCell ref="R51:S51"/>
    <mergeCell ref="U51:V51"/>
    <mergeCell ref="AM30:AN30"/>
    <mergeCell ref="C50:D50"/>
    <mergeCell ref="F50:G50"/>
    <mergeCell ref="I50:J50"/>
    <mergeCell ref="L50:M50"/>
    <mergeCell ref="O50:P50"/>
    <mergeCell ref="R50:S50"/>
    <mergeCell ref="U50:V50"/>
    <mergeCell ref="AA50:AB50"/>
    <mergeCell ref="AD50:AE50"/>
    <mergeCell ref="R30:S30"/>
    <mergeCell ref="U30:V30"/>
    <mergeCell ref="AA30:AB30"/>
    <mergeCell ref="AD30:AE30"/>
    <mergeCell ref="AG30:AH30"/>
    <mergeCell ref="AJ30:AK30"/>
    <mergeCell ref="AA29:AB29"/>
    <mergeCell ref="AD29:AE29"/>
    <mergeCell ref="AG29:AH29"/>
    <mergeCell ref="AJ29:AK29"/>
    <mergeCell ref="AM29:AN29"/>
    <mergeCell ref="C30:D30"/>
    <mergeCell ref="F30:G30"/>
    <mergeCell ref="I30:J30"/>
    <mergeCell ref="L30:M30"/>
    <mergeCell ref="O30:P30"/>
    <mergeCell ref="C29:D29"/>
    <mergeCell ref="F29:G29"/>
    <mergeCell ref="I29:J29"/>
    <mergeCell ref="L29:M29"/>
    <mergeCell ref="O29:P29"/>
    <mergeCell ref="R29:S29"/>
    <mergeCell ref="U29:V29"/>
    <mergeCell ref="AS28:AT28"/>
    <mergeCell ref="AV28:AW28"/>
    <mergeCell ref="AY28:AZ28"/>
    <mergeCell ref="BB28:BC28"/>
    <mergeCell ref="BE28:BF28"/>
    <mergeCell ref="BH28:BI28"/>
    <mergeCell ref="AA28:AB28"/>
    <mergeCell ref="AD28:AE28"/>
    <mergeCell ref="AG28:AH28"/>
    <mergeCell ref="AJ28:AK28"/>
    <mergeCell ref="AM28:AN28"/>
    <mergeCell ref="AP28:AQ28"/>
    <mergeCell ref="BN27:BO27"/>
    <mergeCell ref="BQ27:BR27"/>
    <mergeCell ref="C28:D28"/>
    <mergeCell ref="F28:G28"/>
    <mergeCell ref="I28:J28"/>
    <mergeCell ref="L28:M28"/>
    <mergeCell ref="O28:P28"/>
    <mergeCell ref="R28:S28"/>
    <mergeCell ref="U28:V28"/>
    <mergeCell ref="X28:Y28"/>
    <mergeCell ref="AV27:AW27"/>
    <mergeCell ref="AY27:AZ27"/>
    <mergeCell ref="BB27:BC27"/>
    <mergeCell ref="BE27:BF27"/>
    <mergeCell ref="BH27:BI27"/>
    <mergeCell ref="BK27:BL27"/>
    <mergeCell ref="AD27:AE27"/>
    <mergeCell ref="AG27:AH27"/>
    <mergeCell ref="AJ27:AK27"/>
    <mergeCell ref="AM27:AN27"/>
    <mergeCell ref="AP27:AQ27"/>
    <mergeCell ref="AS27:AT27"/>
    <mergeCell ref="BK28:BL28"/>
    <mergeCell ref="BN28:BO28"/>
    <mergeCell ref="BQ28:BR28"/>
    <mergeCell ref="BQ26:BR26"/>
    <mergeCell ref="C27:D27"/>
    <mergeCell ref="F27:G27"/>
    <mergeCell ref="I27:J27"/>
    <mergeCell ref="L27:M27"/>
    <mergeCell ref="O27:P27"/>
    <mergeCell ref="R27:S27"/>
    <mergeCell ref="U27:V27"/>
    <mergeCell ref="X27:Y27"/>
    <mergeCell ref="AA27:AB27"/>
    <mergeCell ref="AY26:AZ26"/>
    <mergeCell ref="BB26:BC26"/>
    <mergeCell ref="BE26:BF26"/>
    <mergeCell ref="BH26:BI26"/>
    <mergeCell ref="BK26:BL26"/>
    <mergeCell ref="BN26:BO26"/>
    <mergeCell ref="AG26:AH26"/>
    <mergeCell ref="AJ26:AK26"/>
    <mergeCell ref="AM26:AN26"/>
    <mergeCell ref="AP26:AQ26"/>
    <mergeCell ref="AS26:AT26"/>
    <mergeCell ref="AV26:AW26"/>
    <mergeCell ref="O26:P26"/>
    <mergeCell ref="R26:S26"/>
    <mergeCell ref="U26:V26"/>
    <mergeCell ref="X26:Y26"/>
    <mergeCell ref="AA26:AB26"/>
    <mergeCell ref="AD26:AE26"/>
    <mergeCell ref="C26:D26"/>
    <mergeCell ref="F26:G26"/>
    <mergeCell ref="I26:J26"/>
    <mergeCell ref="L26:M26"/>
    <mergeCell ref="BQ24:BS24"/>
    <mergeCell ref="AJ24:AL24"/>
    <mergeCell ref="AM24:AO24"/>
    <mergeCell ref="AP24:AR24"/>
    <mergeCell ref="AS24:AU24"/>
    <mergeCell ref="AV24:AX24"/>
    <mergeCell ref="AY24:BA24"/>
    <mergeCell ref="R24:T24"/>
    <mergeCell ref="U24:W24"/>
    <mergeCell ref="X24:Z24"/>
    <mergeCell ref="AA24:AC24"/>
    <mergeCell ref="AD24:AF24"/>
    <mergeCell ref="AG24:AI24"/>
    <mergeCell ref="BB25:BC25"/>
    <mergeCell ref="BE25:BF25"/>
    <mergeCell ref="BH25:BI25"/>
    <mergeCell ref="BK25:BL25"/>
    <mergeCell ref="BN25:BO25"/>
    <mergeCell ref="BQ25:BR25"/>
    <mergeCell ref="AJ25:AK25"/>
    <mergeCell ref="AM25:AN25"/>
    <mergeCell ref="AP25:AQ25"/>
    <mergeCell ref="AS25:AT25"/>
    <mergeCell ref="AV25:AW25"/>
    <mergeCell ref="AY25:AZ25"/>
    <mergeCell ref="R25:S25"/>
    <mergeCell ref="U25:V25"/>
    <mergeCell ref="X25:Y25"/>
    <mergeCell ref="AA25:AB25"/>
    <mergeCell ref="AD25:AE25"/>
    <mergeCell ref="AG25:AH25"/>
    <mergeCell ref="R23:T23"/>
    <mergeCell ref="U23:W23"/>
    <mergeCell ref="X23:Z23"/>
    <mergeCell ref="AA23:AC23"/>
    <mergeCell ref="AD23:AF23"/>
    <mergeCell ref="AG23:AI23"/>
    <mergeCell ref="A23:B23"/>
    <mergeCell ref="C23:E23"/>
    <mergeCell ref="F23:H23"/>
    <mergeCell ref="I23:K23"/>
    <mergeCell ref="L23:N23"/>
    <mergeCell ref="O23:Q23"/>
    <mergeCell ref="BB24:BD24"/>
    <mergeCell ref="BE24:BG24"/>
    <mergeCell ref="BH24:BJ24"/>
    <mergeCell ref="BK24:BM24"/>
    <mergeCell ref="BN24:BP24"/>
    <mergeCell ref="BN22:BP22"/>
    <mergeCell ref="BQ22:BS22"/>
    <mergeCell ref="AJ22:AL22"/>
    <mergeCell ref="AM22:AO22"/>
    <mergeCell ref="AP22:AR22"/>
    <mergeCell ref="AS22:AU22"/>
    <mergeCell ref="AV22:AX22"/>
    <mergeCell ref="AY22:BA22"/>
    <mergeCell ref="R22:T22"/>
    <mergeCell ref="U22:W22"/>
    <mergeCell ref="X22:Z22"/>
    <mergeCell ref="AA22:AC22"/>
    <mergeCell ref="AD22:AF22"/>
    <mergeCell ref="AG22:AI22"/>
    <mergeCell ref="A24:B24"/>
    <mergeCell ref="C24:E24"/>
    <mergeCell ref="F24:H24"/>
    <mergeCell ref="I24:K24"/>
    <mergeCell ref="L24:N24"/>
    <mergeCell ref="O24:Q24"/>
    <mergeCell ref="BB23:BD23"/>
    <mergeCell ref="BE23:BG23"/>
    <mergeCell ref="BH23:BJ23"/>
    <mergeCell ref="BK23:BM23"/>
    <mergeCell ref="BN23:BP23"/>
    <mergeCell ref="BQ23:BS23"/>
    <mergeCell ref="AJ23:AL23"/>
    <mergeCell ref="AM23:AO23"/>
    <mergeCell ref="AP23:AR23"/>
    <mergeCell ref="AS23:AU23"/>
    <mergeCell ref="AV23:AX23"/>
    <mergeCell ref="AY23:BA23"/>
    <mergeCell ref="BE17:BG17"/>
    <mergeCell ref="BH17:BJ17"/>
    <mergeCell ref="BK17:BM17"/>
    <mergeCell ref="BN17:BP17"/>
    <mergeCell ref="BQ17:BS17"/>
    <mergeCell ref="C22:E22"/>
    <mergeCell ref="F22:H22"/>
    <mergeCell ref="I22:K22"/>
    <mergeCell ref="L22:N22"/>
    <mergeCell ref="O22:Q22"/>
    <mergeCell ref="AM17:AO17"/>
    <mergeCell ref="AP17:AR17"/>
    <mergeCell ref="AS17:AU17"/>
    <mergeCell ref="AV17:AX17"/>
    <mergeCell ref="AY17:BA17"/>
    <mergeCell ref="BB17:BD17"/>
    <mergeCell ref="U17:W17"/>
    <mergeCell ref="X17:Z17"/>
    <mergeCell ref="AA17:AC17"/>
    <mergeCell ref="AD17:AF17"/>
    <mergeCell ref="AG17:AI17"/>
    <mergeCell ref="AJ17:AL17"/>
    <mergeCell ref="C17:E17"/>
    <mergeCell ref="F17:H17"/>
    <mergeCell ref="I17:K17"/>
    <mergeCell ref="L17:N17"/>
    <mergeCell ref="O17:Q17"/>
    <mergeCell ref="R17:T17"/>
    <mergeCell ref="BB22:BD22"/>
    <mergeCell ref="BE22:BG22"/>
    <mergeCell ref="BH22:BJ22"/>
    <mergeCell ref="BK22:BM22"/>
    <mergeCell ref="BE16:BG16"/>
    <mergeCell ref="BH16:BJ16"/>
    <mergeCell ref="BK16:BM16"/>
    <mergeCell ref="BN16:BP16"/>
    <mergeCell ref="BQ16:BS16"/>
    <mergeCell ref="AJ16:AL16"/>
    <mergeCell ref="AM16:AO16"/>
    <mergeCell ref="AP16:AR16"/>
    <mergeCell ref="AS16:AU16"/>
    <mergeCell ref="AV16:AX16"/>
    <mergeCell ref="AY16:BA16"/>
    <mergeCell ref="R16:T16"/>
    <mergeCell ref="U16:W16"/>
    <mergeCell ref="X16:Z16"/>
    <mergeCell ref="AA16:AC16"/>
    <mergeCell ref="AD16:AF16"/>
    <mergeCell ref="AG16:AI16"/>
    <mergeCell ref="C16:E16"/>
    <mergeCell ref="F16:H16"/>
    <mergeCell ref="I16:K16"/>
    <mergeCell ref="L16:N16"/>
    <mergeCell ref="O16:Q16"/>
    <mergeCell ref="AM15:AO15"/>
    <mergeCell ref="AP15:AR15"/>
    <mergeCell ref="AS15:AU15"/>
    <mergeCell ref="AV15:AX15"/>
    <mergeCell ref="AY15:BA15"/>
    <mergeCell ref="BB15:BD15"/>
    <mergeCell ref="U15:W15"/>
    <mergeCell ref="X15:Z15"/>
    <mergeCell ref="AA15:AC15"/>
    <mergeCell ref="AD15:AF15"/>
    <mergeCell ref="AG15:AI15"/>
    <mergeCell ref="AJ15:AL15"/>
    <mergeCell ref="C15:E15"/>
    <mergeCell ref="F15:H15"/>
    <mergeCell ref="I15:K15"/>
    <mergeCell ref="L15:N15"/>
    <mergeCell ref="O15:Q15"/>
    <mergeCell ref="R15:T15"/>
    <mergeCell ref="BB16:BD16"/>
    <mergeCell ref="BN14:BP14"/>
    <mergeCell ref="BQ14:BS14"/>
    <mergeCell ref="AJ14:AL14"/>
    <mergeCell ref="AM14:AO14"/>
    <mergeCell ref="AP14:AR14"/>
    <mergeCell ref="AS14:AU14"/>
    <mergeCell ref="AV14:AX14"/>
    <mergeCell ref="AY14:BA14"/>
    <mergeCell ref="R14:T14"/>
    <mergeCell ref="U14:W14"/>
    <mergeCell ref="X14:Z14"/>
    <mergeCell ref="AA14:AC14"/>
    <mergeCell ref="AD14:AF14"/>
    <mergeCell ref="AG14:AI14"/>
    <mergeCell ref="BE15:BG15"/>
    <mergeCell ref="BH15:BJ15"/>
    <mergeCell ref="BK15:BM15"/>
    <mergeCell ref="BN15:BP15"/>
    <mergeCell ref="BQ15:BS15"/>
    <mergeCell ref="BE13:BG13"/>
    <mergeCell ref="BH13:BJ13"/>
    <mergeCell ref="BK13:BM13"/>
    <mergeCell ref="BN13:BP13"/>
    <mergeCell ref="BQ13:BS13"/>
    <mergeCell ref="C14:E14"/>
    <mergeCell ref="F14:H14"/>
    <mergeCell ref="I14:K14"/>
    <mergeCell ref="L14:N14"/>
    <mergeCell ref="O14:Q14"/>
    <mergeCell ref="AM13:AO13"/>
    <mergeCell ref="AP13:AR13"/>
    <mergeCell ref="AS13:AU13"/>
    <mergeCell ref="AV13:AX13"/>
    <mergeCell ref="AY13:BA13"/>
    <mergeCell ref="BB13:BD13"/>
    <mergeCell ref="U13:W13"/>
    <mergeCell ref="X13:Z13"/>
    <mergeCell ref="AA13:AC13"/>
    <mergeCell ref="AD13:AF13"/>
    <mergeCell ref="AG13:AI13"/>
    <mergeCell ref="AJ13:AL13"/>
    <mergeCell ref="C13:E13"/>
    <mergeCell ref="F13:H13"/>
    <mergeCell ref="I13:K13"/>
    <mergeCell ref="L13:N13"/>
    <mergeCell ref="O13:Q13"/>
    <mergeCell ref="R13:T13"/>
    <mergeCell ref="BB14:BD14"/>
    <mergeCell ref="BE14:BG14"/>
    <mergeCell ref="BH14:BJ14"/>
    <mergeCell ref="BK14:BM14"/>
    <mergeCell ref="BE12:BG12"/>
    <mergeCell ref="BH12:BJ12"/>
    <mergeCell ref="BK12:BM12"/>
    <mergeCell ref="BN12:BP12"/>
    <mergeCell ref="BQ12:BS12"/>
    <mergeCell ref="AJ12:AL12"/>
    <mergeCell ref="AM12:AO12"/>
    <mergeCell ref="AP12:AR12"/>
    <mergeCell ref="AS12:AU12"/>
    <mergeCell ref="AV12:AX12"/>
    <mergeCell ref="AY12:BA12"/>
    <mergeCell ref="R12:T12"/>
    <mergeCell ref="U12:W12"/>
    <mergeCell ref="X12:Z12"/>
    <mergeCell ref="AA12:AC12"/>
    <mergeCell ref="AD12:AF12"/>
    <mergeCell ref="AG12:AI12"/>
    <mergeCell ref="C12:E12"/>
    <mergeCell ref="F12:H12"/>
    <mergeCell ref="I12:K12"/>
    <mergeCell ref="L12:N12"/>
    <mergeCell ref="O12:Q12"/>
    <mergeCell ref="AM11:AO11"/>
    <mergeCell ref="AP11:AR11"/>
    <mergeCell ref="AS11:AU11"/>
    <mergeCell ref="AV11:AX11"/>
    <mergeCell ref="AY11:BA11"/>
    <mergeCell ref="BB11:BD11"/>
    <mergeCell ref="U11:W11"/>
    <mergeCell ref="X11:Z11"/>
    <mergeCell ref="AA11:AC11"/>
    <mergeCell ref="AD11:AF11"/>
    <mergeCell ref="AG11:AI11"/>
    <mergeCell ref="AJ11:AL11"/>
    <mergeCell ref="C11:E11"/>
    <mergeCell ref="F11:H11"/>
    <mergeCell ref="I11:K11"/>
    <mergeCell ref="L11:N11"/>
    <mergeCell ref="O11:Q11"/>
    <mergeCell ref="R11:T11"/>
    <mergeCell ref="BB12:BD12"/>
    <mergeCell ref="BN10:BP10"/>
    <mergeCell ref="BQ10:BS10"/>
    <mergeCell ref="AJ10:AL10"/>
    <mergeCell ref="AM10:AO10"/>
    <mergeCell ref="AP10:AR10"/>
    <mergeCell ref="AS10:AU10"/>
    <mergeCell ref="AV10:AX10"/>
    <mergeCell ref="AY10:BA10"/>
    <mergeCell ref="R10:T10"/>
    <mergeCell ref="U10:W10"/>
    <mergeCell ref="X10:Z10"/>
    <mergeCell ref="AA10:AC10"/>
    <mergeCell ref="AD10:AF10"/>
    <mergeCell ref="AG10:AI10"/>
    <mergeCell ref="BE11:BG11"/>
    <mergeCell ref="BH11:BJ11"/>
    <mergeCell ref="BK11:BM11"/>
    <mergeCell ref="BN11:BP11"/>
    <mergeCell ref="BQ11:BS11"/>
    <mergeCell ref="BE9:BG9"/>
    <mergeCell ref="BH9:BJ9"/>
    <mergeCell ref="BK9:BM9"/>
    <mergeCell ref="BN9:BP9"/>
    <mergeCell ref="BQ9:BS9"/>
    <mergeCell ref="C10:E10"/>
    <mergeCell ref="F10:H10"/>
    <mergeCell ref="I10:K10"/>
    <mergeCell ref="L10:N10"/>
    <mergeCell ref="O10:Q10"/>
    <mergeCell ref="AM9:AO9"/>
    <mergeCell ref="AP9:AR9"/>
    <mergeCell ref="AS9:AU9"/>
    <mergeCell ref="AV9:AX9"/>
    <mergeCell ref="AY9:BA9"/>
    <mergeCell ref="BB9:BD9"/>
    <mergeCell ref="U9:W9"/>
    <mergeCell ref="X9:Z9"/>
    <mergeCell ref="AA9:AC9"/>
    <mergeCell ref="AD9:AF9"/>
    <mergeCell ref="AG9:AI9"/>
    <mergeCell ref="AJ9:AL9"/>
    <mergeCell ref="C9:E9"/>
    <mergeCell ref="F9:H9"/>
    <mergeCell ref="I9:K9"/>
    <mergeCell ref="L9:N9"/>
    <mergeCell ref="O9:Q9"/>
    <mergeCell ref="R9:T9"/>
    <mergeCell ref="BB10:BD10"/>
    <mergeCell ref="BE10:BG10"/>
    <mergeCell ref="BH10:BJ10"/>
    <mergeCell ref="BK10:BM10"/>
    <mergeCell ref="C7:E7"/>
    <mergeCell ref="F7:H7"/>
    <mergeCell ref="I7:K7"/>
    <mergeCell ref="L7:N7"/>
    <mergeCell ref="O7:Q7"/>
    <mergeCell ref="R7:T7"/>
    <mergeCell ref="BB8:BD8"/>
    <mergeCell ref="BE8:BG8"/>
    <mergeCell ref="BH8:BJ8"/>
    <mergeCell ref="BK8:BM8"/>
    <mergeCell ref="BN8:BP8"/>
    <mergeCell ref="BQ8:BS8"/>
    <mergeCell ref="AJ8:AL8"/>
    <mergeCell ref="AM8:AO8"/>
    <mergeCell ref="AP8:AR8"/>
    <mergeCell ref="AS8:AU8"/>
    <mergeCell ref="AV8:AX8"/>
    <mergeCell ref="AY8:BA8"/>
    <mergeCell ref="R8:T8"/>
    <mergeCell ref="U8:W8"/>
    <mergeCell ref="X8:Z8"/>
    <mergeCell ref="AA8:AC8"/>
    <mergeCell ref="AD8:AF8"/>
    <mergeCell ref="AG8:AI8"/>
    <mergeCell ref="AP6:AR6"/>
    <mergeCell ref="AS6:AU6"/>
    <mergeCell ref="AV6:AX6"/>
    <mergeCell ref="AY6:BA6"/>
    <mergeCell ref="R6:T6"/>
    <mergeCell ref="U6:W6"/>
    <mergeCell ref="X6:Z6"/>
    <mergeCell ref="AA6:AC6"/>
    <mergeCell ref="AD6:AF6"/>
    <mergeCell ref="AG6:AI6"/>
    <mergeCell ref="BE7:BG7"/>
    <mergeCell ref="BH7:BJ7"/>
    <mergeCell ref="BK7:BM7"/>
    <mergeCell ref="BN7:BP7"/>
    <mergeCell ref="BQ7:BS7"/>
    <mergeCell ref="C8:E8"/>
    <mergeCell ref="F8:H8"/>
    <mergeCell ref="I8:K8"/>
    <mergeCell ref="L8:N8"/>
    <mergeCell ref="O8:Q8"/>
    <mergeCell ref="AM7:AO7"/>
    <mergeCell ref="AP7:AR7"/>
    <mergeCell ref="AS7:AU7"/>
    <mergeCell ref="AV7:AX7"/>
    <mergeCell ref="AY7:BA7"/>
    <mergeCell ref="BB7:BD7"/>
    <mergeCell ref="U7:W7"/>
    <mergeCell ref="X7:Z7"/>
    <mergeCell ref="AA7:AC7"/>
    <mergeCell ref="AD7:AF7"/>
    <mergeCell ref="AG7:AI7"/>
    <mergeCell ref="AJ7:AL7"/>
    <mergeCell ref="A6:B6"/>
    <mergeCell ref="C6:E6"/>
    <mergeCell ref="F6:H6"/>
    <mergeCell ref="I6:K6"/>
    <mergeCell ref="L6:N6"/>
    <mergeCell ref="O6:Q6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B6:BD6"/>
    <mergeCell ref="BE6:BG6"/>
    <mergeCell ref="BH6:BJ6"/>
    <mergeCell ref="BK6:BM6"/>
    <mergeCell ref="BN6:BP6"/>
    <mergeCell ref="BQ6:BS6"/>
    <mergeCell ref="AJ6:AL6"/>
    <mergeCell ref="AM6:AO6"/>
    <mergeCell ref="BH4:BJ4"/>
    <mergeCell ref="BK4:BM4"/>
    <mergeCell ref="BN4:BP4"/>
    <mergeCell ref="BQ4:BS4"/>
    <mergeCell ref="A5:B5"/>
    <mergeCell ref="C5:E5"/>
    <mergeCell ref="F5:H5"/>
    <mergeCell ref="I5:K5"/>
    <mergeCell ref="L5:N5"/>
    <mergeCell ref="O5:Q5"/>
    <mergeCell ref="AP4:AR4"/>
    <mergeCell ref="AS4:AU4"/>
    <mergeCell ref="AV4:AX4"/>
    <mergeCell ref="AY4:BA4"/>
    <mergeCell ref="BB4:BD4"/>
    <mergeCell ref="BE4:BG4"/>
    <mergeCell ref="X4:Z4"/>
    <mergeCell ref="AA4:AC4"/>
    <mergeCell ref="AD4:AF4"/>
    <mergeCell ref="AG4:AI4"/>
    <mergeCell ref="AJ4:AL4"/>
    <mergeCell ref="AM4:AO4"/>
    <mergeCell ref="A1:AJ1"/>
    <mergeCell ref="C3:E3"/>
    <mergeCell ref="F3:H3"/>
    <mergeCell ref="I3:K3"/>
    <mergeCell ref="L3:N3"/>
    <mergeCell ref="O3:Q3"/>
    <mergeCell ref="R3:T3"/>
    <mergeCell ref="U3:W3"/>
    <mergeCell ref="X3:Z3"/>
    <mergeCell ref="AA3:AC3"/>
    <mergeCell ref="BN3:BP3"/>
    <mergeCell ref="BQ3:BS3"/>
    <mergeCell ref="A4:B4"/>
    <mergeCell ref="C4:E4"/>
    <mergeCell ref="F4:H4"/>
    <mergeCell ref="I4:K4"/>
    <mergeCell ref="L4:N4"/>
    <mergeCell ref="O4:Q4"/>
    <mergeCell ref="R4:T4"/>
    <mergeCell ref="U4:W4"/>
    <mergeCell ref="AV3:AX3"/>
    <mergeCell ref="AY3:BA3"/>
    <mergeCell ref="BB3:BD3"/>
    <mergeCell ref="BE3:BG3"/>
    <mergeCell ref="BH3:BJ3"/>
    <mergeCell ref="BK3:BM3"/>
    <mergeCell ref="AD3:AF3"/>
    <mergeCell ref="AG3:AI3"/>
    <mergeCell ref="AJ3:AL3"/>
    <mergeCell ref="AM3:AO3"/>
    <mergeCell ref="AP3:AR3"/>
    <mergeCell ref="AS3:AU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27"/>
  <sheetViews>
    <sheetView zoomScale="85" zoomScaleNormal="85" workbookViewId="0">
      <selection activeCell="F13" sqref="F13"/>
    </sheetView>
  </sheetViews>
  <sheetFormatPr baseColWidth="10" defaultRowHeight="15" x14ac:dyDescent="0.25"/>
  <cols>
    <col min="1" max="1" width="24.42578125" customWidth="1"/>
    <col min="2" max="2" width="10.7109375" style="7" customWidth="1"/>
    <col min="3" max="75" width="10.7109375" customWidth="1"/>
  </cols>
  <sheetData>
    <row r="1" spans="1:42" s="7" customFormat="1" ht="24.75" customHeight="1" x14ac:dyDescent="0.35">
      <c r="A1" s="378" t="s">
        <v>20</v>
      </c>
      <c r="B1" s="378"/>
      <c r="C1" s="378"/>
      <c r="D1" s="378"/>
    </row>
    <row r="2" spans="1:42" s="7" customFormat="1" x14ac:dyDescent="0.25">
      <c r="C2" s="1"/>
      <c r="D2" s="1"/>
      <c r="E2" s="1"/>
      <c r="F2" s="1"/>
    </row>
    <row r="3" spans="1:42" x14ac:dyDescent="0.25">
      <c r="C3" s="1"/>
      <c r="D3" s="1"/>
      <c r="E3" s="1"/>
      <c r="F3" s="1"/>
    </row>
    <row r="4" spans="1:42" s="7" customFormat="1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P4" s="4"/>
    </row>
    <row r="5" spans="1:42" ht="33" customHeight="1" x14ac:dyDescent="0.25">
      <c r="A5" s="22"/>
      <c r="B5" s="14" t="s">
        <v>19</v>
      </c>
      <c r="C5" s="15" t="s">
        <v>17</v>
      </c>
      <c r="D5" s="16" t="s">
        <v>16</v>
      </c>
      <c r="E5" s="17" t="s">
        <v>18</v>
      </c>
      <c r="F5" s="18" t="s">
        <v>16</v>
      </c>
      <c r="G5" s="19" t="s">
        <v>17</v>
      </c>
      <c r="H5" s="16" t="s">
        <v>16</v>
      </c>
      <c r="I5" s="20" t="s">
        <v>18</v>
      </c>
      <c r="J5" s="18" t="s">
        <v>16</v>
      </c>
      <c r="K5" s="19" t="s">
        <v>17</v>
      </c>
      <c r="L5" s="16" t="s">
        <v>16</v>
      </c>
      <c r="M5" s="20" t="s">
        <v>18</v>
      </c>
      <c r="N5" s="18" t="s">
        <v>16</v>
      </c>
      <c r="O5" s="19" t="s">
        <v>17</v>
      </c>
      <c r="P5" s="16" t="s">
        <v>16</v>
      </c>
      <c r="Q5" s="20" t="s">
        <v>18</v>
      </c>
      <c r="R5" s="18" t="s">
        <v>16</v>
      </c>
      <c r="S5" s="19" t="s">
        <v>17</v>
      </c>
      <c r="T5" s="16" t="s">
        <v>16</v>
      </c>
      <c r="U5" s="20" t="s">
        <v>18</v>
      </c>
      <c r="V5" s="18" t="s">
        <v>16</v>
      </c>
      <c r="W5" s="19" t="s">
        <v>17</v>
      </c>
      <c r="X5" s="16" t="s">
        <v>16</v>
      </c>
      <c r="Y5" s="20" t="s">
        <v>18</v>
      </c>
      <c r="Z5" s="18" t="s">
        <v>16</v>
      </c>
      <c r="AA5" s="19" t="s">
        <v>17</v>
      </c>
      <c r="AB5" s="16" t="s">
        <v>16</v>
      </c>
      <c r="AC5" s="20" t="s">
        <v>18</v>
      </c>
      <c r="AD5" s="18" t="s">
        <v>16</v>
      </c>
      <c r="AE5" s="19" t="s">
        <v>17</v>
      </c>
      <c r="AF5" s="16" t="s">
        <v>16</v>
      </c>
      <c r="AG5" s="20" t="s">
        <v>18</v>
      </c>
      <c r="AH5" s="18" t="s">
        <v>16</v>
      </c>
      <c r="AI5" s="19" t="s">
        <v>17</v>
      </c>
      <c r="AJ5" s="16" t="s">
        <v>16</v>
      </c>
      <c r="AK5" s="20" t="s">
        <v>18</v>
      </c>
      <c r="AL5" s="18" t="s">
        <v>16</v>
      </c>
      <c r="AM5" s="19" t="s">
        <v>17</v>
      </c>
      <c r="AN5" s="16" t="s">
        <v>16</v>
      </c>
      <c r="AO5" s="17" t="s">
        <v>18</v>
      </c>
      <c r="AP5" s="21" t="s">
        <v>16</v>
      </c>
    </row>
    <row r="6" spans="1:42" ht="35.1" customHeight="1" x14ac:dyDescent="0.25">
      <c r="A6" s="23" t="e">
        <f>#REF!</f>
        <v>#REF!</v>
      </c>
      <c r="B6" s="25">
        <f>D6+H6+L6+P6+T6+X6+AB6+AF6+AJ6+AN6-F6-J6-N6-R6-V6-Z6-AD6-AH6-AL6-AP6</f>
        <v>0</v>
      </c>
      <c r="C6" s="29"/>
      <c r="D6" s="26"/>
      <c r="E6" s="30"/>
      <c r="F6" s="27"/>
      <c r="G6" s="29"/>
      <c r="H6" s="26"/>
      <c r="I6" s="30"/>
      <c r="J6" s="27"/>
      <c r="K6" s="29"/>
      <c r="L6" s="26"/>
      <c r="M6" s="30"/>
      <c r="N6" s="27"/>
      <c r="O6" s="29"/>
      <c r="P6" s="26"/>
      <c r="Q6" s="30"/>
      <c r="R6" s="27"/>
      <c r="S6" s="29"/>
      <c r="T6" s="26"/>
      <c r="U6" s="30"/>
      <c r="V6" s="27"/>
      <c r="W6" s="29"/>
      <c r="X6" s="26"/>
      <c r="Y6" s="30"/>
      <c r="Z6" s="27"/>
      <c r="AA6" s="29"/>
      <c r="AB6" s="26"/>
      <c r="AC6" s="30"/>
      <c r="AD6" s="27"/>
      <c r="AE6" s="29"/>
      <c r="AF6" s="26"/>
      <c r="AG6" s="30"/>
      <c r="AH6" s="27"/>
      <c r="AI6" s="29"/>
      <c r="AJ6" s="26"/>
      <c r="AK6" s="30"/>
      <c r="AL6" s="27"/>
      <c r="AM6" s="29"/>
      <c r="AN6" s="26"/>
      <c r="AO6" s="30"/>
      <c r="AP6" s="27"/>
    </row>
    <row r="7" spans="1:42" ht="35.1" customHeight="1" x14ac:dyDescent="0.25">
      <c r="A7" s="23" t="e">
        <f>#REF!</f>
        <v>#REF!</v>
      </c>
      <c r="B7" s="25">
        <f t="shared" ref="B7:B22" si="0">D7+H7+L7+P7+T7+X7+AB7+AF7+AJ7+AN7-F7-J7-N7-R7-V7-Z7-AD7-AH7-AL7-AP7</f>
        <v>0</v>
      </c>
      <c r="C7" s="29"/>
      <c r="D7" s="26"/>
      <c r="E7" s="30"/>
      <c r="F7" s="27"/>
      <c r="G7" s="29"/>
      <c r="H7" s="26"/>
      <c r="I7" s="30"/>
      <c r="J7" s="27"/>
      <c r="K7" s="29"/>
      <c r="L7" s="26"/>
      <c r="M7" s="30"/>
      <c r="N7" s="27"/>
      <c r="O7" s="29"/>
      <c r="P7" s="26"/>
      <c r="Q7" s="30"/>
      <c r="R7" s="27"/>
      <c r="S7" s="29"/>
      <c r="T7" s="26"/>
      <c r="U7" s="30"/>
      <c r="V7" s="27"/>
      <c r="W7" s="29"/>
      <c r="X7" s="26"/>
      <c r="Y7" s="30"/>
      <c r="Z7" s="27"/>
      <c r="AA7" s="29"/>
      <c r="AB7" s="26"/>
      <c r="AC7" s="30"/>
      <c r="AD7" s="27"/>
      <c r="AE7" s="29"/>
      <c r="AF7" s="26"/>
      <c r="AG7" s="30"/>
      <c r="AH7" s="27"/>
      <c r="AI7" s="29"/>
      <c r="AJ7" s="26"/>
      <c r="AK7" s="30"/>
      <c r="AL7" s="27"/>
      <c r="AM7" s="29"/>
      <c r="AN7" s="26"/>
      <c r="AO7" s="30"/>
      <c r="AP7" s="27"/>
    </row>
    <row r="8" spans="1:42" ht="35.1" customHeight="1" x14ac:dyDescent="0.25">
      <c r="A8" s="23" t="e">
        <f>#REF!</f>
        <v>#REF!</v>
      </c>
      <c r="B8" s="25">
        <f t="shared" si="0"/>
        <v>0</v>
      </c>
      <c r="C8" s="29"/>
      <c r="D8" s="26"/>
      <c r="E8" s="30"/>
      <c r="F8" s="27"/>
      <c r="G8" s="29"/>
      <c r="H8" s="26"/>
      <c r="I8" s="30"/>
      <c r="J8" s="27"/>
      <c r="K8" s="29"/>
      <c r="L8" s="26"/>
      <c r="M8" s="30"/>
      <c r="N8" s="27"/>
      <c r="O8" s="29"/>
      <c r="P8" s="26"/>
      <c r="Q8" s="30"/>
      <c r="R8" s="27"/>
      <c r="S8" s="29"/>
      <c r="T8" s="26"/>
      <c r="U8" s="30"/>
      <c r="V8" s="27"/>
      <c r="W8" s="29"/>
      <c r="X8" s="26"/>
      <c r="Y8" s="30"/>
      <c r="Z8" s="27"/>
      <c r="AA8" s="29"/>
      <c r="AB8" s="26"/>
      <c r="AC8" s="30"/>
      <c r="AD8" s="27"/>
      <c r="AE8" s="29"/>
      <c r="AF8" s="26"/>
      <c r="AG8" s="30"/>
      <c r="AH8" s="27"/>
      <c r="AI8" s="29"/>
      <c r="AJ8" s="26"/>
      <c r="AK8" s="30"/>
      <c r="AL8" s="27"/>
      <c r="AM8" s="29"/>
      <c r="AN8" s="26"/>
      <c r="AO8" s="30"/>
      <c r="AP8" s="27"/>
    </row>
    <row r="9" spans="1:42" ht="35.1" customHeight="1" x14ac:dyDescent="0.25">
      <c r="A9" s="23" t="e">
        <f>#REF!</f>
        <v>#REF!</v>
      </c>
      <c r="B9" s="25">
        <f t="shared" si="0"/>
        <v>0</v>
      </c>
      <c r="C9" s="29"/>
      <c r="D9" s="26"/>
      <c r="E9" s="30"/>
      <c r="F9" s="27"/>
      <c r="G9" s="29"/>
      <c r="H9" s="26"/>
      <c r="I9" s="30"/>
      <c r="J9" s="27"/>
      <c r="K9" s="29"/>
      <c r="L9" s="26"/>
      <c r="M9" s="30"/>
      <c r="N9" s="27"/>
      <c r="O9" s="29"/>
      <c r="P9" s="26"/>
      <c r="Q9" s="30"/>
      <c r="R9" s="27"/>
      <c r="S9" s="29"/>
      <c r="T9" s="26"/>
      <c r="U9" s="30"/>
      <c r="V9" s="27"/>
      <c r="W9" s="29"/>
      <c r="X9" s="26"/>
      <c r="Y9" s="30"/>
      <c r="Z9" s="27"/>
      <c r="AA9" s="29"/>
      <c r="AB9" s="26"/>
      <c r="AC9" s="30"/>
      <c r="AD9" s="27"/>
      <c r="AE9" s="29"/>
      <c r="AF9" s="26"/>
      <c r="AG9" s="30"/>
      <c r="AH9" s="27"/>
      <c r="AI9" s="29"/>
      <c r="AJ9" s="26"/>
      <c r="AK9" s="30"/>
      <c r="AL9" s="27"/>
      <c r="AM9" s="29"/>
      <c r="AN9" s="26"/>
      <c r="AO9" s="30"/>
      <c r="AP9" s="27"/>
    </row>
    <row r="10" spans="1:42" ht="35.1" customHeight="1" x14ac:dyDescent="0.25">
      <c r="A10" s="23" t="e">
        <f>#REF!</f>
        <v>#REF!</v>
      </c>
      <c r="B10" s="25">
        <f t="shared" si="0"/>
        <v>0</v>
      </c>
      <c r="C10" s="29"/>
      <c r="D10" s="26"/>
      <c r="E10" s="30"/>
      <c r="F10" s="27"/>
      <c r="G10" s="29"/>
      <c r="H10" s="26"/>
      <c r="I10" s="30"/>
      <c r="J10" s="27"/>
      <c r="K10" s="29"/>
      <c r="L10" s="26"/>
      <c r="M10" s="30"/>
      <c r="N10" s="27"/>
      <c r="O10" s="29"/>
      <c r="P10" s="26"/>
      <c r="Q10" s="30"/>
      <c r="R10" s="27"/>
      <c r="S10" s="29"/>
      <c r="T10" s="26"/>
      <c r="U10" s="30"/>
      <c r="V10" s="27"/>
      <c r="W10" s="29"/>
      <c r="X10" s="26"/>
      <c r="Y10" s="30"/>
      <c r="Z10" s="27"/>
      <c r="AA10" s="29"/>
      <c r="AB10" s="26"/>
      <c r="AC10" s="30"/>
      <c r="AD10" s="27"/>
      <c r="AE10" s="29"/>
      <c r="AF10" s="26"/>
      <c r="AG10" s="30"/>
      <c r="AH10" s="27"/>
      <c r="AI10" s="29"/>
      <c r="AJ10" s="26"/>
      <c r="AK10" s="30"/>
      <c r="AL10" s="27"/>
      <c r="AM10" s="29"/>
      <c r="AN10" s="26"/>
      <c r="AO10" s="30"/>
      <c r="AP10" s="27"/>
    </row>
    <row r="11" spans="1:42" ht="35.1" customHeight="1" x14ac:dyDescent="0.25">
      <c r="A11" s="23" t="e">
        <f>#REF!</f>
        <v>#REF!</v>
      </c>
      <c r="B11" s="25">
        <f t="shared" si="0"/>
        <v>0</v>
      </c>
      <c r="C11" s="29"/>
      <c r="D11" s="26"/>
      <c r="E11" s="30"/>
      <c r="F11" s="27"/>
      <c r="G11" s="29"/>
      <c r="H11" s="26"/>
      <c r="I11" s="30"/>
      <c r="J11" s="27"/>
      <c r="K11" s="29"/>
      <c r="L11" s="26"/>
      <c r="M11" s="30"/>
      <c r="N11" s="27"/>
      <c r="O11" s="29"/>
      <c r="P11" s="26"/>
      <c r="Q11" s="30"/>
      <c r="R11" s="27"/>
      <c r="S11" s="29"/>
      <c r="T11" s="26"/>
      <c r="U11" s="30"/>
      <c r="V11" s="27"/>
      <c r="W11" s="29"/>
      <c r="X11" s="26"/>
      <c r="Y11" s="30"/>
      <c r="Z11" s="27"/>
      <c r="AA11" s="29"/>
      <c r="AB11" s="26"/>
      <c r="AC11" s="30"/>
      <c r="AD11" s="27"/>
      <c r="AE11" s="29"/>
      <c r="AF11" s="26"/>
      <c r="AG11" s="30"/>
      <c r="AH11" s="27"/>
      <c r="AI11" s="29"/>
      <c r="AJ11" s="26"/>
      <c r="AK11" s="30"/>
      <c r="AL11" s="27"/>
      <c r="AM11" s="29"/>
      <c r="AN11" s="26"/>
      <c r="AO11" s="30"/>
      <c r="AP11" s="27"/>
    </row>
    <row r="12" spans="1:42" ht="35.1" customHeight="1" x14ac:dyDescent="0.25">
      <c r="A12" s="23" t="e">
        <f>#REF!</f>
        <v>#REF!</v>
      </c>
      <c r="B12" s="25">
        <f t="shared" si="0"/>
        <v>0</v>
      </c>
      <c r="C12" s="29"/>
      <c r="D12" s="26"/>
      <c r="E12" s="30"/>
      <c r="F12" s="27"/>
      <c r="G12" s="29"/>
      <c r="H12" s="26"/>
      <c r="I12" s="30"/>
      <c r="J12" s="27"/>
      <c r="K12" s="29"/>
      <c r="L12" s="26"/>
      <c r="M12" s="30"/>
      <c r="N12" s="27"/>
      <c r="O12" s="29"/>
      <c r="P12" s="26"/>
      <c r="Q12" s="30"/>
      <c r="R12" s="27"/>
      <c r="S12" s="29"/>
      <c r="T12" s="26"/>
      <c r="U12" s="30"/>
      <c r="V12" s="27"/>
      <c r="W12" s="29"/>
      <c r="X12" s="26"/>
      <c r="Y12" s="30"/>
      <c r="Z12" s="27"/>
      <c r="AA12" s="29"/>
      <c r="AB12" s="26"/>
      <c r="AC12" s="30"/>
      <c r="AD12" s="27"/>
      <c r="AE12" s="29"/>
      <c r="AF12" s="26"/>
      <c r="AG12" s="30"/>
      <c r="AH12" s="27"/>
      <c r="AI12" s="29"/>
      <c r="AJ12" s="26"/>
      <c r="AK12" s="30"/>
      <c r="AL12" s="27"/>
      <c r="AM12" s="29"/>
      <c r="AN12" s="26"/>
      <c r="AO12" s="30"/>
      <c r="AP12" s="27"/>
    </row>
    <row r="13" spans="1:42" ht="35.1" customHeight="1" x14ac:dyDescent="0.25">
      <c r="A13" s="23" t="e">
        <f>#REF!</f>
        <v>#REF!</v>
      </c>
      <c r="B13" s="25">
        <f t="shared" si="0"/>
        <v>7.25</v>
      </c>
      <c r="C13" s="29">
        <v>41268</v>
      </c>
      <c r="D13" s="26">
        <v>7.25</v>
      </c>
      <c r="E13" s="30">
        <v>41298</v>
      </c>
      <c r="F13" s="27"/>
      <c r="G13" s="29"/>
      <c r="H13" s="26"/>
      <c r="I13" s="30"/>
      <c r="J13" s="27"/>
      <c r="K13" s="29"/>
      <c r="L13" s="26"/>
      <c r="M13" s="30"/>
      <c r="N13" s="27"/>
      <c r="O13" s="29"/>
      <c r="P13" s="26"/>
      <c r="Q13" s="30"/>
      <c r="R13" s="27"/>
      <c r="S13" s="29"/>
      <c r="T13" s="26"/>
      <c r="U13" s="30"/>
      <c r="V13" s="27"/>
      <c r="W13" s="29"/>
      <c r="X13" s="26"/>
      <c r="Y13" s="30"/>
      <c r="Z13" s="27"/>
      <c r="AA13" s="29"/>
      <c r="AB13" s="26"/>
      <c r="AC13" s="30"/>
      <c r="AD13" s="27"/>
      <c r="AE13" s="29"/>
      <c r="AF13" s="26"/>
      <c r="AG13" s="30"/>
      <c r="AH13" s="27"/>
      <c r="AI13" s="29"/>
      <c r="AJ13" s="26"/>
      <c r="AK13" s="30"/>
      <c r="AL13" s="27"/>
      <c r="AM13" s="29"/>
      <c r="AN13" s="26"/>
      <c r="AO13" s="30"/>
      <c r="AP13" s="27"/>
    </row>
    <row r="14" spans="1:42" ht="35.1" customHeight="1" x14ac:dyDescent="0.25">
      <c r="A14" s="23" t="e">
        <f>#REF!</f>
        <v>#REF!</v>
      </c>
      <c r="B14" s="25">
        <f t="shared" si="0"/>
        <v>0</v>
      </c>
      <c r="C14" s="29"/>
      <c r="D14" s="26"/>
      <c r="E14" s="30"/>
      <c r="F14" s="27"/>
      <c r="G14" s="29"/>
      <c r="H14" s="26"/>
      <c r="I14" s="30"/>
      <c r="J14" s="27"/>
      <c r="K14" s="29"/>
      <c r="L14" s="26"/>
      <c r="M14" s="30"/>
      <c r="N14" s="27"/>
      <c r="O14" s="29"/>
      <c r="P14" s="26"/>
      <c r="Q14" s="30"/>
      <c r="R14" s="27"/>
      <c r="S14" s="29"/>
      <c r="T14" s="26"/>
      <c r="U14" s="30"/>
      <c r="V14" s="27"/>
      <c r="W14" s="29"/>
      <c r="X14" s="26"/>
      <c r="Y14" s="30"/>
      <c r="Z14" s="27"/>
      <c r="AA14" s="29"/>
      <c r="AB14" s="26"/>
      <c r="AC14" s="30"/>
      <c r="AD14" s="27"/>
      <c r="AE14" s="29"/>
      <c r="AF14" s="26"/>
      <c r="AG14" s="30"/>
      <c r="AH14" s="27"/>
      <c r="AI14" s="29"/>
      <c r="AJ14" s="26"/>
      <c r="AK14" s="30"/>
      <c r="AL14" s="27"/>
      <c r="AM14" s="29"/>
      <c r="AN14" s="26"/>
      <c r="AO14" s="30"/>
      <c r="AP14" s="27"/>
    </row>
    <row r="15" spans="1:42" ht="35.1" customHeight="1" x14ac:dyDescent="0.25">
      <c r="A15" s="23" t="e">
        <f>#REF!</f>
        <v>#REF!</v>
      </c>
      <c r="B15" s="25">
        <f t="shared" si="0"/>
        <v>0</v>
      </c>
      <c r="C15" s="29"/>
      <c r="D15" s="26"/>
      <c r="E15" s="30"/>
      <c r="F15" s="27"/>
      <c r="G15" s="29"/>
      <c r="H15" s="26"/>
      <c r="I15" s="30"/>
      <c r="J15" s="27"/>
      <c r="K15" s="29"/>
      <c r="L15" s="26"/>
      <c r="M15" s="30"/>
      <c r="N15" s="27"/>
      <c r="O15" s="29"/>
      <c r="P15" s="26"/>
      <c r="Q15" s="30"/>
      <c r="R15" s="27"/>
      <c r="S15" s="29"/>
      <c r="T15" s="26"/>
      <c r="U15" s="30"/>
      <c r="V15" s="27"/>
      <c r="W15" s="29"/>
      <c r="X15" s="26"/>
      <c r="Y15" s="30"/>
      <c r="Z15" s="27"/>
      <c r="AA15" s="29"/>
      <c r="AB15" s="26"/>
      <c r="AC15" s="30"/>
      <c r="AD15" s="27"/>
      <c r="AE15" s="29"/>
      <c r="AF15" s="26"/>
      <c r="AG15" s="30"/>
      <c r="AH15" s="27"/>
      <c r="AI15" s="29"/>
      <c r="AJ15" s="26"/>
      <c r="AK15" s="30"/>
      <c r="AL15" s="27"/>
      <c r="AM15" s="29"/>
      <c r="AN15" s="26"/>
      <c r="AO15" s="30"/>
      <c r="AP15" s="27"/>
    </row>
    <row r="16" spans="1:42" ht="35.1" customHeight="1" x14ac:dyDescent="0.25">
      <c r="A16" s="23" t="e">
        <f>#REF!</f>
        <v>#REF!</v>
      </c>
      <c r="B16" s="25">
        <f t="shared" si="0"/>
        <v>0</v>
      </c>
      <c r="C16" s="29"/>
      <c r="D16" s="26"/>
      <c r="E16" s="30"/>
      <c r="F16" s="27"/>
      <c r="G16" s="29"/>
      <c r="H16" s="26"/>
      <c r="I16" s="30"/>
      <c r="J16" s="27"/>
      <c r="K16" s="29"/>
      <c r="L16" s="26"/>
      <c r="M16" s="30"/>
      <c r="N16" s="27"/>
      <c r="O16" s="29"/>
      <c r="P16" s="26"/>
      <c r="Q16" s="30"/>
      <c r="R16" s="27"/>
      <c r="S16" s="29"/>
      <c r="T16" s="26"/>
      <c r="U16" s="30"/>
      <c r="V16" s="27"/>
      <c r="W16" s="29"/>
      <c r="X16" s="26"/>
      <c r="Y16" s="30"/>
      <c r="Z16" s="27"/>
      <c r="AA16" s="29"/>
      <c r="AB16" s="26"/>
      <c r="AC16" s="30"/>
      <c r="AD16" s="27"/>
      <c r="AE16" s="29"/>
      <c r="AF16" s="26"/>
      <c r="AG16" s="30"/>
      <c r="AH16" s="27"/>
      <c r="AI16" s="29"/>
      <c r="AJ16" s="26"/>
      <c r="AK16" s="30"/>
      <c r="AL16" s="27"/>
      <c r="AM16" s="29"/>
      <c r="AN16" s="26"/>
      <c r="AO16" s="30"/>
      <c r="AP16" s="27"/>
    </row>
    <row r="17" spans="1:42" ht="35.1" customHeight="1" x14ac:dyDescent="0.25">
      <c r="A17" s="23" t="e">
        <f>#REF!</f>
        <v>#REF!</v>
      </c>
      <c r="B17" s="25">
        <f t="shared" si="0"/>
        <v>0</v>
      </c>
      <c r="C17" s="29"/>
      <c r="D17" s="26"/>
      <c r="E17" s="30"/>
      <c r="F17" s="27"/>
      <c r="G17" s="29"/>
      <c r="H17" s="26"/>
      <c r="I17" s="30"/>
      <c r="J17" s="27"/>
      <c r="K17" s="29"/>
      <c r="L17" s="26"/>
      <c r="M17" s="30"/>
      <c r="N17" s="27"/>
      <c r="O17" s="29"/>
      <c r="P17" s="26"/>
      <c r="Q17" s="30"/>
      <c r="R17" s="27"/>
      <c r="S17" s="29"/>
      <c r="T17" s="26"/>
      <c r="U17" s="30"/>
      <c r="V17" s="27"/>
      <c r="W17" s="29"/>
      <c r="X17" s="26"/>
      <c r="Y17" s="30"/>
      <c r="Z17" s="27"/>
      <c r="AA17" s="29"/>
      <c r="AB17" s="26"/>
      <c r="AC17" s="30"/>
      <c r="AD17" s="27"/>
      <c r="AE17" s="29"/>
      <c r="AF17" s="26"/>
      <c r="AG17" s="30"/>
      <c r="AH17" s="27"/>
      <c r="AI17" s="29"/>
      <c r="AJ17" s="26"/>
      <c r="AK17" s="30"/>
      <c r="AL17" s="27"/>
      <c r="AM17" s="29"/>
      <c r="AN17" s="26"/>
      <c r="AO17" s="30"/>
      <c r="AP17" s="27"/>
    </row>
    <row r="18" spans="1:42" ht="35.1" customHeight="1" x14ac:dyDescent="0.25">
      <c r="A18" s="23" t="e">
        <f>#REF!</f>
        <v>#REF!</v>
      </c>
      <c r="B18" s="25">
        <f t="shared" si="0"/>
        <v>0</v>
      </c>
      <c r="C18" s="29"/>
      <c r="D18" s="26"/>
      <c r="E18" s="30"/>
      <c r="F18" s="27"/>
      <c r="G18" s="29"/>
      <c r="H18" s="26"/>
      <c r="I18" s="30"/>
      <c r="J18" s="27"/>
      <c r="K18" s="29"/>
      <c r="L18" s="26"/>
      <c r="M18" s="30"/>
      <c r="N18" s="27"/>
      <c r="O18" s="29"/>
      <c r="P18" s="26"/>
      <c r="Q18" s="30"/>
      <c r="R18" s="27"/>
      <c r="S18" s="29"/>
      <c r="T18" s="26"/>
      <c r="U18" s="30"/>
      <c r="V18" s="27"/>
      <c r="W18" s="29"/>
      <c r="X18" s="26"/>
      <c r="Y18" s="30"/>
      <c r="Z18" s="27"/>
      <c r="AA18" s="29"/>
      <c r="AB18" s="26"/>
      <c r="AC18" s="30"/>
      <c r="AD18" s="27"/>
      <c r="AE18" s="29"/>
      <c r="AF18" s="26"/>
      <c r="AG18" s="30"/>
      <c r="AH18" s="27"/>
      <c r="AI18" s="29"/>
      <c r="AJ18" s="26"/>
      <c r="AK18" s="30"/>
      <c r="AL18" s="27"/>
      <c r="AM18" s="29"/>
      <c r="AN18" s="26"/>
      <c r="AO18" s="30"/>
      <c r="AP18" s="27"/>
    </row>
    <row r="19" spans="1:42" ht="35.1" customHeight="1" x14ac:dyDescent="0.25">
      <c r="A19" s="23" t="e">
        <f>#REF!</f>
        <v>#REF!</v>
      </c>
      <c r="B19" s="25">
        <f t="shared" si="0"/>
        <v>0</v>
      </c>
      <c r="C19" s="29"/>
      <c r="D19" s="26"/>
      <c r="E19" s="30"/>
      <c r="F19" s="27"/>
      <c r="G19" s="29"/>
      <c r="H19" s="26"/>
      <c r="I19" s="30"/>
      <c r="J19" s="27"/>
      <c r="K19" s="29"/>
      <c r="L19" s="26"/>
      <c r="M19" s="30"/>
      <c r="N19" s="27"/>
      <c r="O19" s="29"/>
      <c r="P19" s="26"/>
      <c r="Q19" s="30"/>
      <c r="R19" s="27"/>
      <c r="S19" s="29"/>
      <c r="T19" s="26"/>
      <c r="U19" s="30"/>
      <c r="V19" s="27"/>
      <c r="W19" s="29"/>
      <c r="X19" s="26"/>
      <c r="Y19" s="30"/>
      <c r="Z19" s="27"/>
      <c r="AA19" s="29"/>
      <c r="AB19" s="26"/>
      <c r="AC19" s="30"/>
      <c r="AD19" s="27"/>
      <c r="AE19" s="29"/>
      <c r="AF19" s="26"/>
      <c r="AG19" s="30"/>
      <c r="AH19" s="27"/>
      <c r="AI19" s="29"/>
      <c r="AJ19" s="26"/>
      <c r="AK19" s="30"/>
      <c r="AL19" s="27"/>
      <c r="AM19" s="29"/>
      <c r="AN19" s="26"/>
      <c r="AO19" s="30"/>
      <c r="AP19" s="27"/>
    </row>
    <row r="20" spans="1:42" ht="35.1" customHeight="1" x14ac:dyDescent="0.25">
      <c r="A20" s="23" t="e">
        <f>#REF!</f>
        <v>#REF!</v>
      </c>
      <c r="B20" s="25">
        <f t="shared" si="0"/>
        <v>0</v>
      </c>
      <c r="C20" s="29"/>
      <c r="D20" s="26"/>
      <c r="E20" s="30"/>
      <c r="F20" s="27"/>
      <c r="G20" s="29"/>
      <c r="H20" s="26"/>
      <c r="I20" s="30"/>
      <c r="J20" s="27"/>
      <c r="K20" s="29"/>
      <c r="L20" s="26"/>
      <c r="M20" s="30"/>
      <c r="N20" s="27"/>
      <c r="O20" s="29"/>
      <c r="P20" s="26"/>
      <c r="Q20" s="30"/>
      <c r="R20" s="27"/>
      <c r="S20" s="29"/>
      <c r="T20" s="26"/>
      <c r="U20" s="30"/>
      <c r="V20" s="27"/>
      <c r="W20" s="29"/>
      <c r="X20" s="26"/>
      <c r="Y20" s="30"/>
      <c r="Z20" s="27"/>
      <c r="AA20" s="29"/>
      <c r="AB20" s="26"/>
      <c r="AC20" s="30"/>
      <c r="AD20" s="27"/>
      <c r="AE20" s="29"/>
      <c r="AF20" s="26"/>
      <c r="AG20" s="30"/>
      <c r="AH20" s="27"/>
      <c r="AI20" s="29"/>
      <c r="AJ20" s="26"/>
      <c r="AK20" s="30"/>
      <c r="AL20" s="27"/>
      <c r="AM20" s="29"/>
      <c r="AN20" s="26"/>
      <c r="AO20" s="30"/>
      <c r="AP20" s="27"/>
    </row>
    <row r="21" spans="1:42" ht="35.1" customHeight="1" x14ac:dyDescent="0.25">
      <c r="A21" s="23" t="e">
        <f>#REF!</f>
        <v>#REF!</v>
      </c>
      <c r="B21" s="25">
        <f t="shared" si="0"/>
        <v>0</v>
      </c>
      <c r="C21" s="29"/>
      <c r="D21" s="26"/>
      <c r="E21" s="30"/>
      <c r="F21" s="27"/>
      <c r="G21" s="29"/>
      <c r="H21" s="26"/>
      <c r="I21" s="30"/>
      <c r="J21" s="27"/>
      <c r="K21" s="29"/>
      <c r="L21" s="26"/>
      <c r="M21" s="30"/>
      <c r="N21" s="27"/>
      <c r="O21" s="29"/>
      <c r="P21" s="26"/>
      <c r="Q21" s="30"/>
      <c r="R21" s="27"/>
      <c r="S21" s="29"/>
      <c r="T21" s="26"/>
      <c r="U21" s="30"/>
      <c r="V21" s="27"/>
      <c r="W21" s="29"/>
      <c r="X21" s="26"/>
      <c r="Y21" s="30"/>
      <c r="Z21" s="27"/>
      <c r="AA21" s="29"/>
      <c r="AB21" s="26"/>
      <c r="AC21" s="30"/>
      <c r="AD21" s="27"/>
      <c r="AE21" s="29"/>
      <c r="AF21" s="26"/>
      <c r="AG21" s="30"/>
      <c r="AH21" s="27"/>
      <c r="AI21" s="29"/>
      <c r="AJ21" s="26"/>
      <c r="AK21" s="30"/>
      <c r="AL21" s="27"/>
      <c r="AM21" s="29"/>
      <c r="AN21" s="26"/>
      <c r="AO21" s="30"/>
      <c r="AP21" s="27"/>
    </row>
    <row r="22" spans="1:42" ht="35.1" customHeight="1" x14ac:dyDescent="0.25">
      <c r="A22" s="23" t="e">
        <f>#REF!</f>
        <v>#REF!</v>
      </c>
      <c r="B22" s="25">
        <f t="shared" si="0"/>
        <v>0</v>
      </c>
      <c r="C22" s="29"/>
      <c r="D22" s="26"/>
      <c r="E22" s="30"/>
      <c r="F22" s="28"/>
      <c r="G22" s="29"/>
      <c r="H22" s="26"/>
      <c r="I22" s="30"/>
      <c r="J22" s="28"/>
      <c r="K22" s="24"/>
      <c r="L22" s="26"/>
      <c r="M22" s="30"/>
      <c r="N22" s="28"/>
      <c r="O22" s="24"/>
      <c r="P22" s="26"/>
      <c r="Q22" s="30"/>
      <c r="R22" s="28"/>
      <c r="S22" s="29"/>
      <c r="T22" s="26"/>
      <c r="U22" s="30"/>
      <c r="V22" s="28"/>
      <c r="W22" s="29"/>
      <c r="X22" s="26"/>
      <c r="Y22" s="30"/>
      <c r="Z22" s="28"/>
      <c r="AA22" s="29"/>
      <c r="AB22" s="26"/>
      <c r="AC22" s="30"/>
      <c r="AD22" s="28"/>
      <c r="AE22" s="24"/>
      <c r="AF22" s="26"/>
      <c r="AG22" s="30"/>
      <c r="AH22" s="28"/>
      <c r="AI22" s="29"/>
      <c r="AJ22" s="26"/>
      <c r="AK22" s="30"/>
      <c r="AL22" s="28"/>
      <c r="AM22" s="29"/>
      <c r="AN22" s="26"/>
      <c r="AO22" s="30"/>
      <c r="AP22" s="28"/>
    </row>
    <row r="23" spans="1:42" ht="24.95" customHeight="1" x14ac:dyDescent="0.25">
      <c r="F23" s="8"/>
    </row>
    <row r="24" spans="1:42" ht="24.95" customHeight="1" x14ac:dyDescent="0.25"/>
    <row r="25" spans="1:42" ht="24.95" customHeight="1" x14ac:dyDescent="0.25"/>
    <row r="26" spans="1:42" ht="24.95" customHeight="1" x14ac:dyDescent="0.25"/>
    <row r="27" spans="1:42" ht="24.95" customHeight="1" x14ac:dyDescent="0.25"/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workbookViewId="0">
      <selection activeCell="D2" sqref="D2"/>
    </sheetView>
  </sheetViews>
  <sheetFormatPr baseColWidth="10" defaultRowHeight="15" x14ac:dyDescent="0.25"/>
  <cols>
    <col min="1" max="1" width="18.7109375" style="379" bestFit="1" customWidth="1"/>
    <col min="2" max="2" width="11.42578125" style="379"/>
    <col min="3" max="3" width="21.7109375" style="379" bestFit="1" customWidth="1"/>
    <col min="4" max="7" width="11.42578125" style="379"/>
    <col min="8" max="8" width="21.7109375" style="379" bestFit="1" customWidth="1"/>
    <col min="9" max="16384" width="11.42578125" style="379"/>
  </cols>
  <sheetData>
    <row r="2" spans="1:8" x14ac:dyDescent="0.25">
      <c r="A2" s="379">
        <v>3</v>
      </c>
      <c r="B2" s="379">
        <f>A2/3</f>
        <v>1</v>
      </c>
      <c r="C2" s="379">
        <f>B2+1</f>
        <v>2</v>
      </c>
      <c r="D2" s="379">
        <f>C2*2</f>
        <v>4</v>
      </c>
      <c r="H2" s="379">
        <v>4</v>
      </c>
    </row>
    <row r="3" spans="1:8" x14ac:dyDescent="0.25">
      <c r="A3" s="379">
        <v>6</v>
      </c>
      <c r="B3" s="379">
        <f t="shared" ref="B3:B15" si="0">A3/3</f>
        <v>2</v>
      </c>
      <c r="C3" s="379">
        <f t="shared" ref="C3:C15" si="1">B3+1</f>
        <v>3</v>
      </c>
      <c r="D3" s="379">
        <f t="shared" ref="D3:D15" si="2">C3*2</f>
        <v>6</v>
      </c>
      <c r="H3" s="379">
        <v>6</v>
      </c>
    </row>
    <row r="4" spans="1:8" x14ac:dyDescent="0.25">
      <c r="A4" s="379">
        <v>9</v>
      </c>
      <c r="B4" s="379">
        <f t="shared" si="0"/>
        <v>3</v>
      </c>
      <c r="C4" s="379">
        <f t="shared" si="1"/>
        <v>4</v>
      </c>
      <c r="D4" s="379">
        <f t="shared" si="2"/>
        <v>8</v>
      </c>
      <c r="H4" s="379">
        <v>8</v>
      </c>
    </row>
    <row r="5" spans="1:8" x14ac:dyDescent="0.25">
      <c r="A5" s="379">
        <v>12</v>
      </c>
      <c r="B5" s="379">
        <f t="shared" si="0"/>
        <v>4</v>
      </c>
      <c r="C5" s="379">
        <f t="shared" si="1"/>
        <v>5</v>
      </c>
      <c r="D5" s="379">
        <f t="shared" si="2"/>
        <v>10</v>
      </c>
      <c r="H5" s="379">
        <v>10</v>
      </c>
    </row>
    <row r="6" spans="1:8" x14ac:dyDescent="0.25">
      <c r="A6" s="379">
        <v>15</v>
      </c>
      <c r="B6" s="379">
        <f t="shared" si="0"/>
        <v>5</v>
      </c>
      <c r="C6" s="379">
        <f t="shared" si="1"/>
        <v>6</v>
      </c>
      <c r="D6" s="379">
        <f t="shared" si="2"/>
        <v>12</v>
      </c>
      <c r="H6" s="379">
        <v>12</v>
      </c>
    </row>
    <row r="7" spans="1:8" x14ac:dyDescent="0.25">
      <c r="A7" s="379">
        <v>18</v>
      </c>
      <c r="B7" s="379">
        <f t="shared" si="0"/>
        <v>6</v>
      </c>
      <c r="C7" s="379">
        <f t="shared" si="1"/>
        <v>7</v>
      </c>
      <c r="D7" s="379">
        <f t="shared" si="2"/>
        <v>14</v>
      </c>
      <c r="H7" s="379">
        <v>14</v>
      </c>
    </row>
    <row r="8" spans="1:8" x14ac:dyDescent="0.25">
      <c r="A8" s="379">
        <v>21</v>
      </c>
      <c r="B8" s="379">
        <f t="shared" si="0"/>
        <v>7</v>
      </c>
      <c r="C8" s="379">
        <f t="shared" si="1"/>
        <v>8</v>
      </c>
      <c r="D8" s="379">
        <f t="shared" si="2"/>
        <v>16</v>
      </c>
      <c r="H8" s="379">
        <v>16</v>
      </c>
    </row>
    <row r="9" spans="1:8" x14ac:dyDescent="0.25">
      <c r="A9" s="379">
        <v>24</v>
      </c>
      <c r="B9" s="379">
        <f t="shared" si="0"/>
        <v>8</v>
      </c>
      <c r="C9" s="379">
        <f t="shared" si="1"/>
        <v>9</v>
      </c>
      <c r="D9" s="379">
        <f t="shared" si="2"/>
        <v>18</v>
      </c>
      <c r="H9" s="379">
        <v>18</v>
      </c>
    </row>
    <row r="10" spans="1:8" x14ac:dyDescent="0.25">
      <c r="A10" s="379">
        <v>27</v>
      </c>
      <c r="B10" s="379">
        <f t="shared" si="0"/>
        <v>9</v>
      </c>
      <c r="C10" s="379">
        <f t="shared" si="1"/>
        <v>10</v>
      </c>
      <c r="D10" s="379">
        <f t="shared" si="2"/>
        <v>20</v>
      </c>
      <c r="H10" s="379">
        <v>20</v>
      </c>
    </row>
    <row r="11" spans="1:8" x14ac:dyDescent="0.25">
      <c r="A11" s="379">
        <v>30</v>
      </c>
      <c r="B11" s="379">
        <f t="shared" si="0"/>
        <v>10</v>
      </c>
      <c r="C11" s="379">
        <f t="shared" si="1"/>
        <v>11</v>
      </c>
      <c r="D11" s="379">
        <f t="shared" si="2"/>
        <v>22</v>
      </c>
      <c r="H11" s="379">
        <v>22</v>
      </c>
    </row>
    <row r="12" spans="1:8" x14ac:dyDescent="0.25">
      <c r="A12" s="379">
        <v>33</v>
      </c>
      <c r="B12" s="379">
        <f t="shared" si="0"/>
        <v>11</v>
      </c>
      <c r="C12" s="379">
        <f t="shared" si="1"/>
        <v>12</v>
      </c>
      <c r="D12" s="379">
        <f t="shared" si="2"/>
        <v>24</v>
      </c>
      <c r="H12" s="379">
        <v>24</v>
      </c>
    </row>
    <row r="13" spans="1:8" x14ac:dyDescent="0.25">
      <c r="A13" s="379">
        <v>36</v>
      </c>
      <c r="B13" s="379">
        <f t="shared" si="0"/>
        <v>12</v>
      </c>
      <c r="C13" s="379">
        <f t="shared" si="1"/>
        <v>13</v>
      </c>
      <c r="D13" s="379">
        <f t="shared" si="2"/>
        <v>26</v>
      </c>
      <c r="H13" s="379">
        <v>26</v>
      </c>
    </row>
    <row r="14" spans="1:8" x14ac:dyDescent="0.25">
      <c r="A14" s="379">
        <v>39</v>
      </c>
      <c r="B14" s="379">
        <f t="shared" si="0"/>
        <v>13</v>
      </c>
      <c r="C14" s="379">
        <f t="shared" si="1"/>
        <v>14</v>
      </c>
      <c r="D14" s="379">
        <f t="shared" si="2"/>
        <v>28</v>
      </c>
      <c r="H14" s="379">
        <v>28</v>
      </c>
    </row>
    <row r="15" spans="1:8" x14ac:dyDescent="0.25">
      <c r="A15" s="379">
        <v>42</v>
      </c>
      <c r="B15" s="379">
        <f t="shared" si="0"/>
        <v>14</v>
      </c>
      <c r="C15" s="379">
        <f t="shared" si="1"/>
        <v>15</v>
      </c>
      <c r="D15" s="379">
        <f t="shared" si="2"/>
        <v>30</v>
      </c>
      <c r="H15" s="379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FAM 2014 - cycle 3</vt:lpstr>
      <vt:lpstr>Cycle 3 2014</vt:lpstr>
      <vt:lpstr>Récup fériés</vt:lpstr>
      <vt:lpstr>Feuil1</vt:lpstr>
      <vt:lpstr>'FAM 2014 - cycle 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PC4</dc:creator>
  <cp:lastModifiedBy>lacy</cp:lastModifiedBy>
  <cp:lastPrinted>2014-03-26T10:13:18Z</cp:lastPrinted>
  <dcterms:created xsi:type="dcterms:W3CDTF">2012-10-09T14:05:01Z</dcterms:created>
  <dcterms:modified xsi:type="dcterms:W3CDTF">2014-04-06T05:26:51Z</dcterms:modified>
</cp:coreProperties>
</file>