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21315" windowHeight="9465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[1]calend!$B$2:$B$51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>#REF!</definedName>
    <definedName name="dat_j">[1]Jour!$N$10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>[1]Rappels!#REF!</definedName>
    <definedName name="données">[2]DecalerSomme5!$B$8:$C$19</definedName>
    <definedName name="données_facture">#REF!,#REF!,#REF!,#REF!</definedName>
    <definedName name="Duree">OFFSET(#REF!,1,0,MATCH("zz",#REF!)-1)</definedName>
    <definedName name="EQ_j">[1]calend!$A$23</definedName>
    <definedName name="feries">[1]calend!$N$2:$AC$2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>#REF!</definedName>
    <definedName name="h_fin">[1]Jour!$N$8</definedName>
    <definedName name="h_fin1">[1]calend!$G$6</definedName>
    <definedName name="h_fin2">[1]calend!$G$13</definedName>
    <definedName name="h_finS">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>OFFSET(#REF!,1,0,MATCH("zz",#REF!)-1)</definedName>
    <definedName name="hre">[1]calend!$G$17</definedName>
    <definedName name="hres_J">#REF!</definedName>
    <definedName name="hres_S">#REF!</definedName>
    <definedName name="hres_totales">[1]calend!$AE$2:$AE$96</definedName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>#REF!</definedName>
    <definedName name="MaBd">OFFSET([2]TCDDynamique!$A$1,0,0,COUNTA([2]TCDDynamique!$A$1:$A$65536),6)</definedName>
    <definedName name="mJ">[1]Jour!#REF!</definedName>
    <definedName name="mM">#REF!</definedName>
    <definedName name="mmJ">[1]Jour!#REF!</definedName>
    <definedName name="mois">[1]calend!$A$2:$A$13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>#REF!</definedName>
    <definedName name="NListe">[3]Liste!$B$2:$S$22</definedName>
    <definedName name="no_facture">#REF!</definedName>
    <definedName name="num_jour">[1]calend!$A$26:$A$30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>#REF!</definedName>
    <definedName name="puissance">[2]Elec!$A$3:$A$33</definedName>
    <definedName name="rv_J">#REF!</definedName>
    <definedName name="rv_S">#REF!</definedName>
    <definedName name="section">[2]Elec!$B$2:$Q$2</definedName>
    <definedName name="site">#REF!</definedName>
    <definedName name="style">[1]calend!$F$25:$F$26</definedName>
    <definedName name="taches_J">#REF!</definedName>
    <definedName name="taches_M">#REF!</definedName>
    <definedName name="taches_S">#REF!</definedName>
    <definedName name="titres">[3]Liste!$A$2:$A$22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>#REF!</definedName>
    <definedName name="yS">#REF!</definedName>
    <definedName name="ZCdeb">[1]Jour!$N$4</definedName>
    <definedName name="ZCdebS">#REF!</definedName>
    <definedName name="ZCfin">[1]Jour!$N$5</definedName>
    <definedName name="ZCfinS">#REF!</definedName>
    <definedName name="ZCint">[1]Jour!$N$6</definedName>
    <definedName name="ZCintS">#REF!</definedName>
    <definedName name="ZCjour">[1]Jour!#REF!</definedName>
  </definedNames>
  <calcPr calcId="145621"/>
  <fileRecoveryPr repairLoad="1"/>
</workbook>
</file>

<file path=xl/calcChain.xml><?xml version="1.0" encoding="utf-8"?>
<calcChain xmlns="http://schemas.openxmlformats.org/spreadsheetml/2006/main">
  <c r="K24" i="1" l="1"/>
  <c r="H24" i="1"/>
  <c r="E24" i="1"/>
  <c r="K23" i="1"/>
  <c r="H23" i="1"/>
  <c r="E23" i="1"/>
  <c r="K22" i="1"/>
  <c r="H22" i="1"/>
  <c r="E22" i="1"/>
  <c r="K21" i="1"/>
  <c r="H21" i="1"/>
  <c r="E21" i="1"/>
  <c r="K20" i="1"/>
  <c r="H20" i="1"/>
  <c r="E20" i="1"/>
  <c r="K19" i="1"/>
  <c r="H19" i="1"/>
  <c r="E19" i="1"/>
  <c r="K18" i="1"/>
  <c r="H18" i="1"/>
  <c r="E18" i="1"/>
  <c r="K17" i="1"/>
  <c r="H17" i="1"/>
  <c r="E17" i="1"/>
  <c r="K16" i="1"/>
  <c r="H16" i="1"/>
  <c r="E16" i="1"/>
  <c r="K15" i="1"/>
  <c r="H15" i="1"/>
  <c r="E15" i="1"/>
  <c r="K14" i="1"/>
  <c r="H14" i="1"/>
  <c r="E14" i="1"/>
  <c r="K13" i="1"/>
  <c r="H13" i="1"/>
  <c r="E13" i="1"/>
  <c r="K12" i="1"/>
  <c r="H12" i="1"/>
  <c r="E12" i="1"/>
  <c r="K11" i="1"/>
  <c r="H11" i="1"/>
  <c r="E11" i="1"/>
  <c r="K10" i="1"/>
  <c r="H10" i="1"/>
  <c r="E10" i="1"/>
  <c r="K9" i="1"/>
  <c r="H9" i="1"/>
  <c r="E9" i="1"/>
  <c r="K8" i="1"/>
  <c r="H8" i="1"/>
  <c r="E8" i="1"/>
  <c r="K7" i="1"/>
  <c r="H7" i="1"/>
  <c r="E7" i="1"/>
  <c r="K6" i="1"/>
  <c r="H6" i="1"/>
  <c r="E6" i="1"/>
  <c r="L3" i="1"/>
  <c r="J27" i="1" l="1"/>
  <c r="G29" i="1"/>
  <c r="E29" i="1"/>
  <c r="K29" i="1"/>
  <c r="J28" i="1"/>
  <c r="H26" i="1"/>
  <c r="D28" i="1"/>
  <c r="D26" i="1"/>
  <c r="H27" i="1"/>
  <c r="E26" i="1"/>
  <c r="J26" i="1"/>
  <c r="E27" i="1"/>
  <c r="K27" i="1"/>
  <c r="H28" i="1"/>
  <c r="E28" i="1"/>
  <c r="K28" i="1"/>
  <c r="D29" i="1"/>
  <c r="J29" i="1"/>
  <c r="H29" i="1"/>
  <c r="G28" i="1"/>
  <c r="G27" i="1"/>
  <c r="D27" i="1"/>
  <c r="K25" i="1"/>
  <c r="J25" i="1" s="1"/>
  <c r="K26" i="1"/>
  <c r="G26" i="1"/>
  <c r="H25" i="1"/>
  <c r="G25" i="1" s="1"/>
  <c r="E25" i="1"/>
  <c r="D25" i="1" s="1"/>
</calcChain>
</file>

<file path=xl/sharedStrings.xml><?xml version="1.0" encoding="utf-8"?>
<sst xmlns="http://schemas.openxmlformats.org/spreadsheetml/2006/main" count="113" uniqueCount="73">
  <si>
    <t>A</t>
  </si>
  <si>
    <t>B</t>
  </si>
  <si>
    <t>C</t>
  </si>
  <si>
    <t>D</t>
  </si>
  <si>
    <t>Poids total théorique à atteindre=10000</t>
  </si>
  <si>
    <t>=somme E6:E24 qui doi etre egale à+/-10% du total théorique</t>
  </si>
  <si>
    <t>Poids total théorique à atteindre=15000</t>
  </si>
  <si>
    <t>=somme H6:H24 qui doi etre egale à+/-10% du total théorique</t>
  </si>
  <si>
    <t>Poids total théorique à atteindre=25000</t>
  </si>
  <si>
    <t>=somme N6:N24 qui doi etre egale à+/-10% du total théorique</t>
  </si>
  <si>
    <t>N° composants</t>
  </si>
  <si>
    <t>Poids composant/1 unité</t>
  </si>
  <si>
    <t>Nombre d'unités</t>
  </si>
  <si>
    <t>poids total composant</t>
  </si>
  <si>
    <t>A1</t>
  </si>
  <si>
    <t>B1</t>
  </si>
  <si>
    <t>C1</t>
  </si>
  <si>
    <t>D1</t>
  </si>
  <si>
    <t>A2</t>
  </si>
  <si>
    <t>B2</t>
  </si>
  <si>
    <t>C2</t>
  </si>
  <si>
    <t>D2</t>
  </si>
  <si>
    <t>A5</t>
  </si>
  <si>
    <t>A3</t>
  </si>
  <si>
    <t>B3</t>
  </si>
  <si>
    <t>C3</t>
  </si>
  <si>
    <t>D3</t>
  </si>
  <si>
    <t>A9</t>
  </si>
  <si>
    <t>A4</t>
  </si>
  <si>
    <t>B4</t>
  </si>
  <si>
    <t>C4</t>
  </si>
  <si>
    <t>D4</t>
  </si>
  <si>
    <t>A12</t>
  </si>
  <si>
    <t>B5</t>
  </si>
  <si>
    <t>C5</t>
  </si>
  <si>
    <t>D5</t>
  </si>
  <si>
    <t>A6</t>
  </si>
  <si>
    <t>B6</t>
  </si>
  <si>
    <t>C6</t>
  </si>
  <si>
    <t>D6</t>
  </si>
  <si>
    <t>A7</t>
  </si>
  <si>
    <t>B7</t>
  </si>
  <si>
    <t>C7</t>
  </si>
  <si>
    <t>D7</t>
  </si>
  <si>
    <t>B8</t>
  </si>
  <si>
    <t>A8</t>
  </si>
  <si>
    <t>D8</t>
  </si>
  <si>
    <t>B11</t>
  </si>
  <si>
    <t>B9</t>
  </si>
  <si>
    <t>D9</t>
  </si>
  <si>
    <t>B15</t>
  </si>
  <si>
    <t>A10</t>
  </si>
  <si>
    <t>B10</t>
  </si>
  <si>
    <t>D10</t>
  </si>
  <si>
    <t>B18</t>
  </si>
  <si>
    <t>A11</t>
  </si>
  <si>
    <t>D11</t>
  </si>
  <si>
    <t>B20</t>
  </si>
  <si>
    <t>B12</t>
  </si>
  <si>
    <t>D12</t>
  </si>
  <si>
    <t>A13</t>
  </si>
  <si>
    <t>B13</t>
  </si>
  <si>
    <t>D13</t>
  </si>
  <si>
    <t>B14</t>
  </si>
  <si>
    <t>D14</t>
  </si>
  <si>
    <t>D15</t>
  </si>
  <si>
    <t>B16</t>
  </si>
  <si>
    <t>D16</t>
  </si>
  <si>
    <t>B17</t>
  </si>
  <si>
    <t>D17</t>
  </si>
  <si>
    <t>B19</t>
  </si>
  <si>
    <t>B21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</si>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</sst>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\ [$€]_-;\-* #,##0.00\ [$€]_-;_-* &quot;-&quot;??\ [$€]_-;_-@_-"/>
    <numFmt numFmtId="165" formatCode="#.##0\.00"/>
    <numFmt numFmtId="166" formatCode="#\.00"/>
    <numFmt numFmtId="167" formatCode="\$#\.00"/>
    <numFmt numFmtId="168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Times New Roman"/>
      <family val="1"/>
    </font>
    <font>
      <b/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9" fillId="0" borderId="0"/>
    <xf numFmtId="0" fontId="9" fillId="0" borderId="0">
      <alignment vertical="center"/>
      <protection locked="0"/>
    </xf>
    <xf numFmtId="0" fontId="10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164" fontId="9" fillId="0" borderId="0" applyFont="0" applyFill="0" applyBorder="0" applyAlignment="0" applyProtection="0"/>
    <xf numFmtId="165" fontId="10" fillId="0" borderId="0">
      <protection locked="0"/>
    </xf>
    <xf numFmtId="166" fontId="10" fillId="0" borderId="0"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7" fontId="10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" fillId="0" borderId="0"/>
    <xf numFmtId="0" fontId="16" fillId="0" borderId="0"/>
    <xf numFmtId="0" fontId="17" fillId="0" borderId="0"/>
    <xf numFmtId="0" fontId="18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0" fillId="10" borderId="0" applyNumberFormat="0" applyAlignment="0" applyProtection="0"/>
    <xf numFmtId="0" fontId="9" fillId="11" borderId="0"/>
    <xf numFmtId="9" fontId="1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9" fontId="3" fillId="2" borderId="0" xfId="0" applyNumberFormat="1" applyFont="1" applyFill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9" fontId="4" fillId="2" borderId="2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6" borderId="1" xfId="0" applyFont="1" applyFill="1" applyBorder="1" applyAlignment="1">
      <alignment horizontal="right" vertical="center"/>
    </xf>
    <xf numFmtId="0" fontId="6" fillId="7" borderId="2" xfId="0" quotePrefix="1" applyFont="1" applyFill="1" applyBorder="1" applyAlignment="1">
      <alignment horizontal="center" vertical="center" wrapText="1"/>
    </xf>
    <xf numFmtId="0" fontId="6" fillId="8" borderId="2" xfId="0" quotePrefix="1" applyFont="1" applyFill="1" applyBorder="1" applyAlignment="1">
      <alignment horizontal="center" vertical="center" wrapText="1"/>
    </xf>
    <xf numFmtId="0" fontId="6" fillId="9" borderId="2" xfId="0" quotePrefix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2" fillId="0" borderId="11" xfId="0" applyFont="1" applyBorder="1"/>
    <xf numFmtId="0" fontId="2" fillId="0" borderId="0" xfId="0" applyFont="1" applyBorder="1"/>
    <xf numFmtId="0" fontId="2" fillId="0" borderId="12" xfId="0" applyFont="1" applyBorder="1"/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6" borderId="23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0" borderId="26" xfId="0" applyFont="1" applyBorder="1"/>
    <xf numFmtId="0" fontId="2" fillId="0" borderId="27" xfId="0" applyFont="1" applyBorder="1"/>
    <xf numFmtId="0" fontId="2" fillId="0" borderId="28" xfId="0" applyFont="1" applyBorder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7" fillId="3" borderId="14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68" fontId="21" fillId="0" borderId="0" xfId="42" applyNumberFormat="1" applyFont="1" applyFill="1" applyAlignment="1">
      <alignment horizontal="center" vertical="center"/>
    </xf>
    <xf numFmtId="168" fontId="21" fillId="7" borderId="0" xfId="42" applyNumberFormat="1" applyFont="1" applyFill="1" applyAlignment="1">
      <alignment horizontal="center"/>
    </xf>
    <xf numFmtId="168" fontId="21" fillId="8" borderId="0" xfId="42" applyNumberFormat="1" applyFont="1" applyFill="1" applyAlignment="1">
      <alignment horizontal="center"/>
    </xf>
    <xf numFmtId="168" fontId="21" fillId="9" borderId="0" xfId="42" applyNumberFormat="1" applyFont="1" applyFill="1" applyAlignment="1">
      <alignment horizontal="center"/>
    </xf>
    <xf numFmtId="0" fontId="2" fillId="0" borderId="0" xfId="0" applyFont="1" applyAlignment="1"/>
    <xf numFmtId="0" fontId="21" fillId="0" borderId="0" xfId="0" applyFont="1" applyFill="1" applyAlignment="1">
      <alignment horizontal="center"/>
    </xf>
    <xf numFmtId="0" fontId="21" fillId="0" borderId="0" xfId="0" applyFont="1" applyAlignment="1">
      <alignment horizontal="center"/>
    </xf>
    <xf numFmtId="3" fontId="21" fillId="7" borderId="0" xfId="0" applyNumberFormat="1" applyFont="1" applyFill="1" applyAlignment="1">
      <alignment horizontal="center"/>
    </xf>
    <xf numFmtId="3" fontId="21" fillId="8" borderId="0" xfId="0" applyNumberFormat="1" applyFont="1" applyFill="1" applyAlignment="1">
      <alignment horizontal="center"/>
    </xf>
    <xf numFmtId="3" fontId="21" fillId="9" borderId="0" xfId="0" applyNumberFormat="1" applyFont="1" applyFill="1" applyAlignment="1">
      <alignment horizontal="center"/>
    </xf>
    <xf numFmtId="3" fontId="21" fillId="7" borderId="0" xfId="42" applyNumberFormat="1" applyFont="1" applyFill="1" applyAlignment="1">
      <alignment horizontal="right"/>
    </xf>
    <xf numFmtId="3" fontId="21" fillId="8" borderId="0" xfId="0" applyNumberFormat="1" applyFont="1" applyFill="1" applyAlignment="1">
      <alignment horizontal="right"/>
    </xf>
    <xf numFmtId="3" fontId="21" fillId="9" borderId="0" xfId="0" applyNumberFormat="1" applyFont="1" applyFill="1" applyAlignment="1">
      <alignment horizontal="right"/>
    </xf>
    <xf numFmtId="0" fontId="2" fillId="6" borderId="20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2" xfId="0" applyFont="1" applyFill="1" applyBorder="1" applyAlignment="1">
      <alignment horizontal="center" vertical="center"/>
    </xf>
    <xf numFmtId="3" fontId="5" fillId="7" borderId="3" xfId="0" applyNumberFormat="1" applyFont="1" applyFill="1" applyBorder="1" applyAlignment="1">
      <alignment horizontal="center" vertical="center" wrapText="1"/>
    </xf>
    <xf numFmtId="3" fontId="5" fillId="7" borderId="4" xfId="0" applyNumberFormat="1" applyFont="1" applyFill="1" applyBorder="1" applyAlignment="1">
      <alignment horizontal="center" vertical="center" wrapText="1"/>
    </xf>
    <xf numFmtId="3" fontId="5" fillId="8" borderId="3" xfId="0" applyNumberFormat="1" applyFont="1" applyFill="1" applyBorder="1" applyAlignment="1">
      <alignment horizontal="center" vertical="center" wrapText="1"/>
    </xf>
    <xf numFmtId="3" fontId="5" fillId="8" borderId="4" xfId="0" applyNumberFormat="1" applyFont="1" applyFill="1" applyBorder="1" applyAlignment="1">
      <alignment horizontal="center" vertical="center" wrapText="1"/>
    </xf>
    <xf numFmtId="3" fontId="5" fillId="9" borderId="3" xfId="0" applyNumberFormat="1" applyFont="1" applyFill="1" applyBorder="1" applyAlignment="1">
      <alignment horizontal="center" vertical="center" wrapText="1"/>
    </xf>
    <xf numFmtId="3" fontId="5" fillId="9" borderId="4" xfId="0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</cellXfs>
  <cellStyles count="43">
    <cellStyle name="0,0_x000d__x000a_NA_x000d__x000a_" xfId="1"/>
    <cellStyle name="Arial" xfId="2"/>
    <cellStyle name="Date" xfId="3"/>
    <cellStyle name="En-tete1" xfId="4"/>
    <cellStyle name="En-tete2" xfId="5"/>
    <cellStyle name="Euro" xfId="6"/>
    <cellStyle name="Financier" xfId="7"/>
    <cellStyle name="Fixe" xfId="8"/>
    <cellStyle name="Lien hypertexte 2" xfId="9"/>
    <cellStyle name="Lien hypertexte 3" xfId="10"/>
    <cellStyle name="Lien hypertexte 4" xfId="11"/>
    <cellStyle name="Lien hypertexte 5" xfId="12"/>
    <cellStyle name="Milliers 2" xfId="13"/>
    <cellStyle name="Milliers 3" xfId="14"/>
    <cellStyle name="Monetaire" xfId="15"/>
    <cellStyle name="Monétaire 2" xfId="16"/>
    <cellStyle name="Monétaire 3" xfId="17"/>
    <cellStyle name="Normal" xfId="0" builtinId="0"/>
    <cellStyle name="Normal 10" xfId="18"/>
    <cellStyle name="Normal 11" xfId="19"/>
    <cellStyle name="Normal 12" xfId="20"/>
    <cellStyle name="Normal 13" xfId="21"/>
    <cellStyle name="Normal 14" xfId="22"/>
    <cellStyle name="Normal 15" xfId="23"/>
    <cellStyle name="Normal 16" xfId="24"/>
    <cellStyle name="Normal 17" xfId="25"/>
    <cellStyle name="Normal 18" xfId="26"/>
    <cellStyle name="Normal 19" xfId="27"/>
    <cellStyle name="Normal 2" xfId="28"/>
    <cellStyle name="Normal 2 2" xfId="29"/>
    <cellStyle name="Normal 20" xfId="30"/>
    <cellStyle name="Normal 3" xfId="31"/>
    <cellStyle name="Normal 4" xfId="32"/>
    <cellStyle name="Normal 5" xfId="33"/>
    <cellStyle name="Normal 6" xfId="34"/>
    <cellStyle name="Normal 7" xfId="35"/>
    <cellStyle name="Normal 8" xfId="36"/>
    <cellStyle name="Normal 9" xfId="37"/>
    <cellStyle name="Pourcentage" xfId="42" builtinId="5"/>
    <cellStyle name="Pourcentage 2" xfId="38"/>
    <cellStyle name="Pourcentage 3" xfId="39"/>
    <cellStyle name="Titre 2 2" xfId="40"/>
    <cellStyle name="YELLOW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47624</xdr:colOff>
      <xdr:row>0</xdr:row>
      <xdr:rowOff>66675</xdr:rowOff>
    </xdr:from>
    <xdr:to>
      <xdr:col>3</xdr:col>
      <xdr:colOff>333375</xdr:colOff>
      <xdr:row>1</xdr:row>
      <xdr:rowOff>381000</xdr:rowOff>
    </xdr:to>
    <xdr:sp macro="" textlink="">
      <xdr:nvSpPr>
        <xdr:cNvPr id="2" name="ZoneTexte 1"/>
        <xdr:cNvSpPr txBox="1"/>
      </xdr:nvSpPr>
      <xdr:spPr>
        <a:xfrm>
          <a:off x="47624" y="66675"/>
          <a:ext cx="1543051" cy="476250"/>
        </a:xfrm>
        <a:prstGeom prst="rect">
          <a:avLst/>
        </a:prstGeom>
        <a:gradFill>
          <a:gsLst>
            <a:gs pos="0">
              <a:schemeClr val="tx2">
                <a:lumMod val="60000"/>
                <a:lumOff val="4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Repartition aleatoire sans doublons des composants A,B,C,D</a:t>
          </a:r>
          <a:endParaRPr lang="fr-FR" sz="9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104775</xdr:colOff>
      <xdr:row>2</xdr:row>
      <xdr:rowOff>114300</xdr:rowOff>
    </xdr:from>
    <xdr:to>
      <xdr:col>1</xdr:col>
      <xdr:colOff>0</xdr:colOff>
      <xdr:row>6</xdr:row>
      <xdr:rowOff>47625</xdr:rowOff>
    </xdr:to>
    <xdr:cxnSp macro="">
      <xdr:nvCxnSpPr>
        <xdr:cNvPr id="3" name="Connecteur droit avec flèche 2"/>
        <xdr:cNvCxnSpPr/>
      </xdr:nvCxnSpPr>
      <xdr:spPr>
        <a:xfrm>
          <a:off x="104775" y="447675"/>
          <a:ext cx="171450" cy="1562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180975</xdr:colOff>
      <xdr:row>2</xdr:row>
      <xdr:rowOff>114300</xdr:rowOff>
    </xdr:from>
    <xdr:to>
      <xdr:col>1</xdr:col>
      <xdr:colOff>0</xdr:colOff>
      <xdr:row>12</xdr:row>
      <xdr:rowOff>47625</xdr:rowOff>
    </xdr:to>
    <xdr:cxnSp macro="">
      <xdr:nvCxnSpPr>
        <xdr:cNvPr id="4" name="Connecteur droit avec flèche 3"/>
        <xdr:cNvCxnSpPr/>
      </xdr:nvCxnSpPr>
      <xdr:spPr>
        <a:xfrm>
          <a:off x="180975" y="447675"/>
          <a:ext cx="95250" cy="255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219075</xdr:colOff>
      <xdr:row>2</xdr:row>
      <xdr:rowOff>38100</xdr:rowOff>
    </xdr:from>
    <xdr:to>
      <xdr:col>1</xdr:col>
      <xdr:colOff>0</xdr:colOff>
      <xdr:row>17</xdr:row>
      <xdr:rowOff>133350</xdr:rowOff>
    </xdr:to>
    <xdr:cxnSp macro="">
      <xdr:nvCxnSpPr>
        <xdr:cNvPr id="5" name="Connecteur droit avec flèche 4"/>
        <xdr:cNvCxnSpPr/>
      </xdr:nvCxnSpPr>
      <xdr:spPr>
        <a:xfrm>
          <a:off x="219075" y="371475"/>
          <a:ext cx="57150" cy="3543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247650</xdr:colOff>
      <xdr:row>2</xdr:row>
      <xdr:rowOff>104775</xdr:rowOff>
    </xdr:from>
    <xdr:to>
      <xdr:col>1</xdr:col>
      <xdr:colOff>0</xdr:colOff>
      <xdr:row>21</xdr:row>
      <xdr:rowOff>19050</xdr:rowOff>
    </xdr:to>
    <xdr:cxnSp macro="">
      <xdr:nvCxnSpPr>
        <xdr:cNvPr id="6" name="Connecteur droit avec flèche 5"/>
        <xdr:cNvCxnSpPr/>
      </xdr:nvCxnSpPr>
      <xdr:spPr>
        <a:xfrm>
          <a:off x="247650" y="438150"/>
          <a:ext cx="28575" cy="4029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352425</xdr:colOff>
      <xdr:row>0</xdr:row>
      <xdr:rowOff>95250</xdr:rowOff>
    </xdr:from>
    <xdr:to>
      <xdr:col>11</xdr:col>
      <xdr:colOff>123825</xdr:colOff>
      <xdr:row>1</xdr:row>
      <xdr:rowOff>342900</xdr:rowOff>
    </xdr:to>
    <xdr:sp macro="" textlink="">
      <xdr:nvSpPr>
        <xdr:cNvPr id="7" name="ZoneTexte 6"/>
        <xdr:cNvSpPr txBox="1"/>
      </xdr:nvSpPr>
      <xdr:spPr>
        <a:xfrm>
          <a:off x="5591175" y="95250"/>
          <a:ext cx="1266825" cy="4095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H3=somme de J3+L3+N3+P3</a:t>
          </a:r>
        </a:p>
      </xdr:txBody>
    </xdr:sp>
    <xdr:clientData/>
  </xdr:twoCellAnchor>
  <xdr:twoCellAnchor>
    <xdr:from>
      <xdr:col>10</xdr:col>
      <xdr:colOff>476250</xdr:colOff>
      <xdr:row>0</xdr:row>
      <xdr:rowOff>95250</xdr:rowOff>
    </xdr:from>
    <xdr:to>
      <xdr:col>13</xdr:col>
      <xdr:colOff>304800</xdr:colOff>
      <xdr:row>2</xdr:row>
      <xdr:rowOff>38100</xdr:rowOff>
    </xdr:to>
    <xdr:cxnSp macro="">
      <xdr:nvCxnSpPr>
        <xdr:cNvPr id="8" name="Connecteur droit avec flèche 7"/>
        <xdr:cNvCxnSpPr/>
      </xdr:nvCxnSpPr>
      <xdr:spPr>
        <a:xfrm>
          <a:off x="6210300" y="95250"/>
          <a:ext cx="167640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466725</xdr:colOff>
      <xdr:row>0</xdr:row>
      <xdr:rowOff>114300</xdr:rowOff>
    </xdr:from>
    <xdr:to>
      <xdr:col>15</xdr:col>
      <xdr:colOff>342900</xdr:colOff>
      <xdr:row>2</xdr:row>
      <xdr:rowOff>57150</xdr:rowOff>
    </xdr:to>
    <xdr:cxnSp macro="">
      <xdr:nvCxnSpPr>
        <xdr:cNvPr id="9" name="Connecteur droit avec flèche 8"/>
        <xdr:cNvCxnSpPr/>
      </xdr:nvCxnSpPr>
      <xdr:spPr>
        <a:xfrm>
          <a:off x="6200775" y="114300"/>
          <a:ext cx="2714625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428625</xdr:colOff>
      <xdr:row>0</xdr:row>
      <xdr:rowOff>142875</xdr:rowOff>
    </xdr:from>
    <xdr:to>
      <xdr:col>17</xdr:col>
      <xdr:colOff>352425</xdr:colOff>
      <xdr:row>2</xdr:row>
      <xdr:rowOff>66675</xdr:rowOff>
    </xdr:to>
    <xdr:cxnSp macro="">
      <xdr:nvCxnSpPr>
        <xdr:cNvPr id="10" name="Connecteur droit avec flèche 9"/>
        <xdr:cNvCxnSpPr/>
      </xdr:nvCxnSpPr>
      <xdr:spPr>
        <a:xfrm>
          <a:off x="6162675" y="142875"/>
          <a:ext cx="3752850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409575</xdr:colOff>
      <xdr:row>0</xdr:row>
      <xdr:rowOff>142875</xdr:rowOff>
    </xdr:from>
    <xdr:to>
      <xdr:col>19</xdr:col>
      <xdr:colOff>266700</xdr:colOff>
      <xdr:row>2</xdr:row>
      <xdr:rowOff>66675</xdr:rowOff>
    </xdr:to>
    <xdr:cxnSp macro="">
      <xdr:nvCxnSpPr>
        <xdr:cNvPr id="11" name="Connecteur droit avec flèche 10"/>
        <xdr:cNvCxnSpPr/>
      </xdr:nvCxnSpPr>
      <xdr:spPr>
        <a:xfrm>
          <a:off x="6143625" y="142875"/>
          <a:ext cx="4676775" cy="2571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0</xdr:row>
          <xdr:rowOff>85725</xdr:rowOff>
        </xdr:from>
        <xdr:to>
          <xdr:col>7</xdr:col>
          <xdr:colOff>971550</xdr:colOff>
          <xdr:row>1</xdr:row>
          <xdr:rowOff>333375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Nouveau tirage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Travail%20new/Menus/Dossier%20Travail%20new/Cabinet/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A34"/>
  <sheetViews>
    <sheetView tabSelected="1" workbookViewId="0">
      <selection activeCell="F37" sqref="F37"/>
    </sheetView>
  </sheetViews>
  <sheetFormatPr baseColWidth="10" defaultRowHeight="12.75" x14ac:dyDescent="0.2"/>
  <cols>
    <col min="1" max="1" width="4.140625" style="1" customWidth="1"/>
    <col min="2" max="2" width="7.28515625" style="1" customWidth="1"/>
    <col min="3" max="4" width="7.42578125" style="1" customWidth="1"/>
    <col min="5" max="5" width="15" style="1" customWidth="1"/>
    <col min="6" max="7" width="7.42578125" style="1" customWidth="1"/>
    <col min="8" max="8" width="15" style="1" customWidth="1"/>
    <col min="9" max="10" width="7.42578125" style="1" customWidth="1"/>
    <col min="11" max="11" width="15" style="1" customWidth="1"/>
    <col min="12" max="12" width="5.28515625" style="1" customWidth="1"/>
    <col min="13" max="20" width="7.42578125" style="2" customWidth="1"/>
    <col min="21" max="21" width="11.42578125" style="2"/>
    <col min="22" max="16384" width="11.42578125" style="1"/>
  </cols>
  <sheetData>
    <row r="2" spans="1:27" ht="38.25" customHeight="1" thickBot="1" x14ac:dyDescent="0.25"/>
    <row r="3" spans="1:27" ht="21" customHeight="1" thickBot="1" x14ac:dyDescent="0.25">
      <c r="C3" s="69">
        <v>10000</v>
      </c>
      <c r="F3" s="70">
        <v>15000</v>
      </c>
      <c r="I3" s="71">
        <v>25000</v>
      </c>
      <c r="L3" s="3">
        <f>N3+P3+R3+T3</f>
        <v>1.0000000000000002</v>
      </c>
      <c r="M3" s="4" t="s">
        <v>0</v>
      </c>
      <c r="N3" s="5">
        <v>0.2</v>
      </c>
      <c r="O3" s="6" t="s">
        <v>1</v>
      </c>
      <c r="P3" s="5">
        <v>0.4</v>
      </c>
      <c r="Q3" s="7" t="s">
        <v>2</v>
      </c>
      <c r="R3" s="5">
        <v>0.3</v>
      </c>
      <c r="S3" s="8" t="s">
        <v>3</v>
      </c>
      <c r="T3" s="5">
        <v>0.1</v>
      </c>
    </row>
    <row r="4" spans="1:27" ht="48.75" customHeight="1" thickBot="1" x14ac:dyDescent="0.25">
      <c r="C4" s="78" t="s">
        <v>4</v>
      </c>
      <c r="D4" s="79"/>
      <c r="E4" s="9" t="s">
        <v>5</v>
      </c>
      <c r="F4" s="80" t="s">
        <v>6</v>
      </c>
      <c r="G4" s="81"/>
      <c r="H4" s="10" t="s">
        <v>7</v>
      </c>
      <c r="I4" s="82" t="s">
        <v>8</v>
      </c>
      <c r="J4" s="83"/>
      <c r="K4" s="11" t="s">
        <v>9</v>
      </c>
      <c r="M4" s="57" t="s">
        <v>10</v>
      </c>
      <c r="N4" s="58" t="s">
        <v>11</v>
      </c>
      <c r="O4" s="12" t="s">
        <v>10</v>
      </c>
      <c r="P4" s="13" t="s">
        <v>11</v>
      </c>
      <c r="Q4" s="12" t="s">
        <v>10</v>
      </c>
      <c r="R4" s="13" t="s">
        <v>11</v>
      </c>
      <c r="S4" s="12" t="s">
        <v>10</v>
      </c>
      <c r="T4" s="13" t="s">
        <v>11</v>
      </c>
      <c r="U4" s="55"/>
      <c r="V4" s="56"/>
      <c r="W4" s="56"/>
      <c r="X4" s="56"/>
      <c r="Y4" s="56"/>
      <c r="Z4" s="56"/>
      <c r="AA4" s="56"/>
    </row>
    <row r="5" spans="1:27" ht="45.75" thickBot="1" x14ac:dyDescent="0.25">
      <c r="B5" s="14"/>
      <c r="C5" s="15" t="s">
        <v>12</v>
      </c>
      <c r="D5" s="16" t="s">
        <v>11</v>
      </c>
      <c r="E5" s="17" t="s">
        <v>13</v>
      </c>
      <c r="F5" s="15" t="s">
        <v>12</v>
      </c>
      <c r="G5" s="16" t="s">
        <v>11</v>
      </c>
      <c r="H5" s="17" t="s">
        <v>13</v>
      </c>
      <c r="I5" s="15" t="s">
        <v>12</v>
      </c>
      <c r="J5" s="16" t="s">
        <v>11</v>
      </c>
      <c r="K5" s="17" t="s">
        <v>13</v>
      </c>
      <c r="M5" s="18" t="s">
        <v>14</v>
      </c>
      <c r="N5" s="19">
        <v>91</v>
      </c>
      <c r="O5" s="20" t="s">
        <v>15</v>
      </c>
      <c r="P5" s="21">
        <v>269</v>
      </c>
      <c r="Q5" s="22" t="s">
        <v>16</v>
      </c>
      <c r="R5" s="23">
        <v>214</v>
      </c>
      <c r="S5" s="24" t="s">
        <v>17</v>
      </c>
      <c r="T5" s="25">
        <v>63</v>
      </c>
    </row>
    <row r="6" spans="1:27" x14ac:dyDescent="0.2">
      <c r="A6" s="84" t="s">
        <v>0</v>
      </c>
      <c r="B6" s="40" t="s">
        <v>22</v>
      </c>
      <c r="C6" s="52">
        <v>6</v>
      </c>
      <c r="D6" s="53">
        <v>37</v>
      </c>
      <c r="E6" s="54">
        <f>C6*D6</f>
        <v>222</v>
      </c>
      <c r="F6" s="52"/>
      <c r="G6" s="53"/>
      <c r="H6" s="54">
        <f>F6*G6</f>
        <v>0</v>
      </c>
      <c r="I6" s="52"/>
      <c r="J6" s="53"/>
      <c r="K6" s="54">
        <f>I6*J6</f>
        <v>0</v>
      </c>
      <c r="M6" s="18" t="s">
        <v>18</v>
      </c>
      <c r="N6" s="19">
        <v>23</v>
      </c>
      <c r="O6" s="20" t="s">
        <v>19</v>
      </c>
      <c r="P6" s="21">
        <v>229</v>
      </c>
      <c r="Q6" s="22" t="s">
        <v>20</v>
      </c>
      <c r="R6" s="23">
        <v>109</v>
      </c>
      <c r="S6" s="24" t="s">
        <v>21</v>
      </c>
      <c r="T6" s="25">
        <v>241</v>
      </c>
    </row>
    <row r="7" spans="1:27" x14ac:dyDescent="0.2">
      <c r="A7" s="84"/>
      <c r="B7" s="41" t="s">
        <v>36</v>
      </c>
      <c r="C7" s="26">
        <v>4</v>
      </c>
      <c r="D7" s="27">
        <v>237</v>
      </c>
      <c r="E7" s="28">
        <f>C7*D7</f>
        <v>948</v>
      </c>
      <c r="F7" s="26"/>
      <c r="G7" s="27"/>
      <c r="H7" s="28">
        <f>F7*G7</f>
        <v>0</v>
      </c>
      <c r="I7" s="26"/>
      <c r="J7" s="27"/>
      <c r="K7" s="28">
        <f>I7*J7</f>
        <v>0</v>
      </c>
      <c r="M7" s="18" t="s">
        <v>23</v>
      </c>
      <c r="N7" s="19">
        <v>200</v>
      </c>
      <c r="O7" s="20" t="s">
        <v>24</v>
      </c>
      <c r="P7" s="21">
        <v>89</v>
      </c>
      <c r="Q7" s="22" t="s">
        <v>25</v>
      </c>
      <c r="R7" s="23">
        <v>217</v>
      </c>
      <c r="S7" s="24" t="s">
        <v>26</v>
      </c>
      <c r="T7" s="25">
        <v>250</v>
      </c>
    </row>
    <row r="8" spans="1:27" x14ac:dyDescent="0.2">
      <c r="A8" s="84"/>
      <c r="B8" s="41" t="s">
        <v>23</v>
      </c>
      <c r="C8" s="26">
        <v>4</v>
      </c>
      <c r="D8" s="27">
        <v>200</v>
      </c>
      <c r="E8" s="28">
        <f t="shared" ref="E8:E23" si="0">C8*D8</f>
        <v>800</v>
      </c>
      <c r="F8" s="26"/>
      <c r="G8" s="27"/>
      <c r="H8" s="28">
        <f t="shared" ref="H8:H23" si="1">F8*G8</f>
        <v>0</v>
      </c>
      <c r="I8" s="26"/>
      <c r="J8" s="27"/>
      <c r="K8" s="28">
        <f t="shared" ref="K8:K23" si="2">I8*J8</f>
        <v>0</v>
      </c>
      <c r="M8" s="18" t="s">
        <v>28</v>
      </c>
      <c r="N8" s="19">
        <v>10</v>
      </c>
      <c r="O8" s="20" t="s">
        <v>29</v>
      </c>
      <c r="P8" s="21">
        <v>10</v>
      </c>
      <c r="Q8" s="22" t="s">
        <v>30</v>
      </c>
      <c r="R8" s="23">
        <v>269</v>
      </c>
      <c r="S8" s="24" t="s">
        <v>31</v>
      </c>
      <c r="T8" s="25">
        <v>47</v>
      </c>
    </row>
    <row r="9" spans="1:27" ht="13.5" thickBot="1" x14ac:dyDescent="0.25">
      <c r="A9" s="85"/>
      <c r="B9" s="42" t="s">
        <v>55</v>
      </c>
      <c r="C9" s="26">
        <v>29</v>
      </c>
      <c r="D9" s="27">
        <v>1</v>
      </c>
      <c r="E9" s="28">
        <f t="shared" si="0"/>
        <v>29</v>
      </c>
      <c r="F9" s="26"/>
      <c r="G9" s="27"/>
      <c r="H9" s="28">
        <f t="shared" si="1"/>
        <v>0</v>
      </c>
      <c r="I9" s="26"/>
      <c r="J9" s="27"/>
      <c r="K9" s="28">
        <f t="shared" si="2"/>
        <v>0</v>
      </c>
      <c r="M9" s="18" t="s">
        <v>22</v>
      </c>
      <c r="N9" s="19">
        <v>37</v>
      </c>
      <c r="O9" s="20" t="s">
        <v>33</v>
      </c>
      <c r="P9" s="21">
        <v>69</v>
      </c>
      <c r="Q9" s="22" t="s">
        <v>34</v>
      </c>
      <c r="R9" s="23">
        <v>170</v>
      </c>
      <c r="S9" s="24" t="s">
        <v>35</v>
      </c>
      <c r="T9" s="25">
        <v>196</v>
      </c>
    </row>
    <row r="10" spans="1:27" x14ac:dyDescent="0.2">
      <c r="A10" s="86" t="s">
        <v>1</v>
      </c>
      <c r="B10" s="43" t="s">
        <v>70</v>
      </c>
      <c r="C10" s="26">
        <v>5</v>
      </c>
      <c r="D10" s="27">
        <v>114</v>
      </c>
      <c r="E10" s="28">
        <f t="shared" si="0"/>
        <v>570</v>
      </c>
      <c r="F10" s="26"/>
      <c r="G10" s="27"/>
      <c r="H10" s="28">
        <f t="shared" si="1"/>
        <v>0</v>
      </c>
      <c r="I10" s="26"/>
      <c r="J10" s="27"/>
      <c r="K10" s="28">
        <f t="shared" si="2"/>
        <v>0</v>
      </c>
      <c r="M10" s="18" t="s">
        <v>36</v>
      </c>
      <c r="N10" s="19">
        <v>237</v>
      </c>
      <c r="O10" s="20" t="s">
        <v>37</v>
      </c>
      <c r="P10" s="21">
        <v>170</v>
      </c>
      <c r="Q10" s="22" t="s">
        <v>38</v>
      </c>
      <c r="R10" s="23">
        <v>205</v>
      </c>
      <c r="S10" s="24" t="s">
        <v>39</v>
      </c>
      <c r="T10" s="25">
        <v>107</v>
      </c>
    </row>
    <row r="11" spans="1:27" ht="13.5" thickBot="1" x14ac:dyDescent="0.25">
      <c r="A11" s="87"/>
      <c r="B11" s="44" t="s">
        <v>54</v>
      </c>
      <c r="C11" s="26">
        <v>5</v>
      </c>
      <c r="D11" s="27">
        <v>229</v>
      </c>
      <c r="E11" s="28">
        <f t="shared" si="0"/>
        <v>1145</v>
      </c>
      <c r="F11" s="26"/>
      <c r="G11" s="27"/>
      <c r="H11" s="28">
        <f t="shared" si="1"/>
        <v>0</v>
      </c>
      <c r="I11" s="26"/>
      <c r="J11" s="27"/>
      <c r="K11" s="28">
        <f t="shared" si="2"/>
        <v>0</v>
      </c>
      <c r="M11" s="18" t="s">
        <v>40</v>
      </c>
      <c r="N11" s="19">
        <v>229</v>
      </c>
      <c r="O11" s="20" t="s">
        <v>41</v>
      </c>
      <c r="P11" s="21">
        <v>167</v>
      </c>
      <c r="Q11" s="29" t="s">
        <v>42</v>
      </c>
      <c r="R11" s="30">
        <v>172</v>
      </c>
      <c r="S11" s="24" t="s">
        <v>43</v>
      </c>
      <c r="T11" s="25">
        <v>289</v>
      </c>
    </row>
    <row r="12" spans="1:27" x14ac:dyDescent="0.2">
      <c r="A12" s="87"/>
      <c r="B12" s="44" t="s">
        <v>24</v>
      </c>
      <c r="C12" s="26">
        <v>5</v>
      </c>
      <c r="D12" s="27">
        <v>89</v>
      </c>
      <c r="E12" s="28">
        <f t="shared" si="0"/>
        <v>445</v>
      </c>
      <c r="F12" s="26"/>
      <c r="G12" s="27"/>
      <c r="H12" s="28">
        <f t="shared" si="1"/>
        <v>0</v>
      </c>
      <c r="I12" s="26"/>
      <c r="J12" s="27"/>
      <c r="K12" s="28">
        <f t="shared" si="2"/>
        <v>0</v>
      </c>
      <c r="M12" s="18" t="s">
        <v>45</v>
      </c>
      <c r="N12" s="19">
        <v>85</v>
      </c>
      <c r="O12" s="20" t="s">
        <v>44</v>
      </c>
      <c r="P12" s="21">
        <v>42</v>
      </c>
      <c r="Q12" s="31"/>
      <c r="R12" s="31"/>
      <c r="S12" s="24" t="s">
        <v>46</v>
      </c>
      <c r="T12" s="25">
        <v>23</v>
      </c>
    </row>
    <row r="13" spans="1:27" x14ac:dyDescent="0.2">
      <c r="A13" s="87"/>
      <c r="B13" s="44" t="s">
        <v>33</v>
      </c>
      <c r="C13" s="26">
        <v>5</v>
      </c>
      <c r="D13" s="27">
        <v>69</v>
      </c>
      <c r="E13" s="28">
        <f>C13*D13</f>
        <v>345</v>
      </c>
      <c r="F13" s="26"/>
      <c r="G13" s="27"/>
      <c r="H13" s="28">
        <f t="shared" si="1"/>
        <v>0</v>
      </c>
      <c r="I13" s="26"/>
      <c r="J13" s="27"/>
      <c r="K13" s="28">
        <f t="shared" si="2"/>
        <v>0</v>
      </c>
      <c r="M13" s="18" t="s">
        <v>27</v>
      </c>
      <c r="N13" s="19">
        <v>255</v>
      </c>
      <c r="O13" s="20" t="s">
        <v>48</v>
      </c>
      <c r="P13" s="21">
        <v>249</v>
      </c>
      <c r="Q13" s="31"/>
      <c r="R13" s="31"/>
      <c r="S13" s="24" t="s">
        <v>49</v>
      </c>
      <c r="T13" s="25">
        <v>253</v>
      </c>
    </row>
    <row r="14" spans="1:27" x14ac:dyDescent="0.2">
      <c r="A14" s="87"/>
      <c r="B14" s="44" t="s">
        <v>37</v>
      </c>
      <c r="C14" s="26">
        <v>4</v>
      </c>
      <c r="D14" s="27">
        <v>170</v>
      </c>
      <c r="E14" s="28">
        <f t="shared" si="0"/>
        <v>680</v>
      </c>
      <c r="F14" s="26"/>
      <c r="G14" s="27"/>
      <c r="H14" s="28">
        <f t="shared" si="1"/>
        <v>0</v>
      </c>
      <c r="I14" s="26"/>
      <c r="J14" s="27"/>
      <c r="K14" s="28">
        <f>I14*J14</f>
        <v>0</v>
      </c>
      <c r="M14" s="18" t="s">
        <v>51</v>
      </c>
      <c r="N14" s="19">
        <v>133</v>
      </c>
      <c r="O14" s="20" t="s">
        <v>52</v>
      </c>
      <c r="P14" s="21">
        <v>60</v>
      </c>
      <c r="Q14" s="31"/>
      <c r="R14" s="31"/>
      <c r="S14" s="24" t="s">
        <v>53</v>
      </c>
      <c r="T14" s="25">
        <v>8</v>
      </c>
    </row>
    <row r="15" spans="1:27" x14ac:dyDescent="0.2">
      <c r="A15" s="87"/>
      <c r="B15" s="44" t="s">
        <v>57</v>
      </c>
      <c r="C15" s="26">
        <v>4</v>
      </c>
      <c r="D15" s="27">
        <v>152</v>
      </c>
      <c r="E15" s="28">
        <f t="shared" si="0"/>
        <v>608</v>
      </c>
      <c r="F15" s="26"/>
      <c r="G15" s="27"/>
      <c r="H15" s="28">
        <f t="shared" si="1"/>
        <v>0</v>
      </c>
      <c r="I15" s="26"/>
      <c r="J15" s="27"/>
      <c r="K15" s="28">
        <f t="shared" si="2"/>
        <v>0</v>
      </c>
      <c r="M15" s="18" t="s">
        <v>55</v>
      </c>
      <c r="N15" s="19">
        <v>1</v>
      </c>
      <c r="O15" s="20" t="s">
        <v>47</v>
      </c>
      <c r="P15" s="21">
        <v>84</v>
      </c>
      <c r="Q15" s="31"/>
      <c r="R15" s="31"/>
      <c r="S15" s="24" t="s">
        <v>56</v>
      </c>
      <c r="T15" s="25">
        <v>275</v>
      </c>
    </row>
    <row r="16" spans="1:27" ht="13.5" thickBot="1" x14ac:dyDescent="0.25">
      <c r="A16" s="88"/>
      <c r="B16" s="45" t="s">
        <v>44</v>
      </c>
      <c r="C16" s="26">
        <v>4</v>
      </c>
      <c r="D16" s="27">
        <v>42</v>
      </c>
      <c r="E16" s="28">
        <f t="shared" si="0"/>
        <v>168</v>
      </c>
      <c r="F16" s="26"/>
      <c r="G16" s="27"/>
      <c r="H16" s="28">
        <f t="shared" si="1"/>
        <v>0</v>
      </c>
      <c r="I16" s="26"/>
      <c r="J16" s="27"/>
      <c r="K16" s="28">
        <f t="shared" si="2"/>
        <v>0</v>
      </c>
      <c r="M16" s="18" t="s">
        <v>32</v>
      </c>
      <c r="N16" s="19">
        <v>111</v>
      </c>
      <c r="O16" s="20" t="s">
        <v>58</v>
      </c>
      <c r="P16" s="21">
        <v>179</v>
      </c>
      <c r="Q16" s="31"/>
      <c r="R16" s="31"/>
      <c r="S16" s="24" t="s">
        <v>59</v>
      </c>
      <c r="T16" s="25">
        <v>16</v>
      </c>
    </row>
    <row r="17" spans="1:20" ht="13.5" thickBot="1" x14ac:dyDescent="0.25">
      <c r="A17" s="89" t="s">
        <v>2</v>
      </c>
      <c r="B17" s="46" t="s">
        <v>34</v>
      </c>
      <c r="C17" s="26">
        <v>6</v>
      </c>
      <c r="D17" s="27">
        <v>170</v>
      </c>
      <c r="E17" s="28">
        <f t="shared" si="0"/>
        <v>1020</v>
      </c>
      <c r="F17" s="26"/>
      <c r="G17" s="27"/>
      <c r="H17" s="28">
        <f t="shared" si="1"/>
        <v>0</v>
      </c>
      <c r="I17" s="26"/>
      <c r="J17" s="27"/>
      <c r="K17" s="28">
        <f t="shared" si="2"/>
        <v>0</v>
      </c>
      <c r="M17" s="59" t="s">
        <v>60</v>
      </c>
      <c r="N17" s="32">
        <v>211</v>
      </c>
      <c r="O17" s="20" t="s">
        <v>61</v>
      </c>
      <c r="P17" s="21">
        <v>206</v>
      </c>
      <c r="Q17" s="31"/>
      <c r="R17" s="31"/>
      <c r="S17" s="24" t="s">
        <v>62</v>
      </c>
      <c r="T17" s="25">
        <v>18</v>
      </c>
    </row>
    <row r="18" spans="1:20" x14ac:dyDescent="0.2">
      <c r="A18" s="90"/>
      <c r="B18" s="47" t="s">
        <v>25</v>
      </c>
      <c r="C18" s="26">
        <v>5</v>
      </c>
      <c r="D18" s="27">
        <v>217</v>
      </c>
      <c r="E18" s="28">
        <f t="shared" si="0"/>
        <v>1085</v>
      </c>
      <c r="F18" s="26"/>
      <c r="G18" s="27"/>
      <c r="H18" s="28">
        <f t="shared" si="1"/>
        <v>0</v>
      </c>
      <c r="I18" s="26"/>
      <c r="J18" s="27"/>
      <c r="K18" s="28">
        <f t="shared" si="2"/>
        <v>0</v>
      </c>
      <c r="M18" s="31"/>
      <c r="N18" s="31"/>
      <c r="O18" s="20" t="s">
        <v>63</v>
      </c>
      <c r="P18" s="21">
        <v>245</v>
      </c>
      <c r="Q18" s="31"/>
      <c r="R18" s="31"/>
      <c r="S18" s="24" t="s">
        <v>64</v>
      </c>
      <c r="T18" s="25">
        <v>113</v>
      </c>
    </row>
    <row r="19" spans="1:20" ht="13.5" thickBot="1" x14ac:dyDescent="0.25">
      <c r="A19" s="91"/>
      <c r="B19" s="48" t="s">
        <v>42</v>
      </c>
      <c r="C19" s="26">
        <v>5</v>
      </c>
      <c r="D19" s="27">
        <v>172</v>
      </c>
      <c r="E19" s="28">
        <f t="shared" si="0"/>
        <v>860</v>
      </c>
      <c r="F19" s="26"/>
      <c r="G19" s="27"/>
      <c r="H19" s="28">
        <f t="shared" si="1"/>
        <v>0</v>
      </c>
      <c r="I19" s="26"/>
      <c r="J19" s="27"/>
      <c r="K19" s="28">
        <f t="shared" si="2"/>
        <v>0</v>
      </c>
      <c r="M19" s="31"/>
      <c r="N19" s="31"/>
      <c r="O19" s="20" t="s">
        <v>50</v>
      </c>
      <c r="P19" s="21">
        <v>290</v>
      </c>
      <c r="Q19" s="31"/>
      <c r="R19" s="31"/>
      <c r="S19" s="24" t="s">
        <v>65</v>
      </c>
      <c r="T19" s="25">
        <v>20</v>
      </c>
    </row>
    <row r="20" spans="1:20" x14ac:dyDescent="0.2">
      <c r="A20" s="75" t="s">
        <v>3</v>
      </c>
      <c r="B20" s="49" t="s">
        <v>17</v>
      </c>
      <c r="C20" s="26">
        <v>3</v>
      </c>
      <c r="D20" s="27">
        <v>63</v>
      </c>
      <c r="E20" s="28">
        <f t="shared" si="0"/>
        <v>189</v>
      </c>
      <c r="F20" s="26"/>
      <c r="G20" s="27"/>
      <c r="H20" s="28">
        <f t="shared" si="1"/>
        <v>0</v>
      </c>
      <c r="I20" s="26"/>
      <c r="J20" s="27"/>
      <c r="K20" s="28">
        <f t="shared" si="2"/>
        <v>0</v>
      </c>
      <c r="M20" s="31"/>
      <c r="N20" s="31"/>
      <c r="O20" s="20" t="s">
        <v>66</v>
      </c>
      <c r="P20" s="21">
        <v>177</v>
      </c>
      <c r="Q20" s="31"/>
      <c r="R20" s="31"/>
      <c r="S20" s="24" t="s">
        <v>67</v>
      </c>
      <c r="T20" s="25">
        <v>182</v>
      </c>
    </row>
    <row r="21" spans="1:20" ht="13.5" thickBot="1" x14ac:dyDescent="0.25">
      <c r="A21" s="76"/>
      <c r="B21" s="50" t="s">
        <v>31</v>
      </c>
      <c r="C21" s="26">
        <v>3</v>
      </c>
      <c r="D21" s="27">
        <v>47</v>
      </c>
      <c r="E21" s="28">
        <f t="shared" si="0"/>
        <v>141</v>
      </c>
      <c r="F21" s="26"/>
      <c r="G21" s="27"/>
      <c r="H21" s="28">
        <f t="shared" si="1"/>
        <v>0</v>
      </c>
      <c r="I21" s="26"/>
      <c r="J21" s="27"/>
      <c r="K21" s="28">
        <f t="shared" si="2"/>
        <v>0</v>
      </c>
      <c r="M21" s="31"/>
      <c r="N21" s="31"/>
      <c r="O21" s="20" t="s">
        <v>68</v>
      </c>
      <c r="P21" s="21">
        <v>97</v>
      </c>
      <c r="Q21" s="31"/>
      <c r="R21" s="31"/>
      <c r="S21" s="33" t="s">
        <v>69</v>
      </c>
      <c r="T21" s="34">
        <v>242</v>
      </c>
    </row>
    <row r="22" spans="1:20" x14ac:dyDescent="0.2">
      <c r="A22" s="76"/>
      <c r="B22" s="50" t="s">
        <v>46</v>
      </c>
      <c r="C22" s="26">
        <v>4</v>
      </c>
      <c r="D22" s="27">
        <v>23</v>
      </c>
      <c r="E22" s="28">
        <f t="shared" si="0"/>
        <v>92</v>
      </c>
      <c r="F22" s="26"/>
      <c r="G22" s="27"/>
      <c r="H22" s="28">
        <f t="shared" si="1"/>
        <v>0</v>
      </c>
      <c r="I22" s="26"/>
      <c r="J22" s="27"/>
      <c r="K22" s="28">
        <f t="shared" si="2"/>
        <v>0</v>
      </c>
      <c r="M22" s="31"/>
      <c r="N22" s="31"/>
      <c r="O22" s="20" t="s">
        <v>54</v>
      </c>
      <c r="P22" s="21">
        <v>229</v>
      </c>
      <c r="Q22" s="31"/>
      <c r="R22" s="31"/>
      <c r="S22" s="31"/>
      <c r="T22" s="31"/>
    </row>
    <row r="23" spans="1:20" x14ac:dyDescent="0.2">
      <c r="A23" s="76"/>
      <c r="B23" s="50" t="s">
        <v>65</v>
      </c>
      <c r="C23" s="26">
        <v>3</v>
      </c>
      <c r="D23" s="27">
        <v>20</v>
      </c>
      <c r="E23" s="28">
        <f t="shared" si="0"/>
        <v>60</v>
      </c>
      <c r="F23" s="26"/>
      <c r="G23" s="27"/>
      <c r="H23" s="28">
        <f t="shared" si="1"/>
        <v>0</v>
      </c>
      <c r="I23" s="26"/>
      <c r="J23" s="27"/>
      <c r="K23" s="28">
        <f t="shared" si="2"/>
        <v>0</v>
      </c>
      <c r="M23" s="31"/>
      <c r="N23" s="31"/>
      <c r="O23" s="20" t="s">
        <v>70</v>
      </c>
      <c r="P23" s="21">
        <v>114</v>
      </c>
      <c r="Q23" s="31"/>
      <c r="R23" s="31"/>
      <c r="S23" s="31"/>
      <c r="T23" s="31"/>
    </row>
    <row r="24" spans="1:20" ht="13.5" thickBot="1" x14ac:dyDescent="0.25">
      <c r="A24" s="77"/>
      <c r="B24" s="51" t="s">
        <v>49</v>
      </c>
      <c r="C24" s="35">
        <v>2</v>
      </c>
      <c r="D24" s="36">
        <v>253</v>
      </c>
      <c r="E24" s="37">
        <f>C24*D24</f>
        <v>506</v>
      </c>
      <c r="F24" s="35"/>
      <c r="G24" s="36"/>
      <c r="H24" s="37">
        <f>F24*G24</f>
        <v>0</v>
      </c>
      <c r="I24" s="35"/>
      <c r="J24" s="36"/>
      <c r="K24" s="37">
        <f>I24*J24</f>
        <v>0</v>
      </c>
      <c r="M24" s="31"/>
      <c r="N24" s="31"/>
      <c r="O24" s="20" t="s">
        <v>57</v>
      </c>
      <c r="P24" s="21">
        <v>152</v>
      </c>
      <c r="Q24" s="31"/>
      <c r="R24" s="31"/>
      <c r="S24" s="31"/>
      <c r="T24" s="31"/>
    </row>
    <row r="25" spans="1:20" ht="22.5" customHeight="1" thickBot="1" x14ac:dyDescent="0.25">
      <c r="B25" s="66" t="s">
        <v>72</v>
      </c>
      <c r="C25" s="66"/>
      <c r="D25" s="63">
        <f>E25/C3</f>
        <v>0.99129999999999996</v>
      </c>
      <c r="E25" s="72">
        <f>SUM(E6:E24)</f>
        <v>9913</v>
      </c>
      <c r="F25" s="67"/>
      <c r="G25" s="64">
        <f>H25/F3</f>
        <v>0</v>
      </c>
      <c r="H25" s="73">
        <f>SUM(H6:H24)</f>
        <v>0</v>
      </c>
      <c r="I25" s="67"/>
      <c r="J25" s="65">
        <f>K25/I3</f>
        <v>0</v>
      </c>
      <c r="K25" s="74">
        <f>SUM(K6:K24)</f>
        <v>0</v>
      </c>
      <c r="M25" s="31"/>
      <c r="N25" s="31"/>
      <c r="O25" s="38" t="s">
        <v>71</v>
      </c>
      <c r="P25" s="39">
        <v>3</v>
      </c>
      <c r="Q25" s="31"/>
      <c r="R25" s="31"/>
      <c r="S25" s="31"/>
      <c r="T25" s="31"/>
    </row>
    <row r="26" spans="1:20" ht="22.5" customHeight="1" x14ac:dyDescent="0.2">
      <c r="B26" s="66" t="s">
        <v>0</v>
      </c>
      <c r="C26" s="66"/>
      <c r="D26" s="63">
        <f>SUM(E6:E9)/C3</f>
        <v>0.19989999999999999</v>
      </c>
      <c r="E26" s="72">
        <f>SUM(E6:E9)</f>
        <v>1999</v>
      </c>
      <c r="F26" s="68"/>
      <c r="G26" s="64">
        <f>SUM(H6:H9)/F3</f>
        <v>0</v>
      </c>
      <c r="H26" s="73">
        <f>SUM(H6:H9)</f>
        <v>0</v>
      </c>
      <c r="I26" s="68"/>
      <c r="J26" s="65">
        <f>SUM(K6:K9)/I3</f>
        <v>0</v>
      </c>
      <c r="K26" s="74">
        <f>SUM(K6:K9)</f>
        <v>0</v>
      </c>
    </row>
    <row r="27" spans="1:20" x14ac:dyDescent="0.2">
      <c r="B27" s="66" t="s">
        <v>1</v>
      </c>
      <c r="C27" s="66"/>
      <c r="D27" s="63">
        <f>SUM(E10:E16)/C3</f>
        <v>0.39610000000000001</v>
      </c>
      <c r="E27" s="72">
        <f>SUM(E10:E16)</f>
        <v>3961</v>
      </c>
      <c r="F27" s="68"/>
      <c r="G27" s="64">
        <f>SUM(H10:H16)/F3</f>
        <v>0</v>
      </c>
      <c r="H27" s="73">
        <f>SUM(H10:H16)</f>
        <v>0</v>
      </c>
      <c r="I27" s="68"/>
      <c r="J27" s="65">
        <f>SUM(K10:K16)/I3</f>
        <v>0</v>
      </c>
      <c r="K27" s="74">
        <f>SUM(K10:K16)</f>
        <v>0</v>
      </c>
      <c r="M27" s="61"/>
      <c r="O27" s="62"/>
      <c r="Q27" s="62"/>
      <c r="S27" s="62"/>
    </row>
    <row r="28" spans="1:20" x14ac:dyDescent="0.2">
      <c r="B28" s="66" t="s">
        <v>2</v>
      </c>
      <c r="C28" s="66"/>
      <c r="D28" s="63">
        <f>SUM(E17:E19)/C3</f>
        <v>0.29649999999999999</v>
      </c>
      <c r="E28" s="72">
        <f>SUM(E17:E19)</f>
        <v>2965</v>
      </c>
      <c r="F28" s="68"/>
      <c r="G28" s="64">
        <f>SUM(H17:H19)/F3</f>
        <v>0</v>
      </c>
      <c r="H28" s="73">
        <f>SUM(H17:H19)</f>
        <v>0</v>
      </c>
      <c r="I28" s="68"/>
      <c r="J28" s="65">
        <f>SUM(K17:K19)/I3</f>
        <v>0</v>
      </c>
      <c r="K28" s="74">
        <f>SUM(K17:K19)</f>
        <v>0</v>
      </c>
      <c r="M28" s="61"/>
      <c r="O28" s="62"/>
      <c r="Q28" s="62"/>
      <c r="S28" s="62"/>
    </row>
    <row r="29" spans="1:20" x14ac:dyDescent="0.2">
      <c r="B29" s="66" t="s">
        <v>3</v>
      </c>
      <c r="C29" s="66"/>
      <c r="D29" s="63">
        <f>SUM(E20:E24)/C3</f>
        <v>9.8799999999999999E-2</v>
      </c>
      <c r="E29" s="72">
        <f>SUM(E20:E24)</f>
        <v>988</v>
      </c>
      <c r="F29" s="68"/>
      <c r="G29" s="64">
        <f>SUM(H20:H24)/F3</f>
        <v>0</v>
      </c>
      <c r="H29" s="73">
        <f>SUM(H20:H24)</f>
        <v>0</v>
      </c>
      <c r="I29" s="68"/>
      <c r="J29" s="65">
        <f>SUM(K20:K24)/I3</f>
        <v>0</v>
      </c>
      <c r="K29" s="74">
        <f>SUM(K20:K24)</f>
        <v>0</v>
      </c>
      <c r="M29" s="61"/>
    </row>
    <row r="30" spans="1:20" x14ac:dyDescent="0.2">
      <c r="M30" s="61"/>
      <c r="O30" s="62"/>
      <c r="Q30" s="62"/>
      <c r="S30" s="62"/>
    </row>
    <row r="31" spans="1:20" x14ac:dyDescent="0.2">
      <c r="M31" s="60"/>
    </row>
    <row r="32" spans="1:20" x14ac:dyDescent="0.2">
      <c r="M32" s="60"/>
      <c r="O32" s="62"/>
      <c r="Q32" s="62"/>
      <c r="S32" s="62"/>
    </row>
    <row r="33" spans="15:17" x14ac:dyDescent="0.2">
      <c r="O33" s="60"/>
      <c r="Q33" s="60"/>
    </row>
    <row r="34" spans="15:17" x14ac:dyDescent="0.2">
      <c r="O34" s="60"/>
    </row>
  </sheetData>
  <sortState ref="U5:W21">
    <sortCondition ref="W5"/>
  </sortState>
  <mergeCells count="7">
    <mergeCell ref="A20:A24"/>
    <mergeCell ref="C4:D4"/>
    <mergeCell ref="F4:G4"/>
    <mergeCell ref="I4:J4"/>
    <mergeCell ref="A6:A9"/>
    <mergeCell ref="A10:A16"/>
    <mergeCell ref="A17:A1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">
                <anchor moveWithCells="1" sizeWithCells="1">
                  <from>
                    <xdr:col>4</xdr:col>
                    <xdr:colOff>533400</xdr:colOff>
                    <xdr:row>0</xdr:row>
                    <xdr:rowOff>85725</xdr:rowOff>
                  </from>
                  <to>
                    <xdr:col>7</xdr:col>
                    <xdr:colOff>971550</xdr:colOff>
                    <xdr:row>1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lacy</cp:lastModifiedBy>
  <dcterms:created xsi:type="dcterms:W3CDTF">2014-10-06T10:21:37Z</dcterms:created>
  <dcterms:modified xsi:type="dcterms:W3CDTF">2014-10-08T20:20:56Z</dcterms:modified>
</cp:coreProperties>
</file>