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0730" windowHeight="11760" tabRatio="758" activeTab="1"/>
  </bookViews>
  <sheets>
    <sheet name="Périmètre" sheetId="10" r:id="rId1"/>
    <sheet name="Cumul_Equapro" sheetId="1" r:id="rId2"/>
    <sheet name="Cumul_Agro" sheetId="2" r:id="rId3"/>
    <sheet name="Cumul_Entandem" sheetId="3" r:id="rId4"/>
    <sheet name="Reciproques" sheetId="4" r:id="rId5"/>
    <sheet name="Non-réciproques" sheetId="5" r:id="rId6"/>
    <sheet name="Cumul_Equaproc_corrigé" sheetId="6" r:id="rId7"/>
    <sheet name="Cumul_agro_corrigé" sheetId="7" r:id="rId8"/>
    <sheet name="Cumul_entandem_corrigé" sheetId="8" r:id="rId9"/>
    <sheet name="Consolidation" sheetId="9" r:id="rId10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"/>
  <c r="G3"/>
  <c r="H3"/>
  <c r="I3"/>
  <c r="K3"/>
  <c r="L3"/>
  <c r="M3"/>
  <c r="F3"/>
  <c r="I23" i="10"/>
  <c r="I20"/>
  <c r="J20"/>
  <c r="I18"/>
  <c r="J18"/>
  <c r="I16"/>
  <c r="J16"/>
  <c r="I21"/>
  <c r="J21"/>
  <c r="I3"/>
  <c r="J3"/>
  <c r="I19"/>
  <c r="J19"/>
  <c r="M3" i="2"/>
  <c r="M4"/>
  <c r="M5"/>
  <c r="I13" i="10"/>
  <c r="J13"/>
  <c r="L3" i="2"/>
  <c r="L4"/>
  <c r="L5"/>
  <c r="K3"/>
  <c r="K4"/>
  <c r="K5"/>
  <c r="I22" i="10"/>
  <c r="J22"/>
  <c r="J3" i="2"/>
  <c r="J4"/>
  <c r="J5"/>
  <c r="I3"/>
  <c r="I4"/>
  <c r="I5"/>
  <c r="H3"/>
  <c r="H4"/>
  <c r="H5"/>
  <c r="G3"/>
  <c r="G5"/>
  <c r="F3"/>
  <c r="F4"/>
  <c r="F5"/>
  <c r="G4"/>
  <c r="L4" i="1"/>
  <c r="L5"/>
  <c r="D17" i="10"/>
  <c r="D18"/>
  <c r="G4" i="1"/>
  <c r="H4"/>
  <c r="I4"/>
  <c r="J4"/>
  <c r="K4"/>
  <c r="M4"/>
  <c r="F4"/>
  <c r="I4" i="10"/>
  <c r="J4"/>
  <c r="I5"/>
  <c r="J5"/>
  <c r="I7"/>
  <c r="J7"/>
  <c r="I8"/>
  <c r="J8"/>
  <c r="I9"/>
  <c r="J9"/>
  <c r="I10"/>
  <c r="J10"/>
  <c r="I11"/>
  <c r="J11"/>
  <c r="I12"/>
  <c r="J12"/>
  <c r="I14"/>
  <c r="J14"/>
  <c r="I17"/>
  <c r="J17"/>
  <c r="E14"/>
  <c r="E10"/>
  <c r="E11"/>
  <c r="E9"/>
  <c r="E8"/>
  <c r="D19"/>
  <c r="D20"/>
  <c r="D21"/>
  <c r="D22"/>
  <c r="D23"/>
  <c r="D14"/>
  <c r="D11"/>
  <c r="D12"/>
  <c r="D13"/>
  <c r="D8"/>
  <c r="D10"/>
  <c r="D9"/>
  <c r="M5" i="1"/>
  <c r="K5"/>
  <c r="J5"/>
  <c r="I5"/>
  <c r="H5"/>
  <c r="G5"/>
  <c r="F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6"/>
  <c r="O27"/>
  <c r="O28"/>
  <c r="O29"/>
  <c r="O30"/>
  <c r="O31"/>
  <c r="O32"/>
  <c r="O33"/>
  <c r="O34"/>
  <c r="O35"/>
  <c r="O36"/>
  <c r="O37"/>
  <c r="O38"/>
  <c r="O39"/>
  <c r="O40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" i="2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6"/>
  <c r="O27"/>
  <c r="O28"/>
  <c r="O29"/>
  <c r="O30"/>
  <c r="O31"/>
  <c r="O32"/>
  <c r="O33"/>
  <c r="O34"/>
  <c r="O35"/>
  <c r="O36"/>
  <c r="O37"/>
  <c r="O38"/>
  <c r="O39"/>
  <c r="O40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</calcChain>
</file>

<file path=xl/sharedStrings.xml><?xml version="1.0" encoding="utf-8"?>
<sst xmlns="http://schemas.openxmlformats.org/spreadsheetml/2006/main" count="263" uniqueCount="129">
  <si>
    <t>IG</t>
  </si>
  <si>
    <t xml:space="preserve">Exercice </t>
  </si>
  <si>
    <t>IP</t>
  </si>
  <si>
    <t>Entreprise</t>
  </si>
  <si>
    <t>MTBE</t>
  </si>
  <si>
    <t>CUMUL</t>
  </si>
  <si>
    <t>CUMUL CORRIGE</t>
  </si>
  <si>
    <t>Méthode</t>
  </si>
  <si>
    <t xml:space="preserve">Année </t>
  </si>
  <si>
    <t>%intégration</t>
  </si>
  <si>
    <t>Mois</t>
  </si>
  <si>
    <t>Pour cumul</t>
  </si>
  <si>
    <t>ACTIF</t>
  </si>
  <si>
    <t>20:28</t>
  </si>
  <si>
    <t>Actifs immobilisés</t>
  </si>
  <si>
    <t>Frais d'établissement</t>
  </si>
  <si>
    <t>Immobilisations incorporelles</t>
  </si>
  <si>
    <t>22:27</t>
  </si>
  <si>
    <t>Immobilisations corporelles</t>
  </si>
  <si>
    <t>Terrains et constructions</t>
  </si>
  <si>
    <t>IMO</t>
  </si>
  <si>
    <t>Mobilier et mat roulant</t>
  </si>
  <si>
    <t>Location-financement</t>
  </si>
  <si>
    <t>Autres immobilisations corporelles</t>
  </si>
  <si>
    <t>Immob en cours et acomptes versés</t>
  </si>
  <si>
    <t>Immobilisations financières</t>
  </si>
  <si>
    <t>Actifs circulants</t>
  </si>
  <si>
    <t>Créances à plus d'un an</t>
  </si>
  <si>
    <t>Stocks et commandes en cours d'exécution</t>
  </si>
  <si>
    <t>40:41</t>
  </si>
  <si>
    <t>Créances à un an au plus</t>
  </si>
  <si>
    <t>50:53</t>
  </si>
  <si>
    <t>Placements de trésorerie</t>
  </si>
  <si>
    <t>54:58</t>
  </si>
  <si>
    <t>Valeurs disponibles</t>
  </si>
  <si>
    <t>490:491</t>
  </si>
  <si>
    <t>Comptes de régularisation</t>
  </si>
  <si>
    <t>Passif</t>
  </si>
  <si>
    <t>10:15</t>
  </si>
  <si>
    <t>Capitaux propres</t>
  </si>
  <si>
    <t>10</t>
  </si>
  <si>
    <t>Capital</t>
  </si>
  <si>
    <t>11</t>
  </si>
  <si>
    <t>Primes d'émission</t>
  </si>
  <si>
    <t>12</t>
  </si>
  <si>
    <t>Plus-value de réévaluation</t>
  </si>
  <si>
    <t>13</t>
  </si>
  <si>
    <t>Réserves</t>
  </si>
  <si>
    <t>14</t>
  </si>
  <si>
    <t>15</t>
  </si>
  <si>
    <t>Subsides en capital</t>
  </si>
  <si>
    <t>Provisions et impôts différés</t>
  </si>
  <si>
    <t>160:165</t>
  </si>
  <si>
    <t>Provisions pour risques et charges</t>
  </si>
  <si>
    <t>168</t>
  </si>
  <si>
    <t>Impôts différés</t>
  </si>
  <si>
    <t>Dettes</t>
  </si>
  <si>
    <t>17</t>
  </si>
  <si>
    <t>Dettes à plus d'un an</t>
  </si>
  <si>
    <t>42:48</t>
  </si>
  <si>
    <t>Dettes à un an au plus</t>
  </si>
  <si>
    <t>492:493</t>
  </si>
  <si>
    <t>70:74</t>
  </si>
  <si>
    <t>Ventes et prestations</t>
  </si>
  <si>
    <t>70</t>
  </si>
  <si>
    <t>Chiffre d'affaires</t>
  </si>
  <si>
    <t>71</t>
  </si>
  <si>
    <t>Variation de stock</t>
  </si>
  <si>
    <t>72</t>
  </si>
  <si>
    <t>Production immobilisée</t>
  </si>
  <si>
    <t>74</t>
  </si>
  <si>
    <t>Autres produits d'exploitation</t>
  </si>
  <si>
    <t>60:64</t>
  </si>
  <si>
    <t>Coût des ventes et prestations</t>
  </si>
  <si>
    <t>60</t>
  </si>
  <si>
    <t>Approvisionnements et marchandises</t>
  </si>
  <si>
    <t>61</t>
  </si>
  <si>
    <t>Services et biens divers</t>
  </si>
  <si>
    <t>62</t>
  </si>
  <si>
    <t>Charges salariales totales</t>
  </si>
  <si>
    <t>63</t>
  </si>
  <si>
    <t>Amortissements et réductions de valeur</t>
  </si>
  <si>
    <t>64</t>
  </si>
  <si>
    <t>Autres charges d'exploitation</t>
  </si>
  <si>
    <t>Résultat exploitation</t>
  </si>
  <si>
    <t>75</t>
  </si>
  <si>
    <t>Produits financiers</t>
  </si>
  <si>
    <t>65</t>
  </si>
  <si>
    <t>Charges financières</t>
  </si>
  <si>
    <t>Résultat courant</t>
  </si>
  <si>
    <t>76</t>
  </si>
  <si>
    <t>Produits exceptionnels</t>
  </si>
  <si>
    <t>66</t>
  </si>
  <si>
    <t>Charges exceptionnelles</t>
  </si>
  <si>
    <t>Résultat de l'exercice avant impôts</t>
  </si>
  <si>
    <t>67;77</t>
  </si>
  <si>
    <t>Impôts</t>
  </si>
  <si>
    <t xml:space="preserve">Résultat de l'exercice  </t>
  </si>
  <si>
    <t>Cedip</t>
  </si>
  <si>
    <t>Un Pas Plus Loin</t>
  </si>
  <si>
    <t>Eriat</t>
  </si>
  <si>
    <t>Salm Invest</t>
  </si>
  <si>
    <t>Vendsyssel</t>
  </si>
  <si>
    <t>Karras</t>
  </si>
  <si>
    <t>Gueuzerie Tilquin</t>
  </si>
  <si>
    <t>Equapro</t>
  </si>
  <si>
    <t>N2D2</t>
  </si>
  <si>
    <t>Merytherm</t>
  </si>
  <si>
    <t>Sonitherm</t>
  </si>
  <si>
    <t>Notredame</t>
  </si>
  <si>
    <t>Shem</t>
  </si>
  <si>
    <t>LADT</t>
  </si>
  <si>
    <t>BNF</t>
  </si>
  <si>
    <t>Menu</t>
  </si>
  <si>
    <t>SDS</t>
  </si>
  <si>
    <t>Niveau de filiation</t>
  </si>
  <si>
    <t>HydroB</t>
  </si>
  <si>
    <t>Oui</t>
  </si>
  <si>
    <t>% de controle</t>
  </si>
  <si>
    <t>% intérêt de Cedip</t>
  </si>
  <si>
    <t>%intérêt conso paliers</t>
  </si>
  <si>
    <t>Palier agro</t>
  </si>
  <si>
    <t>Palier Equapro</t>
  </si>
  <si>
    <t>Controle exclusif?</t>
  </si>
  <si>
    <t>Controle conjoint?</t>
  </si>
  <si>
    <t>Influence notable?</t>
  </si>
  <si>
    <t>Méthode de consolidation</t>
  </si>
  <si>
    <t>Bénéfice/perte reporté</t>
  </si>
  <si>
    <t>J23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</si>
</sst>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22">
    <xf numFmtId="0" fontId="0" fillId="0" borderId="0"/>
    <xf numFmtId="16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40">
    <xf numFmtId="0" fontId="0" fillId="0" borderId="0" xfId="0"/>
    <xf numFmtId="49" fontId="5" fillId="0" borderId="0" xfId="0" applyNumberFormat="1" applyFont="1" applyAlignment="1">
      <alignment horizontal="right"/>
    </xf>
    <xf numFmtId="0" fontId="5" fillId="0" borderId="0" xfId="0" applyFont="1"/>
    <xf numFmtId="0" fontId="0" fillId="2" borderId="0" xfId="0" applyFill="1"/>
    <xf numFmtId="0" fontId="6" fillId="2" borderId="0" xfId="0" applyFont="1" applyFill="1" applyAlignment="1">
      <alignment horizontal="center"/>
    </xf>
    <xf numFmtId="49" fontId="0" fillId="0" borderId="0" xfId="0" applyNumberFormat="1" applyAlignment="1">
      <alignment horizontal="right"/>
    </xf>
    <xf numFmtId="0" fontId="7" fillId="0" borderId="0" xfId="0" applyFont="1" applyAlignment="1">
      <alignment horizontal="center"/>
    </xf>
    <xf numFmtId="49" fontId="8" fillId="2" borderId="0" xfId="0" applyNumberFormat="1" applyFont="1" applyFill="1" applyAlignment="1">
      <alignment horizontal="right"/>
    </xf>
    <xf numFmtId="0" fontId="8" fillId="2" borderId="0" xfId="0" applyFont="1" applyFill="1"/>
    <xf numFmtId="0" fontId="5" fillId="0" borderId="0" xfId="0" applyFont="1" applyAlignment="1">
      <alignment horizontal="left" wrapText="1"/>
    </xf>
    <xf numFmtId="1" fontId="10" fillId="3" borderId="0" xfId="1" applyNumberFormat="1" applyFont="1" applyFill="1"/>
    <xf numFmtId="1" fontId="0" fillId="2" borderId="0" xfId="0" applyNumberFormat="1" applyFill="1"/>
    <xf numFmtId="1" fontId="0" fillId="0" borderId="0" xfId="0" applyNumberFormat="1"/>
    <xf numFmtId="1" fontId="9" fillId="4" borderId="0" xfId="1" applyNumberFormat="1" applyFont="1" applyFill="1"/>
    <xf numFmtId="1" fontId="0" fillId="0" borderId="0" xfId="1" applyNumberFormat="1" applyFont="1"/>
    <xf numFmtId="1" fontId="11" fillId="3" borderId="0" xfId="1" applyNumberFormat="1" applyFont="1" applyFill="1"/>
    <xf numFmtId="0" fontId="0" fillId="0" borderId="0" xfId="0" applyFont="1" applyAlignment="1">
      <alignment wrapText="1"/>
    </xf>
    <xf numFmtId="9" fontId="0" fillId="0" borderId="0" xfId="0" applyNumberFormat="1" applyFont="1" applyAlignment="1">
      <alignment wrapText="1"/>
    </xf>
    <xf numFmtId="10" fontId="0" fillId="0" borderId="0" xfId="0" applyNumberFormat="1" applyFont="1" applyAlignment="1">
      <alignment wrapText="1"/>
    </xf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5" borderId="0" xfId="0" applyFont="1" applyFill="1" applyAlignment="1">
      <alignment horizontal="left" wrapText="1"/>
    </xf>
    <xf numFmtId="0" fontId="4" fillId="6" borderId="0" xfId="0" applyFont="1" applyFill="1" applyAlignment="1">
      <alignment horizontal="left" wrapText="1"/>
    </xf>
    <xf numFmtId="0" fontId="4" fillId="5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wrapText="1"/>
    </xf>
    <xf numFmtId="0" fontId="14" fillId="0" borderId="0" xfId="0" applyFont="1" applyAlignment="1">
      <alignment horizontal="center" vertical="center" wrapText="1"/>
    </xf>
    <xf numFmtId="10" fontId="2" fillId="5" borderId="0" xfId="0" applyNumberFormat="1" applyFont="1" applyFill="1" applyAlignment="1">
      <alignment horizontal="center" vertical="center" wrapText="1"/>
    </xf>
    <xf numFmtId="10" fontId="2" fillId="6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7" borderId="0" xfId="0" applyFont="1" applyFill="1" applyAlignment="1">
      <alignment horizontal="left" wrapText="1"/>
    </xf>
    <xf numFmtId="10" fontId="7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0" fillId="0" borderId="0" xfId="0" applyAlignment="1"/>
    <xf numFmtId="0" fontId="0" fillId="4" borderId="0" xfId="0" applyFill="1" applyAlignment="1">
      <alignment horizontal="center"/>
    </xf>
    <xf numFmtId="0" fontId="7" fillId="0" borderId="0" xfId="0" applyFont="1" applyAlignment="1"/>
    <xf numFmtId="0" fontId="0" fillId="0" borderId="0" xfId="0" applyAlignment="1">
      <alignment wrapText="1"/>
    </xf>
  </cellXfs>
  <cellStyles count="2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Milliers" xfId="1" builtinId="3"/>
    <cellStyle name="Normal" xfId="0" builtinId="0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J26"/>
  <sheetViews>
    <sheetView topLeftCell="A7" workbookViewId="0">
      <selection activeCell="B25" sqref="B25"/>
    </sheetView>
  </sheetViews>
  <sheetFormatPr baseColWidth="10" defaultColWidth="17" defaultRowHeight="15.75"/>
  <cols>
    <col min="1" max="5" width="17" style="16"/>
    <col min="6" max="6" width="9.125" style="16" bestFit="1" customWidth="1"/>
    <col min="7" max="7" width="9.125" style="16" customWidth="1"/>
    <col min="8" max="8" width="17" style="16"/>
    <col min="9" max="9" width="27.5" style="16" bestFit="1" customWidth="1"/>
    <col min="10" max="16384" width="17" style="16"/>
  </cols>
  <sheetData>
    <row r="2" spans="1:10" ht="31.5">
      <c r="B2" s="26" t="s">
        <v>115</v>
      </c>
      <c r="C2" s="26" t="s">
        <v>118</v>
      </c>
      <c r="D2" s="26" t="s">
        <v>119</v>
      </c>
      <c r="E2" s="26" t="s">
        <v>120</v>
      </c>
      <c r="F2" s="29" t="s">
        <v>123</v>
      </c>
      <c r="G2" s="29" t="s">
        <v>124</v>
      </c>
      <c r="H2" s="29" t="s">
        <v>125</v>
      </c>
      <c r="I2" s="29" t="s">
        <v>126</v>
      </c>
    </row>
    <row r="3" spans="1:10">
      <c r="A3" s="31" t="s">
        <v>98</v>
      </c>
      <c r="B3" s="20">
        <v>1</v>
      </c>
      <c r="C3" s="18">
        <v>1</v>
      </c>
      <c r="D3" s="18">
        <v>1</v>
      </c>
      <c r="E3" s="18">
        <v>1</v>
      </c>
      <c r="F3" s="21" t="s">
        <v>117</v>
      </c>
      <c r="G3" s="21"/>
      <c r="H3" s="21"/>
      <c r="I3" s="30" t="str">
        <f>IF(F3="Oui","Intégration globale",IF(G3="Oui","Intégration proportionnelle",IF(H3="Oui","Mise en équivalence","Hors périmètre de consolidation")))</f>
        <v>Intégration globale</v>
      </c>
      <c r="J3" s="16" t="str">
        <f>IF(I3="Intégration globale","IG",IF(I3="Intégration proportionnelle","IP","ME"))</f>
        <v>IG</v>
      </c>
    </row>
    <row r="4" spans="1:10">
      <c r="A4" s="31" t="s">
        <v>99</v>
      </c>
      <c r="B4" s="20">
        <v>2</v>
      </c>
      <c r="C4" s="18">
        <v>0.2</v>
      </c>
      <c r="D4" s="18">
        <v>0.2</v>
      </c>
      <c r="E4" s="18">
        <v>0.2</v>
      </c>
      <c r="F4" s="21"/>
      <c r="G4" s="21"/>
      <c r="H4" s="21" t="s">
        <v>117</v>
      </c>
      <c r="I4" s="30" t="str">
        <f t="shared" ref="I4:I23" si="0">IF(F4="Oui","Intégration globale",IF(G4="Oui","Intégration proportionnelle",IF(H4="Oui","Mise en équivalence","Hors périmètre de consolidation")))</f>
        <v>Mise en équivalence</v>
      </c>
      <c r="J4" s="16" t="str">
        <f t="shared" ref="J4:J23" si="1">IF(I4="Intégration globale","IG",IF(I4="Intégration proportionnelle","IP","ME"))</f>
        <v>ME</v>
      </c>
    </row>
    <row r="5" spans="1:10">
      <c r="A5" s="31" t="s">
        <v>100</v>
      </c>
      <c r="B5" s="20">
        <v>2</v>
      </c>
      <c r="C5" s="18">
        <v>0.5</v>
      </c>
      <c r="D5" s="18">
        <v>0.5</v>
      </c>
      <c r="E5" s="18">
        <v>0.5</v>
      </c>
      <c r="F5" s="21"/>
      <c r="G5" s="21" t="s">
        <v>117</v>
      </c>
      <c r="H5" s="21"/>
      <c r="I5" s="30" t="str">
        <f t="shared" si="0"/>
        <v>Intégration proportionnelle</v>
      </c>
      <c r="J5" s="16" t="str">
        <f t="shared" si="1"/>
        <v>IP</v>
      </c>
    </row>
    <row r="6" spans="1:10">
      <c r="A6" s="19"/>
      <c r="B6" s="20"/>
      <c r="C6" s="18"/>
      <c r="D6" s="18"/>
      <c r="E6" s="27" t="s">
        <v>121</v>
      </c>
      <c r="F6" s="21"/>
      <c r="G6" s="21"/>
      <c r="H6" s="21"/>
      <c r="I6" s="30"/>
    </row>
    <row r="7" spans="1:10">
      <c r="A7" s="22" t="s">
        <v>111</v>
      </c>
      <c r="B7" s="20">
        <v>2</v>
      </c>
      <c r="C7" s="18">
        <v>0.74</v>
      </c>
      <c r="D7" s="18">
        <v>0.74</v>
      </c>
      <c r="E7" s="17">
        <v>1</v>
      </c>
      <c r="F7" s="21" t="s">
        <v>117</v>
      </c>
      <c r="G7" s="21"/>
      <c r="H7" s="21"/>
      <c r="I7" s="30" t="str">
        <f t="shared" si="0"/>
        <v>Intégration globale</v>
      </c>
      <c r="J7" s="16" t="str">
        <f t="shared" si="1"/>
        <v>IG</v>
      </c>
    </row>
    <row r="8" spans="1:10">
      <c r="A8" s="22" t="s">
        <v>112</v>
      </c>
      <c r="B8" s="20">
        <v>3</v>
      </c>
      <c r="C8" s="18">
        <v>0.56000000000000005</v>
      </c>
      <c r="D8" s="18">
        <f>D7*C8</f>
        <v>0.41440000000000005</v>
      </c>
      <c r="E8" s="18">
        <f>E7*C8</f>
        <v>0.56000000000000005</v>
      </c>
      <c r="F8" s="21" t="s">
        <v>117</v>
      </c>
      <c r="I8" s="30" t="str">
        <f t="shared" si="0"/>
        <v>Intégration globale</v>
      </c>
      <c r="J8" s="16" t="str">
        <f t="shared" si="1"/>
        <v>IG</v>
      </c>
    </row>
    <row r="9" spans="1:10">
      <c r="A9" s="22" t="s">
        <v>113</v>
      </c>
      <c r="B9" s="20">
        <v>3</v>
      </c>
      <c r="C9" s="18">
        <v>0.74</v>
      </c>
      <c r="D9" s="18">
        <f>D7*C9</f>
        <v>0.54759999999999998</v>
      </c>
      <c r="E9" s="18">
        <f>$E$7*C9</f>
        <v>0.74</v>
      </c>
      <c r="F9" s="21" t="s">
        <v>117</v>
      </c>
      <c r="I9" s="30" t="str">
        <f t="shared" si="0"/>
        <v>Intégration globale</v>
      </c>
      <c r="J9" s="16" t="str">
        <f t="shared" si="1"/>
        <v>IG</v>
      </c>
    </row>
    <row r="10" spans="1:10">
      <c r="A10" s="24" t="s">
        <v>114</v>
      </c>
      <c r="B10" s="20">
        <v>3</v>
      </c>
      <c r="C10" s="18">
        <v>0.57930000000000004</v>
      </c>
      <c r="D10" s="18">
        <f>19.31%*D7+19.31%*D8+19.31%*C17</f>
        <v>0.28520869999999998</v>
      </c>
      <c r="E10" s="18">
        <f t="shared" ref="E10:E14" si="2">$E$7*C10</f>
        <v>0.57930000000000004</v>
      </c>
      <c r="F10" s="21" t="s">
        <v>117</v>
      </c>
      <c r="G10" s="21"/>
      <c r="H10" s="21"/>
      <c r="I10" s="30" t="str">
        <f t="shared" si="0"/>
        <v>Intégration globale</v>
      </c>
      <c r="J10" s="16" t="str">
        <f t="shared" si="1"/>
        <v>IG</v>
      </c>
    </row>
    <row r="11" spans="1:10">
      <c r="A11" s="22" t="s">
        <v>101</v>
      </c>
      <c r="B11" s="20">
        <v>3</v>
      </c>
      <c r="C11" s="18">
        <v>0.2</v>
      </c>
      <c r="D11" s="18">
        <f>20%*C7</f>
        <v>0.14799999999999999</v>
      </c>
      <c r="E11" s="18">
        <f t="shared" si="2"/>
        <v>0.2</v>
      </c>
      <c r="F11" s="21" t="s">
        <v>117</v>
      </c>
      <c r="G11" s="21"/>
      <c r="H11" s="21"/>
      <c r="I11" s="30" t="str">
        <f t="shared" si="0"/>
        <v>Intégration globale</v>
      </c>
      <c r="J11" s="16" t="str">
        <f t="shared" si="1"/>
        <v>IG</v>
      </c>
    </row>
    <row r="12" spans="1:10">
      <c r="A12" s="22" t="s">
        <v>102</v>
      </c>
      <c r="B12" s="20">
        <v>4</v>
      </c>
      <c r="C12" s="18">
        <v>1</v>
      </c>
      <c r="D12" s="18">
        <f>D11*C12</f>
        <v>0.14799999999999999</v>
      </c>
      <c r="E12" s="18">
        <v>0.2</v>
      </c>
      <c r="F12" s="21" t="s">
        <v>117</v>
      </c>
      <c r="G12" s="21"/>
      <c r="H12" s="21"/>
      <c r="I12" s="30" t="str">
        <f t="shared" si="0"/>
        <v>Intégration globale</v>
      </c>
      <c r="J12" s="16" t="str">
        <f t="shared" si="1"/>
        <v>IG</v>
      </c>
    </row>
    <row r="13" spans="1:10">
      <c r="A13" s="22" t="s">
        <v>103</v>
      </c>
      <c r="B13" s="20">
        <v>4</v>
      </c>
      <c r="C13" s="18">
        <v>1</v>
      </c>
      <c r="D13" s="18">
        <f>D12*C13</f>
        <v>0.14799999999999999</v>
      </c>
      <c r="E13" s="18">
        <v>0.2</v>
      </c>
      <c r="F13" s="21" t="s">
        <v>117</v>
      </c>
      <c r="G13" s="21"/>
      <c r="H13" s="21"/>
      <c r="I13" s="30" t="str">
        <f t="shared" si="0"/>
        <v>Intégration globale</v>
      </c>
      <c r="J13" s="16" t="str">
        <f t="shared" si="1"/>
        <v>IG</v>
      </c>
    </row>
    <row r="14" spans="1:10">
      <c r="A14" s="22" t="s">
        <v>104</v>
      </c>
      <c r="B14" s="20">
        <v>3</v>
      </c>
      <c r="C14" s="18">
        <v>0.25</v>
      </c>
      <c r="D14" s="18">
        <f>D7*C14</f>
        <v>0.185</v>
      </c>
      <c r="E14" s="18">
        <f t="shared" si="2"/>
        <v>0.25</v>
      </c>
      <c r="F14" s="21"/>
      <c r="G14" s="21"/>
      <c r="H14" s="21" t="s">
        <v>117</v>
      </c>
      <c r="I14" s="30" t="str">
        <f t="shared" si="0"/>
        <v>Mise en équivalence</v>
      </c>
      <c r="J14" s="16" t="str">
        <f t="shared" si="1"/>
        <v>ME</v>
      </c>
    </row>
    <row r="15" spans="1:10">
      <c r="A15" s="25"/>
      <c r="B15" s="20"/>
      <c r="C15" s="18"/>
      <c r="D15" s="18"/>
      <c r="E15" s="28" t="s">
        <v>122</v>
      </c>
      <c r="F15" s="21"/>
      <c r="G15" s="21"/>
      <c r="H15" s="21"/>
      <c r="I15" s="30"/>
    </row>
    <row r="16" spans="1:10">
      <c r="A16" s="23" t="s">
        <v>105</v>
      </c>
      <c r="B16" s="20">
        <v>2</v>
      </c>
      <c r="C16" s="18">
        <v>1</v>
      </c>
      <c r="D16" s="18">
        <v>1</v>
      </c>
      <c r="E16" s="17">
        <v>1</v>
      </c>
      <c r="F16" s="21" t="s">
        <v>117</v>
      </c>
      <c r="G16" s="21"/>
      <c r="H16" s="21"/>
      <c r="I16" s="30" t="str">
        <f t="shared" si="0"/>
        <v>Intégration globale</v>
      </c>
      <c r="J16" s="16" t="str">
        <f t="shared" si="1"/>
        <v>IG</v>
      </c>
    </row>
    <row r="17" spans="1:10">
      <c r="A17" s="23" t="s">
        <v>106</v>
      </c>
      <c r="B17" s="20">
        <v>3</v>
      </c>
      <c r="C17" s="18">
        <v>0.3226</v>
      </c>
      <c r="D17" s="18">
        <f>C17</f>
        <v>0.3226</v>
      </c>
      <c r="E17" s="18">
        <v>0.3226</v>
      </c>
      <c r="F17" s="21" t="s">
        <v>117</v>
      </c>
      <c r="G17" s="21"/>
      <c r="H17" s="21"/>
      <c r="I17" s="30" t="str">
        <f t="shared" si="0"/>
        <v>Intégration globale</v>
      </c>
      <c r="J17" s="16" t="str">
        <f t="shared" si="1"/>
        <v>IG</v>
      </c>
    </row>
    <row r="18" spans="1:10">
      <c r="A18" s="23" t="s">
        <v>4</v>
      </c>
      <c r="B18" s="20">
        <v>4</v>
      </c>
      <c r="C18" s="18">
        <v>0.71840000000000004</v>
      </c>
      <c r="D18" s="18">
        <f>$C$18*$D$17</f>
        <v>0.23175584000000002</v>
      </c>
      <c r="E18" s="18">
        <v>0.23180000000000001</v>
      </c>
      <c r="F18" s="21" t="s">
        <v>117</v>
      </c>
      <c r="G18" s="21"/>
      <c r="H18" s="21"/>
      <c r="I18" s="30" t="str">
        <f t="shared" si="0"/>
        <v>Intégration globale</v>
      </c>
      <c r="J18" s="16" t="str">
        <f t="shared" si="1"/>
        <v>IG</v>
      </c>
    </row>
    <row r="19" spans="1:10">
      <c r="A19" s="23" t="s">
        <v>107</v>
      </c>
      <c r="B19" s="20">
        <v>4</v>
      </c>
      <c r="C19" s="18">
        <v>1</v>
      </c>
      <c r="D19" s="18">
        <f t="shared" ref="D19:D23" si="3">C19*$D$17</f>
        <v>0.3226</v>
      </c>
      <c r="E19" s="18">
        <v>0.3226</v>
      </c>
      <c r="F19" s="21" t="s">
        <v>117</v>
      </c>
      <c r="G19" s="21"/>
      <c r="H19" s="21"/>
      <c r="I19" s="30" t="str">
        <f t="shared" si="0"/>
        <v>Intégration globale</v>
      </c>
      <c r="J19" s="16" t="str">
        <f t="shared" si="1"/>
        <v>IG</v>
      </c>
    </row>
    <row r="20" spans="1:10">
      <c r="A20" s="23" t="s">
        <v>108</v>
      </c>
      <c r="B20" s="20">
        <v>4</v>
      </c>
      <c r="C20" s="18">
        <v>0.86109999999999998</v>
      </c>
      <c r="D20" s="18">
        <f t="shared" si="3"/>
        <v>0.27779085999999997</v>
      </c>
      <c r="E20" s="18">
        <v>0.27779999999999999</v>
      </c>
      <c r="F20" s="21" t="s">
        <v>117</v>
      </c>
      <c r="G20" s="21"/>
      <c r="H20" s="21"/>
      <c r="I20" s="30" t="str">
        <f t="shared" si="0"/>
        <v>Intégration globale</v>
      </c>
      <c r="J20" s="16" t="str">
        <f t="shared" si="1"/>
        <v>IG</v>
      </c>
    </row>
    <row r="21" spans="1:10">
      <c r="A21" s="23" t="s">
        <v>109</v>
      </c>
      <c r="B21" s="20">
        <v>4</v>
      </c>
      <c r="C21" s="18">
        <v>0.48920000000000002</v>
      </c>
      <c r="D21" s="18">
        <f t="shared" si="3"/>
        <v>0.15781592</v>
      </c>
      <c r="E21" s="18">
        <v>0.1578</v>
      </c>
      <c r="F21" s="21"/>
      <c r="G21" s="21" t="s">
        <v>117</v>
      </c>
      <c r="H21" s="21"/>
      <c r="I21" s="30" t="str">
        <f t="shared" si="0"/>
        <v>Intégration proportionnelle</v>
      </c>
      <c r="J21" s="16" t="str">
        <f t="shared" si="1"/>
        <v>IP</v>
      </c>
    </row>
    <row r="22" spans="1:10">
      <c r="A22" s="23" t="s">
        <v>116</v>
      </c>
      <c r="B22" s="20">
        <v>4</v>
      </c>
      <c r="C22" s="18">
        <v>0.58450000000000002</v>
      </c>
      <c r="D22" s="18">
        <f t="shared" si="3"/>
        <v>0.1885597</v>
      </c>
      <c r="E22" s="18">
        <v>0.18859999999999999</v>
      </c>
      <c r="F22" s="21" t="s">
        <v>117</v>
      </c>
      <c r="G22" s="21"/>
      <c r="H22" s="21"/>
      <c r="I22" s="30" t="str">
        <f t="shared" si="0"/>
        <v>Intégration globale</v>
      </c>
      <c r="J22" s="16" t="str">
        <f t="shared" si="1"/>
        <v>IG</v>
      </c>
    </row>
    <row r="23" spans="1:10">
      <c r="A23" s="23" t="s">
        <v>110</v>
      </c>
      <c r="B23" s="20">
        <v>4</v>
      </c>
      <c r="C23" s="18">
        <v>0.3</v>
      </c>
      <c r="D23" s="18">
        <f t="shared" si="3"/>
        <v>9.6779999999999991E-2</v>
      </c>
      <c r="E23" s="18">
        <v>9.6799999999999997E-2</v>
      </c>
      <c r="F23" s="21"/>
      <c r="G23" s="21"/>
      <c r="H23" s="21" t="s">
        <v>117</v>
      </c>
      <c r="I23" s="30" t="str">
        <f t="shared" si="0"/>
        <v>Mise en équivalence</v>
      </c>
      <c r="J23" s="39" t="s">
        <v>128</v>
      </c>
    </row>
    <row r="24" spans="1:10">
      <c r="F24" s="21"/>
      <c r="G24" s="21"/>
      <c r="H24" s="21"/>
      <c r="I24" s="30"/>
    </row>
    <row r="25" spans="1:10">
      <c r="F25" s="21"/>
      <c r="G25" s="21"/>
      <c r="H25" s="21"/>
      <c r="I25" s="30"/>
    </row>
    <row r="26" spans="1:10">
      <c r="F26" s="21"/>
      <c r="G26" s="21"/>
      <c r="H26" s="21"/>
      <c r="I26" s="30"/>
    </row>
  </sheetData>
  <conditionalFormatting sqref="F11:H26 F3:H7 F8:F10">
    <cfRule type="containsText" dxfId="5" priority="5" operator="containsText" text="Non">
      <formula>NOT(ISERROR(SEARCH("Non",F3)))</formula>
    </cfRule>
    <cfRule type="containsText" dxfId="4" priority="6" operator="containsText" text="Oui">
      <formula>NOT(ISERROR(SEARCH("Oui",F3)))</formula>
    </cfRule>
  </conditionalFormatting>
  <conditionalFormatting sqref="G10">
    <cfRule type="containsText" dxfId="3" priority="3" operator="containsText" text="Non">
      <formula>NOT(ISERROR(SEARCH("Non",G10)))</formula>
    </cfRule>
    <cfRule type="containsText" dxfId="2" priority="4" operator="containsText" text="Oui">
      <formula>NOT(ISERROR(SEARCH("Oui",G10)))</formula>
    </cfRule>
  </conditionalFormatting>
  <conditionalFormatting sqref="H10">
    <cfRule type="containsText" dxfId="1" priority="1" operator="containsText" text="Non">
      <formula>NOT(ISERROR(SEARCH("Non",H10)))</formula>
    </cfRule>
    <cfRule type="containsText" dxfId="0" priority="2" operator="containsText" text="Oui">
      <formula>NOT(ISERROR(SEARCH("Oui",H10)))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3" tint="-0.249977111117893"/>
  </sheetPr>
  <dimension ref="A1:Q65"/>
  <sheetViews>
    <sheetView tabSelected="1" topLeftCell="B1" workbookViewId="0">
      <selection activeCell="J3" sqref="J3"/>
    </sheetView>
  </sheetViews>
  <sheetFormatPr baseColWidth="10" defaultRowHeight="15.75"/>
  <cols>
    <col min="1" max="1" width="9.375" style="5" bestFit="1" customWidth="1"/>
    <col min="2" max="4" width="15" customWidth="1"/>
    <col min="5" max="5" width="13.125" bestFit="1" customWidth="1"/>
    <col min="6" max="13" width="17.5" customWidth="1"/>
    <col min="15" max="15" width="20.125" style="3" customWidth="1"/>
    <col min="17" max="17" width="21.5" style="3" bestFit="1" customWidth="1"/>
  </cols>
  <sheetData>
    <row r="1" spans="1:17">
      <c r="A1" s="1" t="s">
        <v>0</v>
      </c>
      <c r="E1" s="2" t="s">
        <v>1</v>
      </c>
    </row>
    <row r="2" spans="1:17">
      <c r="A2" s="1" t="s">
        <v>2</v>
      </c>
      <c r="E2" s="2" t="s">
        <v>3</v>
      </c>
      <c r="F2" s="34" t="s">
        <v>105</v>
      </c>
      <c r="G2" s="34" t="s">
        <v>106</v>
      </c>
      <c r="H2" s="34" t="s">
        <v>4</v>
      </c>
      <c r="I2" s="34" t="s">
        <v>107</v>
      </c>
      <c r="J2" s="34" t="s">
        <v>108</v>
      </c>
      <c r="K2" s="34" t="s">
        <v>109</v>
      </c>
      <c r="L2" s="34" t="s">
        <v>116</v>
      </c>
      <c r="M2" s="34" t="s">
        <v>110</v>
      </c>
      <c r="O2" s="4" t="s">
        <v>5</v>
      </c>
      <c r="Q2" s="4" t="s">
        <v>6</v>
      </c>
    </row>
    <row r="3" spans="1:17">
      <c r="E3" s="2" t="s">
        <v>7</v>
      </c>
      <c r="F3" s="6" t="str">
        <f>VLOOKUP(F2,Périmètre!$A$3:$J$23,10)</f>
        <v>IG</v>
      </c>
      <c r="G3" s="6" t="str">
        <f>VLOOKUP(G2,Périmètre!$A$3:$J$23,10)</f>
        <v>IG</v>
      </c>
      <c r="H3" s="6" t="str">
        <f>VLOOKUP(H2,Périmètre!$A$3:$J$23,10)</f>
        <v>IG</v>
      </c>
      <c r="I3" s="6" t="str">
        <f>VLOOKUP(I2,Périmètre!$A$3:$J$23,10)</f>
        <v>IG</v>
      </c>
      <c r="J3" s="6" t="str">
        <f>VLOOKUP(J2,Périmètre!$A$3:$J$23,10,FALSE)</f>
        <v>IG</v>
      </c>
      <c r="K3" s="6" t="str">
        <f>VLOOKUP(K2,Périmètre!$A$3:$J$23,10)</f>
        <v>IP</v>
      </c>
      <c r="L3" s="6" t="str">
        <f>VLOOKUP(L2,Périmètre!$A$3:$J$23,10)</f>
        <v>IG</v>
      </c>
      <c r="M3" s="6" t="str">
        <f>VLOOKUP(M2,Périmètre!$A$3:$J$23,10)</f>
        <v>J23</v>
      </c>
    </row>
    <row r="4" spans="1:17">
      <c r="A4" s="7" t="s">
        <v>8</v>
      </c>
      <c r="B4" s="8">
        <v>2011</v>
      </c>
      <c r="C4" s="8"/>
      <c r="E4" s="2" t="s">
        <v>9</v>
      </c>
      <c r="F4" s="32">
        <f>VLOOKUP(F2,Périmètre!$A$3:$J$23,5)</f>
        <v>1</v>
      </c>
      <c r="G4" s="32">
        <f>VLOOKUP(G2,Périmètre!$A$3:$J$23,5)</f>
        <v>0.3226</v>
      </c>
      <c r="H4" s="32">
        <f>VLOOKUP(H2,Périmètre!$A$3:$J$23,5)</f>
        <v>0.23180000000000001</v>
      </c>
      <c r="I4" s="32">
        <f>VLOOKUP(I2,Périmètre!$A$3:$J$23,5)</f>
        <v>1</v>
      </c>
      <c r="J4" s="32">
        <f>VLOOKUP(J2,Périmètre!$A$3:$J$23,5)</f>
        <v>9.6799999999999997E-2</v>
      </c>
      <c r="K4" s="32">
        <f>VLOOKUP(K2,Périmètre!$A$3:$J$23,5)</f>
        <v>0.1578</v>
      </c>
      <c r="L4" s="32">
        <f>VLOOKUP(L2,Périmètre!$A$3:$J$23,5)</f>
        <v>1</v>
      </c>
      <c r="M4" s="32">
        <f>VLOOKUP(M2,Périmètre!$A$3:$J$23,5)</f>
        <v>9.6799999999999997E-2</v>
      </c>
    </row>
    <row r="5" spans="1:17">
      <c r="A5" s="7" t="s">
        <v>10</v>
      </c>
      <c r="B5" s="8">
        <v>12</v>
      </c>
      <c r="C5" s="8"/>
      <c r="E5" s="9" t="s">
        <v>11</v>
      </c>
      <c r="F5" s="33">
        <f>IF(F3="IG",1,F4)</f>
        <v>1</v>
      </c>
      <c r="G5" s="33">
        <f>IF(G3="IG",1,G4)</f>
        <v>1</v>
      </c>
      <c r="H5" s="33">
        <f t="shared" ref="H5:L5" si="0">IF(H3="IG",1,H4)</f>
        <v>1</v>
      </c>
      <c r="I5" s="33">
        <f t="shared" si="0"/>
        <v>1</v>
      </c>
      <c r="J5" s="33">
        <f t="shared" si="0"/>
        <v>1</v>
      </c>
      <c r="K5" s="33">
        <f t="shared" si="0"/>
        <v>0.1578</v>
      </c>
      <c r="L5" s="33">
        <f t="shared" si="0"/>
        <v>1</v>
      </c>
      <c r="M5" s="33">
        <f>IF(M3="IG",1,M4)</f>
        <v>9.6799999999999997E-2</v>
      </c>
    </row>
    <row r="6" spans="1:17">
      <c r="B6" s="35" t="s">
        <v>12</v>
      </c>
      <c r="C6" s="35"/>
      <c r="D6" s="35"/>
      <c r="F6" s="10"/>
      <c r="G6" s="10"/>
      <c r="H6" s="10"/>
      <c r="I6" s="10"/>
      <c r="J6" s="10"/>
      <c r="K6" s="10"/>
      <c r="L6" s="10"/>
      <c r="M6" s="10"/>
      <c r="O6" s="11">
        <f t="shared" ref="O6:O24" si="1">SUMPRODUCT($G$5:$M$5,G6:M6)</f>
        <v>0</v>
      </c>
      <c r="P6" s="12"/>
    </row>
    <row r="7" spans="1:17">
      <c r="A7" s="5" t="s">
        <v>13</v>
      </c>
      <c r="B7" s="37" t="s">
        <v>14</v>
      </c>
      <c r="C7" s="37"/>
      <c r="D7" s="37"/>
      <c r="F7" s="13"/>
      <c r="G7" s="13"/>
      <c r="H7" s="13"/>
      <c r="I7" s="13"/>
      <c r="J7" s="13"/>
      <c r="K7" s="13"/>
      <c r="L7" s="13"/>
      <c r="M7" s="13"/>
      <c r="O7" s="11">
        <f t="shared" si="1"/>
        <v>0</v>
      </c>
    </row>
    <row r="8" spans="1:17">
      <c r="A8" s="5">
        <v>20</v>
      </c>
      <c r="B8" s="36" t="s">
        <v>15</v>
      </c>
      <c r="C8" s="36"/>
      <c r="D8" s="36"/>
      <c r="F8" s="14"/>
      <c r="G8" s="14"/>
      <c r="H8" s="14"/>
      <c r="I8" s="14"/>
      <c r="J8" s="14"/>
      <c r="K8" s="14"/>
      <c r="L8" s="14"/>
      <c r="M8" s="14"/>
      <c r="O8" s="11">
        <f t="shared" si="1"/>
        <v>0</v>
      </c>
    </row>
    <row r="9" spans="1:17">
      <c r="A9" s="5">
        <v>21</v>
      </c>
      <c r="B9" s="36" t="s">
        <v>16</v>
      </c>
      <c r="C9" s="36"/>
      <c r="D9" s="36"/>
      <c r="F9" s="14"/>
      <c r="G9" s="14"/>
      <c r="H9" s="14"/>
      <c r="I9" s="14"/>
      <c r="J9" s="14"/>
      <c r="K9" s="14"/>
      <c r="L9" s="14"/>
      <c r="M9" s="14"/>
      <c r="O9" s="11">
        <f t="shared" si="1"/>
        <v>0</v>
      </c>
    </row>
    <row r="10" spans="1:17">
      <c r="A10" s="5" t="s">
        <v>17</v>
      </c>
      <c r="B10" s="36" t="s">
        <v>18</v>
      </c>
      <c r="C10" s="36"/>
      <c r="D10" s="36"/>
      <c r="F10" s="14"/>
      <c r="G10" s="14"/>
      <c r="H10" s="14"/>
      <c r="I10" s="14"/>
      <c r="J10" s="14"/>
      <c r="K10" s="14"/>
      <c r="L10" s="14"/>
      <c r="M10" s="14"/>
      <c r="O10" s="11">
        <f t="shared" si="1"/>
        <v>0</v>
      </c>
    </row>
    <row r="11" spans="1:17">
      <c r="A11" s="5">
        <v>22</v>
      </c>
      <c r="C11" s="38" t="s">
        <v>19</v>
      </c>
      <c r="D11" s="38"/>
      <c r="F11" s="14"/>
      <c r="G11" s="14"/>
      <c r="H11" s="14"/>
      <c r="I11" s="14"/>
      <c r="J11" s="14"/>
      <c r="K11" s="14"/>
      <c r="L11" s="14"/>
      <c r="M11" s="14"/>
      <c r="O11" s="11">
        <f t="shared" si="1"/>
        <v>0</v>
      </c>
    </row>
    <row r="12" spans="1:17">
      <c r="A12" s="5">
        <v>23</v>
      </c>
      <c r="C12" s="38" t="s">
        <v>20</v>
      </c>
      <c r="D12" s="38"/>
      <c r="F12" s="14"/>
      <c r="G12" s="14"/>
      <c r="H12" s="14"/>
      <c r="I12" s="14"/>
      <c r="J12" s="14"/>
      <c r="K12" s="14"/>
      <c r="L12" s="14"/>
      <c r="M12" s="14"/>
      <c r="O12" s="11">
        <f t="shared" si="1"/>
        <v>0</v>
      </c>
    </row>
    <row r="13" spans="1:17">
      <c r="A13" s="5">
        <v>24</v>
      </c>
      <c r="C13" s="38" t="s">
        <v>21</v>
      </c>
      <c r="D13" s="38"/>
      <c r="F13" s="14"/>
      <c r="G13" s="14"/>
      <c r="H13" s="14"/>
      <c r="I13" s="14"/>
      <c r="J13" s="14"/>
      <c r="K13" s="14"/>
      <c r="L13" s="14"/>
      <c r="M13" s="14"/>
      <c r="O13" s="11">
        <f t="shared" si="1"/>
        <v>0</v>
      </c>
    </row>
    <row r="14" spans="1:17">
      <c r="A14" s="5">
        <v>25</v>
      </c>
      <c r="C14" s="38" t="s">
        <v>22</v>
      </c>
      <c r="D14" s="38"/>
      <c r="F14" s="14"/>
      <c r="G14" s="14"/>
      <c r="H14" s="14"/>
      <c r="I14" s="14"/>
      <c r="J14" s="14"/>
      <c r="K14" s="14"/>
      <c r="L14" s="14"/>
      <c r="M14" s="14"/>
      <c r="O14" s="11">
        <f t="shared" si="1"/>
        <v>0</v>
      </c>
    </row>
    <row r="15" spans="1:17">
      <c r="A15" s="5">
        <v>26</v>
      </c>
      <c r="C15" s="38" t="s">
        <v>23</v>
      </c>
      <c r="D15" s="38"/>
      <c r="F15" s="14"/>
      <c r="G15" s="14"/>
      <c r="H15" s="14"/>
      <c r="I15" s="14"/>
      <c r="J15" s="14"/>
      <c r="K15" s="14"/>
      <c r="L15" s="14"/>
      <c r="M15" s="14"/>
      <c r="O15" s="11">
        <f t="shared" si="1"/>
        <v>0</v>
      </c>
    </row>
    <row r="16" spans="1:17">
      <c r="A16" s="5">
        <v>27</v>
      </c>
      <c r="C16" s="38" t="s">
        <v>24</v>
      </c>
      <c r="D16" s="38"/>
      <c r="F16" s="14"/>
      <c r="G16" s="14"/>
      <c r="H16" s="14"/>
      <c r="I16" s="14"/>
      <c r="J16" s="14"/>
      <c r="K16" s="14"/>
      <c r="L16" s="14"/>
      <c r="M16" s="14"/>
      <c r="O16" s="11">
        <f t="shared" si="1"/>
        <v>0</v>
      </c>
    </row>
    <row r="17" spans="1:17">
      <c r="A17" s="5">
        <v>28</v>
      </c>
      <c r="B17" s="36" t="s">
        <v>25</v>
      </c>
      <c r="C17" s="36"/>
      <c r="D17" s="36"/>
      <c r="F17" s="14"/>
      <c r="G17" s="14"/>
      <c r="H17" s="14"/>
      <c r="I17" s="14"/>
      <c r="J17" s="14"/>
      <c r="K17" s="14"/>
      <c r="L17" s="14"/>
      <c r="M17" s="14"/>
      <c r="O17" s="11">
        <f t="shared" si="1"/>
        <v>0</v>
      </c>
      <c r="Q17"/>
    </row>
    <row r="18" spans="1:17">
      <c r="B18" s="37" t="s">
        <v>26</v>
      </c>
      <c r="C18" s="37"/>
      <c r="D18" s="37"/>
      <c r="F18" s="13"/>
      <c r="G18" s="13"/>
      <c r="H18" s="13"/>
      <c r="I18" s="13"/>
      <c r="J18" s="13"/>
      <c r="K18" s="13"/>
      <c r="L18" s="13"/>
      <c r="M18" s="13"/>
      <c r="O18" s="11">
        <f t="shared" si="1"/>
        <v>0</v>
      </c>
      <c r="Q18"/>
    </row>
    <row r="19" spans="1:17">
      <c r="A19" s="5">
        <v>29</v>
      </c>
      <c r="B19" s="36" t="s">
        <v>27</v>
      </c>
      <c r="C19" s="36"/>
      <c r="D19" s="36"/>
      <c r="F19" s="14"/>
      <c r="G19" s="14"/>
      <c r="H19" s="14"/>
      <c r="I19" s="14"/>
      <c r="J19" s="14"/>
      <c r="K19" s="14"/>
      <c r="L19" s="14"/>
      <c r="M19" s="14"/>
      <c r="O19" s="11">
        <f t="shared" si="1"/>
        <v>0</v>
      </c>
      <c r="Q19"/>
    </row>
    <row r="20" spans="1:17">
      <c r="A20" s="5">
        <v>3</v>
      </c>
      <c r="B20" s="36" t="s">
        <v>28</v>
      </c>
      <c r="C20" s="36"/>
      <c r="D20" s="36"/>
      <c r="F20" s="14"/>
      <c r="G20" s="14"/>
      <c r="H20" s="14"/>
      <c r="I20" s="14"/>
      <c r="J20" s="14"/>
      <c r="K20" s="14"/>
      <c r="L20" s="14"/>
      <c r="M20" s="14"/>
      <c r="O20" s="11">
        <f t="shared" si="1"/>
        <v>0</v>
      </c>
      <c r="Q20"/>
    </row>
    <row r="21" spans="1:17">
      <c r="A21" s="5" t="s">
        <v>29</v>
      </c>
      <c r="B21" s="36" t="s">
        <v>30</v>
      </c>
      <c r="C21" s="36"/>
      <c r="D21" s="36"/>
      <c r="F21" s="14"/>
      <c r="G21" s="14"/>
      <c r="H21" s="14"/>
      <c r="I21" s="14"/>
      <c r="J21" s="14"/>
      <c r="K21" s="14"/>
      <c r="L21" s="14"/>
      <c r="M21" s="14"/>
      <c r="O21" s="11">
        <f t="shared" si="1"/>
        <v>0</v>
      </c>
      <c r="Q21"/>
    </row>
    <row r="22" spans="1:17">
      <c r="A22" s="5" t="s">
        <v>31</v>
      </c>
      <c r="B22" s="36" t="s">
        <v>32</v>
      </c>
      <c r="C22" s="36"/>
      <c r="D22" s="36"/>
      <c r="F22" s="14"/>
      <c r="G22" s="14"/>
      <c r="H22" s="14"/>
      <c r="I22" s="14"/>
      <c r="J22" s="14"/>
      <c r="K22" s="14"/>
      <c r="L22" s="14"/>
      <c r="M22" s="14"/>
      <c r="O22" s="11">
        <f t="shared" si="1"/>
        <v>0</v>
      </c>
      <c r="Q22"/>
    </row>
    <row r="23" spans="1:17">
      <c r="A23" s="5" t="s">
        <v>33</v>
      </c>
      <c r="B23" s="36" t="s">
        <v>34</v>
      </c>
      <c r="C23" s="36"/>
      <c r="D23" s="36"/>
      <c r="F23" s="14"/>
      <c r="G23" s="14"/>
      <c r="H23" s="14"/>
      <c r="I23" s="14"/>
      <c r="J23" s="14"/>
      <c r="K23" s="14"/>
      <c r="L23" s="14"/>
      <c r="M23" s="14"/>
      <c r="O23" s="11">
        <f t="shared" si="1"/>
        <v>0</v>
      </c>
      <c r="Q23"/>
    </row>
    <row r="24" spans="1:17">
      <c r="A24" s="5" t="s">
        <v>35</v>
      </c>
      <c r="B24" s="36" t="s">
        <v>36</v>
      </c>
      <c r="C24" s="36"/>
      <c r="D24" s="36"/>
      <c r="F24" s="14"/>
      <c r="G24" s="14"/>
      <c r="H24" s="14"/>
      <c r="I24" s="14"/>
      <c r="J24" s="14"/>
      <c r="K24" s="14"/>
      <c r="L24" s="14"/>
      <c r="M24" s="14"/>
      <c r="O24" s="11">
        <f t="shared" si="1"/>
        <v>0</v>
      </c>
      <c r="Q24"/>
    </row>
    <row r="25" spans="1:17">
      <c r="F25" s="14"/>
      <c r="G25" s="14"/>
      <c r="H25" s="14"/>
      <c r="I25" s="14"/>
      <c r="J25" s="14"/>
      <c r="K25" s="14"/>
      <c r="L25" s="14"/>
      <c r="M25" s="14"/>
      <c r="O25" s="11"/>
      <c r="Q25"/>
    </row>
    <row r="26" spans="1:17">
      <c r="B26" s="35" t="s">
        <v>37</v>
      </c>
      <c r="C26" s="35"/>
      <c r="D26" s="35"/>
      <c r="F26" s="10"/>
      <c r="G26" s="10"/>
      <c r="H26" s="10"/>
      <c r="I26" s="10"/>
      <c r="J26" s="10"/>
      <c r="K26" s="10"/>
      <c r="L26" s="10"/>
      <c r="M26" s="10"/>
      <c r="O26" s="11">
        <f t="shared" ref="O26:O40" si="2">SUMPRODUCT($G$5:$M$5,G26:M26)</f>
        <v>0</v>
      </c>
      <c r="Q26"/>
    </row>
    <row r="27" spans="1:17">
      <c r="A27" s="5" t="s">
        <v>38</v>
      </c>
      <c r="B27" s="37" t="s">
        <v>39</v>
      </c>
      <c r="C27" s="37"/>
      <c r="D27" s="37"/>
      <c r="F27" s="13"/>
      <c r="G27" s="13"/>
      <c r="H27" s="13"/>
      <c r="I27" s="13"/>
      <c r="J27" s="13"/>
      <c r="K27" s="13"/>
      <c r="L27" s="13"/>
      <c r="M27" s="13"/>
      <c r="O27" s="11">
        <f t="shared" si="2"/>
        <v>0</v>
      </c>
      <c r="Q27"/>
    </row>
    <row r="28" spans="1:17">
      <c r="A28" s="5" t="s">
        <v>40</v>
      </c>
      <c r="B28" s="36" t="s">
        <v>41</v>
      </c>
      <c r="C28" s="36"/>
      <c r="D28" s="36"/>
      <c r="F28" s="14"/>
      <c r="G28" s="14"/>
      <c r="H28" s="14"/>
      <c r="I28" s="14"/>
      <c r="J28" s="14"/>
      <c r="K28" s="14"/>
      <c r="L28" s="14"/>
      <c r="M28" s="14"/>
      <c r="O28" s="11">
        <f t="shared" si="2"/>
        <v>0</v>
      </c>
      <c r="Q28"/>
    </row>
    <row r="29" spans="1:17">
      <c r="A29" s="5" t="s">
        <v>42</v>
      </c>
      <c r="B29" s="36" t="s">
        <v>43</v>
      </c>
      <c r="C29" s="36"/>
      <c r="D29" s="36"/>
      <c r="F29" s="14"/>
      <c r="G29" s="14"/>
      <c r="H29" s="14"/>
      <c r="I29" s="14"/>
      <c r="J29" s="14"/>
      <c r="K29" s="14"/>
      <c r="L29" s="14"/>
      <c r="M29" s="14"/>
      <c r="O29" s="11">
        <f t="shared" si="2"/>
        <v>0</v>
      </c>
      <c r="Q29"/>
    </row>
    <row r="30" spans="1:17">
      <c r="A30" s="5" t="s">
        <v>44</v>
      </c>
      <c r="B30" s="36" t="s">
        <v>45</v>
      </c>
      <c r="C30" s="36"/>
      <c r="D30" s="36"/>
      <c r="F30" s="14"/>
      <c r="G30" s="14"/>
      <c r="H30" s="14"/>
      <c r="I30" s="14"/>
      <c r="J30" s="14"/>
      <c r="K30" s="14"/>
      <c r="L30" s="14"/>
      <c r="M30" s="14"/>
      <c r="O30" s="11">
        <f t="shared" si="2"/>
        <v>0</v>
      </c>
      <c r="Q30"/>
    </row>
    <row r="31" spans="1:17">
      <c r="A31" s="5" t="s">
        <v>46</v>
      </c>
      <c r="B31" s="36" t="s">
        <v>47</v>
      </c>
      <c r="C31" s="36"/>
      <c r="D31" s="36"/>
      <c r="F31" s="14"/>
      <c r="G31" s="14"/>
      <c r="H31" s="14"/>
      <c r="I31" s="14"/>
      <c r="J31" s="14"/>
      <c r="K31" s="14"/>
      <c r="L31" s="14"/>
      <c r="M31" s="14"/>
      <c r="O31" s="11">
        <f t="shared" si="2"/>
        <v>0</v>
      </c>
      <c r="Q31"/>
    </row>
    <row r="32" spans="1:17">
      <c r="A32" s="5" t="s">
        <v>48</v>
      </c>
      <c r="B32" s="36" t="s">
        <v>127</v>
      </c>
      <c r="C32" s="36"/>
      <c r="D32" s="36"/>
      <c r="F32" s="14"/>
      <c r="G32" s="14"/>
      <c r="H32" s="14"/>
      <c r="I32" s="14"/>
      <c r="J32" s="14"/>
      <c r="K32" s="14"/>
      <c r="L32" s="14"/>
      <c r="M32" s="14"/>
      <c r="O32" s="11">
        <f t="shared" si="2"/>
        <v>0</v>
      </c>
      <c r="Q32"/>
    </row>
    <row r="33" spans="1:17">
      <c r="A33" s="5" t="s">
        <v>49</v>
      </c>
      <c r="B33" s="36" t="s">
        <v>50</v>
      </c>
      <c r="C33" s="36"/>
      <c r="D33" s="36"/>
      <c r="F33" s="14"/>
      <c r="G33" s="14"/>
      <c r="H33" s="14"/>
      <c r="I33" s="14"/>
      <c r="J33" s="14"/>
      <c r="K33" s="14"/>
      <c r="L33" s="14"/>
      <c r="M33" s="14"/>
      <c r="O33" s="11">
        <f t="shared" si="2"/>
        <v>0</v>
      </c>
      <c r="Q33"/>
    </row>
    <row r="34" spans="1:17">
      <c r="B34" s="37" t="s">
        <v>51</v>
      </c>
      <c r="C34" s="37"/>
      <c r="D34" s="37"/>
      <c r="F34" s="13"/>
      <c r="G34" s="13"/>
      <c r="H34" s="13"/>
      <c r="I34" s="13"/>
      <c r="J34" s="13"/>
      <c r="K34" s="13"/>
      <c r="L34" s="13"/>
      <c r="M34" s="13"/>
      <c r="O34" s="11">
        <f t="shared" si="2"/>
        <v>0</v>
      </c>
      <c r="Q34"/>
    </row>
    <row r="35" spans="1:17">
      <c r="A35" s="5" t="s">
        <v>52</v>
      </c>
      <c r="B35" s="36" t="s">
        <v>53</v>
      </c>
      <c r="C35" s="36"/>
      <c r="D35" s="36"/>
      <c r="F35" s="14"/>
      <c r="G35" s="14"/>
      <c r="H35" s="14"/>
      <c r="I35" s="14"/>
      <c r="J35" s="14"/>
      <c r="K35" s="14"/>
      <c r="L35" s="14"/>
      <c r="M35" s="14"/>
      <c r="O35" s="11">
        <f t="shared" si="2"/>
        <v>0</v>
      </c>
      <c r="Q35"/>
    </row>
    <row r="36" spans="1:17">
      <c r="A36" s="5" t="s">
        <v>54</v>
      </c>
      <c r="B36" s="36" t="s">
        <v>55</v>
      </c>
      <c r="C36" s="36"/>
      <c r="D36" s="36"/>
      <c r="F36" s="14"/>
      <c r="G36" s="14"/>
      <c r="H36" s="14"/>
      <c r="I36" s="14"/>
      <c r="J36" s="14"/>
      <c r="K36" s="14"/>
      <c r="L36" s="14"/>
      <c r="M36" s="14"/>
      <c r="O36" s="11">
        <f t="shared" si="2"/>
        <v>0</v>
      </c>
      <c r="Q36"/>
    </row>
    <row r="37" spans="1:17">
      <c r="B37" s="37" t="s">
        <v>56</v>
      </c>
      <c r="C37" s="37"/>
      <c r="D37" s="37"/>
      <c r="F37" s="13"/>
      <c r="G37" s="13"/>
      <c r="H37" s="13"/>
      <c r="I37" s="13"/>
      <c r="J37" s="13"/>
      <c r="K37" s="13"/>
      <c r="L37" s="13"/>
      <c r="M37" s="13"/>
      <c r="O37" s="11">
        <f t="shared" si="2"/>
        <v>0</v>
      </c>
      <c r="Q37"/>
    </row>
    <row r="38" spans="1:17">
      <c r="A38" s="5" t="s">
        <v>57</v>
      </c>
      <c r="B38" s="36" t="s">
        <v>58</v>
      </c>
      <c r="C38" s="36"/>
      <c r="D38" s="36"/>
      <c r="F38" s="14"/>
      <c r="G38" s="14"/>
      <c r="H38" s="14"/>
      <c r="I38" s="14"/>
      <c r="J38" s="14"/>
      <c r="K38" s="14"/>
      <c r="L38" s="14"/>
      <c r="M38" s="14"/>
      <c r="O38" s="11">
        <f t="shared" si="2"/>
        <v>0</v>
      </c>
      <c r="Q38"/>
    </row>
    <row r="39" spans="1:17">
      <c r="A39" s="5" t="s">
        <v>59</v>
      </c>
      <c r="B39" s="36" t="s">
        <v>60</v>
      </c>
      <c r="C39" s="36"/>
      <c r="D39" s="36"/>
      <c r="F39" s="14"/>
      <c r="G39" s="14"/>
      <c r="H39" s="14"/>
      <c r="I39" s="14"/>
      <c r="J39" s="14"/>
      <c r="K39" s="14"/>
      <c r="L39" s="14"/>
      <c r="M39" s="14"/>
      <c r="O39" s="11">
        <f t="shared" si="2"/>
        <v>0</v>
      </c>
      <c r="Q39"/>
    </row>
    <row r="40" spans="1:17">
      <c r="A40" s="5" t="s">
        <v>61</v>
      </c>
      <c r="B40" s="36" t="s">
        <v>36</v>
      </c>
      <c r="C40" s="36"/>
      <c r="D40" s="36"/>
      <c r="F40" s="14"/>
      <c r="G40" s="14"/>
      <c r="H40" s="14"/>
      <c r="I40" s="14"/>
      <c r="J40" s="14"/>
      <c r="K40" s="14"/>
      <c r="L40" s="14"/>
      <c r="M40" s="14"/>
      <c r="O40" s="11">
        <f t="shared" si="2"/>
        <v>0</v>
      </c>
      <c r="Q40"/>
    </row>
    <row r="41" spans="1:17">
      <c r="F41" s="14"/>
      <c r="G41" s="14"/>
      <c r="H41" s="14"/>
      <c r="I41" s="14"/>
      <c r="J41" s="14"/>
      <c r="K41" s="14"/>
      <c r="L41" s="14"/>
      <c r="M41" s="14"/>
      <c r="O41" s="11"/>
      <c r="Q41"/>
    </row>
    <row r="42" spans="1:17">
      <c r="F42" s="14"/>
      <c r="G42" s="14"/>
      <c r="H42" s="14"/>
      <c r="I42" s="14"/>
      <c r="J42" s="14"/>
      <c r="K42" s="14"/>
      <c r="L42" s="14"/>
      <c r="M42" s="14"/>
      <c r="O42" s="11"/>
      <c r="Q42"/>
    </row>
    <row r="43" spans="1:17">
      <c r="F43" s="14"/>
      <c r="G43" s="14"/>
      <c r="H43" s="14"/>
      <c r="I43" s="14"/>
      <c r="J43" s="14"/>
      <c r="K43" s="14"/>
      <c r="L43" s="14"/>
      <c r="M43" s="14"/>
      <c r="O43" s="11"/>
      <c r="Q43"/>
    </row>
    <row r="44" spans="1:17">
      <c r="F44" s="14"/>
      <c r="G44" s="14"/>
      <c r="H44" s="14"/>
      <c r="I44" s="14"/>
      <c r="J44" s="14"/>
      <c r="K44" s="14"/>
      <c r="L44" s="14"/>
      <c r="M44" s="14"/>
      <c r="O44" s="11"/>
      <c r="Q44"/>
    </row>
    <row r="45" spans="1:17">
      <c r="A45" s="5" t="s">
        <v>62</v>
      </c>
      <c r="B45" s="35" t="s">
        <v>63</v>
      </c>
      <c r="C45" s="35"/>
      <c r="D45" s="35"/>
      <c r="F45" s="10"/>
      <c r="G45" s="10"/>
      <c r="H45" s="10"/>
      <c r="I45" s="10"/>
      <c r="J45" s="10"/>
      <c r="K45" s="10"/>
      <c r="L45" s="10"/>
      <c r="M45" s="10"/>
      <c r="O45" s="11">
        <f t="shared" ref="O45:O65" si="3">SUMPRODUCT($G$5:$M$5,G45:M45)</f>
        <v>0</v>
      </c>
      <c r="Q45"/>
    </row>
    <row r="46" spans="1:17">
      <c r="A46" s="5" t="s">
        <v>64</v>
      </c>
      <c r="B46" s="36" t="s">
        <v>65</v>
      </c>
      <c r="C46" s="36"/>
      <c r="D46" s="36"/>
      <c r="F46" s="14"/>
      <c r="G46" s="14"/>
      <c r="H46" s="14"/>
      <c r="I46" s="14"/>
      <c r="J46" s="14"/>
      <c r="K46" s="14"/>
      <c r="L46" s="14"/>
      <c r="M46" s="14"/>
      <c r="O46" s="11">
        <f t="shared" si="3"/>
        <v>0</v>
      </c>
      <c r="Q46"/>
    </row>
    <row r="47" spans="1:17">
      <c r="A47" s="5" t="s">
        <v>66</v>
      </c>
      <c r="B47" s="36" t="s">
        <v>67</v>
      </c>
      <c r="C47" s="36"/>
      <c r="D47" s="36"/>
      <c r="F47" s="14"/>
      <c r="G47" s="14"/>
      <c r="H47" s="14"/>
      <c r="I47" s="14"/>
      <c r="J47" s="14"/>
      <c r="K47" s="14"/>
      <c r="L47" s="14"/>
      <c r="M47" s="14"/>
      <c r="O47" s="11">
        <f t="shared" si="3"/>
        <v>0</v>
      </c>
      <c r="Q47"/>
    </row>
    <row r="48" spans="1:17">
      <c r="A48" s="5" t="s">
        <v>68</v>
      </c>
      <c r="B48" s="36" t="s">
        <v>69</v>
      </c>
      <c r="C48" s="36"/>
      <c r="D48" s="36"/>
      <c r="F48" s="14"/>
      <c r="G48" s="14"/>
      <c r="H48" s="14"/>
      <c r="I48" s="14"/>
      <c r="J48" s="14"/>
      <c r="K48" s="14"/>
      <c r="L48" s="14"/>
      <c r="M48" s="14"/>
      <c r="O48" s="11">
        <f t="shared" si="3"/>
        <v>0</v>
      </c>
      <c r="Q48"/>
    </row>
    <row r="49" spans="1:17">
      <c r="A49" s="5" t="s">
        <v>70</v>
      </c>
      <c r="B49" s="36" t="s">
        <v>71</v>
      </c>
      <c r="C49" s="36"/>
      <c r="D49" s="36"/>
      <c r="F49" s="14"/>
      <c r="G49" s="14"/>
      <c r="H49" s="14"/>
      <c r="I49" s="14"/>
      <c r="J49" s="14"/>
      <c r="K49" s="14"/>
      <c r="L49" s="14"/>
      <c r="M49" s="14"/>
      <c r="O49" s="11">
        <f t="shared" si="3"/>
        <v>0</v>
      </c>
      <c r="Q49"/>
    </row>
    <row r="50" spans="1:17">
      <c r="F50" s="14"/>
      <c r="G50" s="14"/>
      <c r="H50" s="14"/>
      <c r="I50" s="14"/>
      <c r="J50" s="14"/>
      <c r="K50" s="14"/>
      <c r="L50" s="14"/>
      <c r="M50" s="14"/>
      <c r="O50" s="11">
        <f t="shared" si="3"/>
        <v>0</v>
      </c>
      <c r="Q50"/>
    </row>
    <row r="51" spans="1:17">
      <c r="A51" s="5" t="s">
        <v>72</v>
      </c>
      <c r="B51" s="35" t="s">
        <v>73</v>
      </c>
      <c r="C51" s="35"/>
      <c r="D51" s="35"/>
      <c r="F51" s="10"/>
      <c r="G51" s="10"/>
      <c r="H51" s="10"/>
      <c r="I51" s="10"/>
      <c r="J51" s="10"/>
      <c r="K51" s="10"/>
      <c r="L51" s="10"/>
      <c r="M51" s="10"/>
      <c r="O51" s="11">
        <f t="shared" si="3"/>
        <v>0</v>
      </c>
      <c r="Q51"/>
    </row>
    <row r="52" spans="1:17">
      <c r="A52" s="5" t="s">
        <v>74</v>
      </c>
      <c r="B52" s="36" t="s">
        <v>75</v>
      </c>
      <c r="C52" s="36"/>
      <c r="D52" s="36"/>
      <c r="F52" s="14"/>
      <c r="G52" s="14"/>
      <c r="H52" s="14"/>
      <c r="I52" s="14"/>
      <c r="J52" s="14"/>
      <c r="K52" s="14"/>
      <c r="L52" s="14"/>
      <c r="M52" s="14"/>
      <c r="O52" s="11">
        <f t="shared" si="3"/>
        <v>0</v>
      </c>
      <c r="Q52"/>
    </row>
    <row r="53" spans="1:17">
      <c r="A53" s="5" t="s">
        <v>76</v>
      </c>
      <c r="B53" s="36" t="s">
        <v>77</v>
      </c>
      <c r="C53" s="36"/>
      <c r="D53" s="36"/>
      <c r="F53" s="14"/>
      <c r="G53" s="14"/>
      <c r="H53" s="14"/>
      <c r="I53" s="14"/>
      <c r="J53" s="14"/>
      <c r="K53" s="14"/>
      <c r="L53" s="14"/>
      <c r="M53" s="14"/>
      <c r="O53" s="11">
        <f t="shared" si="3"/>
        <v>0</v>
      </c>
      <c r="Q53"/>
    </row>
    <row r="54" spans="1:17">
      <c r="A54" s="5" t="s">
        <v>78</v>
      </c>
      <c r="B54" s="36" t="s">
        <v>79</v>
      </c>
      <c r="C54" s="36"/>
      <c r="D54" s="36"/>
      <c r="F54" s="14"/>
      <c r="G54" s="14"/>
      <c r="H54" s="14"/>
      <c r="I54" s="14"/>
      <c r="J54" s="14"/>
      <c r="K54" s="14"/>
      <c r="L54" s="14"/>
      <c r="M54" s="14"/>
      <c r="O54" s="11">
        <f t="shared" si="3"/>
        <v>0</v>
      </c>
      <c r="Q54"/>
    </row>
    <row r="55" spans="1:17">
      <c r="A55" s="5" t="s">
        <v>80</v>
      </c>
      <c r="B55" s="36" t="s">
        <v>81</v>
      </c>
      <c r="C55" s="36"/>
      <c r="D55" s="36"/>
      <c r="F55" s="14"/>
      <c r="G55" s="14"/>
      <c r="H55" s="14"/>
      <c r="I55" s="14"/>
      <c r="J55" s="14"/>
      <c r="K55" s="14"/>
      <c r="L55" s="14"/>
      <c r="M55" s="14"/>
      <c r="O55" s="11">
        <f t="shared" si="3"/>
        <v>0</v>
      </c>
      <c r="Q55"/>
    </row>
    <row r="56" spans="1:17">
      <c r="A56" s="5" t="s">
        <v>82</v>
      </c>
      <c r="B56" s="36" t="s">
        <v>83</v>
      </c>
      <c r="C56" s="36"/>
      <c r="D56" s="36"/>
      <c r="F56" s="14"/>
      <c r="G56" s="14"/>
      <c r="H56" s="14"/>
      <c r="I56" s="14"/>
      <c r="J56" s="14"/>
      <c r="K56" s="14"/>
      <c r="L56" s="14"/>
      <c r="M56" s="14"/>
      <c r="O56" s="11">
        <f t="shared" si="3"/>
        <v>0</v>
      </c>
      <c r="Q56"/>
    </row>
    <row r="57" spans="1:17">
      <c r="B57" s="35" t="s">
        <v>84</v>
      </c>
      <c r="C57" s="35"/>
      <c r="D57" s="35"/>
      <c r="F57" s="10"/>
      <c r="G57" s="10"/>
      <c r="H57" s="10"/>
      <c r="I57" s="10"/>
      <c r="J57" s="10"/>
      <c r="K57" s="10"/>
      <c r="L57" s="10"/>
      <c r="M57" s="10"/>
      <c r="O57" s="11">
        <f t="shared" si="3"/>
        <v>0</v>
      </c>
      <c r="Q57"/>
    </row>
    <row r="58" spans="1:17">
      <c r="A58" s="5" t="s">
        <v>85</v>
      </c>
      <c r="B58" s="36" t="s">
        <v>86</v>
      </c>
      <c r="C58" s="36"/>
      <c r="D58" s="36"/>
      <c r="F58" s="14"/>
      <c r="G58" s="14"/>
      <c r="H58" s="14"/>
      <c r="I58" s="14"/>
      <c r="J58" s="14"/>
      <c r="K58" s="14"/>
      <c r="L58" s="14"/>
      <c r="M58" s="14"/>
      <c r="O58" s="11">
        <f t="shared" si="3"/>
        <v>0</v>
      </c>
      <c r="Q58"/>
    </row>
    <row r="59" spans="1:17">
      <c r="A59" s="5" t="s">
        <v>87</v>
      </c>
      <c r="B59" s="36" t="s">
        <v>88</v>
      </c>
      <c r="C59" s="36"/>
      <c r="D59" s="36"/>
      <c r="F59" s="14"/>
      <c r="G59" s="14"/>
      <c r="H59" s="14"/>
      <c r="I59" s="14"/>
      <c r="J59" s="14"/>
      <c r="K59" s="14"/>
      <c r="L59" s="14"/>
      <c r="M59" s="14"/>
      <c r="O59" s="11">
        <f t="shared" si="3"/>
        <v>0</v>
      </c>
      <c r="Q59"/>
    </row>
    <row r="60" spans="1:17">
      <c r="B60" s="35" t="s">
        <v>89</v>
      </c>
      <c r="C60" s="35"/>
      <c r="D60" s="35"/>
      <c r="F60" s="10"/>
      <c r="G60" s="10"/>
      <c r="H60" s="10"/>
      <c r="I60" s="10"/>
      <c r="J60" s="10"/>
      <c r="K60" s="10"/>
      <c r="L60" s="10"/>
      <c r="M60" s="10"/>
      <c r="O60" s="11">
        <f t="shared" si="3"/>
        <v>0</v>
      </c>
      <c r="Q60"/>
    </row>
    <row r="61" spans="1:17">
      <c r="A61" s="5" t="s">
        <v>90</v>
      </c>
      <c r="B61" s="36" t="s">
        <v>91</v>
      </c>
      <c r="C61" s="36"/>
      <c r="D61" s="36"/>
      <c r="F61" s="14"/>
      <c r="G61" s="14"/>
      <c r="H61" s="14"/>
      <c r="I61" s="14"/>
      <c r="J61" s="14"/>
      <c r="K61" s="14"/>
      <c r="L61" s="14"/>
      <c r="M61" s="14"/>
      <c r="O61" s="11">
        <f t="shared" si="3"/>
        <v>0</v>
      </c>
      <c r="Q61"/>
    </row>
    <row r="62" spans="1:17">
      <c r="A62" s="5" t="s">
        <v>92</v>
      </c>
      <c r="B62" s="36" t="s">
        <v>93</v>
      </c>
      <c r="C62" s="36"/>
      <c r="D62" s="36"/>
      <c r="F62" s="14"/>
      <c r="G62" s="14"/>
      <c r="H62" s="14"/>
      <c r="I62" s="14"/>
      <c r="J62" s="14"/>
      <c r="K62" s="14"/>
      <c r="L62" s="14"/>
      <c r="M62" s="14"/>
      <c r="O62" s="11">
        <f t="shared" si="3"/>
        <v>0</v>
      </c>
      <c r="Q62"/>
    </row>
    <row r="63" spans="1:17">
      <c r="B63" s="35" t="s">
        <v>94</v>
      </c>
      <c r="C63" s="35"/>
      <c r="D63" s="35"/>
      <c r="F63" s="10"/>
      <c r="G63" s="10"/>
      <c r="H63" s="10"/>
      <c r="I63" s="10"/>
      <c r="J63" s="10"/>
      <c r="K63" s="10"/>
      <c r="L63" s="10"/>
      <c r="M63" s="10"/>
      <c r="O63" s="11">
        <f t="shared" si="3"/>
        <v>0</v>
      </c>
      <c r="Q63"/>
    </row>
    <row r="64" spans="1:17">
      <c r="A64" s="5" t="s">
        <v>95</v>
      </c>
      <c r="B64" s="36" t="s">
        <v>96</v>
      </c>
      <c r="C64" s="36"/>
      <c r="D64" s="36"/>
      <c r="F64" s="14"/>
      <c r="G64" s="14"/>
      <c r="H64" s="14"/>
      <c r="I64" s="14"/>
      <c r="J64" s="14"/>
      <c r="K64" s="14"/>
      <c r="L64" s="14"/>
      <c r="M64" s="14"/>
      <c r="O64" s="11">
        <f t="shared" si="3"/>
        <v>0</v>
      </c>
      <c r="Q64"/>
    </row>
    <row r="65" spans="2:15" customFormat="1">
      <c r="B65" s="35" t="s">
        <v>97</v>
      </c>
      <c r="C65" s="35"/>
      <c r="D65" s="35"/>
      <c r="F65" s="15"/>
      <c r="G65" s="15"/>
      <c r="H65" s="15"/>
      <c r="I65" s="15"/>
      <c r="J65" s="15"/>
      <c r="K65" s="15"/>
      <c r="L65" s="15"/>
      <c r="M65" s="15"/>
      <c r="O65" s="11">
        <f t="shared" si="3"/>
        <v>0</v>
      </c>
    </row>
  </sheetData>
  <mergeCells count="54">
    <mergeCell ref="C11:D11"/>
    <mergeCell ref="B6:D6"/>
    <mergeCell ref="B7:D7"/>
    <mergeCell ref="B8:D8"/>
    <mergeCell ref="B9:D9"/>
    <mergeCell ref="B10:D10"/>
    <mergeCell ref="B23:D23"/>
    <mergeCell ref="C12:D12"/>
    <mergeCell ref="C13:D13"/>
    <mergeCell ref="C14:D14"/>
    <mergeCell ref="C15:D15"/>
    <mergeCell ref="C16:D16"/>
    <mergeCell ref="B17:D17"/>
    <mergeCell ref="B18:D18"/>
    <mergeCell ref="B19:D19"/>
    <mergeCell ref="B20:D20"/>
    <mergeCell ref="B21:D21"/>
    <mergeCell ref="B22:D22"/>
    <mergeCell ref="B36:D36"/>
    <mergeCell ref="B24:D24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53:D53"/>
    <mergeCell ref="B37:D37"/>
    <mergeCell ref="B38:D38"/>
    <mergeCell ref="B39:D39"/>
    <mergeCell ref="B40:D40"/>
    <mergeCell ref="B45:D45"/>
    <mergeCell ref="B46:D46"/>
    <mergeCell ref="B47:D47"/>
    <mergeCell ref="B48:D48"/>
    <mergeCell ref="B49:D49"/>
    <mergeCell ref="B51:D51"/>
    <mergeCell ref="B52:D52"/>
    <mergeCell ref="B65:D65"/>
    <mergeCell ref="B54:D54"/>
    <mergeCell ref="B55:D55"/>
    <mergeCell ref="B56:D56"/>
    <mergeCell ref="B57:D57"/>
    <mergeCell ref="B58:D58"/>
    <mergeCell ref="B59:D59"/>
    <mergeCell ref="B60:D60"/>
    <mergeCell ref="B61:D61"/>
    <mergeCell ref="B62:D62"/>
    <mergeCell ref="B63:D63"/>
    <mergeCell ref="B64:D64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Périmètre!$A$3:$A$34</xm:f>
          </x14:formula1>
          <xm:sqref>F2:M2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theme="3" tint="-0.249977111117893"/>
  </sheetPr>
  <dimension ref="A1:Q65"/>
  <sheetViews>
    <sheetView workbookViewId="0">
      <selection activeCell="C5" sqref="C5"/>
    </sheetView>
  </sheetViews>
  <sheetFormatPr baseColWidth="10" defaultRowHeight="15.75"/>
  <cols>
    <col min="1" max="1" width="9.375" style="5" bestFit="1" customWidth="1"/>
    <col min="2" max="4" width="15" customWidth="1"/>
    <col min="5" max="5" width="13.125" bestFit="1" customWidth="1"/>
    <col min="6" max="13" width="17.5" customWidth="1"/>
    <col min="15" max="15" width="20.125" style="3" customWidth="1"/>
    <col min="17" max="17" width="21.5" style="3" bestFit="1" customWidth="1"/>
  </cols>
  <sheetData>
    <row r="1" spans="1:17">
      <c r="A1" s="1" t="s">
        <v>0</v>
      </c>
      <c r="E1" s="2" t="s">
        <v>1</v>
      </c>
    </row>
    <row r="2" spans="1:17">
      <c r="A2" s="1" t="s">
        <v>2</v>
      </c>
      <c r="E2" s="2" t="s">
        <v>3</v>
      </c>
      <c r="F2" s="34" t="s">
        <v>111</v>
      </c>
      <c r="G2" s="34" t="s">
        <v>112</v>
      </c>
      <c r="H2" s="34" t="s">
        <v>113</v>
      </c>
      <c r="I2" s="34" t="s">
        <v>114</v>
      </c>
      <c r="J2" s="34" t="s">
        <v>101</v>
      </c>
      <c r="K2" s="34" t="s">
        <v>102</v>
      </c>
      <c r="L2" s="34" t="s">
        <v>103</v>
      </c>
      <c r="M2" s="34" t="s">
        <v>104</v>
      </c>
      <c r="O2" s="4" t="s">
        <v>5</v>
      </c>
      <c r="Q2" s="4" t="s">
        <v>6</v>
      </c>
    </row>
    <row r="3" spans="1:17">
      <c r="E3" s="2" t="s">
        <v>7</v>
      </c>
      <c r="F3" s="6" t="str">
        <f>VLOOKUP(F2,Périmètre!$A$3:$J$23,10)</f>
        <v>IG</v>
      </c>
      <c r="G3" s="6" t="e">
        <f>VLOOKUP(G2,Périmètre!$A$3:$J$23,10)</f>
        <v>#N/A</v>
      </c>
      <c r="H3" s="6" t="str">
        <f>VLOOKUP(H2,Périmètre!$A$3:$J$23,10)</f>
        <v>IG</v>
      </c>
      <c r="I3" s="6" t="str">
        <f>VLOOKUP(I2,Périmètre!$A$3:$J$23,10)</f>
        <v>IG</v>
      </c>
      <c r="J3" s="6" t="str">
        <f>VLOOKUP(J2,Périmètre!$A$3:$J$23,10)</f>
        <v>IG</v>
      </c>
      <c r="K3" s="6" t="str">
        <f>VLOOKUP(K2,Périmètre!$A$3:$J$23,10)</f>
        <v>J23</v>
      </c>
      <c r="L3" s="6" t="str">
        <f>VLOOKUP(L2,Périmètre!$A$3:$J$23,10)</f>
        <v>IG</v>
      </c>
      <c r="M3" s="6" t="str">
        <f>VLOOKUP(M2,Périmètre!$A$3:$J$23,10)</f>
        <v>IG</v>
      </c>
    </row>
    <row r="4" spans="1:17">
      <c r="A4" s="7" t="s">
        <v>8</v>
      </c>
      <c r="B4" s="8">
        <v>2011</v>
      </c>
      <c r="C4" s="8"/>
      <c r="E4" s="2" t="s">
        <v>9</v>
      </c>
      <c r="F4" s="32">
        <f>VLOOKUP(F2,Périmètre!$A$3:$J$23,5)</f>
        <v>1</v>
      </c>
      <c r="G4" s="32" t="e">
        <f>VLOOKUP(G2,Périmètre!$A$3:$J$23,5)</f>
        <v>#N/A</v>
      </c>
      <c r="H4" s="32">
        <f>VLOOKUP(H2,Périmètre!$A$3:$J$23,5)</f>
        <v>1</v>
      </c>
      <c r="I4" s="32">
        <f>VLOOKUP(I2,Périmètre!$A$3:$J$23,5)</f>
        <v>0.18859999999999999</v>
      </c>
      <c r="J4" s="32">
        <f>VLOOKUP(J2,Périmètre!$A$3:$J$23,5)</f>
        <v>0.18859999999999999</v>
      </c>
      <c r="K4" s="32">
        <f>VLOOKUP(K2,Périmètre!$A$3:$J$23,5)</f>
        <v>9.6799999999999997E-2</v>
      </c>
      <c r="L4" s="32">
        <f>VLOOKUP(L2,Périmètre!$A$3:$J$23,5)</f>
        <v>0.2</v>
      </c>
      <c r="M4" s="32">
        <f>VLOOKUP(M2,Périmètre!$A$3:$J$23,5)</f>
        <v>1</v>
      </c>
    </row>
    <row r="5" spans="1:17">
      <c r="A5" s="7" t="s">
        <v>10</v>
      </c>
      <c r="B5" s="8">
        <v>12</v>
      </c>
      <c r="C5" s="8"/>
      <c r="E5" s="9" t="s">
        <v>11</v>
      </c>
      <c r="F5" s="33">
        <f>IF(F3="IG",1,F4)</f>
        <v>1</v>
      </c>
      <c r="G5" s="33" t="e">
        <f>IF(G3="IG",1,G4)</f>
        <v>#N/A</v>
      </c>
      <c r="H5" s="33">
        <f t="shared" ref="H5:L5" si="0">IF(H3="IG",1,H4)</f>
        <v>1</v>
      </c>
      <c r="I5" s="33">
        <f t="shared" si="0"/>
        <v>1</v>
      </c>
      <c r="J5" s="33">
        <f t="shared" si="0"/>
        <v>1</v>
      </c>
      <c r="K5" s="33">
        <f t="shared" si="0"/>
        <v>9.6799999999999997E-2</v>
      </c>
      <c r="L5" s="33">
        <f t="shared" si="0"/>
        <v>1</v>
      </c>
      <c r="M5" s="33">
        <f>IF(M3="IG",1,M4)</f>
        <v>1</v>
      </c>
    </row>
    <row r="6" spans="1:17">
      <c r="B6" s="35" t="s">
        <v>12</v>
      </c>
      <c r="C6" s="35"/>
      <c r="D6" s="35"/>
      <c r="F6" s="10"/>
      <c r="G6" s="10"/>
      <c r="H6" s="10"/>
      <c r="I6" s="10"/>
      <c r="J6" s="10"/>
      <c r="K6" s="10"/>
      <c r="L6" s="10"/>
      <c r="M6" s="10"/>
      <c r="O6" s="11" t="e">
        <f t="shared" ref="O6:O24" si="1">SUMPRODUCT($G$5:$M$5,G6:M6)</f>
        <v>#N/A</v>
      </c>
      <c r="P6" s="12"/>
    </row>
    <row r="7" spans="1:17">
      <c r="A7" s="5" t="s">
        <v>13</v>
      </c>
      <c r="B7" s="37" t="s">
        <v>14</v>
      </c>
      <c r="C7" s="37"/>
      <c r="D7" s="37"/>
      <c r="F7" s="13"/>
      <c r="G7" s="13"/>
      <c r="H7" s="13"/>
      <c r="I7" s="13"/>
      <c r="J7" s="13"/>
      <c r="K7" s="13"/>
      <c r="L7" s="13"/>
      <c r="M7" s="13"/>
      <c r="O7" s="11" t="e">
        <f t="shared" si="1"/>
        <v>#N/A</v>
      </c>
    </row>
    <row r="8" spans="1:17">
      <c r="A8" s="5">
        <v>20</v>
      </c>
      <c r="B8" s="36" t="s">
        <v>15</v>
      </c>
      <c r="C8" s="36"/>
      <c r="D8" s="36"/>
      <c r="F8" s="14"/>
      <c r="G8" s="14"/>
      <c r="H8" s="14"/>
      <c r="I8" s="14"/>
      <c r="J8" s="14"/>
      <c r="K8" s="14"/>
      <c r="L8" s="14"/>
      <c r="M8" s="14"/>
      <c r="O8" s="11" t="e">
        <f t="shared" si="1"/>
        <v>#N/A</v>
      </c>
    </row>
    <row r="9" spans="1:17">
      <c r="A9" s="5">
        <v>21</v>
      </c>
      <c r="B9" s="36" t="s">
        <v>16</v>
      </c>
      <c r="C9" s="36"/>
      <c r="D9" s="36"/>
      <c r="F9" s="14"/>
      <c r="G9" s="14"/>
      <c r="H9" s="14"/>
      <c r="I9" s="14"/>
      <c r="J9" s="14"/>
      <c r="K9" s="14"/>
      <c r="L9" s="14"/>
      <c r="M9" s="14"/>
      <c r="O9" s="11" t="e">
        <f t="shared" si="1"/>
        <v>#N/A</v>
      </c>
    </row>
    <row r="10" spans="1:17">
      <c r="A10" s="5" t="s">
        <v>17</v>
      </c>
      <c r="B10" s="36" t="s">
        <v>18</v>
      </c>
      <c r="C10" s="36"/>
      <c r="D10" s="36"/>
      <c r="F10" s="14"/>
      <c r="G10" s="14"/>
      <c r="H10" s="14"/>
      <c r="I10" s="14"/>
      <c r="J10" s="14"/>
      <c r="K10" s="14"/>
      <c r="L10" s="14"/>
      <c r="M10" s="14"/>
      <c r="O10" s="11" t="e">
        <f t="shared" si="1"/>
        <v>#N/A</v>
      </c>
    </row>
    <row r="11" spans="1:17">
      <c r="A11" s="5">
        <v>22</v>
      </c>
      <c r="C11" s="38" t="s">
        <v>19</v>
      </c>
      <c r="D11" s="38"/>
      <c r="F11" s="14"/>
      <c r="G11" s="14"/>
      <c r="H11" s="14"/>
      <c r="I11" s="14"/>
      <c r="J11" s="14"/>
      <c r="K11" s="14"/>
      <c r="L11" s="14"/>
      <c r="M11" s="14"/>
      <c r="O11" s="11" t="e">
        <f t="shared" si="1"/>
        <v>#N/A</v>
      </c>
    </row>
    <row r="12" spans="1:17">
      <c r="A12" s="5">
        <v>23</v>
      </c>
      <c r="C12" s="38" t="s">
        <v>20</v>
      </c>
      <c r="D12" s="38"/>
      <c r="F12" s="14"/>
      <c r="G12" s="14"/>
      <c r="H12" s="14"/>
      <c r="I12" s="14"/>
      <c r="J12" s="14"/>
      <c r="K12" s="14"/>
      <c r="L12" s="14"/>
      <c r="M12" s="14"/>
      <c r="O12" s="11" t="e">
        <f t="shared" si="1"/>
        <v>#N/A</v>
      </c>
    </row>
    <row r="13" spans="1:17">
      <c r="A13" s="5">
        <v>24</v>
      </c>
      <c r="C13" s="38" t="s">
        <v>21</v>
      </c>
      <c r="D13" s="38"/>
      <c r="F13" s="14"/>
      <c r="G13" s="14"/>
      <c r="H13" s="14"/>
      <c r="I13" s="14"/>
      <c r="J13" s="14"/>
      <c r="K13" s="14"/>
      <c r="L13" s="14"/>
      <c r="M13" s="14"/>
      <c r="O13" s="11" t="e">
        <f t="shared" si="1"/>
        <v>#N/A</v>
      </c>
    </row>
    <row r="14" spans="1:17">
      <c r="A14" s="5">
        <v>25</v>
      </c>
      <c r="C14" s="38" t="s">
        <v>22</v>
      </c>
      <c r="D14" s="38"/>
      <c r="F14" s="14"/>
      <c r="G14" s="14"/>
      <c r="H14" s="14"/>
      <c r="I14" s="14"/>
      <c r="J14" s="14"/>
      <c r="K14" s="14"/>
      <c r="L14" s="14"/>
      <c r="M14" s="14"/>
      <c r="O14" s="11" t="e">
        <f t="shared" si="1"/>
        <v>#N/A</v>
      </c>
    </row>
    <row r="15" spans="1:17">
      <c r="A15" s="5">
        <v>26</v>
      </c>
      <c r="C15" s="38" t="s">
        <v>23</v>
      </c>
      <c r="D15" s="38"/>
      <c r="F15" s="14"/>
      <c r="G15" s="14"/>
      <c r="H15" s="14"/>
      <c r="I15" s="14"/>
      <c r="J15" s="14"/>
      <c r="K15" s="14"/>
      <c r="L15" s="14"/>
      <c r="M15" s="14"/>
      <c r="O15" s="11" t="e">
        <f t="shared" si="1"/>
        <v>#N/A</v>
      </c>
    </row>
    <row r="16" spans="1:17">
      <c r="A16" s="5">
        <v>27</v>
      </c>
      <c r="C16" s="38" t="s">
        <v>24</v>
      </c>
      <c r="D16" s="38"/>
      <c r="F16" s="14"/>
      <c r="G16" s="14"/>
      <c r="H16" s="14"/>
      <c r="I16" s="14"/>
      <c r="J16" s="14"/>
      <c r="K16" s="14"/>
      <c r="L16" s="14"/>
      <c r="M16" s="14"/>
      <c r="O16" s="11" t="e">
        <f t="shared" si="1"/>
        <v>#N/A</v>
      </c>
    </row>
    <row r="17" spans="1:17">
      <c r="A17" s="5">
        <v>28</v>
      </c>
      <c r="B17" s="36" t="s">
        <v>25</v>
      </c>
      <c r="C17" s="36"/>
      <c r="D17" s="36"/>
      <c r="F17" s="14"/>
      <c r="G17" s="14"/>
      <c r="H17" s="14"/>
      <c r="I17" s="14"/>
      <c r="J17" s="14"/>
      <c r="K17" s="14"/>
      <c r="L17" s="14"/>
      <c r="M17" s="14"/>
      <c r="O17" s="11" t="e">
        <f t="shared" si="1"/>
        <v>#N/A</v>
      </c>
      <c r="Q17"/>
    </row>
    <row r="18" spans="1:17">
      <c r="B18" s="37" t="s">
        <v>26</v>
      </c>
      <c r="C18" s="37"/>
      <c r="D18" s="37"/>
      <c r="F18" s="13"/>
      <c r="G18" s="13"/>
      <c r="H18" s="13"/>
      <c r="I18" s="13"/>
      <c r="J18" s="13"/>
      <c r="K18" s="13"/>
      <c r="L18" s="13"/>
      <c r="M18" s="13"/>
      <c r="O18" s="11" t="e">
        <f t="shared" si="1"/>
        <v>#N/A</v>
      </c>
      <c r="Q18"/>
    </row>
    <row r="19" spans="1:17">
      <c r="A19" s="5">
        <v>29</v>
      </c>
      <c r="B19" s="36" t="s">
        <v>27</v>
      </c>
      <c r="C19" s="36"/>
      <c r="D19" s="36"/>
      <c r="F19" s="14"/>
      <c r="G19" s="14"/>
      <c r="H19" s="14"/>
      <c r="I19" s="14"/>
      <c r="J19" s="14"/>
      <c r="K19" s="14"/>
      <c r="L19" s="14"/>
      <c r="M19" s="14"/>
      <c r="O19" s="11" t="e">
        <f t="shared" si="1"/>
        <v>#N/A</v>
      </c>
      <c r="Q19"/>
    </row>
    <row r="20" spans="1:17">
      <c r="A20" s="5">
        <v>3</v>
      </c>
      <c r="B20" s="36" t="s">
        <v>28</v>
      </c>
      <c r="C20" s="36"/>
      <c r="D20" s="36"/>
      <c r="F20" s="14"/>
      <c r="G20" s="14"/>
      <c r="H20" s="14"/>
      <c r="I20" s="14"/>
      <c r="J20" s="14"/>
      <c r="K20" s="14"/>
      <c r="L20" s="14"/>
      <c r="M20" s="14"/>
      <c r="O20" s="11" t="e">
        <f t="shared" si="1"/>
        <v>#N/A</v>
      </c>
      <c r="Q20"/>
    </row>
    <row r="21" spans="1:17">
      <c r="A21" s="5" t="s">
        <v>29</v>
      </c>
      <c r="B21" s="36" t="s">
        <v>30</v>
      </c>
      <c r="C21" s="36"/>
      <c r="D21" s="36"/>
      <c r="F21" s="14"/>
      <c r="G21" s="14"/>
      <c r="H21" s="14"/>
      <c r="I21" s="14"/>
      <c r="J21" s="14"/>
      <c r="K21" s="14"/>
      <c r="L21" s="14"/>
      <c r="M21" s="14"/>
      <c r="O21" s="11" t="e">
        <f t="shared" si="1"/>
        <v>#N/A</v>
      </c>
      <c r="Q21"/>
    </row>
    <row r="22" spans="1:17">
      <c r="A22" s="5" t="s">
        <v>31</v>
      </c>
      <c r="B22" s="36" t="s">
        <v>32</v>
      </c>
      <c r="C22" s="36"/>
      <c r="D22" s="36"/>
      <c r="F22" s="14"/>
      <c r="G22" s="14"/>
      <c r="H22" s="14"/>
      <c r="I22" s="14"/>
      <c r="J22" s="14"/>
      <c r="K22" s="14"/>
      <c r="L22" s="14"/>
      <c r="M22" s="14"/>
      <c r="O22" s="11" t="e">
        <f t="shared" si="1"/>
        <v>#N/A</v>
      </c>
      <c r="Q22"/>
    </row>
    <row r="23" spans="1:17">
      <c r="A23" s="5" t="s">
        <v>33</v>
      </c>
      <c r="B23" s="36" t="s">
        <v>34</v>
      </c>
      <c r="C23" s="36"/>
      <c r="D23" s="36"/>
      <c r="F23" s="14"/>
      <c r="G23" s="14"/>
      <c r="H23" s="14"/>
      <c r="I23" s="14"/>
      <c r="J23" s="14"/>
      <c r="K23" s="14"/>
      <c r="L23" s="14"/>
      <c r="M23" s="14"/>
      <c r="O23" s="11" t="e">
        <f t="shared" si="1"/>
        <v>#N/A</v>
      </c>
      <c r="Q23"/>
    </row>
    <row r="24" spans="1:17">
      <c r="A24" s="5" t="s">
        <v>35</v>
      </c>
      <c r="B24" s="36" t="s">
        <v>36</v>
      </c>
      <c r="C24" s="36"/>
      <c r="D24" s="36"/>
      <c r="F24" s="14"/>
      <c r="G24" s="14"/>
      <c r="H24" s="14"/>
      <c r="I24" s="14"/>
      <c r="J24" s="14"/>
      <c r="K24" s="14"/>
      <c r="L24" s="14"/>
      <c r="M24" s="14"/>
      <c r="O24" s="11" t="e">
        <f t="shared" si="1"/>
        <v>#N/A</v>
      </c>
      <c r="Q24"/>
    </row>
    <row r="25" spans="1:17">
      <c r="F25" s="14"/>
      <c r="G25" s="14"/>
      <c r="H25" s="14"/>
      <c r="I25" s="14"/>
      <c r="J25" s="14"/>
      <c r="K25" s="14"/>
      <c r="L25" s="14"/>
      <c r="M25" s="14"/>
      <c r="O25" s="11"/>
      <c r="Q25"/>
    </row>
    <row r="26" spans="1:17">
      <c r="B26" s="35" t="s">
        <v>37</v>
      </c>
      <c r="C26" s="35"/>
      <c r="D26" s="35"/>
      <c r="F26" s="10"/>
      <c r="G26" s="10"/>
      <c r="H26" s="10"/>
      <c r="I26" s="10"/>
      <c r="J26" s="10"/>
      <c r="K26" s="10"/>
      <c r="L26" s="10"/>
      <c r="M26" s="10"/>
      <c r="O26" s="11" t="e">
        <f t="shared" ref="O26:O40" si="2">SUMPRODUCT($G$5:$M$5,G26:M26)</f>
        <v>#N/A</v>
      </c>
      <c r="Q26"/>
    </row>
    <row r="27" spans="1:17">
      <c r="A27" s="5" t="s">
        <v>38</v>
      </c>
      <c r="B27" s="37" t="s">
        <v>39</v>
      </c>
      <c r="C27" s="37"/>
      <c r="D27" s="37"/>
      <c r="F27" s="13"/>
      <c r="G27" s="13"/>
      <c r="H27" s="13"/>
      <c r="I27" s="13"/>
      <c r="J27" s="13"/>
      <c r="K27" s="13"/>
      <c r="L27" s="13"/>
      <c r="M27" s="13"/>
      <c r="O27" s="11" t="e">
        <f t="shared" si="2"/>
        <v>#N/A</v>
      </c>
      <c r="Q27"/>
    </row>
    <row r="28" spans="1:17">
      <c r="A28" s="5" t="s">
        <v>40</v>
      </c>
      <c r="B28" s="36" t="s">
        <v>41</v>
      </c>
      <c r="C28" s="36"/>
      <c r="D28" s="36"/>
      <c r="F28" s="14"/>
      <c r="G28" s="14"/>
      <c r="H28" s="14"/>
      <c r="I28" s="14"/>
      <c r="J28" s="14"/>
      <c r="K28" s="14"/>
      <c r="L28" s="14"/>
      <c r="M28" s="14"/>
      <c r="O28" s="11" t="e">
        <f t="shared" si="2"/>
        <v>#N/A</v>
      </c>
      <c r="Q28"/>
    </row>
    <row r="29" spans="1:17">
      <c r="A29" s="5" t="s">
        <v>42</v>
      </c>
      <c r="B29" s="36" t="s">
        <v>43</v>
      </c>
      <c r="C29" s="36"/>
      <c r="D29" s="36"/>
      <c r="F29" s="14"/>
      <c r="G29" s="14"/>
      <c r="H29" s="14"/>
      <c r="I29" s="14"/>
      <c r="J29" s="14"/>
      <c r="K29" s="14"/>
      <c r="L29" s="14"/>
      <c r="M29" s="14"/>
      <c r="O29" s="11" t="e">
        <f t="shared" si="2"/>
        <v>#N/A</v>
      </c>
      <c r="Q29"/>
    </row>
    <row r="30" spans="1:17">
      <c r="A30" s="5" t="s">
        <v>44</v>
      </c>
      <c r="B30" s="36" t="s">
        <v>45</v>
      </c>
      <c r="C30" s="36"/>
      <c r="D30" s="36"/>
      <c r="F30" s="14"/>
      <c r="G30" s="14"/>
      <c r="H30" s="14"/>
      <c r="I30" s="14"/>
      <c r="J30" s="14"/>
      <c r="K30" s="14"/>
      <c r="L30" s="14"/>
      <c r="M30" s="14"/>
      <c r="O30" s="11" t="e">
        <f t="shared" si="2"/>
        <v>#N/A</v>
      </c>
      <c r="Q30"/>
    </row>
    <row r="31" spans="1:17">
      <c r="A31" s="5" t="s">
        <v>46</v>
      </c>
      <c r="B31" s="36" t="s">
        <v>47</v>
      </c>
      <c r="C31" s="36"/>
      <c r="D31" s="36"/>
      <c r="F31" s="14"/>
      <c r="G31" s="14"/>
      <c r="H31" s="14"/>
      <c r="I31" s="14"/>
      <c r="J31" s="14"/>
      <c r="K31" s="14"/>
      <c r="L31" s="14"/>
      <c r="M31" s="14"/>
      <c r="O31" s="11" t="e">
        <f t="shared" si="2"/>
        <v>#N/A</v>
      </c>
      <c r="Q31"/>
    </row>
    <row r="32" spans="1:17">
      <c r="A32" s="5" t="s">
        <v>48</v>
      </c>
      <c r="B32" s="36" t="s">
        <v>127</v>
      </c>
      <c r="C32" s="36"/>
      <c r="D32" s="36"/>
      <c r="F32" s="14"/>
      <c r="G32" s="14"/>
      <c r="H32" s="14"/>
      <c r="I32" s="14"/>
      <c r="J32" s="14"/>
      <c r="K32" s="14"/>
      <c r="L32" s="14"/>
      <c r="M32" s="14"/>
      <c r="O32" s="11" t="e">
        <f t="shared" si="2"/>
        <v>#N/A</v>
      </c>
      <c r="Q32"/>
    </row>
    <row r="33" spans="1:17">
      <c r="A33" s="5" t="s">
        <v>49</v>
      </c>
      <c r="B33" s="36" t="s">
        <v>50</v>
      </c>
      <c r="C33" s="36"/>
      <c r="D33" s="36"/>
      <c r="F33" s="14"/>
      <c r="G33" s="14"/>
      <c r="H33" s="14"/>
      <c r="I33" s="14"/>
      <c r="J33" s="14"/>
      <c r="K33" s="14"/>
      <c r="L33" s="14"/>
      <c r="M33" s="14"/>
      <c r="O33" s="11" t="e">
        <f t="shared" si="2"/>
        <v>#N/A</v>
      </c>
      <c r="Q33"/>
    </row>
    <row r="34" spans="1:17">
      <c r="B34" s="37" t="s">
        <v>51</v>
      </c>
      <c r="C34" s="37"/>
      <c r="D34" s="37"/>
      <c r="F34" s="13"/>
      <c r="G34" s="13"/>
      <c r="H34" s="13"/>
      <c r="I34" s="13"/>
      <c r="J34" s="13"/>
      <c r="K34" s="13"/>
      <c r="L34" s="13"/>
      <c r="M34" s="13"/>
      <c r="O34" s="11" t="e">
        <f t="shared" si="2"/>
        <v>#N/A</v>
      </c>
      <c r="Q34"/>
    </row>
    <row r="35" spans="1:17">
      <c r="A35" s="5" t="s">
        <v>52</v>
      </c>
      <c r="B35" s="36" t="s">
        <v>53</v>
      </c>
      <c r="C35" s="36"/>
      <c r="D35" s="36"/>
      <c r="F35" s="14"/>
      <c r="G35" s="14"/>
      <c r="H35" s="14"/>
      <c r="I35" s="14"/>
      <c r="J35" s="14"/>
      <c r="K35" s="14"/>
      <c r="L35" s="14"/>
      <c r="M35" s="14"/>
      <c r="O35" s="11" t="e">
        <f t="shared" si="2"/>
        <v>#N/A</v>
      </c>
      <c r="Q35"/>
    </row>
    <row r="36" spans="1:17">
      <c r="A36" s="5" t="s">
        <v>54</v>
      </c>
      <c r="B36" s="36" t="s">
        <v>55</v>
      </c>
      <c r="C36" s="36"/>
      <c r="D36" s="36"/>
      <c r="F36" s="14"/>
      <c r="G36" s="14"/>
      <c r="H36" s="14"/>
      <c r="I36" s="14"/>
      <c r="J36" s="14"/>
      <c r="K36" s="14"/>
      <c r="L36" s="14"/>
      <c r="M36" s="14"/>
      <c r="O36" s="11" t="e">
        <f t="shared" si="2"/>
        <v>#N/A</v>
      </c>
      <c r="Q36"/>
    </row>
    <row r="37" spans="1:17">
      <c r="B37" s="37" t="s">
        <v>56</v>
      </c>
      <c r="C37" s="37"/>
      <c r="D37" s="37"/>
      <c r="F37" s="13"/>
      <c r="G37" s="13"/>
      <c r="H37" s="13"/>
      <c r="I37" s="13"/>
      <c r="J37" s="13"/>
      <c r="K37" s="13"/>
      <c r="L37" s="13"/>
      <c r="M37" s="13"/>
      <c r="O37" s="11" t="e">
        <f t="shared" si="2"/>
        <v>#N/A</v>
      </c>
      <c r="Q37"/>
    </row>
    <row r="38" spans="1:17">
      <c r="A38" s="5" t="s">
        <v>57</v>
      </c>
      <c r="B38" s="36" t="s">
        <v>58</v>
      </c>
      <c r="C38" s="36"/>
      <c r="D38" s="36"/>
      <c r="F38" s="14"/>
      <c r="G38" s="14"/>
      <c r="H38" s="14"/>
      <c r="I38" s="14"/>
      <c r="J38" s="14"/>
      <c r="K38" s="14"/>
      <c r="L38" s="14"/>
      <c r="M38" s="14"/>
      <c r="O38" s="11" t="e">
        <f t="shared" si="2"/>
        <v>#N/A</v>
      </c>
      <c r="Q38"/>
    </row>
    <row r="39" spans="1:17">
      <c r="A39" s="5" t="s">
        <v>59</v>
      </c>
      <c r="B39" s="36" t="s">
        <v>60</v>
      </c>
      <c r="C39" s="36"/>
      <c r="D39" s="36"/>
      <c r="F39" s="14"/>
      <c r="G39" s="14"/>
      <c r="H39" s="14"/>
      <c r="I39" s="14"/>
      <c r="J39" s="14"/>
      <c r="K39" s="14"/>
      <c r="L39" s="14"/>
      <c r="M39" s="14"/>
      <c r="O39" s="11" t="e">
        <f t="shared" si="2"/>
        <v>#N/A</v>
      </c>
      <c r="Q39"/>
    </row>
    <row r="40" spans="1:17">
      <c r="A40" s="5" t="s">
        <v>61</v>
      </c>
      <c r="B40" s="36" t="s">
        <v>36</v>
      </c>
      <c r="C40" s="36"/>
      <c r="D40" s="36"/>
      <c r="F40" s="14"/>
      <c r="G40" s="14"/>
      <c r="H40" s="14"/>
      <c r="I40" s="14"/>
      <c r="J40" s="14"/>
      <c r="K40" s="14"/>
      <c r="L40" s="14"/>
      <c r="M40" s="14"/>
      <c r="O40" s="11" t="e">
        <f t="shared" si="2"/>
        <v>#N/A</v>
      </c>
      <c r="Q40"/>
    </row>
    <row r="41" spans="1:17">
      <c r="F41" s="14"/>
      <c r="G41" s="14"/>
      <c r="H41" s="14"/>
      <c r="I41" s="14"/>
      <c r="J41" s="14"/>
      <c r="K41" s="14"/>
      <c r="L41" s="14"/>
      <c r="M41" s="14"/>
      <c r="O41" s="11"/>
      <c r="Q41"/>
    </row>
    <row r="42" spans="1:17">
      <c r="F42" s="14"/>
      <c r="G42" s="14"/>
      <c r="H42" s="14"/>
      <c r="I42" s="14"/>
      <c r="J42" s="14"/>
      <c r="K42" s="14"/>
      <c r="L42" s="14"/>
      <c r="M42" s="14"/>
      <c r="O42" s="11"/>
      <c r="Q42"/>
    </row>
    <row r="43" spans="1:17">
      <c r="F43" s="14"/>
      <c r="G43" s="14"/>
      <c r="H43" s="14"/>
      <c r="I43" s="14"/>
      <c r="J43" s="14"/>
      <c r="K43" s="14"/>
      <c r="L43" s="14"/>
      <c r="M43" s="14"/>
      <c r="O43" s="11"/>
      <c r="Q43"/>
    </row>
    <row r="44" spans="1:17">
      <c r="F44" s="14"/>
      <c r="G44" s="14"/>
      <c r="H44" s="14"/>
      <c r="I44" s="14"/>
      <c r="J44" s="14"/>
      <c r="K44" s="14"/>
      <c r="L44" s="14"/>
      <c r="M44" s="14"/>
      <c r="O44" s="11"/>
      <c r="Q44"/>
    </row>
    <row r="45" spans="1:17">
      <c r="A45" s="5" t="s">
        <v>62</v>
      </c>
      <c r="B45" s="35" t="s">
        <v>63</v>
      </c>
      <c r="C45" s="35"/>
      <c r="D45" s="35"/>
      <c r="F45" s="10"/>
      <c r="G45" s="10"/>
      <c r="H45" s="10"/>
      <c r="I45" s="10"/>
      <c r="J45" s="10"/>
      <c r="K45" s="10"/>
      <c r="L45" s="10"/>
      <c r="M45" s="10"/>
      <c r="O45" s="11" t="e">
        <f t="shared" ref="O45:O65" si="3">SUMPRODUCT($G$5:$M$5,G45:M45)</f>
        <v>#N/A</v>
      </c>
      <c r="Q45"/>
    </row>
    <row r="46" spans="1:17">
      <c r="A46" s="5" t="s">
        <v>64</v>
      </c>
      <c r="B46" s="36" t="s">
        <v>65</v>
      </c>
      <c r="C46" s="36"/>
      <c r="D46" s="36"/>
      <c r="F46" s="14"/>
      <c r="G46" s="14"/>
      <c r="H46" s="14"/>
      <c r="I46" s="14"/>
      <c r="J46" s="14"/>
      <c r="K46" s="14"/>
      <c r="L46" s="14"/>
      <c r="M46" s="14"/>
      <c r="O46" s="11" t="e">
        <f t="shared" si="3"/>
        <v>#N/A</v>
      </c>
      <c r="Q46"/>
    </row>
    <row r="47" spans="1:17">
      <c r="A47" s="5" t="s">
        <v>66</v>
      </c>
      <c r="B47" s="36" t="s">
        <v>67</v>
      </c>
      <c r="C47" s="36"/>
      <c r="D47" s="36"/>
      <c r="F47" s="14"/>
      <c r="G47" s="14"/>
      <c r="H47" s="14"/>
      <c r="I47" s="14"/>
      <c r="J47" s="14"/>
      <c r="K47" s="14"/>
      <c r="L47" s="14"/>
      <c r="M47" s="14"/>
      <c r="O47" s="11" t="e">
        <f t="shared" si="3"/>
        <v>#N/A</v>
      </c>
      <c r="Q47"/>
    </row>
    <row r="48" spans="1:17">
      <c r="A48" s="5" t="s">
        <v>68</v>
      </c>
      <c r="B48" s="36" t="s">
        <v>69</v>
      </c>
      <c r="C48" s="36"/>
      <c r="D48" s="36"/>
      <c r="F48" s="14"/>
      <c r="G48" s="14"/>
      <c r="H48" s="14"/>
      <c r="I48" s="14"/>
      <c r="J48" s="14"/>
      <c r="K48" s="14"/>
      <c r="L48" s="14"/>
      <c r="M48" s="14"/>
      <c r="O48" s="11" t="e">
        <f t="shared" si="3"/>
        <v>#N/A</v>
      </c>
      <c r="Q48"/>
    </row>
    <row r="49" spans="1:17">
      <c r="A49" s="5" t="s">
        <v>70</v>
      </c>
      <c r="B49" s="36" t="s">
        <v>71</v>
      </c>
      <c r="C49" s="36"/>
      <c r="D49" s="36"/>
      <c r="F49" s="14"/>
      <c r="G49" s="14"/>
      <c r="H49" s="14"/>
      <c r="I49" s="14"/>
      <c r="J49" s="14"/>
      <c r="K49" s="14"/>
      <c r="L49" s="14"/>
      <c r="M49" s="14"/>
      <c r="O49" s="11" t="e">
        <f t="shared" si="3"/>
        <v>#N/A</v>
      </c>
      <c r="Q49"/>
    </row>
    <row r="50" spans="1:17">
      <c r="F50" s="14"/>
      <c r="G50" s="14"/>
      <c r="H50" s="14"/>
      <c r="I50" s="14"/>
      <c r="J50" s="14"/>
      <c r="K50" s="14"/>
      <c r="L50" s="14"/>
      <c r="M50" s="14"/>
      <c r="O50" s="11" t="e">
        <f t="shared" si="3"/>
        <v>#N/A</v>
      </c>
      <c r="Q50"/>
    </row>
    <row r="51" spans="1:17">
      <c r="A51" s="5" t="s">
        <v>72</v>
      </c>
      <c r="B51" s="35" t="s">
        <v>73</v>
      </c>
      <c r="C51" s="35"/>
      <c r="D51" s="35"/>
      <c r="F51" s="10"/>
      <c r="G51" s="10"/>
      <c r="H51" s="10"/>
      <c r="I51" s="10"/>
      <c r="J51" s="10"/>
      <c r="K51" s="10"/>
      <c r="L51" s="10"/>
      <c r="M51" s="10"/>
      <c r="O51" s="11" t="e">
        <f t="shared" si="3"/>
        <v>#N/A</v>
      </c>
      <c r="Q51"/>
    </row>
    <row r="52" spans="1:17">
      <c r="A52" s="5" t="s">
        <v>74</v>
      </c>
      <c r="B52" s="36" t="s">
        <v>75</v>
      </c>
      <c r="C52" s="36"/>
      <c r="D52" s="36"/>
      <c r="F52" s="14"/>
      <c r="G52" s="14"/>
      <c r="H52" s="14"/>
      <c r="I52" s="14"/>
      <c r="J52" s="14"/>
      <c r="K52" s="14"/>
      <c r="L52" s="14"/>
      <c r="M52" s="14"/>
      <c r="O52" s="11" t="e">
        <f t="shared" si="3"/>
        <v>#N/A</v>
      </c>
      <c r="Q52"/>
    </row>
    <row r="53" spans="1:17">
      <c r="A53" s="5" t="s">
        <v>76</v>
      </c>
      <c r="B53" s="36" t="s">
        <v>77</v>
      </c>
      <c r="C53" s="36"/>
      <c r="D53" s="36"/>
      <c r="F53" s="14"/>
      <c r="G53" s="14"/>
      <c r="H53" s="14"/>
      <c r="I53" s="14"/>
      <c r="J53" s="14"/>
      <c r="K53" s="14"/>
      <c r="L53" s="14"/>
      <c r="M53" s="14"/>
      <c r="O53" s="11" t="e">
        <f t="shared" si="3"/>
        <v>#N/A</v>
      </c>
      <c r="Q53"/>
    </row>
    <row r="54" spans="1:17">
      <c r="A54" s="5" t="s">
        <v>78</v>
      </c>
      <c r="B54" s="36" t="s">
        <v>79</v>
      </c>
      <c r="C54" s="36"/>
      <c r="D54" s="36"/>
      <c r="F54" s="14"/>
      <c r="G54" s="14"/>
      <c r="H54" s="14"/>
      <c r="I54" s="14"/>
      <c r="J54" s="14"/>
      <c r="K54" s="14"/>
      <c r="L54" s="14"/>
      <c r="M54" s="14"/>
      <c r="O54" s="11" t="e">
        <f t="shared" si="3"/>
        <v>#N/A</v>
      </c>
      <c r="Q54"/>
    </row>
    <row r="55" spans="1:17">
      <c r="A55" s="5" t="s">
        <v>80</v>
      </c>
      <c r="B55" s="36" t="s">
        <v>81</v>
      </c>
      <c r="C55" s="36"/>
      <c r="D55" s="36"/>
      <c r="F55" s="14"/>
      <c r="G55" s="14"/>
      <c r="H55" s="14"/>
      <c r="I55" s="14"/>
      <c r="J55" s="14"/>
      <c r="K55" s="14"/>
      <c r="L55" s="14"/>
      <c r="M55" s="14"/>
      <c r="O55" s="11" t="e">
        <f t="shared" si="3"/>
        <v>#N/A</v>
      </c>
      <c r="Q55"/>
    </row>
    <row r="56" spans="1:17">
      <c r="A56" s="5" t="s">
        <v>82</v>
      </c>
      <c r="B56" s="36" t="s">
        <v>83</v>
      </c>
      <c r="C56" s="36"/>
      <c r="D56" s="36"/>
      <c r="F56" s="14"/>
      <c r="G56" s="14"/>
      <c r="H56" s="14"/>
      <c r="I56" s="14"/>
      <c r="J56" s="14"/>
      <c r="K56" s="14"/>
      <c r="L56" s="14"/>
      <c r="M56" s="14"/>
      <c r="O56" s="11" t="e">
        <f t="shared" si="3"/>
        <v>#N/A</v>
      </c>
      <c r="Q56"/>
    </row>
    <row r="57" spans="1:17">
      <c r="B57" s="35" t="s">
        <v>84</v>
      </c>
      <c r="C57" s="35"/>
      <c r="D57" s="35"/>
      <c r="F57" s="10"/>
      <c r="G57" s="10"/>
      <c r="H57" s="10"/>
      <c r="I57" s="10"/>
      <c r="J57" s="10"/>
      <c r="K57" s="10"/>
      <c r="L57" s="10"/>
      <c r="M57" s="10"/>
      <c r="O57" s="11" t="e">
        <f t="shared" si="3"/>
        <v>#N/A</v>
      </c>
      <c r="Q57"/>
    </row>
    <row r="58" spans="1:17">
      <c r="A58" s="5" t="s">
        <v>85</v>
      </c>
      <c r="B58" s="36" t="s">
        <v>86</v>
      </c>
      <c r="C58" s="36"/>
      <c r="D58" s="36"/>
      <c r="F58" s="14"/>
      <c r="G58" s="14"/>
      <c r="H58" s="14"/>
      <c r="I58" s="14"/>
      <c r="J58" s="14"/>
      <c r="K58" s="14"/>
      <c r="L58" s="14"/>
      <c r="M58" s="14"/>
      <c r="O58" s="11" t="e">
        <f t="shared" si="3"/>
        <v>#N/A</v>
      </c>
      <c r="Q58"/>
    </row>
    <row r="59" spans="1:17">
      <c r="A59" s="5" t="s">
        <v>87</v>
      </c>
      <c r="B59" s="36" t="s">
        <v>88</v>
      </c>
      <c r="C59" s="36"/>
      <c r="D59" s="36"/>
      <c r="F59" s="14"/>
      <c r="G59" s="14"/>
      <c r="H59" s="14"/>
      <c r="I59" s="14"/>
      <c r="J59" s="14"/>
      <c r="K59" s="14"/>
      <c r="L59" s="14"/>
      <c r="M59" s="14"/>
      <c r="O59" s="11" t="e">
        <f t="shared" si="3"/>
        <v>#N/A</v>
      </c>
      <c r="Q59"/>
    </row>
    <row r="60" spans="1:17">
      <c r="B60" s="35" t="s">
        <v>89</v>
      </c>
      <c r="C60" s="35"/>
      <c r="D60" s="35"/>
      <c r="F60" s="10"/>
      <c r="G60" s="10"/>
      <c r="H60" s="10"/>
      <c r="I60" s="10"/>
      <c r="J60" s="10"/>
      <c r="K60" s="10"/>
      <c r="L60" s="10"/>
      <c r="M60" s="10"/>
      <c r="O60" s="11" t="e">
        <f t="shared" si="3"/>
        <v>#N/A</v>
      </c>
      <c r="Q60"/>
    </row>
    <row r="61" spans="1:17">
      <c r="A61" s="5" t="s">
        <v>90</v>
      </c>
      <c r="B61" s="36" t="s">
        <v>91</v>
      </c>
      <c r="C61" s="36"/>
      <c r="D61" s="36"/>
      <c r="F61" s="14"/>
      <c r="G61" s="14"/>
      <c r="H61" s="14"/>
      <c r="I61" s="14"/>
      <c r="J61" s="14"/>
      <c r="K61" s="14"/>
      <c r="L61" s="14"/>
      <c r="M61" s="14"/>
      <c r="O61" s="11" t="e">
        <f t="shared" si="3"/>
        <v>#N/A</v>
      </c>
      <c r="Q61"/>
    </row>
    <row r="62" spans="1:17">
      <c r="A62" s="5" t="s">
        <v>92</v>
      </c>
      <c r="B62" s="36" t="s">
        <v>93</v>
      </c>
      <c r="C62" s="36"/>
      <c r="D62" s="36"/>
      <c r="F62" s="14"/>
      <c r="G62" s="14"/>
      <c r="H62" s="14"/>
      <c r="I62" s="14"/>
      <c r="J62" s="14"/>
      <c r="K62" s="14"/>
      <c r="L62" s="14"/>
      <c r="M62" s="14"/>
      <c r="O62" s="11" t="e">
        <f t="shared" si="3"/>
        <v>#N/A</v>
      </c>
      <c r="Q62"/>
    </row>
    <row r="63" spans="1:17">
      <c r="B63" s="35" t="s">
        <v>94</v>
      </c>
      <c r="C63" s="35"/>
      <c r="D63" s="35"/>
      <c r="F63" s="10"/>
      <c r="G63" s="10"/>
      <c r="H63" s="10"/>
      <c r="I63" s="10"/>
      <c r="J63" s="10"/>
      <c r="K63" s="10"/>
      <c r="L63" s="10"/>
      <c r="M63" s="10"/>
      <c r="O63" s="11" t="e">
        <f t="shared" si="3"/>
        <v>#N/A</v>
      </c>
      <c r="Q63"/>
    </row>
    <row r="64" spans="1:17">
      <c r="A64" s="5" t="s">
        <v>95</v>
      </c>
      <c r="B64" s="36" t="s">
        <v>96</v>
      </c>
      <c r="C64" s="36"/>
      <c r="D64" s="36"/>
      <c r="F64" s="14"/>
      <c r="G64" s="14"/>
      <c r="H64" s="14"/>
      <c r="I64" s="14"/>
      <c r="J64" s="14"/>
      <c r="K64" s="14"/>
      <c r="L64" s="14"/>
      <c r="M64" s="14"/>
      <c r="O64" s="11" t="e">
        <f t="shared" si="3"/>
        <v>#N/A</v>
      </c>
      <c r="Q64"/>
    </row>
    <row r="65" spans="2:15" customFormat="1">
      <c r="B65" s="35" t="s">
        <v>97</v>
      </c>
      <c r="C65" s="35"/>
      <c r="D65" s="35"/>
      <c r="F65" s="15"/>
      <c r="G65" s="15"/>
      <c r="H65" s="15"/>
      <c r="I65" s="15"/>
      <c r="J65" s="15"/>
      <c r="K65" s="15"/>
      <c r="L65" s="15"/>
      <c r="M65" s="15"/>
      <c r="O65" s="11" t="e">
        <f t="shared" si="3"/>
        <v>#N/A</v>
      </c>
    </row>
  </sheetData>
  <mergeCells count="54">
    <mergeCell ref="C11:D11"/>
    <mergeCell ref="B6:D6"/>
    <mergeCell ref="B7:D7"/>
    <mergeCell ref="B8:D8"/>
    <mergeCell ref="B9:D9"/>
    <mergeCell ref="B10:D10"/>
    <mergeCell ref="B23:D23"/>
    <mergeCell ref="C12:D12"/>
    <mergeCell ref="C13:D13"/>
    <mergeCell ref="C14:D14"/>
    <mergeCell ref="C15:D15"/>
    <mergeCell ref="C16:D16"/>
    <mergeCell ref="B17:D17"/>
    <mergeCell ref="B18:D18"/>
    <mergeCell ref="B19:D19"/>
    <mergeCell ref="B20:D20"/>
    <mergeCell ref="B21:D21"/>
    <mergeCell ref="B22:D22"/>
    <mergeCell ref="B36:D36"/>
    <mergeCell ref="B24:D24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53:D53"/>
    <mergeCell ref="B37:D37"/>
    <mergeCell ref="B38:D38"/>
    <mergeCell ref="B39:D39"/>
    <mergeCell ref="B40:D40"/>
    <mergeCell ref="B45:D45"/>
    <mergeCell ref="B46:D46"/>
    <mergeCell ref="B47:D47"/>
    <mergeCell ref="B48:D48"/>
    <mergeCell ref="B49:D49"/>
    <mergeCell ref="B51:D51"/>
    <mergeCell ref="B52:D52"/>
    <mergeCell ref="B65:D65"/>
    <mergeCell ref="B54:D54"/>
    <mergeCell ref="B55:D55"/>
    <mergeCell ref="B56:D56"/>
    <mergeCell ref="B57:D57"/>
    <mergeCell ref="B58:D58"/>
    <mergeCell ref="B59:D59"/>
    <mergeCell ref="B60:D60"/>
    <mergeCell ref="B61:D61"/>
    <mergeCell ref="B62:D62"/>
    <mergeCell ref="B63:D63"/>
    <mergeCell ref="B64:D64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Périmètre!$A$3:$A$34</xm:f>
          </x14:formula1>
          <xm:sqref>F2:M2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enableFormatConditionsCalculation="0">
    <tabColor theme="3" tint="-0.249977111117893"/>
  </sheetPr>
  <dimension ref="A1"/>
  <sheetViews>
    <sheetView workbookViewId="0">
      <selection sqref="A1:XFD1048576"/>
    </sheetView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enableFormatConditionsCalculation="0">
    <tabColor theme="9" tint="-0.249977111117893"/>
  </sheetPr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enableFormatConditionsCalculation="0">
    <tabColor theme="9" tint="-0.249977111117893"/>
  </sheetPr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enableFormatConditionsCalculation="0">
    <tabColor theme="9" tint="-0.249977111117893"/>
  </sheetPr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enableFormatConditionsCalculation="0">
    <tabColor theme="6"/>
  </sheetPr>
  <dimension ref="A1"/>
  <sheetViews>
    <sheetView workbookViewId="0">
      <selection activeCell="D25" sqref="D25"/>
    </sheetView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Périmètre</vt:lpstr>
      <vt:lpstr>Cumul_Equapro</vt:lpstr>
      <vt:lpstr>Cumul_Agro</vt:lpstr>
      <vt:lpstr>Cumul_Entandem</vt:lpstr>
      <vt:lpstr>Reciproques</vt:lpstr>
      <vt:lpstr>Non-réciproques</vt:lpstr>
      <vt:lpstr>Cumul_Equaproc_corrigé</vt:lpstr>
      <vt:lpstr>Cumul_agro_corrigé</vt:lpstr>
      <vt:lpstr>Cumul_entandem_corrigé</vt:lpstr>
      <vt:lpstr>Consolidation</vt:lpstr>
    </vt:vector>
  </TitlesOfParts>
  <Company>HEC-Ulg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lacy</cp:lastModifiedBy>
  <dcterms:created xsi:type="dcterms:W3CDTF">2012-12-30T20:29:16Z</dcterms:created>
  <dcterms:modified xsi:type="dcterms:W3CDTF">2012-12-31T09:58:33Z</dcterms:modified>
</cp:coreProperties>
</file>