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DieseArbeitsmappe"/>
  <bookViews>
    <workbookView showHorizontalScroll="0" showVerticalScroll="0" xWindow="-15" yWindow="5625" windowWidth="18585" windowHeight="5685" tabRatio="388"/>
  </bookViews>
  <sheets>
    <sheet name="Sommaire" sheetId="4" r:id="rId1"/>
    <sheet name="Facture Vente personnels" sheetId="6" r:id="rId2"/>
    <sheet name="Synthèse du mois" sheetId="5" r:id="rId3"/>
  </sheets>
  <definedNames>
    <definedName name="_xlnm.Print_Area" localSheetId="1">'Facture Vente personnels'!$A$1:$G$59</definedName>
  </definedNames>
  <calcPr calcId="145621"/>
</workbook>
</file>

<file path=xl/calcChain.xml><?xml version="1.0" encoding="utf-8"?>
<calcChain xmlns="http://schemas.openxmlformats.org/spreadsheetml/2006/main">
  <c r="H59" i="6" l="1"/>
  <c r="H58" i="6"/>
  <c r="G58" i="6" s="1"/>
  <c r="F58" i="6" l="1"/>
  <c r="F54" i="6" l="1"/>
  <c r="F53" i="6"/>
  <c r="F52" i="6"/>
  <c r="F51" i="6"/>
  <c r="C48" i="6"/>
  <c r="G17" i="6" l="1"/>
  <c r="G18" i="6"/>
  <c r="G19" i="6"/>
  <c r="G20" i="6"/>
  <c r="G21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D16" i="6"/>
  <c r="G16" i="6" s="1"/>
  <c r="D17" i="6"/>
  <c r="D18" i="6"/>
  <c r="D19" i="6"/>
  <c r="D20" i="6"/>
  <c r="D21" i="6"/>
  <c r="D22" i="6"/>
  <c r="G22" i="6" s="1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G36" i="6" s="1"/>
  <c r="D15" i="6"/>
  <c r="G15" i="6" s="1"/>
  <c r="Q30" i="6" l="1"/>
  <c r="Q18" i="6"/>
  <c r="Q19" i="6"/>
  <c r="Q20" i="6"/>
  <c r="Q21" i="6"/>
  <c r="Q22" i="6"/>
  <c r="Q23" i="6"/>
  <c r="Q24" i="6"/>
  <c r="Q25" i="6"/>
  <c r="Q26" i="6"/>
  <c r="Q27" i="6"/>
  <c r="Q28" i="6"/>
  <c r="Q29" i="6"/>
  <c r="Q17" i="6"/>
  <c r="I36" i="6" l="1"/>
  <c r="H36" i="6"/>
  <c r="I35" i="6"/>
  <c r="H35" i="6"/>
  <c r="I34" i="6"/>
  <c r="H34" i="6"/>
  <c r="I33" i="6"/>
  <c r="H33" i="6"/>
  <c r="I32" i="6"/>
  <c r="H32" i="6"/>
  <c r="I31" i="6"/>
  <c r="H31" i="6"/>
  <c r="I30" i="6"/>
  <c r="H30" i="6"/>
  <c r="I29" i="6"/>
  <c r="H29" i="6"/>
  <c r="I28" i="6"/>
  <c r="H28" i="6"/>
  <c r="I27" i="6"/>
  <c r="H27" i="6"/>
  <c r="I26" i="6"/>
  <c r="H26" i="6"/>
  <c r="I25" i="6"/>
  <c r="H25" i="6"/>
  <c r="I24" i="6"/>
  <c r="H24" i="6"/>
  <c r="I23" i="6"/>
  <c r="H23" i="6"/>
  <c r="I22" i="6"/>
  <c r="H22" i="6"/>
  <c r="I21" i="6"/>
  <c r="H21" i="6"/>
  <c r="I20" i="6"/>
  <c r="H20" i="6"/>
  <c r="I19" i="6"/>
  <c r="H19" i="6"/>
  <c r="I18" i="6"/>
  <c r="H18" i="6"/>
  <c r="I17" i="6"/>
  <c r="H17" i="6"/>
  <c r="I16" i="6"/>
  <c r="H16" i="6"/>
  <c r="I15" i="6"/>
  <c r="G38" i="6" l="1"/>
  <c r="F55" i="6" s="1"/>
  <c r="I59" i="6" s="1"/>
  <c r="F59" i="6" s="1"/>
  <c r="H15" i="6"/>
  <c r="G40" i="6" s="1"/>
  <c r="F57" i="6" s="1"/>
  <c r="G39" i="6" l="1"/>
  <c r="F56" i="6" l="1"/>
  <c r="H55" i="6"/>
</calcChain>
</file>

<file path=xl/sharedStrings.xml><?xml version="1.0" encoding="utf-8"?>
<sst xmlns="http://schemas.openxmlformats.org/spreadsheetml/2006/main" count="96" uniqueCount="91">
  <si>
    <t xml:space="preserve"> </t>
  </si>
  <si>
    <t>Référence  -  Désignation</t>
  </si>
  <si>
    <t>TOTAL €</t>
  </si>
  <si>
    <t>Destinataire</t>
  </si>
  <si>
    <t>TOTAL TTC €</t>
  </si>
  <si>
    <t>Le: 14/10/2010</t>
  </si>
  <si>
    <t>Fagot</t>
  </si>
  <si>
    <t>Big Bag</t>
  </si>
  <si>
    <t>Petit Big Bag</t>
  </si>
  <si>
    <t>Caisse</t>
  </si>
  <si>
    <t>Petite Caisse</t>
  </si>
  <si>
    <t>Remorque</t>
  </si>
  <si>
    <t>Consigne</t>
  </si>
  <si>
    <t>Croute</t>
  </si>
  <si>
    <t>Plot Pin</t>
  </si>
  <si>
    <t>Plot Chêne</t>
  </si>
  <si>
    <t>Plot Moabi</t>
  </si>
  <si>
    <t>Plot Bossé</t>
  </si>
  <si>
    <t>Prédébit Moabi</t>
  </si>
  <si>
    <t>Prédébit Bossé</t>
  </si>
  <si>
    <t>KKK Chêne</t>
  </si>
  <si>
    <t>DKD Chêne</t>
  </si>
  <si>
    <t>DKD Pin</t>
  </si>
  <si>
    <t>Qu</t>
  </si>
  <si>
    <t xml:space="preserve">Facture N° </t>
  </si>
  <si>
    <t>PU € TTC</t>
  </si>
  <si>
    <t>Modalités :</t>
  </si>
  <si>
    <t>Règlement</t>
  </si>
  <si>
    <t xml:space="preserve">Règlement comptant à réception de la facture, </t>
  </si>
  <si>
    <t>KKK BHD</t>
  </si>
  <si>
    <t>Espèce</t>
  </si>
  <si>
    <t>en bon état du Big Bag</t>
  </si>
  <si>
    <t>Bois TTC €</t>
  </si>
  <si>
    <t xml:space="preserve">Consigne TTC </t>
  </si>
  <si>
    <t>Ets Dupont</t>
  </si>
  <si>
    <t>Nom</t>
  </si>
  <si>
    <t>Prénom</t>
  </si>
  <si>
    <t>Adresse ligne 1</t>
  </si>
  <si>
    <t>Adresse ligne 2</t>
  </si>
  <si>
    <t>Date création facture</t>
  </si>
  <si>
    <t>N° de Facture</t>
  </si>
  <si>
    <t>Somme bois</t>
  </si>
  <si>
    <t>Somme Consigne</t>
  </si>
  <si>
    <t>Date de règlement bois</t>
  </si>
  <si>
    <t>Mode de règlement bois</t>
  </si>
  <si>
    <t>Mode de règlement consigne</t>
  </si>
  <si>
    <t>Date Retour consigne</t>
  </si>
  <si>
    <t xml:space="preserve">Service Achat Bois </t>
  </si>
  <si>
    <t>Date du règlement</t>
  </si>
  <si>
    <t>Date retour consigne</t>
  </si>
  <si>
    <t xml:space="preserve">le chèque de consigne sera rendu dès le retour </t>
  </si>
  <si>
    <t>Chèque bancaire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</si>
  <si>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</si>
  <si>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</si>
  <si>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</si>
  <si>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</si>
  <si>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</si>
  <si>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</si>
  <si>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</si>
  <si>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</si>
  <si>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</si>
  <si>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</si>
  <si>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</si>
  <si>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>Octobre</t>
  </si>
  <si>
    <t>Long</t>
  </si>
  <si>
    <t>Larg</t>
  </si>
  <si>
    <t>ep</t>
  </si>
  <si>
    <t xml:space="preserve">qu </t>
  </si>
  <si>
    <t>cube</t>
  </si>
  <si>
    <t>Total</t>
  </si>
  <si>
    <t>les colonnes T et U</t>
  </si>
  <si>
    <t xml:space="preserve">Pour changer les désignations et le prix des produits, affichées </t>
  </si>
  <si>
    <r>
      <t xml:space="preserve">   </t>
    </r>
    <r>
      <rPr>
        <b/>
        <i/>
        <u/>
        <sz val="10"/>
        <rFont val="Arial"/>
        <family val="2"/>
      </rPr>
      <t>Signature responsable</t>
    </r>
  </si>
  <si>
    <t>Coupon à conserver par le responsable</t>
  </si>
  <si>
    <t>Nom:</t>
  </si>
  <si>
    <t>Prénom:</t>
  </si>
  <si>
    <t>Date de facturation:</t>
  </si>
  <si>
    <t>N° de facture:</t>
  </si>
  <si>
    <t>Somme Consigne:</t>
  </si>
  <si>
    <t>Somme Bois:</t>
  </si>
  <si>
    <t>Total des sommes:</t>
  </si>
  <si>
    <t>Date du règlement:</t>
  </si>
  <si>
    <t>Consigne réglée:</t>
  </si>
  <si>
    <t>Somme revenant au ce</t>
  </si>
  <si>
    <t>Vu Comptabilité</t>
  </si>
  <si>
    <t>Vu Comptabilité Somme revenant au Ce</t>
  </si>
  <si>
    <t>Date de remise à la comptabilité</t>
  </si>
  <si>
    <t>Pour Afficher les cellules masquées contenant</t>
  </si>
  <si>
    <t>des formules affichées les colonnes H, I et J</t>
  </si>
  <si>
    <t>Big Bag moyen</t>
  </si>
  <si>
    <t>201302 - 1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</si>
</sst>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[$-40C]d\ mmmm\ yyyy;@"/>
    <numFmt numFmtId="166" formatCode="dd/mm/yyyy;@"/>
    <numFmt numFmtId="167" formatCode="#,##0.00\ &quot;€&quot;"/>
  </numFmts>
  <fonts count="30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39"/>
      <name val="Arial"/>
      <family val="2"/>
    </font>
    <font>
      <sz val="10"/>
      <color indexed="39"/>
      <name val="Arial"/>
      <family val="2"/>
    </font>
    <font>
      <b/>
      <i/>
      <sz val="10"/>
      <color indexed="10"/>
      <name val="Arial"/>
      <family val="2"/>
    </font>
    <font>
      <b/>
      <u/>
      <sz val="9"/>
      <name val="Arial"/>
      <family val="2"/>
    </font>
    <font>
      <sz val="7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u/>
      <sz val="10"/>
      <name val="Arial"/>
      <family val="2"/>
    </font>
    <font>
      <b/>
      <u/>
      <sz val="10"/>
      <name val="Arial"/>
      <family val="2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sz val="10"/>
      <color theme="0" tint="-0.14999847407452621"/>
      <name val="Arial"/>
      <family val="2"/>
    </font>
    <font>
      <sz val="10"/>
      <color rgb="FFFFFFFF"/>
      <name val="Arial"/>
      <family val="2"/>
    </font>
    <font>
      <b/>
      <i/>
      <sz val="10"/>
      <name val="Arial"/>
      <family val="2"/>
    </font>
    <font>
      <b/>
      <i/>
      <u/>
      <sz val="10"/>
      <color rgb="FFFF0000"/>
      <name val="Arial"/>
      <family val="2"/>
    </font>
    <font>
      <b/>
      <i/>
      <u/>
      <sz val="11"/>
      <name val="Arial"/>
      <family val="2"/>
    </font>
    <font>
      <b/>
      <u/>
      <sz val="8"/>
      <color rgb="FFFF0000"/>
      <name val="Arial"/>
      <family val="2"/>
    </font>
    <font>
      <sz val="12"/>
      <name val="Arial"/>
      <family val="2"/>
    </font>
    <font>
      <b/>
      <sz val="2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</borders>
  <cellStyleXfs count="5">
    <xf numFmtId="0" fontId="0" fillId="0" borderId="0"/>
    <xf numFmtId="0" fontId="16" fillId="0" borderId="0"/>
    <xf numFmtId="164" fontId="17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centerContinuous"/>
    </xf>
    <xf numFmtId="0" fontId="0" fillId="0" borderId="0" xfId="0" applyAlignment="1" applyProtection="1">
      <alignment horizontal="centerContinuous"/>
    </xf>
    <xf numFmtId="0" fontId="0" fillId="0" borderId="0" xfId="0" applyProtection="1"/>
    <xf numFmtId="0" fontId="2" fillId="0" borderId="0" xfId="0" applyFont="1" applyFill="1" applyAlignment="1" applyProtection="1">
      <alignment horizontal="left"/>
    </xf>
    <xf numFmtId="2" fontId="0" fillId="0" borderId="0" xfId="0" applyNumberFormat="1"/>
    <xf numFmtId="2" fontId="0" fillId="0" borderId="0" xfId="0" applyNumberFormat="1" applyBorder="1"/>
    <xf numFmtId="2" fontId="0" fillId="0" borderId="0" xfId="0" applyNumberFormat="1" applyBorder="1" applyAlignment="1">
      <alignment horizontal="centerContinuous"/>
    </xf>
    <xf numFmtId="2" fontId="0" fillId="0" borderId="0" xfId="0" applyNumberFormat="1" applyFill="1"/>
    <xf numFmtId="2" fontId="0" fillId="0" borderId="2" xfId="0" applyNumberFormat="1" applyBorder="1"/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2" xfId="0" applyFont="1" applyFill="1" applyBorder="1" applyProtection="1"/>
    <xf numFmtId="0" fontId="5" fillId="0" borderId="2" xfId="0" applyFont="1" applyFill="1" applyBorder="1" applyProtection="1"/>
    <xf numFmtId="0" fontId="2" fillId="0" borderId="0" xfId="0" applyFont="1" applyFill="1" applyBorder="1" applyAlignment="1">
      <alignment horizontal="center"/>
    </xf>
    <xf numFmtId="0" fontId="0" fillId="0" borderId="0" xfId="0" applyBorder="1"/>
    <xf numFmtId="165" fontId="0" fillId="0" borderId="0" xfId="0" applyNumberFormat="1" applyBorder="1" applyAlignment="1">
      <alignment horizontal="left" wrapText="1"/>
    </xf>
    <xf numFmtId="0" fontId="4" fillId="0" borderId="0" xfId="0" applyFont="1" applyBorder="1" applyAlignment="1" applyProtection="1"/>
    <xf numFmtId="2" fontId="2" fillId="0" borderId="0" xfId="0" applyNumberFormat="1" applyFont="1" applyBorder="1" applyAlignment="1"/>
    <xf numFmtId="0" fontId="10" fillId="0" borderId="0" xfId="0" applyFont="1" applyBorder="1" applyAlignment="1">
      <alignment horizontal="left" readingOrder="1"/>
    </xf>
    <xf numFmtId="0" fontId="3" fillId="0" borderId="0" xfId="0" applyFont="1" applyBorder="1" applyAlignment="1" applyProtection="1">
      <alignment horizontal="centerContinuous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2" borderId="0" xfId="0" applyFont="1" applyFill="1" applyBorder="1"/>
    <xf numFmtId="2" fontId="2" fillId="2" borderId="0" xfId="0" applyNumberFormat="1" applyFont="1" applyFill="1" applyBorder="1"/>
    <xf numFmtId="0" fontId="11" fillId="0" borderId="0" xfId="0" applyFont="1" applyBorder="1" applyAlignment="1">
      <alignment horizontal="left" readingOrder="1"/>
    </xf>
    <xf numFmtId="0" fontId="0" fillId="0" borderId="3" xfId="0" applyBorder="1"/>
    <xf numFmtId="0" fontId="0" fillId="0" borderId="4" xfId="0" applyBorder="1"/>
    <xf numFmtId="2" fontId="0" fillId="0" borderId="4" xfId="0" applyNumberFormat="1" applyBorder="1"/>
    <xf numFmtId="0" fontId="0" fillId="0" borderId="5" xfId="0" applyBorder="1"/>
    <xf numFmtId="2" fontId="0" fillId="0" borderId="2" xfId="0" applyNumberFormat="1" applyBorder="1" applyProtection="1"/>
    <xf numFmtId="2" fontId="0" fillId="2" borderId="2" xfId="0" applyNumberFormat="1" applyFill="1" applyBorder="1"/>
    <xf numFmtId="2" fontId="9" fillId="0" borderId="2" xfId="0" applyNumberFormat="1" applyFont="1" applyBorder="1" applyAlignment="1">
      <alignment horizontal="centerContinuous"/>
    </xf>
    <xf numFmtId="1" fontId="2" fillId="0" borderId="5" xfId="0" applyNumberFormat="1" applyFont="1" applyFill="1" applyBorder="1" applyProtection="1"/>
    <xf numFmtId="0" fontId="2" fillId="0" borderId="5" xfId="0" applyFont="1" applyFill="1" applyBorder="1" applyProtection="1"/>
    <xf numFmtId="0" fontId="4" fillId="0" borderId="5" xfId="0" applyFont="1" applyFill="1" applyBorder="1" applyProtection="1"/>
    <xf numFmtId="0" fontId="5" fillId="0" borderId="5" xfId="0" applyFont="1" applyFill="1" applyBorder="1" applyProtection="1"/>
    <xf numFmtId="0" fontId="0" fillId="0" borderId="2" xfId="0" applyBorder="1" applyAlignment="1">
      <alignment horizontal="center"/>
    </xf>
    <xf numFmtId="2" fontId="3" fillId="3" borderId="6" xfId="0" applyNumberFormat="1" applyFont="1" applyFill="1" applyBorder="1" applyAlignment="1">
      <alignment horizontal="center"/>
    </xf>
    <xf numFmtId="2" fontId="3" fillId="3" borderId="6" xfId="0" applyNumberFormat="1" applyFont="1" applyFill="1" applyBorder="1" applyAlignment="1">
      <alignment horizontal="centerContinuous"/>
    </xf>
    <xf numFmtId="2" fontId="0" fillId="0" borderId="7" xfId="0" applyNumberFormat="1" applyBorder="1"/>
    <xf numFmtId="2" fontId="2" fillId="0" borderId="5" xfId="0" applyNumberFormat="1" applyFont="1" applyFill="1" applyBorder="1" applyAlignment="1" applyProtection="1">
      <alignment horizontal="left"/>
    </xf>
    <xf numFmtId="0" fontId="2" fillId="0" borderId="0" xfId="0" applyFont="1"/>
    <xf numFmtId="1" fontId="13" fillId="0" borderId="5" xfId="0" applyNumberFormat="1" applyFont="1" applyFill="1" applyBorder="1" applyProtection="1"/>
    <xf numFmtId="0" fontId="12" fillId="0" borderId="0" xfId="0" applyFont="1" applyBorder="1"/>
    <xf numFmtId="0" fontId="15" fillId="0" borderId="0" xfId="0" applyFont="1" applyBorder="1"/>
    <xf numFmtId="0" fontId="1" fillId="0" borderId="4" xfId="0" applyFont="1" applyBorder="1" applyAlignment="1">
      <alignment horizontal="left"/>
    </xf>
    <xf numFmtId="0" fontId="4" fillId="0" borderId="0" xfId="0" applyFont="1" applyFill="1" applyBorder="1" applyAlignment="1" applyProtection="1"/>
    <xf numFmtId="1" fontId="4" fillId="0" borderId="1" xfId="0" applyNumberFormat="1" applyFont="1" applyFill="1" applyBorder="1" applyProtection="1"/>
    <xf numFmtId="0" fontId="2" fillId="0" borderId="0" xfId="0" applyFont="1" applyBorder="1"/>
    <xf numFmtId="0" fontId="14" fillId="0" borderId="0" xfId="0" applyFont="1" applyAlignment="1">
      <alignment horizontal="left"/>
    </xf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left"/>
    </xf>
    <xf numFmtId="2" fontId="19" fillId="0" borderId="0" xfId="0" applyNumberFormat="1" applyFont="1" applyAlignment="1">
      <alignment horizontal="center" vertical="center"/>
    </xf>
    <xf numFmtId="0" fontId="20" fillId="0" borderId="12" xfId="0" applyFont="1" applyBorder="1" applyAlignment="1" applyProtection="1">
      <alignment horizontal="left"/>
    </xf>
    <xf numFmtId="1" fontId="4" fillId="0" borderId="1" xfId="0" applyNumberFormat="1" applyFont="1" applyFill="1" applyBorder="1" applyAlignment="1" applyProtection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0" fontId="0" fillId="0" borderId="14" xfId="0" applyFill="1" applyBorder="1"/>
    <xf numFmtId="0" fontId="0" fillId="0" borderId="1" xfId="0" applyFill="1" applyBorder="1"/>
    <xf numFmtId="0" fontId="0" fillId="0" borderId="8" xfId="0" applyFill="1" applyBorder="1"/>
    <xf numFmtId="0" fontId="7" fillId="2" borderId="0" xfId="0" applyFont="1" applyFill="1" applyBorder="1" applyAlignment="1">
      <alignment horizontal="center"/>
    </xf>
    <xf numFmtId="166" fontId="0" fillId="0" borderId="0" xfId="0" applyNumberFormat="1"/>
    <xf numFmtId="0" fontId="2" fillId="0" borderId="0" xfId="3"/>
    <xf numFmtId="2" fontId="2" fillId="0" borderId="0" xfId="3" applyNumberFormat="1"/>
    <xf numFmtId="164" fontId="2" fillId="0" borderId="0" xfId="3" applyNumberFormat="1"/>
    <xf numFmtId="14" fontId="2" fillId="0" borderId="0" xfId="3" applyNumberFormat="1"/>
    <xf numFmtId="0" fontId="2" fillId="0" borderId="0" xfId="3" applyFont="1"/>
    <xf numFmtId="0" fontId="1" fillId="0" borderId="15" xfId="3" applyFont="1" applyBorder="1" applyAlignment="1">
      <alignment horizontal="center" vertical="center" wrapText="1"/>
    </xf>
    <xf numFmtId="0" fontId="1" fillId="0" borderId="0" xfId="3" applyFont="1" applyAlignment="1">
      <alignment horizontal="center" vertical="center" wrapText="1"/>
    </xf>
    <xf numFmtId="0" fontId="1" fillId="0" borderId="0" xfId="0" applyFont="1" applyBorder="1"/>
    <xf numFmtId="0" fontId="1" fillId="0" borderId="5" xfId="0" applyFont="1" applyFill="1" applyBorder="1" applyProtection="1"/>
    <xf numFmtId="0" fontId="19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left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22" fillId="4" borderId="0" xfId="0" applyFont="1" applyFill="1"/>
    <xf numFmtId="2" fontId="2" fillId="0" borderId="0" xfId="3" applyNumberFormat="1" applyAlignment="1">
      <alignment horizontal="right"/>
    </xf>
    <xf numFmtId="0" fontId="2" fillId="0" borderId="0" xfId="3" applyAlignment="1">
      <alignment horizontal="right"/>
    </xf>
    <xf numFmtId="0" fontId="2" fillId="0" borderId="0" xfId="0" applyFont="1" applyAlignment="1">
      <alignment horizontal="center" vertical="center"/>
    </xf>
    <xf numFmtId="0" fontId="23" fillId="4" borderId="0" xfId="0" applyFont="1" applyFill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" fillId="0" borderId="25" xfId="0" applyFont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4" xfId="0" applyBorder="1"/>
    <xf numFmtId="167" fontId="0" fillId="0" borderId="19" xfId="2" applyNumberFormat="1" applyFont="1" applyBorder="1" applyAlignment="1">
      <alignment horizontal="center"/>
    </xf>
    <xf numFmtId="167" fontId="0" fillId="0" borderId="22" xfId="2" applyNumberFormat="1" applyFont="1" applyBorder="1" applyAlignment="1">
      <alignment horizontal="center"/>
    </xf>
    <xf numFmtId="0" fontId="2" fillId="0" borderId="20" xfId="0" applyFont="1" applyBorder="1"/>
    <xf numFmtId="0" fontId="0" fillId="0" borderId="29" xfId="0" applyBorder="1"/>
    <xf numFmtId="167" fontId="0" fillId="0" borderId="23" xfId="2" applyNumberFormat="1" applyFont="1" applyBorder="1" applyAlignment="1">
      <alignment horizontal="center"/>
    </xf>
    <xf numFmtId="0" fontId="14" fillId="0" borderId="0" xfId="0" applyFont="1" applyAlignment="1" applyProtection="1">
      <alignment horizontal="left"/>
    </xf>
    <xf numFmtId="0" fontId="2" fillId="0" borderId="0" xfId="0" applyFont="1" applyAlignment="1" applyProtection="1">
      <alignment horizontal="left" wrapText="1"/>
    </xf>
    <xf numFmtId="167" fontId="1" fillId="0" borderId="2" xfId="2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2" fontId="24" fillId="0" borderId="0" xfId="0" applyNumberFormat="1" applyFont="1" applyAlignment="1">
      <alignment horizontal="center" vertical="top"/>
    </xf>
    <xf numFmtId="2" fontId="26" fillId="0" borderId="0" xfId="0" applyNumberFormat="1" applyFont="1" applyAlignment="1">
      <alignment horizontal="center" vertical="center"/>
    </xf>
    <xf numFmtId="0" fontId="2" fillId="0" borderId="0" xfId="0" applyFont="1" applyAlignment="1" applyProtection="1">
      <alignment horizontal="left"/>
    </xf>
    <xf numFmtId="0" fontId="2" fillId="0" borderId="0" xfId="0" applyFont="1" applyFill="1" applyBorder="1"/>
    <xf numFmtId="167" fontId="12" fillId="0" borderId="2" xfId="2" applyNumberFormat="1" applyFont="1" applyFill="1" applyBorder="1" applyAlignment="1">
      <alignment horizontal="center" vertical="center"/>
    </xf>
    <xf numFmtId="167" fontId="21" fillId="0" borderId="2" xfId="2" applyNumberFormat="1" applyFont="1" applyFill="1" applyBorder="1" applyAlignment="1">
      <alignment horizontal="center" vertical="center"/>
    </xf>
    <xf numFmtId="167" fontId="12" fillId="0" borderId="6" xfId="2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2" fontId="3" fillId="0" borderId="0" xfId="0" applyNumberFormat="1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>
      <alignment horizontal="left" vertical="center"/>
    </xf>
    <xf numFmtId="14" fontId="27" fillId="0" borderId="0" xfId="0" applyNumberFormat="1" applyFont="1" applyFill="1" applyBorder="1" applyAlignment="1" applyProtection="1">
      <alignment horizontal="left" vertical="center"/>
    </xf>
    <xf numFmtId="167" fontId="3" fillId="0" borderId="0" xfId="0" applyNumberFormat="1" applyFont="1" applyFill="1" applyAlignment="1">
      <alignment horizontal="left"/>
    </xf>
    <xf numFmtId="167" fontId="3" fillId="0" borderId="0" xfId="0" applyNumberFormat="1" applyFont="1" applyAlignment="1">
      <alignment horizontal="left"/>
    </xf>
    <xf numFmtId="164" fontId="2" fillId="0" borderId="0" xfId="2" applyNumberFormat="1" applyFont="1"/>
    <xf numFmtId="0" fontId="1" fillId="0" borderId="30" xfId="3" applyFont="1" applyBorder="1" applyAlignment="1">
      <alignment horizontal="center" vertical="center" wrapText="1"/>
    </xf>
    <xf numFmtId="164" fontId="2" fillId="0" borderId="0" xfId="3" applyNumberFormat="1"/>
    <xf numFmtId="14" fontId="3" fillId="0" borderId="0" xfId="0" applyNumberFormat="1" applyFont="1" applyAlignment="1">
      <alignment horizontal="left"/>
    </xf>
    <xf numFmtId="0" fontId="12" fillId="2" borderId="0" xfId="0" applyFont="1" applyFill="1" applyBorder="1"/>
    <xf numFmtId="0" fontId="28" fillId="2" borderId="0" xfId="0" applyFont="1" applyFill="1" applyBorder="1" applyProtection="1"/>
    <xf numFmtId="1" fontId="28" fillId="2" borderId="0" xfId="0" applyNumberFormat="1" applyFont="1" applyFill="1" applyBorder="1" applyProtection="1"/>
    <xf numFmtId="2" fontId="20" fillId="0" borderId="0" xfId="0" applyNumberFormat="1" applyFont="1" applyAlignment="1">
      <alignment horizontal="center" vertical="center"/>
    </xf>
    <xf numFmtId="14" fontId="2" fillId="0" borderId="0" xfId="0" applyNumberFormat="1" applyFont="1"/>
    <xf numFmtId="14" fontId="21" fillId="0" borderId="0" xfId="0" applyNumberFormat="1" applyFont="1" applyAlignment="1">
      <alignment horizontal="center" vertical="center"/>
    </xf>
    <xf numFmtId="164" fontId="1" fillId="0" borderId="30" xfId="3" applyNumberFormat="1" applyFont="1" applyBorder="1" applyAlignment="1">
      <alignment horizontal="center" vertical="center" wrapText="1"/>
    </xf>
    <xf numFmtId="14" fontId="1" fillId="0" borderId="16" xfId="3" applyNumberFormat="1" applyFont="1" applyBorder="1" applyAlignment="1">
      <alignment horizontal="center" vertical="center" wrapText="1"/>
    </xf>
    <xf numFmtId="0" fontId="29" fillId="5" borderId="0" xfId="0" applyFont="1" applyFill="1" applyAlignment="1">
      <alignment horizontal="center" vertical="center"/>
    </xf>
    <xf numFmtId="0" fontId="25" fillId="0" borderId="0" xfId="0" applyFont="1"/>
    <xf numFmtId="0" fontId="2" fillId="0" borderId="17" xfId="0" applyFont="1" applyBorder="1"/>
    <xf numFmtId="0" fontId="0" fillId="0" borderId="31" xfId="0" applyFont="1" applyFill="1" applyBorder="1"/>
    <xf numFmtId="2" fontId="4" fillId="0" borderId="5" xfId="0" applyNumberFormat="1" applyFont="1" applyFill="1" applyBorder="1" applyAlignment="1" applyProtection="1">
      <alignment horizontal="center"/>
    </xf>
    <xf numFmtId="2" fontId="4" fillId="0" borderId="2" xfId="0" applyNumberFormat="1" applyFont="1" applyFill="1" applyBorder="1" applyAlignment="1" applyProtection="1">
      <alignment horizontal="center"/>
    </xf>
    <xf numFmtId="2" fontId="5" fillId="0" borderId="12" xfId="0" applyNumberFormat="1" applyFont="1" applyBorder="1" applyAlignment="1" applyProtection="1">
      <alignment horizontal="center"/>
    </xf>
    <xf numFmtId="2" fontId="5" fillId="0" borderId="13" xfId="0" applyNumberFormat="1" applyFont="1" applyBorder="1" applyAlignment="1" applyProtection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167" fontId="1" fillId="0" borderId="5" xfId="2" applyNumberFormat="1" applyFont="1" applyFill="1" applyBorder="1" applyAlignment="1" applyProtection="1">
      <alignment horizontal="center"/>
    </xf>
    <xf numFmtId="167" fontId="1" fillId="0" borderId="2" xfId="2" applyNumberFormat="1" applyFont="1" applyFill="1" applyBorder="1" applyAlignment="1" applyProtection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167" fontId="1" fillId="0" borderId="3" xfId="2" applyNumberFormat="1" applyFont="1" applyFill="1" applyBorder="1" applyAlignment="1" applyProtection="1">
      <alignment horizontal="center"/>
    </xf>
    <xf numFmtId="167" fontId="1" fillId="0" borderId="7" xfId="2" applyNumberFormat="1" applyFont="1" applyFill="1" applyBorder="1" applyAlignment="1" applyProtection="1">
      <alignment horizontal="center"/>
    </xf>
  </cellXfs>
  <cellStyles count="5">
    <cellStyle name="Monétaire" xfId="2" builtinId="4"/>
    <cellStyle name="Normal" xfId="0" builtinId="0"/>
    <cellStyle name="Normal 2" xfId="1"/>
    <cellStyle name="Standard 2" xfId="3"/>
    <cellStyle name="Währung 2" xfId="4"/>
  </cellStyles>
  <dxfs count="4">
    <dxf>
      <font>
        <color rgb="FFFF0000"/>
      </font>
      <fill>
        <patternFill patternType="none">
          <bgColor auto="1"/>
        </patternFill>
      </fill>
    </dxf>
    <dxf>
      <font>
        <color theme="3"/>
      </font>
    </dxf>
    <dxf>
      <font>
        <color rgb="FFFF0000"/>
      </font>
    </dxf>
    <dxf>
      <font>
        <color theme="6" tint="-0.499984740745262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H$45" lockText="1" noThreeD="1"/>
</file>

<file path=xl/ctrlProps/ctrlProp2.xml><?xml version="1.0" encoding="utf-8"?>
<formControlPr xmlns="http://schemas.microsoft.com/office/spreadsheetml/2009/9/main" objectType="CheckBox" fmlaLink="$H$46" lockText="1" noThreeD="1"/>
</file>

<file path=xl/ctrlProps/ctrlProp3.xml><?xml version="1.0" encoding="utf-8"?>
<formControlPr xmlns="http://schemas.microsoft.com/office/spreadsheetml/2009/9/main" objectType="CheckBox" fmlaLink="$H$49" lockText="1" noThreeD="1"/>
</file>

<file path=xl/ctrlProps/ctrlProp4.xml><?xml version="1.0" encoding="utf-8"?>
<formControlPr xmlns="http://schemas.microsoft.com/office/spreadsheetml/2009/9/main" objectType="CheckBox" fmlaLink="$H$50" lockText="1" noThreeD="1"/>
</file>

<file path=xl/ctrlProps/ctrlProp5.xml><?xml version="1.0" encoding="utf-8"?>
<formControlPr xmlns="http://schemas.microsoft.com/office/spreadsheetml/2009/9/main" objectType="CheckBox" fmlaLink="$H$57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19050</xdr:rowOff>
    </xdr:from>
    <xdr:to>
      <xdr:col>7</xdr:col>
      <xdr:colOff>66675</xdr:colOff>
      <xdr:row>5</xdr:row>
      <xdr:rowOff>66675</xdr:rowOff>
    </xdr:to>
    <xdr:sp macro="[0]!aa" textlink="">
      <xdr:nvSpPr>
        <xdr:cNvPr id="2" name="Rectangle à coins arrondis 1"/>
        <xdr:cNvSpPr/>
      </xdr:nvSpPr>
      <xdr:spPr bwMode="auto">
        <a:xfrm>
          <a:off x="3276600" y="447675"/>
          <a:ext cx="2343150" cy="695325"/>
        </a:xfrm>
        <a:prstGeom prst="roundRect">
          <a:avLst/>
        </a:prstGeom>
        <a:solidFill>
          <a:schemeClr val="accent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 i="1">
              <a:solidFill>
                <a:sysClr val="windowText" lastClr="000000"/>
              </a:solidFill>
            </a:rPr>
            <a:t>Nouvelle Facture</a:t>
          </a:r>
        </a:p>
      </xdr:txBody>
    </xdr:sp>
    <xdr:clientData/>
  </xdr:twoCellAnchor>
  <xdr:twoCellAnchor>
    <xdr:from>
      <xdr:col>4</xdr:col>
      <xdr:colOff>19050</xdr:colOff>
      <xdr:row>12</xdr:row>
      <xdr:rowOff>28575</xdr:rowOff>
    </xdr:from>
    <xdr:to>
      <xdr:col>7</xdr:col>
      <xdr:colOff>76200</xdr:colOff>
      <xdr:row>16</xdr:row>
      <xdr:rowOff>76200</xdr:rowOff>
    </xdr:to>
    <xdr:sp macro="[0]!Synthèse_annuelle" textlink="">
      <xdr:nvSpPr>
        <xdr:cNvPr id="3" name="Rectangle à coins arrondis 1"/>
        <xdr:cNvSpPr/>
      </xdr:nvSpPr>
      <xdr:spPr bwMode="auto">
        <a:xfrm>
          <a:off x="3286125" y="2238375"/>
          <a:ext cx="2343150" cy="69532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 i="1">
              <a:solidFill>
                <a:schemeClr val="bg1"/>
              </a:solidFill>
            </a:rPr>
            <a:t>Synthèse annuelle</a:t>
          </a:r>
        </a:p>
      </xdr:txBody>
    </xdr:sp>
    <xdr:clientData/>
  </xdr:twoCellAnchor>
  <xdr:twoCellAnchor>
    <xdr:from>
      <xdr:col>4</xdr:col>
      <xdr:colOff>9525</xdr:colOff>
      <xdr:row>24</xdr:row>
      <xdr:rowOff>9525</xdr:rowOff>
    </xdr:from>
    <xdr:to>
      <xdr:col>7</xdr:col>
      <xdr:colOff>66675</xdr:colOff>
      <xdr:row>28</xdr:row>
      <xdr:rowOff>57150</xdr:rowOff>
    </xdr:to>
    <xdr:sp macro="[0]!Prochaine_année" textlink="">
      <xdr:nvSpPr>
        <xdr:cNvPr id="4" name="Rectangle à coins arrondis 1"/>
        <xdr:cNvSpPr/>
      </xdr:nvSpPr>
      <xdr:spPr bwMode="auto">
        <a:xfrm>
          <a:off x="3276600" y="4162425"/>
          <a:ext cx="2343150" cy="695325"/>
        </a:xfrm>
        <a:prstGeom prst="roundRect">
          <a:avLst/>
        </a:prstGeom>
        <a:solidFill>
          <a:schemeClr val="accent3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500" b="1" i="1" u="none">
              <a:solidFill>
                <a:sysClr val="windowText" lastClr="000000"/>
              </a:solidFill>
            </a:rPr>
            <a:t>Base</a:t>
          </a:r>
          <a:r>
            <a:rPr lang="fr-FR" sz="1500" b="1" i="1" u="none" baseline="0">
              <a:solidFill>
                <a:sysClr val="windowText" lastClr="000000"/>
              </a:solidFill>
            </a:rPr>
            <a:t> Facturation</a:t>
          </a:r>
        </a:p>
        <a:p>
          <a:pPr algn="ctr"/>
          <a:r>
            <a:rPr lang="fr-FR" sz="1500" b="1" i="1" u="none" baseline="0">
              <a:solidFill>
                <a:sysClr val="windowText" lastClr="000000"/>
              </a:solidFill>
            </a:rPr>
            <a:t>pour une prochaine année</a:t>
          </a:r>
          <a:endParaRPr lang="fr-FR" sz="1500" b="1" i="1" u="none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36</xdr:row>
      <xdr:rowOff>47625</xdr:rowOff>
    </xdr:from>
    <xdr:to>
      <xdr:col>2</xdr:col>
      <xdr:colOff>2714625</xdr:colOff>
      <xdr:row>39</xdr:row>
      <xdr:rowOff>0</xdr:rowOff>
    </xdr:to>
    <xdr:sp macro="" textlink="">
      <xdr:nvSpPr>
        <xdr:cNvPr id="2" name="Texte 34"/>
        <xdr:cNvSpPr txBox="1">
          <a:spLocks noChangeArrowheads="1"/>
        </xdr:cNvSpPr>
      </xdr:nvSpPr>
      <xdr:spPr bwMode="auto">
        <a:xfrm>
          <a:off x="304801" y="5991225"/>
          <a:ext cx="3133724" cy="438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HORAIRES DE RECEPTION DES MARCHANDISES</a:t>
          </a:r>
          <a:r>
            <a:rPr lang="fr-FR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</a:t>
          </a:r>
        </a:p>
        <a:p>
          <a:pPr algn="ctr" rtl="0">
            <a:defRPr sz="1000"/>
          </a:pP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Tous les jours 12 h 15 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 </a:t>
          </a: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16 h 30 pour les salariés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Le Jeudi à partir de 14h30 à 16h15 pour les autres</a:t>
          </a:r>
          <a:endParaRPr lang="fr-FR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2933699</xdr:colOff>
      <xdr:row>1</xdr:row>
      <xdr:rowOff>142876</xdr:rowOff>
    </xdr:from>
    <xdr:to>
      <xdr:col>6</xdr:col>
      <xdr:colOff>952499</xdr:colOff>
      <xdr:row>9</xdr:row>
      <xdr:rowOff>57151</xdr:rowOff>
    </xdr:to>
    <xdr:sp macro="" textlink="">
      <xdr:nvSpPr>
        <xdr:cNvPr id="4" name="Rectangle à coins arrondis 19"/>
        <xdr:cNvSpPr>
          <a:spLocks noChangeArrowheads="1"/>
        </xdr:cNvSpPr>
      </xdr:nvSpPr>
      <xdr:spPr bwMode="auto">
        <a:xfrm>
          <a:off x="3657599" y="304801"/>
          <a:ext cx="2638425" cy="1238250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219075</xdr:colOff>
      <xdr:row>8</xdr:row>
      <xdr:rowOff>142875</xdr:rowOff>
    </xdr:from>
    <xdr:to>
      <xdr:col>2</xdr:col>
      <xdr:colOff>2543175</xdr:colOff>
      <xdr:row>12</xdr:row>
      <xdr:rowOff>66675</xdr:rowOff>
    </xdr:to>
    <xdr:sp macro="" textlink="">
      <xdr:nvSpPr>
        <xdr:cNvPr id="5" name="Rectangle à coins arrondis 32"/>
        <xdr:cNvSpPr>
          <a:spLocks noChangeArrowheads="1"/>
        </xdr:cNvSpPr>
      </xdr:nvSpPr>
      <xdr:spPr bwMode="auto">
        <a:xfrm>
          <a:off x="219075" y="1466850"/>
          <a:ext cx="3048000" cy="6000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2905124</xdr:colOff>
      <xdr:row>41</xdr:row>
      <xdr:rowOff>123824</xdr:rowOff>
    </xdr:from>
    <xdr:to>
      <xdr:col>6</xdr:col>
      <xdr:colOff>1057274</xdr:colOff>
      <xdr:row>46</xdr:row>
      <xdr:rowOff>152399</xdr:rowOff>
    </xdr:to>
    <xdr:sp macro="" textlink="">
      <xdr:nvSpPr>
        <xdr:cNvPr id="6" name="Rectangle à coins arrondis 32"/>
        <xdr:cNvSpPr>
          <a:spLocks noChangeArrowheads="1"/>
        </xdr:cNvSpPr>
      </xdr:nvSpPr>
      <xdr:spPr bwMode="auto">
        <a:xfrm>
          <a:off x="3629024" y="7200899"/>
          <a:ext cx="2771775" cy="8667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2867025</xdr:colOff>
      <xdr:row>47</xdr:row>
      <xdr:rowOff>57150</xdr:rowOff>
    </xdr:from>
    <xdr:to>
      <xdr:col>6</xdr:col>
      <xdr:colOff>1066800</xdr:colOff>
      <xdr:row>58</xdr:row>
      <xdr:rowOff>180975</xdr:rowOff>
    </xdr:to>
    <xdr:sp macro="" textlink="">
      <xdr:nvSpPr>
        <xdr:cNvPr id="7" name="Rectangle à coins arrondis 32"/>
        <xdr:cNvSpPr>
          <a:spLocks noChangeArrowheads="1"/>
        </xdr:cNvSpPr>
      </xdr:nvSpPr>
      <xdr:spPr bwMode="auto">
        <a:xfrm>
          <a:off x="3590925" y="8134350"/>
          <a:ext cx="2819400" cy="2152650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44</xdr:row>
          <xdr:rowOff>0</xdr:rowOff>
        </xdr:from>
        <xdr:to>
          <xdr:col>2</xdr:col>
          <xdr:colOff>428625</xdr:colOff>
          <xdr:row>45</xdr:row>
          <xdr:rowOff>142875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44</xdr:row>
          <xdr:rowOff>133350</xdr:rowOff>
        </xdr:from>
        <xdr:to>
          <xdr:col>2</xdr:col>
          <xdr:colOff>19050</xdr:colOff>
          <xdr:row>46</xdr:row>
          <xdr:rowOff>38100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47</xdr:row>
          <xdr:rowOff>114300</xdr:rowOff>
        </xdr:from>
        <xdr:to>
          <xdr:col>2</xdr:col>
          <xdr:colOff>485775</xdr:colOff>
          <xdr:row>49</xdr:row>
          <xdr:rowOff>9525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49</xdr:row>
          <xdr:rowOff>9525</xdr:rowOff>
        </xdr:from>
        <xdr:to>
          <xdr:col>2</xdr:col>
          <xdr:colOff>9525</xdr:colOff>
          <xdr:row>50</xdr:row>
          <xdr:rowOff>76200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485775</xdr:colOff>
          <xdr:row>55</xdr:row>
          <xdr:rowOff>171450</xdr:rowOff>
        </xdr:from>
        <xdr:to>
          <xdr:col>6</xdr:col>
          <xdr:colOff>723900</xdr:colOff>
          <xdr:row>57</xdr:row>
          <xdr:rowOff>47625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19"/>
  <sheetViews>
    <sheetView tabSelected="1" workbookViewId="0">
      <selection activeCell="C14" sqref="C14:C15"/>
    </sheetView>
  </sheetViews>
  <sheetFormatPr baseColWidth="10" defaultRowHeight="12.75" x14ac:dyDescent="0.2"/>
  <cols>
    <col min="1" max="1" width="14.7109375" bestFit="1" customWidth="1"/>
    <col min="11" max="21" width="10.5703125" customWidth="1"/>
  </cols>
  <sheetData>
    <row r="1" spans="1:22" ht="33.75" customHeight="1" x14ac:dyDescent="0.2">
      <c r="A1" s="135">
        <v>2013</v>
      </c>
      <c r="K1" s="84" t="s">
        <v>52</v>
      </c>
      <c r="L1" s="84" t="s">
        <v>53</v>
      </c>
      <c r="M1" s="84" t="s">
        <v>54</v>
      </c>
      <c r="N1" s="84" t="s">
        <v>55</v>
      </c>
      <c r="O1" s="84" t="s">
        <v>56</v>
      </c>
      <c r="P1" s="84" t="s">
        <v>57</v>
      </c>
      <c r="Q1" s="84" t="s">
        <v>58</v>
      </c>
      <c r="R1" s="84" t="s">
        <v>59</v>
      </c>
      <c r="S1" s="84" t="s">
        <v>60</v>
      </c>
      <c r="T1" s="84" t="s">
        <v>63</v>
      </c>
      <c r="U1" s="84" t="s">
        <v>61</v>
      </c>
      <c r="V1" s="84" t="s">
        <v>62</v>
      </c>
    </row>
    <row r="2" spans="1:22" x14ac:dyDescent="0.2">
      <c r="A2" s="44"/>
      <c r="K2" s="44"/>
      <c r="L2" t="s">
        <v>90</v>
      </c>
    </row>
    <row r="5" spans="1:22" x14ac:dyDescent="0.2">
      <c r="N5" s="44"/>
    </row>
    <row r="19" spans="5:5" x14ac:dyDescent="0.2">
      <c r="E19" s="6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60"/>
  <sheetViews>
    <sheetView showGridLines="0" showZeros="0" showOutlineSymbols="0" view="pageBreakPreview" zoomScaleNormal="100" zoomScaleSheetLayoutView="100" workbookViewId="0">
      <selection activeCell="C20" sqref="C20"/>
    </sheetView>
  </sheetViews>
  <sheetFormatPr baseColWidth="10" defaultRowHeight="12.75" x14ac:dyDescent="0.2"/>
  <cols>
    <col min="1" max="1" width="3.85546875" customWidth="1"/>
    <col min="2" max="2" width="7" customWidth="1"/>
    <col min="3" max="3" width="46.85546875" customWidth="1"/>
    <col min="4" max="4" width="7.7109375" customWidth="1"/>
    <col min="5" max="5" width="4" customWidth="1"/>
    <col min="6" max="6" width="10.7109375" style="6" customWidth="1"/>
    <col min="7" max="7" width="16.140625" style="6" customWidth="1"/>
    <col min="8" max="10" width="11.42578125" hidden="1" customWidth="1"/>
    <col min="11" max="11" width="11.42578125" customWidth="1"/>
    <col min="19" max="19" width="11.42578125" customWidth="1"/>
    <col min="20" max="21" width="11.140625" hidden="1" customWidth="1"/>
    <col min="22" max="22" width="11.42578125" customWidth="1"/>
  </cols>
  <sheetData>
    <row r="1" spans="1:21" ht="21" customHeight="1" thickTop="1" x14ac:dyDescent="0.2">
      <c r="A1" s="28"/>
      <c r="B1" s="29"/>
      <c r="C1" s="29"/>
      <c r="D1" s="48" t="s">
        <v>24</v>
      </c>
      <c r="E1" s="30"/>
      <c r="F1" s="30"/>
      <c r="G1" s="42"/>
      <c r="T1" s="137" t="s">
        <v>89</v>
      </c>
      <c r="U1" s="98">
        <v>6</v>
      </c>
    </row>
    <row r="2" spans="1:21" x14ac:dyDescent="0.2">
      <c r="A2" s="31"/>
      <c r="B2" s="17"/>
      <c r="C2" s="17" t="s">
        <v>0</v>
      </c>
      <c r="D2" s="17"/>
      <c r="E2" s="17"/>
      <c r="F2" s="7"/>
      <c r="G2" s="32"/>
      <c r="O2" s="136" t="s">
        <v>87</v>
      </c>
      <c r="T2" s="89" t="s">
        <v>7</v>
      </c>
      <c r="U2" s="99">
        <v>8</v>
      </c>
    </row>
    <row r="3" spans="1:21" x14ac:dyDescent="0.2">
      <c r="A3" s="31"/>
      <c r="B3" s="54" t="s">
        <v>34</v>
      </c>
      <c r="C3" s="53"/>
      <c r="E3" s="17"/>
      <c r="F3" s="7"/>
      <c r="G3" s="10"/>
      <c r="O3" s="136" t="s">
        <v>88</v>
      </c>
      <c r="T3" s="89" t="s">
        <v>9</v>
      </c>
      <c r="U3" s="99">
        <v>4</v>
      </c>
    </row>
    <row r="4" spans="1:21" ht="15.75" x14ac:dyDescent="0.25">
      <c r="A4" s="31"/>
      <c r="B4" s="21"/>
      <c r="C4" s="17"/>
      <c r="D4" s="127" t="s">
        <v>3</v>
      </c>
      <c r="E4" s="25"/>
      <c r="F4" s="26"/>
      <c r="G4" s="33"/>
      <c r="T4" s="89" t="s">
        <v>12</v>
      </c>
      <c r="U4" s="99">
        <v>10</v>
      </c>
    </row>
    <row r="5" spans="1:21" ht="15" x14ac:dyDescent="0.2">
      <c r="A5" s="31"/>
      <c r="B5" s="21"/>
      <c r="C5" s="17"/>
      <c r="D5" s="128" t="s">
        <v>35</v>
      </c>
      <c r="E5" s="25"/>
      <c r="F5" s="26"/>
      <c r="G5" s="33"/>
      <c r="T5" s="89" t="s">
        <v>13</v>
      </c>
      <c r="U5" s="99">
        <v>350</v>
      </c>
    </row>
    <row r="6" spans="1:21" ht="15" x14ac:dyDescent="0.2">
      <c r="A6" s="31"/>
      <c r="B6" s="27"/>
      <c r="C6" s="17"/>
      <c r="D6" s="128" t="s">
        <v>36</v>
      </c>
      <c r="E6" s="25"/>
      <c r="F6" s="26"/>
      <c r="G6" s="33"/>
      <c r="O6" s="106" t="s">
        <v>71</v>
      </c>
      <c r="T6" s="89" t="s">
        <v>21</v>
      </c>
      <c r="U6" s="99">
        <v>2200</v>
      </c>
    </row>
    <row r="7" spans="1:21" ht="15" x14ac:dyDescent="0.2">
      <c r="A7" s="31"/>
      <c r="C7" s="17"/>
      <c r="D7" s="128" t="s">
        <v>37</v>
      </c>
      <c r="E7" s="25"/>
      <c r="F7" s="26"/>
      <c r="G7" s="33"/>
      <c r="O7" s="106" t="s">
        <v>70</v>
      </c>
      <c r="T7" s="89" t="s">
        <v>22</v>
      </c>
      <c r="U7" s="99">
        <v>1800</v>
      </c>
    </row>
    <row r="8" spans="1:21" ht="15.75" x14ac:dyDescent="0.25">
      <c r="A8" s="31"/>
      <c r="B8" s="46" t="s">
        <v>5</v>
      </c>
      <c r="C8" s="73"/>
      <c r="D8" s="129" t="s">
        <v>38</v>
      </c>
      <c r="E8" s="22"/>
      <c r="F8" s="8"/>
      <c r="G8" s="34"/>
      <c r="T8" s="89" t="s">
        <v>6</v>
      </c>
      <c r="U8" s="99">
        <v>13</v>
      </c>
    </row>
    <row r="9" spans="1:21" x14ac:dyDescent="0.2">
      <c r="A9" s="31"/>
      <c r="C9" s="17"/>
      <c r="D9" s="73"/>
      <c r="E9" s="17"/>
      <c r="F9" s="7"/>
      <c r="G9" s="10"/>
      <c r="T9" s="89" t="s">
        <v>20</v>
      </c>
      <c r="U9" s="99">
        <v>1300</v>
      </c>
    </row>
    <row r="10" spans="1:21" ht="15" x14ac:dyDescent="0.2">
      <c r="A10" s="31"/>
      <c r="B10" s="47" t="s">
        <v>47</v>
      </c>
      <c r="D10" s="19"/>
      <c r="E10" s="19"/>
      <c r="F10" s="7"/>
      <c r="G10" s="10"/>
      <c r="T10" s="100" t="s">
        <v>29</v>
      </c>
      <c r="U10" s="99">
        <v>1100</v>
      </c>
    </row>
    <row r="11" spans="1:21" x14ac:dyDescent="0.2">
      <c r="A11" s="31"/>
      <c r="B11" s="23"/>
      <c r="C11" s="17"/>
      <c r="D11" s="19"/>
      <c r="E11" s="19"/>
      <c r="F11" s="20"/>
      <c r="G11" s="10"/>
      <c r="T11" s="89" t="s">
        <v>8</v>
      </c>
      <c r="U11" s="99">
        <v>5</v>
      </c>
    </row>
    <row r="12" spans="1:21" x14ac:dyDescent="0.2">
      <c r="A12" s="31"/>
      <c r="B12" s="51"/>
      <c r="C12" s="18"/>
      <c r="D12" s="24"/>
      <c r="E12" s="24"/>
      <c r="F12" s="20"/>
      <c r="G12" s="10"/>
      <c r="T12" s="89" t="s">
        <v>10</v>
      </c>
      <c r="U12" s="99">
        <v>2.5</v>
      </c>
    </row>
    <row r="13" spans="1:21" x14ac:dyDescent="0.2">
      <c r="A13" s="31"/>
      <c r="C13" s="17"/>
      <c r="D13" s="17"/>
      <c r="E13" s="17"/>
      <c r="F13" s="20"/>
      <c r="G13" s="39"/>
      <c r="T13" s="89" t="s">
        <v>17</v>
      </c>
      <c r="U13" s="99">
        <v>750</v>
      </c>
    </row>
    <row r="14" spans="1:21" ht="15" customHeight="1" x14ac:dyDescent="0.2">
      <c r="A14" s="148" t="s">
        <v>1</v>
      </c>
      <c r="B14" s="149"/>
      <c r="C14" s="149"/>
      <c r="D14" s="148" t="s">
        <v>25</v>
      </c>
      <c r="E14" s="150"/>
      <c r="F14" s="40" t="s">
        <v>23</v>
      </c>
      <c r="G14" s="41" t="s">
        <v>2</v>
      </c>
      <c r="T14" s="89" t="s">
        <v>15</v>
      </c>
      <c r="U14" s="99">
        <v>864</v>
      </c>
    </row>
    <row r="15" spans="1:21" ht="13.5" customHeight="1" thickBot="1" x14ac:dyDescent="0.25">
      <c r="A15" s="35"/>
      <c r="B15" s="12"/>
      <c r="C15" s="60"/>
      <c r="D15" s="151" t="str">
        <f>IF(C15=$T$1,$U$1,)&amp;IF(C15=$T$2,$U$2,)&amp;IF(C15=$T$3,$U$3,)&amp;IF(C15=$T$4,$U$4,)&amp;IF(C15=$T$5,$U$5,)&amp;IF(C15=$T$6,$U$6,)&amp;IF(C15=$T$7,$U$7,)&amp;IF(C15=$T$8,$U$8,)&amp;IF(C15=$T$9,$U$9,)&amp;IF(C15=$T$10,$U$10,)&amp;IF(C15=$T$11,$U$11,)&amp;IF(C15=$T$12,$U$12,)&amp;IF(C15=$T$13,$U$13,)&amp;IF(C15=$T$14,$U$14,)&amp;IF(C15=$T$15,$U$15,)&amp;IF(C15=$T$16,$U$16,)&amp;IF(C15=$T$17,$U$17,)&amp;IF(C15=$T$18,$U$18,)&amp;IF(C15=$T$19,$U$19,)</f>
        <v/>
      </c>
      <c r="E15" s="152"/>
      <c r="F15" s="59"/>
      <c r="G15" s="105" t="str">
        <f>IF(C15=$T$1,D15*F15,)&amp;IF(C15=$T$2,D15*F15,)&amp;IF(C15=$T$3,D15*F15,)&amp;IF(C15=$T$4,D15*F15,)&amp;IF(C15=$T$5,D15*F15,)&amp;IF(C15=$T$6,D15*F15,)&amp;IF(C15=$T$7,D15*F15,)&amp;IF(C15=$T$8,D15*F15,)&amp;IF(C15=$T$9,D15*F15,)&amp;IF(C15=$T$10,D15*F15,)&amp;IF(C15=$T$11,D15*F15,)&amp;IF(C15=$T$12,D15*F15,)&amp;IF(C15=$T$13,D15*F15,)&amp;IF(C15=$T$14,D15*F15,)&amp;IF(C15=$T$15,D15*F15,)&amp;IF(C15=$T$16,D15*F15,)&amp;IF(C15=$T$17,D15*F15,)&amp;IF(C15=$T$18,D15*F15,)&amp;IF(C15=$T$19,D15*F15,)</f>
        <v/>
      </c>
      <c r="H15" s="61">
        <f>IF(F15&gt;0,D15*F15,)</f>
        <v>0</v>
      </c>
      <c r="I15" s="61">
        <f>IF(C15="Consigne",D15*F15,)</f>
        <v>0</v>
      </c>
      <c r="J15" s="61"/>
      <c r="T15" s="89" t="s">
        <v>16</v>
      </c>
      <c r="U15" s="99">
        <v>900</v>
      </c>
    </row>
    <row r="16" spans="1:21" ht="13.5" customHeight="1" thickTop="1" x14ac:dyDescent="0.2">
      <c r="A16" s="45"/>
      <c r="B16" s="13"/>
      <c r="C16" s="60"/>
      <c r="D16" s="146" t="str">
        <f t="shared" ref="D16:D36" si="0">IF(C16=$T$1,$U$1,)&amp;IF(C16=$T$2,$U$2,)&amp;IF(C16=$T$3,$U$3,)&amp;IF(C16=$T$4,$U$4,)&amp;IF(C16=$T$5,$U$5,)&amp;IF(C16=$T$6,$U$6,)&amp;IF(C16=$T$7,$U$7,)&amp;IF(C16=$T$8,$U$8,)&amp;IF(C16=$T$9,$U$9,)&amp;IF(C16=$T$10,$U$10,)&amp;IF(C16=$T$11,$U$11,)&amp;IF(C16=$T$12,$U$12,)&amp;IF(C16=$T$13,$U$13,)&amp;IF(C16=$T$14,$U$14,)&amp;IF(C16=$T$15,$U$15,)&amp;IF(C16=$T$16,$U$16,)&amp;IF(C16=$T$17,$U$17,)&amp;IF(C16=$T$18,$U$18,)&amp;IF(C16=$T$19,$U$19,)</f>
        <v/>
      </c>
      <c r="E16" s="147"/>
      <c r="F16" s="59"/>
      <c r="G16" s="105" t="str">
        <f t="shared" ref="G16:G36" si="1">IF(C16=$T$1,D16*F16,)&amp;IF(C16=$T$2,D16*F16,)&amp;IF(C16=$T$3,D16*F16,)&amp;IF(C16=$T$4,D16*F16,)&amp;IF(C16=$T$5,D16*F16,)&amp;IF(C16=$T$6,D16*F16,)&amp;IF(C16=$T$7,D16*F16,)&amp;IF(C16=$T$8,D16*F16,)&amp;IF(C16=$T$9,D16*F16,)&amp;IF(C16=$T$10,D16*F16,)&amp;IF(C16=$T$11,D16*F16,)&amp;IF(C16=$T$12,D16*F16,)&amp;IF(C16=$T$13,D16*F16,)&amp;IF(C16=$T$14,D16*F16,)&amp;IF(C16=$T$15,D16*F16,)&amp;IF(C16=$T$16,D16*F16,)&amp;IF(C16=$T$17,D16*F16,)&amp;IF(C16=$T$18,D16*F16,)&amp;IF(C16=$T$19,D16*F16,)</f>
        <v/>
      </c>
      <c r="H16" s="62">
        <f t="shared" ref="H16:H36" si="2">IF(F16&gt;0,D16*F16,)</f>
        <v>0</v>
      </c>
      <c r="I16" s="62">
        <f t="shared" ref="I16:I36" si="3">IF(C16="Consigne",D16*F16,)</f>
        <v>0</v>
      </c>
      <c r="J16" s="62"/>
      <c r="M16" s="86" t="s">
        <v>64</v>
      </c>
      <c r="N16" s="87" t="s">
        <v>65</v>
      </c>
      <c r="O16" s="87" t="s">
        <v>66</v>
      </c>
      <c r="P16" s="87" t="s">
        <v>67</v>
      </c>
      <c r="Q16" s="88" t="s">
        <v>68</v>
      </c>
      <c r="R16" s="17"/>
      <c r="S16" s="17"/>
      <c r="T16" s="89" t="s">
        <v>14</v>
      </c>
      <c r="U16" s="99">
        <v>450</v>
      </c>
    </row>
    <row r="17" spans="1:21" ht="13.5" customHeight="1" x14ac:dyDescent="0.2">
      <c r="A17" s="31"/>
      <c r="B17" s="12">
        <v>0</v>
      </c>
      <c r="C17" s="60"/>
      <c r="D17" s="146" t="str">
        <f t="shared" si="0"/>
        <v/>
      </c>
      <c r="E17" s="147"/>
      <c r="F17" s="59"/>
      <c r="G17" s="105" t="str">
        <f t="shared" si="1"/>
        <v/>
      </c>
      <c r="H17" s="62">
        <f t="shared" si="2"/>
        <v>0</v>
      </c>
      <c r="I17" s="62">
        <f t="shared" si="3"/>
        <v>0</v>
      </c>
      <c r="J17" s="62"/>
      <c r="M17" s="89"/>
      <c r="N17" s="90"/>
      <c r="O17" s="90"/>
      <c r="P17" s="90"/>
      <c r="Q17" s="91">
        <f>M17*N17*O17*P17</f>
        <v>0</v>
      </c>
      <c r="R17" s="17"/>
      <c r="S17" s="17"/>
      <c r="T17" s="89" t="s">
        <v>19</v>
      </c>
      <c r="U17" s="99">
        <v>850</v>
      </c>
    </row>
    <row r="18" spans="1:21" ht="13.5" customHeight="1" x14ac:dyDescent="0.2">
      <c r="A18" s="35"/>
      <c r="B18" s="13"/>
      <c r="C18" s="60"/>
      <c r="D18" s="146" t="str">
        <f t="shared" si="0"/>
        <v/>
      </c>
      <c r="E18" s="147"/>
      <c r="F18" s="59"/>
      <c r="G18" s="105" t="str">
        <f t="shared" si="1"/>
        <v/>
      </c>
      <c r="H18" s="62">
        <f t="shared" si="2"/>
        <v>0</v>
      </c>
      <c r="I18" s="62">
        <f t="shared" si="3"/>
        <v>0</v>
      </c>
      <c r="J18" s="62"/>
      <c r="M18" s="89"/>
      <c r="N18" s="90"/>
      <c r="O18" s="90"/>
      <c r="P18" s="90"/>
      <c r="Q18" s="91">
        <f t="shared" ref="Q18:Q29" si="4">M18*N18*O18*P18</f>
        <v>0</v>
      </c>
      <c r="R18" s="17"/>
      <c r="S18" s="17"/>
      <c r="T18" s="89" t="s">
        <v>18</v>
      </c>
      <c r="U18" s="99">
        <v>980</v>
      </c>
    </row>
    <row r="19" spans="1:21" ht="13.5" customHeight="1" thickBot="1" x14ac:dyDescent="0.25">
      <c r="A19" s="43"/>
      <c r="B19" s="12"/>
      <c r="C19" s="60"/>
      <c r="D19" s="146" t="str">
        <f t="shared" si="0"/>
        <v/>
      </c>
      <c r="E19" s="147"/>
      <c r="F19" s="59"/>
      <c r="G19" s="105" t="str">
        <f t="shared" si="1"/>
        <v/>
      </c>
      <c r="H19" s="62">
        <f t="shared" si="2"/>
        <v>0</v>
      </c>
      <c r="I19" s="62">
        <f t="shared" si="3"/>
        <v>0</v>
      </c>
      <c r="J19" s="62"/>
      <c r="M19" s="89"/>
      <c r="N19" s="90"/>
      <c r="O19" s="90"/>
      <c r="P19" s="90"/>
      <c r="Q19" s="91">
        <f t="shared" si="4"/>
        <v>0</v>
      </c>
      <c r="R19" s="17"/>
      <c r="S19" s="17"/>
      <c r="T19" s="101" t="s">
        <v>11</v>
      </c>
      <c r="U19" s="102">
        <v>25</v>
      </c>
    </row>
    <row r="20" spans="1:21" ht="13.5" customHeight="1" thickTop="1" x14ac:dyDescent="0.2">
      <c r="A20" s="36"/>
      <c r="B20" s="13"/>
      <c r="C20" s="60"/>
      <c r="D20" s="146" t="str">
        <f t="shared" si="0"/>
        <v/>
      </c>
      <c r="E20" s="147"/>
      <c r="F20" s="59"/>
      <c r="G20" s="105" t="str">
        <f t="shared" si="1"/>
        <v/>
      </c>
      <c r="H20" s="62">
        <f t="shared" si="2"/>
        <v>0</v>
      </c>
      <c r="I20" s="62">
        <f t="shared" si="3"/>
        <v>0</v>
      </c>
      <c r="J20" s="62"/>
      <c r="M20" s="89"/>
      <c r="N20" s="90"/>
      <c r="O20" s="90"/>
      <c r="P20" s="90"/>
      <c r="Q20" s="91">
        <f t="shared" si="4"/>
        <v>0</v>
      </c>
      <c r="R20" s="17"/>
      <c r="S20" s="17"/>
      <c r="T20" s="138"/>
      <c r="U20" s="44"/>
    </row>
    <row r="21" spans="1:21" ht="13.5" customHeight="1" x14ac:dyDescent="0.2">
      <c r="A21" s="35"/>
      <c r="B21" s="12"/>
      <c r="C21" s="60"/>
      <c r="D21" s="146" t="str">
        <f t="shared" si="0"/>
        <v/>
      </c>
      <c r="E21" s="147"/>
      <c r="F21" s="59"/>
      <c r="G21" s="105" t="str">
        <f t="shared" si="1"/>
        <v/>
      </c>
      <c r="H21" s="62">
        <f t="shared" si="2"/>
        <v>0</v>
      </c>
      <c r="I21" s="62">
        <f t="shared" si="3"/>
        <v>0</v>
      </c>
      <c r="J21" s="62"/>
      <c r="M21" s="89"/>
      <c r="N21" s="90"/>
      <c r="O21" s="90"/>
      <c r="P21" s="90"/>
      <c r="Q21" s="91">
        <f t="shared" si="4"/>
        <v>0</v>
      </c>
      <c r="R21" s="17"/>
      <c r="S21" s="17"/>
    </row>
    <row r="22" spans="1:21" ht="13.5" customHeight="1" x14ac:dyDescent="0.2">
      <c r="A22" s="36"/>
      <c r="B22" s="16"/>
      <c r="C22" s="60"/>
      <c r="D22" s="146" t="str">
        <f t="shared" si="0"/>
        <v/>
      </c>
      <c r="E22" s="147"/>
      <c r="F22" s="59"/>
      <c r="G22" s="105" t="str">
        <f t="shared" si="1"/>
        <v/>
      </c>
      <c r="H22" s="62">
        <f t="shared" si="2"/>
        <v>0</v>
      </c>
      <c r="I22" s="62">
        <f t="shared" si="3"/>
        <v>0</v>
      </c>
      <c r="J22" s="62"/>
      <c r="M22" s="89"/>
      <c r="N22" s="90"/>
      <c r="O22" s="90"/>
      <c r="P22" s="90"/>
      <c r="Q22" s="91">
        <f t="shared" si="4"/>
        <v>0</v>
      </c>
      <c r="R22" s="17"/>
      <c r="S22" s="17"/>
    </row>
    <row r="23" spans="1:21" ht="13.5" customHeight="1" x14ac:dyDescent="0.2">
      <c r="A23" s="35"/>
      <c r="B23" s="12"/>
      <c r="C23" s="60"/>
      <c r="D23" s="146" t="str">
        <f t="shared" si="0"/>
        <v/>
      </c>
      <c r="E23" s="147"/>
      <c r="F23" s="59"/>
      <c r="G23" s="105" t="str">
        <f t="shared" si="1"/>
        <v/>
      </c>
      <c r="H23" s="62">
        <f t="shared" si="2"/>
        <v>0</v>
      </c>
      <c r="I23" s="62">
        <f t="shared" si="3"/>
        <v>0</v>
      </c>
      <c r="J23" s="62"/>
      <c r="M23" s="89"/>
      <c r="N23" s="90"/>
      <c r="O23" s="90"/>
      <c r="P23" s="90"/>
      <c r="Q23" s="91">
        <f t="shared" si="4"/>
        <v>0</v>
      </c>
      <c r="R23" s="17"/>
      <c r="S23" s="17"/>
    </row>
    <row r="24" spans="1:21" ht="13.5" customHeight="1" x14ac:dyDescent="0.2">
      <c r="A24" s="35"/>
      <c r="B24" s="16"/>
      <c r="C24" s="60"/>
      <c r="D24" s="146" t="str">
        <f t="shared" si="0"/>
        <v/>
      </c>
      <c r="E24" s="147"/>
      <c r="F24" s="59"/>
      <c r="G24" s="105" t="str">
        <f t="shared" si="1"/>
        <v/>
      </c>
      <c r="H24" s="62">
        <f t="shared" si="2"/>
        <v>0</v>
      </c>
      <c r="I24" s="62">
        <f t="shared" si="3"/>
        <v>0</v>
      </c>
      <c r="J24" s="62"/>
      <c r="M24" s="89"/>
      <c r="N24" s="90"/>
      <c r="O24" s="90"/>
      <c r="P24" s="90"/>
      <c r="Q24" s="91">
        <f t="shared" si="4"/>
        <v>0</v>
      </c>
      <c r="R24" s="17"/>
      <c r="S24" s="17"/>
    </row>
    <row r="25" spans="1:21" ht="13.5" customHeight="1" x14ac:dyDescent="0.2">
      <c r="A25" s="35"/>
      <c r="B25" s="12"/>
      <c r="C25" s="60"/>
      <c r="D25" s="146" t="str">
        <f t="shared" si="0"/>
        <v/>
      </c>
      <c r="E25" s="147"/>
      <c r="F25" s="59"/>
      <c r="G25" s="105" t="str">
        <f t="shared" si="1"/>
        <v/>
      </c>
      <c r="H25" s="62">
        <f t="shared" si="2"/>
        <v>0</v>
      </c>
      <c r="I25" s="62">
        <f t="shared" si="3"/>
        <v>0</v>
      </c>
      <c r="J25" s="62"/>
      <c r="M25" s="89"/>
      <c r="N25" s="90"/>
      <c r="O25" s="90"/>
      <c r="P25" s="90"/>
      <c r="Q25" s="91">
        <f t="shared" si="4"/>
        <v>0</v>
      </c>
      <c r="R25" s="17"/>
      <c r="S25" s="17"/>
    </row>
    <row r="26" spans="1:21" ht="13.5" customHeight="1" x14ac:dyDescent="0.2">
      <c r="A26" s="36"/>
      <c r="B26" s="13"/>
      <c r="C26" s="60"/>
      <c r="D26" s="146" t="str">
        <f t="shared" si="0"/>
        <v/>
      </c>
      <c r="E26" s="147"/>
      <c r="F26" s="59"/>
      <c r="G26" s="105" t="str">
        <f t="shared" si="1"/>
        <v/>
      </c>
      <c r="H26" s="62">
        <f t="shared" si="2"/>
        <v>0</v>
      </c>
      <c r="I26" s="62">
        <f t="shared" si="3"/>
        <v>0</v>
      </c>
      <c r="J26" s="62"/>
      <c r="M26" s="89"/>
      <c r="N26" s="90"/>
      <c r="O26" s="90"/>
      <c r="P26" s="90"/>
      <c r="Q26" s="91">
        <f t="shared" si="4"/>
        <v>0</v>
      </c>
      <c r="R26" s="17"/>
      <c r="S26" s="17"/>
    </row>
    <row r="27" spans="1:21" ht="13.5" customHeight="1" x14ac:dyDescent="0.2">
      <c r="A27" s="74"/>
      <c r="B27" s="12"/>
      <c r="C27" s="60"/>
      <c r="D27" s="146" t="str">
        <f t="shared" si="0"/>
        <v/>
      </c>
      <c r="E27" s="147"/>
      <c r="F27" s="59"/>
      <c r="G27" s="105" t="str">
        <f t="shared" si="1"/>
        <v/>
      </c>
      <c r="H27" s="62">
        <f t="shared" si="2"/>
        <v>0</v>
      </c>
      <c r="I27" s="62">
        <f t="shared" si="3"/>
        <v>0</v>
      </c>
      <c r="J27" s="62"/>
      <c r="M27" s="89"/>
      <c r="N27" s="90"/>
      <c r="O27" s="90"/>
      <c r="P27" s="90"/>
      <c r="Q27" s="91">
        <f t="shared" si="4"/>
        <v>0</v>
      </c>
      <c r="R27" s="17"/>
      <c r="S27" s="17"/>
    </row>
    <row r="28" spans="1:21" ht="13.5" customHeight="1" x14ac:dyDescent="0.2">
      <c r="A28" s="36"/>
      <c r="B28" s="13"/>
      <c r="C28" s="60"/>
      <c r="D28" s="146" t="str">
        <f t="shared" si="0"/>
        <v/>
      </c>
      <c r="E28" s="147"/>
      <c r="F28" s="59"/>
      <c r="G28" s="105" t="str">
        <f t="shared" si="1"/>
        <v/>
      </c>
      <c r="H28" s="62">
        <f t="shared" si="2"/>
        <v>0</v>
      </c>
      <c r="I28" s="62">
        <f t="shared" si="3"/>
        <v>0</v>
      </c>
      <c r="J28" s="62"/>
      <c r="M28" s="89"/>
      <c r="N28" s="90"/>
      <c r="O28" s="90"/>
      <c r="P28" s="90"/>
      <c r="Q28" s="91">
        <f t="shared" si="4"/>
        <v>0</v>
      </c>
      <c r="R28" s="17"/>
      <c r="S28" s="17"/>
    </row>
    <row r="29" spans="1:21" ht="13.5" customHeight="1" thickBot="1" x14ac:dyDescent="0.25">
      <c r="A29" s="37"/>
      <c r="B29" s="12"/>
      <c r="C29" s="60"/>
      <c r="D29" s="146" t="str">
        <f t="shared" si="0"/>
        <v/>
      </c>
      <c r="E29" s="147"/>
      <c r="F29" s="59"/>
      <c r="G29" s="105" t="str">
        <f t="shared" si="1"/>
        <v/>
      </c>
      <c r="H29" s="62">
        <f t="shared" si="2"/>
        <v>0</v>
      </c>
      <c r="I29" s="62">
        <f t="shared" si="3"/>
        <v>0</v>
      </c>
      <c r="J29" s="62"/>
      <c r="M29" s="94"/>
      <c r="N29" s="95"/>
      <c r="O29" s="95"/>
      <c r="P29" s="90"/>
      <c r="Q29" s="91">
        <f t="shared" si="4"/>
        <v>0</v>
      </c>
      <c r="R29" s="17"/>
      <c r="S29" s="17"/>
    </row>
    <row r="30" spans="1:21" ht="13.5" customHeight="1" thickTop="1" thickBot="1" x14ac:dyDescent="0.25">
      <c r="A30" s="74"/>
      <c r="B30" s="13"/>
      <c r="C30" s="60"/>
      <c r="D30" s="146" t="str">
        <f t="shared" si="0"/>
        <v/>
      </c>
      <c r="E30" s="147"/>
      <c r="F30" s="59"/>
      <c r="G30" s="105" t="str">
        <f t="shared" si="1"/>
        <v/>
      </c>
      <c r="H30" s="62">
        <f t="shared" si="2"/>
        <v>0</v>
      </c>
      <c r="I30" s="62">
        <f t="shared" si="3"/>
        <v>0</v>
      </c>
      <c r="J30" s="62"/>
      <c r="M30" s="96"/>
      <c r="N30" s="96"/>
      <c r="O30" s="97"/>
      <c r="P30" s="93" t="s">
        <v>69</v>
      </c>
      <c r="Q30" s="92">
        <f>SUM(Q17:Q29)</f>
        <v>0</v>
      </c>
      <c r="R30" s="17"/>
      <c r="S30" s="17"/>
    </row>
    <row r="31" spans="1:21" ht="13.5" customHeight="1" thickTop="1" x14ac:dyDescent="0.2">
      <c r="A31" s="74"/>
      <c r="B31" s="16"/>
      <c r="C31" s="60"/>
      <c r="D31" s="146" t="str">
        <f t="shared" si="0"/>
        <v/>
      </c>
      <c r="E31" s="147"/>
      <c r="F31" s="59"/>
      <c r="G31" s="105" t="str">
        <f t="shared" si="1"/>
        <v/>
      </c>
      <c r="H31" s="62">
        <f t="shared" si="2"/>
        <v>0</v>
      </c>
      <c r="I31" s="62">
        <f t="shared" si="3"/>
        <v>0</v>
      </c>
      <c r="J31" s="62"/>
    </row>
    <row r="32" spans="1:21" ht="13.5" customHeight="1" x14ac:dyDescent="0.2">
      <c r="A32" s="36"/>
      <c r="B32" s="16"/>
      <c r="C32" s="60"/>
      <c r="D32" s="146" t="str">
        <f t="shared" si="0"/>
        <v/>
      </c>
      <c r="E32" s="147"/>
      <c r="F32" s="59"/>
      <c r="G32" s="105" t="str">
        <f t="shared" si="1"/>
        <v/>
      </c>
      <c r="H32" s="62">
        <f t="shared" si="2"/>
        <v>0</v>
      </c>
      <c r="I32" s="62">
        <f t="shared" si="3"/>
        <v>0</v>
      </c>
      <c r="J32" s="62"/>
    </row>
    <row r="33" spans="1:10" ht="13.5" customHeight="1" x14ac:dyDescent="0.2">
      <c r="A33" s="74"/>
      <c r="B33" s="16"/>
      <c r="C33" s="60"/>
      <c r="D33" s="146" t="str">
        <f t="shared" si="0"/>
        <v/>
      </c>
      <c r="E33" s="147"/>
      <c r="F33" s="59"/>
      <c r="G33" s="105" t="str">
        <f t="shared" si="1"/>
        <v/>
      </c>
      <c r="H33" s="62">
        <f t="shared" si="2"/>
        <v>0</v>
      </c>
      <c r="I33" s="62">
        <f t="shared" si="3"/>
        <v>0</v>
      </c>
      <c r="J33" s="62"/>
    </row>
    <row r="34" spans="1:10" ht="13.5" customHeight="1" x14ac:dyDescent="0.2">
      <c r="A34" s="36"/>
      <c r="B34" s="16"/>
      <c r="C34" s="60"/>
      <c r="D34" s="146" t="str">
        <f t="shared" si="0"/>
        <v/>
      </c>
      <c r="E34" s="147"/>
      <c r="F34" s="59"/>
      <c r="G34" s="105" t="str">
        <f t="shared" si="1"/>
        <v/>
      </c>
      <c r="H34" s="62">
        <f t="shared" si="2"/>
        <v>0</v>
      </c>
      <c r="I34" s="62">
        <f t="shared" si="3"/>
        <v>0</v>
      </c>
      <c r="J34" s="62"/>
    </row>
    <row r="35" spans="1:10" ht="13.5" customHeight="1" x14ac:dyDescent="0.2">
      <c r="A35" s="74"/>
      <c r="B35" s="16"/>
      <c r="C35" s="60"/>
      <c r="D35" s="146" t="str">
        <f t="shared" si="0"/>
        <v/>
      </c>
      <c r="E35" s="147"/>
      <c r="F35" s="59"/>
      <c r="G35" s="105" t="str">
        <f t="shared" si="1"/>
        <v/>
      </c>
      <c r="H35" s="62">
        <f t="shared" si="2"/>
        <v>0</v>
      </c>
      <c r="I35" s="62">
        <f t="shared" si="3"/>
        <v>0</v>
      </c>
      <c r="J35" s="62"/>
    </row>
    <row r="36" spans="1:10" ht="13.5" customHeight="1" x14ac:dyDescent="0.2">
      <c r="A36" s="36"/>
      <c r="B36" s="16"/>
      <c r="C36" s="60"/>
      <c r="D36" s="146" t="str">
        <f t="shared" si="0"/>
        <v/>
      </c>
      <c r="E36" s="147"/>
      <c r="F36" s="59"/>
      <c r="G36" s="105" t="str">
        <f t="shared" si="1"/>
        <v/>
      </c>
      <c r="H36" s="63">
        <f t="shared" si="2"/>
        <v>0</v>
      </c>
      <c r="I36" s="63">
        <f t="shared" si="3"/>
        <v>0</v>
      </c>
      <c r="J36" s="63"/>
    </row>
    <row r="37" spans="1:10" ht="12.75" customHeight="1" x14ac:dyDescent="0.2">
      <c r="A37" s="37"/>
      <c r="B37" s="13"/>
      <c r="C37" s="14"/>
      <c r="D37" s="139"/>
      <c r="E37" s="140"/>
      <c r="F37" s="50"/>
      <c r="G37" s="111"/>
    </row>
    <row r="38" spans="1:10" x14ac:dyDescent="0.2">
      <c r="A38" s="38"/>
      <c r="B38" s="12"/>
      <c r="C38" s="15"/>
      <c r="D38" s="139"/>
      <c r="E38" s="140"/>
      <c r="F38" s="57" t="s">
        <v>33</v>
      </c>
      <c r="G38" s="112">
        <f>SUM(I15:I36)</f>
        <v>0</v>
      </c>
    </row>
    <row r="39" spans="1:10" ht="12.75" customHeight="1" x14ac:dyDescent="0.2">
      <c r="A39" s="37"/>
      <c r="B39" s="13"/>
      <c r="C39" s="14"/>
      <c r="D39" s="139"/>
      <c r="E39" s="140"/>
      <c r="F39" s="57" t="s">
        <v>32</v>
      </c>
      <c r="G39" s="105">
        <f>G40-G38</f>
        <v>0</v>
      </c>
    </row>
    <row r="40" spans="1:10" ht="15.75" x14ac:dyDescent="0.2">
      <c r="A40" s="56"/>
      <c r="B40" s="11"/>
      <c r="D40" s="141"/>
      <c r="E40" s="142"/>
      <c r="F40" s="58" t="s">
        <v>4</v>
      </c>
      <c r="G40" s="113">
        <f>SUM(H15:H37)</f>
        <v>0</v>
      </c>
    </row>
    <row r="41" spans="1:10" x14ac:dyDescent="0.2">
      <c r="A41" s="143"/>
      <c r="B41" s="144"/>
      <c r="C41" s="144"/>
      <c r="D41" s="144"/>
      <c r="E41" s="144"/>
      <c r="F41" s="144"/>
      <c r="G41" s="145"/>
    </row>
    <row r="42" spans="1:10" x14ac:dyDescent="0.2">
      <c r="A42" s="64"/>
      <c r="B42" s="64"/>
      <c r="C42" s="64"/>
      <c r="D42" s="64"/>
      <c r="E42" s="64"/>
      <c r="F42" s="64"/>
      <c r="G42" s="64"/>
      <c r="H42" s="85"/>
      <c r="I42" s="44"/>
    </row>
    <row r="43" spans="1:10" x14ac:dyDescent="0.2">
      <c r="A43" s="64"/>
      <c r="B43" s="64"/>
      <c r="C43" s="75" t="s">
        <v>48</v>
      </c>
      <c r="D43" s="64"/>
      <c r="E43" s="64"/>
      <c r="F43" s="64"/>
      <c r="G43" s="64"/>
      <c r="H43" s="85"/>
      <c r="I43" s="44"/>
    </row>
    <row r="44" spans="1:10" ht="15" customHeight="1" x14ac:dyDescent="0.2">
      <c r="A44" s="76" t="s">
        <v>27</v>
      </c>
      <c r="B44" s="77"/>
      <c r="C44" s="78"/>
      <c r="F44" s="107" t="s">
        <v>72</v>
      </c>
      <c r="H44" s="81"/>
      <c r="I44" s="44"/>
    </row>
    <row r="45" spans="1:10" x14ac:dyDescent="0.2">
      <c r="A45" s="49" t="s">
        <v>51</v>
      </c>
      <c r="D45" s="1"/>
      <c r="E45" s="1"/>
      <c r="G45" s="9"/>
      <c r="H45" s="81" t="b">
        <v>0</v>
      </c>
      <c r="I45" s="44"/>
    </row>
    <row r="46" spans="1:10" x14ac:dyDescent="0.2">
      <c r="A46" s="49" t="s">
        <v>30</v>
      </c>
      <c r="C46" s="49"/>
      <c r="D46" s="1"/>
      <c r="E46" s="1"/>
      <c r="F46" s="55"/>
      <c r="G46" s="9"/>
      <c r="H46" s="81" t="b">
        <v>0</v>
      </c>
      <c r="I46" s="44"/>
    </row>
    <row r="47" spans="1:10" x14ac:dyDescent="0.2">
      <c r="A47" s="49"/>
      <c r="D47" s="1"/>
      <c r="E47" s="1"/>
      <c r="F47" s="55"/>
      <c r="G47" s="9"/>
      <c r="H47" s="81"/>
      <c r="I47" s="44"/>
    </row>
    <row r="48" spans="1:10" x14ac:dyDescent="0.2">
      <c r="A48" s="76" t="s">
        <v>12</v>
      </c>
      <c r="C48" s="120" t="str">
        <f>IF(C15=T4,"Faire un chèque pour la consigne et régler le reste à part",)&amp;IF(C16=T4,"Faire un chèque pour la consigne et régler le reste à part",)&amp;IF(C17=T4,"Faire un chèque pour la consigne et régler le reste à part",)&amp;IF(C18=T4,"Faire un chèque pour la consigne et régler le reste à part",)&amp;IF(C19=T4,"Faire un chèque pour la consigne et régler le reste à part",)&amp;IF(C20=T4,"Faire un chèque pour la consigne et régler le reste à part",)&amp;IF(C21=T4,"Faire un chèque pour la consigne et régler le reste à part",)&amp;IF(C22=T4,"Faire un chèque pour la consigne et régler le reste à part",)&amp;IF(C23=T4,"Faire un chèque pour la consigne et régler le reste à part",)&amp;IF(C24=T4,"Faire un chèque pour la consigne et régler le reste à part",)&amp;IF(C25=T4,"Faire un chèque pour la consigne et régler le reste à part",)&amp;IF(C26=T4,"Faire un chèque pour la consigne et régler le reste à part",)&amp;IF(C27=T4,"Faire un chèque pour la consigne et régler le reste à part",)&amp;IF(C28=T4,"Faire un chèque pour la consigne et régler le reste à part",)&amp;IF(C29=T4,"Faire un chèque pour la consigne et régler le reste à part",)&amp;IF(C30=T5,"Faire un chèque pour la consigne et régler le reste à part",)&amp;IF(C31=T4,"Faire un chèque pour la consigne et régler le reste à part",)&amp;IF(C32=T4,"Faire un chèque pour la consigne et régler le reste à part",)&amp;IF(C33=T4,"Faire un chèque pour la consigne et régler le reste à part",)&amp;IF(C34=T4,"Faire un chèque pour la consigne et régler le reste à part",)&amp;IF(C35=T4,"Faire un chèque pour la consigne et régler le reste à part",)&amp;IF(C36=T4,"Faire un chèque pour la consigne et régler le reste à part",)</f>
        <v/>
      </c>
      <c r="D48" s="1"/>
      <c r="E48" s="1"/>
      <c r="F48" s="55"/>
      <c r="G48" s="9"/>
      <c r="H48" s="81"/>
      <c r="I48" s="44"/>
    </row>
    <row r="49" spans="1:9" ht="14.25" x14ac:dyDescent="0.2">
      <c r="A49" s="49" t="s">
        <v>51</v>
      </c>
      <c r="C49" s="49"/>
      <c r="D49" s="1"/>
      <c r="E49" s="1"/>
      <c r="F49" s="108" t="s">
        <v>73</v>
      </c>
      <c r="G49" s="9"/>
      <c r="H49" s="81" t="b">
        <v>0</v>
      </c>
      <c r="I49" s="44"/>
    </row>
    <row r="50" spans="1:9" x14ac:dyDescent="0.2">
      <c r="A50" s="49" t="s">
        <v>30</v>
      </c>
      <c r="B50" s="3"/>
      <c r="C50" s="49"/>
      <c r="D50" s="1"/>
      <c r="E50" s="1"/>
      <c r="F50" s="55"/>
      <c r="G50" s="16"/>
      <c r="H50" s="81" t="b">
        <v>0</v>
      </c>
      <c r="I50" s="44"/>
    </row>
    <row r="51" spans="1:9" ht="15" customHeight="1" x14ac:dyDescent="0.2">
      <c r="A51" s="5"/>
      <c r="B51" s="3"/>
      <c r="C51" s="79" t="s">
        <v>49</v>
      </c>
      <c r="D51" s="117" t="s">
        <v>74</v>
      </c>
      <c r="E51" s="110"/>
      <c r="F51" s="114" t="str">
        <f>D5</f>
        <v>Nom</v>
      </c>
      <c r="H51" s="81"/>
      <c r="I51" s="44"/>
    </row>
    <row r="52" spans="1:9" ht="15" customHeight="1" x14ac:dyDescent="0.2">
      <c r="A52" s="5"/>
      <c r="B52" s="3"/>
      <c r="C52" s="80"/>
      <c r="D52" s="117" t="s">
        <v>75</v>
      </c>
      <c r="E52" s="1"/>
      <c r="F52" s="114" t="str">
        <f>D6</f>
        <v>Prénom</v>
      </c>
      <c r="H52" s="85"/>
      <c r="I52" s="44"/>
    </row>
    <row r="53" spans="1:9" ht="15" customHeight="1" x14ac:dyDescent="0.2">
      <c r="A53" s="109" t="s">
        <v>26</v>
      </c>
      <c r="B53" s="104"/>
      <c r="C53" s="104"/>
      <c r="D53" s="118" t="s">
        <v>76</v>
      </c>
      <c r="F53" s="115" t="str">
        <f>B8</f>
        <v>Le: 14/10/2010</v>
      </c>
      <c r="H53" s="85"/>
      <c r="I53" s="44"/>
    </row>
    <row r="54" spans="1:9" ht="15" customHeight="1" x14ac:dyDescent="0.25">
      <c r="A54" s="103" t="s">
        <v>28</v>
      </c>
      <c r="B54" s="103"/>
      <c r="C54" s="103"/>
      <c r="D54" s="118" t="s">
        <v>77</v>
      </c>
      <c r="F54" s="116" t="str">
        <f>D1</f>
        <v xml:space="preserve">Facture N° </v>
      </c>
      <c r="H54" s="44" t="s">
        <v>83</v>
      </c>
      <c r="I54" s="44"/>
    </row>
    <row r="55" spans="1:9" ht="15" customHeight="1" x14ac:dyDescent="0.25">
      <c r="A55" s="52" t="s">
        <v>50</v>
      </c>
      <c r="D55" s="117" t="s">
        <v>78</v>
      </c>
      <c r="F55" s="121">
        <f>G38</f>
        <v>0</v>
      </c>
      <c r="H55" s="123">
        <f>(G39/2)/1.196</f>
        <v>0</v>
      </c>
      <c r="I55" s="44"/>
    </row>
    <row r="56" spans="1:9" ht="15" customHeight="1" x14ac:dyDescent="0.25">
      <c r="A56" s="52" t="s">
        <v>31</v>
      </c>
      <c r="D56" s="117" t="s">
        <v>79</v>
      </c>
      <c r="F56" s="122">
        <f>G39</f>
        <v>0</v>
      </c>
      <c r="G56" s="130" t="s">
        <v>84</v>
      </c>
      <c r="H56" s="44"/>
      <c r="I56" s="44"/>
    </row>
    <row r="57" spans="1:9" ht="15" customHeight="1" x14ac:dyDescent="0.2">
      <c r="A57" s="4"/>
      <c r="B57" s="4"/>
      <c r="D57" s="119" t="s">
        <v>80</v>
      </c>
      <c r="E57" s="2"/>
      <c r="F57" s="122">
        <f>G40</f>
        <v>0</v>
      </c>
      <c r="H57" s="44" t="b">
        <v>0</v>
      </c>
      <c r="I57" s="44"/>
    </row>
    <row r="58" spans="1:9" ht="15" customHeight="1" x14ac:dyDescent="0.2">
      <c r="A58" s="4"/>
      <c r="B58" s="4"/>
      <c r="C58" s="4"/>
      <c r="D58" s="119" t="s">
        <v>81</v>
      </c>
      <c r="F58" s="126">
        <f>C44</f>
        <v>0</v>
      </c>
      <c r="G58" s="132">
        <f>IF(H57=TRUE,H58,)</f>
        <v>0</v>
      </c>
      <c r="H58" s="131">
        <f ca="1">TODAY()</f>
        <v>41566</v>
      </c>
      <c r="I58" s="44"/>
    </row>
    <row r="59" spans="1:9" ht="15" customHeight="1" x14ac:dyDescent="0.2">
      <c r="A59" s="4"/>
      <c r="B59" s="4"/>
      <c r="C59" s="4"/>
      <c r="D59" s="119" t="s">
        <v>82</v>
      </c>
      <c r="F59" s="115">
        <f>IF(I59=TRUE,"OUI",)</f>
        <v>0</v>
      </c>
      <c r="H59" s="44" t="b">
        <f>OR(H49,H50)</f>
        <v>0</v>
      </c>
      <c r="I59" s="44" t="b">
        <f>AND(F55&gt;0,H59)</f>
        <v>0</v>
      </c>
    </row>
    <row r="60" spans="1:9" ht="15" customHeight="1" x14ac:dyDescent="0.2">
      <c r="A60" s="4"/>
      <c r="B60" s="4"/>
      <c r="C60" s="4"/>
      <c r="H60" s="44"/>
      <c r="I60" s="44"/>
    </row>
  </sheetData>
  <dataConsolidate/>
  <mergeCells count="29">
    <mergeCell ref="D24:E24"/>
    <mergeCell ref="A14:C14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36:E36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7:E37"/>
    <mergeCell ref="D38:E38"/>
    <mergeCell ref="D39:E39"/>
    <mergeCell ref="D40:E40"/>
    <mergeCell ref="A41:G41"/>
  </mergeCells>
  <conditionalFormatting sqref="F46:F50">
    <cfRule type="cellIs" dxfId="3" priority="4" operator="equal">
      <formula>"Bois de chauffage"</formula>
    </cfRule>
    <cfRule type="cellIs" dxfId="2" priority="5" operator="equal">
      <formula>"Attention Consigne"</formula>
    </cfRule>
    <cfRule type="cellIs" dxfId="1" priority="6" operator="equal">
      <formula>"Débit de Tasseaux"</formula>
    </cfRule>
  </conditionalFormatting>
  <conditionalFormatting sqref="C15:C36">
    <cfRule type="cellIs" dxfId="0" priority="3" operator="equal">
      <formula>"Consigne"</formula>
    </cfRule>
  </conditionalFormatting>
  <conditionalFormatting sqref="K45">
    <cfRule type="iconSet" priority="2">
      <iconSet iconSet="3Symbols">
        <cfvo type="percent" val="0"/>
        <cfvo type="percent" val="33"/>
        <cfvo type="percent" val="67"/>
      </iconSet>
    </cfRule>
  </conditionalFormatting>
  <conditionalFormatting sqref="N38">
    <cfRule type="iconSet" priority="1">
      <iconSet iconSet="3Arrow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C15:C36">
      <formula1>OFFSET($T$1,0,0,COUNTA($T$1:$T$65000),1)</formula1>
    </dataValidation>
  </dataValidations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99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2</xdr:col>
                    <xdr:colOff>257175</xdr:colOff>
                    <xdr:row>44</xdr:row>
                    <xdr:rowOff>0</xdr:rowOff>
                  </from>
                  <to>
                    <xdr:col>2</xdr:col>
                    <xdr:colOff>428625</xdr:colOff>
                    <xdr:row>45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1</xdr:col>
                    <xdr:colOff>276225</xdr:colOff>
                    <xdr:row>44</xdr:row>
                    <xdr:rowOff>133350</xdr:rowOff>
                  </from>
                  <to>
                    <xdr:col>2</xdr:col>
                    <xdr:colOff>19050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2</xdr:col>
                    <xdr:colOff>257175</xdr:colOff>
                    <xdr:row>47</xdr:row>
                    <xdr:rowOff>114300</xdr:rowOff>
                  </from>
                  <to>
                    <xdr:col>2</xdr:col>
                    <xdr:colOff>485775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>
                  <from>
                    <xdr:col>1</xdr:col>
                    <xdr:colOff>247650</xdr:colOff>
                    <xdr:row>49</xdr:row>
                    <xdr:rowOff>9525</xdr:rowOff>
                  </from>
                  <to>
                    <xdr:col>2</xdr:col>
                    <xdr:colOff>9525</xdr:colOff>
                    <xdr:row>50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Check Box 6">
              <controlPr defaultSize="0" autoFill="0" autoLine="0" autoPict="0">
                <anchor moveWithCells="1">
                  <from>
                    <xdr:col>6</xdr:col>
                    <xdr:colOff>485775</xdr:colOff>
                    <xdr:row>55</xdr:row>
                    <xdr:rowOff>171450</xdr:rowOff>
                  </from>
                  <to>
                    <xdr:col>6</xdr:col>
                    <xdr:colOff>723900</xdr:colOff>
                    <xdr:row>57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L2"/>
  <sheetViews>
    <sheetView workbookViewId="0">
      <selection activeCell="B29" sqref="B29"/>
    </sheetView>
  </sheetViews>
  <sheetFormatPr baseColWidth="10" defaultColWidth="15.85546875" defaultRowHeight="12.75" x14ac:dyDescent="0.2"/>
  <cols>
    <col min="1" max="1" width="15.85546875" style="83"/>
    <col min="2" max="10" width="15.85546875" style="66"/>
    <col min="11" max="11" width="15.85546875" style="125"/>
    <col min="12" max="12" width="15.85546875" style="69"/>
    <col min="13" max="16384" width="15.85546875" style="66"/>
  </cols>
  <sheetData>
    <row r="1" spans="1:12" s="72" customFormat="1" ht="47.25" customHeight="1" thickTop="1" thickBot="1" x14ac:dyDescent="0.25">
      <c r="A1" s="71" t="s">
        <v>39</v>
      </c>
      <c r="B1" s="71" t="s">
        <v>40</v>
      </c>
      <c r="C1" s="71" t="s">
        <v>35</v>
      </c>
      <c r="D1" s="71" t="s">
        <v>36</v>
      </c>
      <c r="E1" s="71" t="s">
        <v>41</v>
      </c>
      <c r="F1" s="71" t="s">
        <v>42</v>
      </c>
      <c r="G1" s="71" t="s">
        <v>43</v>
      </c>
      <c r="H1" s="71" t="s">
        <v>44</v>
      </c>
      <c r="I1" s="71" t="s">
        <v>45</v>
      </c>
      <c r="J1" s="124" t="s">
        <v>46</v>
      </c>
      <c r="K1" s="133" t="s">
        <v>85</v>
      </c>
      <c r="L1" s="134" t="s">
        <v>86</v>
      </c>
    </row>
    <row r="2" spans="1:12" ht="22.5" customHeight="1" thickTop="1" x14ac:dyDescent="0.2">
      <c r="A2" s="82"/>
      <c r="B2" s="67"/>
      <c r="E2" s="68"/>
      <c r="F2" s="68"/>
      <c r="G2" s="69"/>
      <c r="H2" s="70"/>
      <c r="I2" s="70"/>
      <c r="J2" s="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Sommaire</vt:lpstr>
      <vt:lpstr>Facture Vente personnels</vt:lpstr>
      <vt:lpstr>Synthèse du mois</vt:lpstr>
      <vt:lpstr>'Facture Vente personnels'!Zone_d_impression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jollivet</dc:creator>
  <cp:lastModifiedBy>lacy</cp:lastModifiedBy>
  <cp:lastPrinted>2013-10-17T20:25:33Z</cp:lastPrinted>
  <dcterms:created xsi:type="dcterms:W3CDTF">2000-08-30T14:44:51Z</dcterms:created>
  <dcterms:modified xsi:type="dcterms:W3CDTF">2013-10-19T11:34:09Z</dcterms:modified>
</cp:coreProperties>
</file>