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Sheet1" sheetId="1" r:id="rId1"/>
  </sheets>
  <externalReferences>
    <externalReference r:id="rId2"/>
  </externalReferences>
  <definedNames>
    <definedName name="P.retard">'[1]1er nov'!$BN$3:$BN$7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" i="1" l="1"/>
  <c r="U7" i="1"/>
  <c r="U8" i="1"/>
  <c r="U9" i="1"/>
  <c r="U10" i="1"/>
  <c r="U11" i="1"/>
  <c r="U12" i="1"/>
  <c r="U13" i="1"/>
  <c r="U14" i="1"/>
  <c r="U5" i="1"/>
  <c r="E15" i="1" l="1"/>
  <c r="D15" i="1"/>
  <c r="C15" i="1"/>
  <c r="F4" i="1"/>
  <c r="F5" i="1" l="1"/>
  <c r="I5" i="1" s="1"/>
  <c r="I4" i="1"/>
  <c r="L4" i="1"/>
  <c r="M4" i="1"/>
  <c r="G4" i="1"/>
  <c r="F6" i="1" l="1"/>
  <c r="I6" i="1" s="1"/>
  <c r="F7" i="1" s="1"/>
  <c r="I7" i="1" s="1"/>
  <c r="J4" i="1"/>
  <c r="O4" i="1"/>
  <c r="H4" i="1"/>
  <c r="N4" i="1"/>
  <c r="L5" i="1" s="1"/>
  <c r="M5" i="1" l="1"/>
  <c r="N5" i="1" s="1"/>
  <c r="L6" i="1" s="1"/>
  <c r="F8" i="1"/>
  <c r="I8" i="1" s="1"/>
  <c r="K4" i="1"/>
  <c r="G5" i="1"/>
  <c r="J5" i="1" s="1"/>
  <c r="G6" i="1" s="1"/>
  <c r="M6" i="1" l="1"/>
  <c r="J6" i="1"/>
  <c r="N6" i="1"/>
  <c r="L7" i="1" s="1"/>
  <c r="F9" i="1"/>
  <c r="I9" i="1" s="1"/>
  <c r="M7" i="1"/>
  <c r="H5" i="1"/>
  <c r="K5" i="1" s="1"/>
  <c r="P4" i="1"/>
  <c r="N7" i="1" l="1"/>
  <c r="L8" i="1" s="1"/>
  <c r="H6" i="1"/>
  <c r="K6" i="1" s="1"/>
  <c r="F10" i="1"/>
  <c r="I10" i="1" s="1"/>
  <c r="M8" i="1"/>
  <c r="Q4" i="1"/>
  <c r="O5" i="1" s="1"/>
  <c r="G7" i="1"/>
  <c r="J7" i="1" s="1"/>
  <c r="N8" i="1" l="1"/>
  <c r="L9" i="1" s="1"/>
  <c r="H7" i="1"/>
  <c r="K7" i="1" s="1"/>
  <c r="G8" i="1"/>
  <c r="J8" i="1" s="1"/>
  <c r="P5" i="1"/>
  <c r="G9" i="1" l="1"/>
  <c r="J9" i="1" s="1"/>
  <c r="H8" i="1"/>
  <c r="K8" i="1" s="1"/>
  <c r="M9" i="1"/>
  <c r="Q5" i="1"/>
  <c r="O6" i="1" s="1"/>
  <c r="P6" i="1" s="1"/>
  <c r="F11" i="1" l="1"/>
  <c r="I11" i="1" s="1"/>
  <c r="Q6" i="1"/>
  <c r="O7" i="1" s="1"/>
  <c r="N9" i="1"/>
  <c r="H9" i="1"/>
  <c r="K9" i="1" s="1"/>
  <c r="M10" i="1" l="1"/>
  <c r="G10" i="1"/>
  <c r="J10" i="1" s="1"/>
  <c r="L10" i="1"/>
  <c r="P7" i="1"/>
  <c r="P9" i="1"/>
  <c r="N10" i="1" l="1"/>
  <c r="L11" i="1" s="1"/>
  <c r="H10" i="1"/>
  <c r="K10" i="1" s="1"/>
  <c r="F12" i="1"/>
  <c r="I12" i="1" s="1"/>
  <c r="Q7" i="1"/>
  <c r="M11" i="1" l="1"/>
  <c r="N11" i="1" s="1"/>
  <c r="F13" i="1"/>
  <c r="I13" i="1" s="1"/>
  <c r="G11" i="1"/>
  <c r="O8" i="1"/>
  <c r="P8" i="1" s="1"/>
  <c r="L12" i="1" l="1"/>
  <c r="M12" i="1"/>
  <c r="H11" i="1"/>
  <c r="K11" i="1" s="1"/>
  <c r="J11" i="1"/>
  <c r="F14" i="1"/>
  <c r="Q8" i="1"/>
  <c r="O9" i="1" s="1"/>
  <c r="Q9" i="1" s="1"/>
  <c r="N12" i="1" l="1"/>
  <c r="L13" i="1" s="1"/>
  <c r="I14" i="1"/>
  <c r="G12" i="1"/>
  <c r="J12" i="1" s="1"/>
  <c r="F15" i="1"/>
  <c r="O10" i="1"/>
  <c r="P10" i="1" s="1"/>
  <c r="M13" i="1" l="1"/>
  <c r="N13" i="1" s="1"/>
  <c r="L14" i="1" s="1"/>
  <c r="P12" i="1"/>
  <c r="H12" i="1"/>
  <c r="K12" i="1" s="1"/>
  <c r="Q10" i="1"/>
  <c r="M14" i="1" l="1"/>
  <c r="N14" i="1" s="1"/>
  <c r="G13" i="1"/>
  <c r="J13" i="1" s="1"/>
  <c r="O11" i="1"/>
  <c r="P11" i="1" s="1"/>
  <c r="G14" i="1" l="1"/>
  <c r="J14" i="1" s="1"/>
  <c r="H13" i="1"/>
  <c r="K13" i="1" s="1"/>
  <c r="Q11" i="1"/>
  <c r="O12" i="1" s="1"/>
  <c r="Q12" i="1" s="1"/>
  <c r="G15" i="1" l="1"/>
  <c r="H14" i="1"/>
  <c r="H15" i="1" s="1"/>
  <c r="O13" i="1"/>
  <c r="P13" i="1" s="1"/>
  <c r="K14" i="1" l="1"/>
  <c r="Q13" i="1"/>
  <c r="O14" i="1" l="1"/>
  <c r="P14" i="1" s="1"/>
  <c r="Q14" i="1" l="1"/>
</calcChain>
</file>

<file path=xl/comments1.xml><?xml version="1.0" encoding="utf-8"?>
<comments xmlns="http://schemas.openxmlformats.org/spreadsheetml/2006/main">
  <authors>
    <author>Marie Legeleux</author>
  </authors>
  <commentList>
    <comment ref="J5" authorId="0">
      <text>
        <r>
          <rPr>
            <b/>
            <sz val="9"/>
            <color indexed="81"/>
            <rFont val="Tahoma"/>
            <family val="2"/>
          </rPr>
          <t>Cumul retard</t>
        </r>
      </text>
    </comment>
  </commentList>
</comments>
</file>

<file path=xl/sharedStrings.xml><?xml version="1.0" encoding="utf-8"?>
<sst xmlns="http://schemas.openxmlformats.org/spreadsheetml/2006/main" count="27" uniqueCount="15">
  <si>
    <t>Commandes traitées</t>
  </si>
  <si>
    <t>Commandes restantes</t>
  </si>
  <si>
    <t>Délais traitement Commandes A</t>
  </si>
  <si>
    <t>Délais traitement Commandes B</t>
  </si>
  <si>
    <t>Délais traitement Commandes C</t>
  </si>
  <si>
    <t>Heure de réception</t>
  </si>
  <si>
    <t>Capacité de traitement/h</t>
  </si>
  <si>
    <t>A</t>
  </si>
  <si>
    <t>B</t>
  </si>
  <si>
    <t>C</t>
  </si>
  <si>
    <t>1h</t>
  </si>
  <si>
    <t>2h</t>
  </si>
  <si>
    <t>+de 2h</t>
  </si>
  <si>
    <t>Nombres de commandes reçues par heure</t>
  </si>
  <si>
    <t>PROBLEME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</si>
</sst>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0" fillId="0" borderId="0" xfId="0" applyAlignment="1">
      <alignment wrapText="1"/>
    </xf>
    <xf numFmtId="0" fontId="7" fillId="2" borderId="1" xfId="0" applyFont="1" applyFill="1" applyBorder="1" applyAlignment="1">
      <alignment horizontal="left"/>
    </xf>
    <xf numFmtId="0" fontId="3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0" fillId="9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9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upervalideurpgw/Mes%20documents/Downloads/Marie/Organisation%201er%20novemb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r nov"/>
      <sheetName val="11 nov"/>
      <sheetName val="Feuil1"/>
    </sheetNames>
    <sheetDataSet>
      <sheetData sheetId="0">
        <row r="3">
          <cell r="N3" t="str">
            <v>TV P1</v>
          </cell>
          <cell r="BN3">
            <v>1</v>
          </cell>
        </row>
        <row r="4">
          <cell r="BN4">
            <v>0.75</v>
          </cell>
        </row>
        <row r="5">
          <cell r="BN5">
            <v>0.5</v>
          </cell>
        </row>
        <row r="6">
          <cell r="BN6">
            <v>0.25</v>
          </cell>
        </row>
        <row r="7">
          <cell r="BN7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5"/>
  <sheetViews>
    <sheetView tabSelected="1" workbookViewId="0">
      <pane xSplit="1" topLeftCell="B1" activePane="topRight" state="frozen"/>
      <selection pane="topRight" activeCell="M21" sqref="M21"/>
    </sheetView>
  </sheetViews>
  <sheetFormatPr baseColWidth="10" defaultColWidth="9.140625" defaultRowHeight="15" x14ac:dyDescent="0.25"/>
  <cols>
    <col min="1" max="1" width="10.28515625" customWidth="1"/>
    <col min="2" max="2" width="11.140625" customWidth="1"/>
    <col min="3" max="3" width="15.42578125" customWidth="1"/>
    <col min="4" max="5" width="3.42578125" customWidth="1"/>
    <col min="6" max="6" width="10.7109375" customWidth="1"/>
    <col min="7" max="8" width="3.42578125" customWidth="1"/>
    <col min="9" max="9" width="9.7109375" customWidth="1"/>
    <col min="10" max="11" width="3.42578125" customWidth="1"/>
    <col min="12" max="14" width="14.140625" bestFit="1" customWidth="1"/>
    <col min="15" max="20" width="1.140625" customWidth="1"/>
    <col min="21" max="21" width="12.7109375" style="30" customWidth="1"/>
  </cols>
  <sheetData>
    <row r="1" spans="1:21" ht="21" x14ac:dyDescent="0.35">
      <c r="F1" s="1"/>
      <c r="G1" s="1"/>
      <c r="H1" s="1"/>
      <c r="I1" s="1"/>
      <c r="J1" s="1"/>
      <c r="K1" s="1"/>
      <c r="L1" s="23" t="s">
        <v>14</v>
      </c>
      <c r="M1" s="23"/>
      <c r="N1" s="23"/>
      <c r="O1" s="23"/>
      <c r="P1" s="23"/>
      <c r="Q1" s="23"/>
      <c r="R1" s="23"/>
      <c r="S1" s="23"/>
      <c r="T1" s="23"/>
    </row>
    <row r="2" spans="1:21" s="22" customFormat="1" ht="29.25" customHeight="1" x14ac:dyDescent="0.25">
      <c r="C2" s="24" t="s">
        <v>13</v>
      </c>
      <c r="D2" s="24"/>
      <c r="E2" s="24"/>
      <c r="F2" s="25" t="s">
        <v>0</v>
      </c>
      <c r="G2" s="26"/>
      <c r="H2" s="27"/>
      <c r="I2" s="25" t="s">
        <v>1</v>
      </c>
      <c r="J2" s="26"/>
      <c r="K2" s="26"/>
      <c r="L2" s="28" t="s">
        <v>2</v>
      </c>
      <c r="M2" s="28"/>
      <c r="N2" s="28"/>
      <c r="O2" s="28" t="s">
        <v>3</v>
      </c>
      <c r="P2" s="28"/>
      <c r="Q2" s="28"/>
      <c r="R2" s="28" t="s">
        <v>4</v>
      </c>
      <c r="S2" s="28"/>
      <c r="T2" s="28"/>
      <c r="U2" s="31"/>
    </row>
    <row r="3" spans="1:21" ht="31.5" customHeight="1" x14ac:dyDescent="0.25">
      <c r="A3" s="20" t="s">
        <v>5</v>
      </c>
      <c r="B3" s="21" t="s">
        <v>6</v>
      </c>
      <c r="C3" s="3" t="s">
        <v>7</v>
      </c>
      <c r="D3" s="4" t="s">
        <v>8</v>
      </c>
      <c r="E3" s="5" t="s">
        <v>9</v>
      </c>
      <c r="F3" s="5" t="s">
        <v>7</v>
      </c>
      <c r="G3" s="4" t="s">
        <v>8</v>
      </c>
      <c r="H3" s="5" t="s">
        <v>9</v>
      </c>
      <c r="I3" s="5" t="s">
        <v>7</v>
      </c>
      <c r="J3" s="4" t="s">
        <v>8</v>
      </c>
      <c r="K3" s="5" t="s">
        <v>9</v>
      </c>
      <c r="L3" s="6" t="s">
        <v>10</v>
      </c>
      <c r="M3" s="7" t="s">
        <v>11</v>
      </c>
      <c r="N3" s="8" t="s">
        <v>12</v>
      </c>
      <c r="O3" s="9" t="s">
        <v>10</v>
      </c>
      <c r="P3" s="9" t="s">
        <v>11</v>
      </c>
      <c r="Q3" s="9" t="s">
        <v>12</v>
      </c>
      <c r="R3" s="9" t="s">
        <v>10</v>
      </c>
      <c r="S3" s="9" t="s">
        <v>11</v>
      </c>
      <c r="T3" s="9" t="s">
        <v>12</v>
      </c>
    </row>
    <row r="4" spans="1:21" x14ac:dyDescent="0.25">
      <c r="A4" s="10">
        <v>0.375</v>
      </c>
      <c r="B4" s="11">
        <v>12</v>
      </c>
      <c r="C4" s="12">
        <v>12</v>
      </c>
      <c r="D4" s="12">
        <v>2</v>
      </c>
      <c r="E4" s="12">
        <v>1</v>
      </c>
      <c r="F4" s="13">
        <f>MIN(B4,C4)</f>
        <v>12</v>
      </c>
      <c r="G4" s="13">
        <f>MIN((B4)-F4,D4)</f>
        <v>0</v>
      </c>
      <c r="H4" s="13">
        <f>MIN(B4-F4-G4,E4)</f>
        <v>0</v>
      </c>
      <c r="I4" s="14">
        <f>MAX(C4-F4,0)</f>
        <v>0</v>
      </c>
      <c r="J4" s="14">
        <f>MAX(D4-G4,0)</f>
        <v>2</v>
      </c>
      <c r="K4" s="15">
        <f>MAX(E4-H4,0)</f>
        <v>1</v>
      </c>
      <c r="L4" s="16">
        <f>MAX(MIN($C4,F4),0)</f>
        <v>12</v>
      </c>
      <c r="M4" s="16">
        <f>IF(SUM(I4)=0,0,MIN(I4,F5))</f>
        <v>0</v>
      </c>
      <c r="N4" s="16">
        <f t="shared" ref="N4:N14" si="0">MAX(C4-SUM(L4:M4),0)</f>
        <v>0</v>
      </c>
      <c r="O4" s="17">
        <f>MAX(MIN($D4,G4),0)</f>
        <v>0</v>
      </c>
      <c r="P4" s="17">
        <f>IF(SUM(J4)=0,0,MIN(J4,G5))</f>
        <v>0</v>
      </c>
      <c r="Q4" s="17">
        <f>IF(SUM(O4+P4)=D4,0,MIN(MAX(D4-O4-P4,0),G6))</f>
        <v>1</v>
      </c>
      <c r="R4" s="18"/>
      <c r="S4" s="18"/>
      <c r="T4" s="18"/>
    </row>
    <row r="5" spans="1:21" x14ac:dyDescent="0.25">
      <c r="A5" s="10">
        <v>0.41666666666666669</v>
      </c>
      <c r="B5" s="11">
        <v>12</v>
      </c>
      <c r="C5" s="12">
        <v>14</v>
      </c>
      <c r="D5" s="12">
        <v>2</v>
      </c>
      <c r="E5" s="12">
        <v>1</v>
      </c>
      <c r="F5" s="13">
        <f>MIN(B5,C5+I4)</f>
        <v>12</v>
      </c>
      <c r="G5" s="13">
        <f>MIN((B5)-F5,D5+J4)</f>
        <v>0</v>
      </c>
      <c r="H5" s="13">
        <f>MIN(B5-F5-G5,E5+K4)</f>
        <v>0</v>
      </c>
      <c r="I5" s="14">
        <f>MAX(C5+I4-F5,0)</f>
        <v>2</v>
      </c>
      <c r="J5" s="14">
        <f>MAX(D5+J4-G5,0)</f>
        <v>4</v>
      </c>
      <c r="K5" s="14">
        <f>MAX(E5+K4-H5,0)</f>
        <v>2</v>
      </c>
      <c r="L5" s="29">
        <f t="shared" ref="L5:L14" si="1">MAX(MIN($B5,F5)-(M4+N4),0)</f>
        <v>12</v>
      </c>
      <c r="M5" s="16">
        <f t="shared" ref="M5:M14" si="2">IF(I5=0,0,MAX(MIN(I5,F6)-N4,0))</f>
        <v>2</v>
      </c>
      <c r="N5" s="16">
        <f t="shared" si="0"/>
        <v>0</v>
      </c>
      <c r="O5" s="17">
        <f t="shared" ref="O5:O14" si="3">MAX(MIN($D5,G5)-(P4+Q4),0)</f>
        <v>0</v>
      </c>
      <c r="P5" s="17">
        <f t="shared" ref="P5:P14" si="4">IF(G5=0,0,MAX(MIN(G5,J6)-Q4-N4-O5,0))</f>
        <v>0</v>
      </c>
      <c r="Q5" s="17">
        <f t="shared" ref="Q5:Q14" si="5">IF(SUM(O5+P5)=D5,0,MIN(MAX(G5-O5-P5,0),G7))</f>
        <v>0</v>
      </c>
      <c r="R5" s="18"/>
      <c r="S5" s="18"/>
      <c r="T5" s="18"/>
      <c r="U5" s="32">
        <f>IF(I4&gt;=12,0,IF(I4+C5&lt;=12,C5,MIN(12,C5-I4)))</f>
        <v>12</v>
      </c>
    </row>
    <row r="6" spans="1:21" x14ac:dyDescent="0.25">
      <c r="A6" s="10">
        <v>0.45833333333333331</v>
      </c>
      <c r="B6" s="11">
        <v>12</v>
      </c>
      <c r="C6" s="12">
        <v>9</v>
      </c>
      <c r="D6" s="12">
        <v>1</v>
      </c>
      <c r="E6" s="12">
        <v>2</v>
      </c>
      <c r="F6" s="13">
        <f t="shared" ref="F6:F14" si="6">MIN(B6,C6+I5)</f>
        <v>11</v>
      </c>
      <c r="G6" s="13">
        <f t="shared" ref="G6:G14" si="7">MIN((B6)-F6,D6+J5)</f>
        <v>1</v>
      </c>
      <c r="H6" s="13">
        <f t="shared" ref="H6:H14" si="8">MIN(B6-F6-G6,E6+K5)</f>
        <v>0</v>
      </c>
      <c r="I6" s="14">
        <f t="shared" ref="I6:I14" si="9">MAX(C6+I5-F6,0)</f>
        <v>0</v>
      </c>
      <c r="J6" s="14">
        <f t="shared" ref="J6:J14" si="10">MAX(D6+J5-G6,0)</f>
        <v>4</v>
      </c>
      <c r="K6" s="14">
        <f t="shared" ref="K6:K14" si="11">MAX(E6+K5-H6,0)</f>
        <v>4</v>
      </c>
      <c r="L6" s="29">
        <f t="shared" si="1"/>
        <v>9</v>
      </c>
      <c r="M6" s="16">
        <f t="shared" si="2"/>
        <v>0</v>
      </c>
      <c r="N6" s="16">
        <f t="shared" si="0"/>
        <v>0</v>
      </c>
      <c r="O6" s="17">
        <f t="shared" si="3"/>
        <v>1</v>
      </c>
      <c r="P6" s="17">
        <f t="shared" si="4"/>
        <v>0</v>
      </c>
      <c r="Q6" s="17">
        <f t="shared" si="5"/>
        <v>0</v>
      </c>
      <c r="R6" s="18"/>
      <c r="S6" s="18"/>
      <c r="T6" s="18"/>
      <c r="U6" s="32">
        <f t="shared" ref="U6:U14" si="12">IF(I5&gt;=12,0,IF(I5+C6&lt;=12,C6,MIN(12,C6-I5)))</f>
        <v>9</v>
      </c>
    </row>
    <row r="7" spans="1:21" x14ac:dyDescent="0.25">
      <c r="A7" s="10">
        <v>0.5</v>
      </c>
      <c r="B7" s="11">
        <v>12</v>
      </c>
      <c r="C7" s="12">
        <v>10</v>
      </c>
      <c r="D7" s="12">
        <v>5</v>
      </c>
      <c r="E7" s="12">
        <v>2</v>
      </c>
      <c r="F7" s="13">
        <f t="shared" si="6"/>
        <v>10</v>
      </c>
      <c r="G7" s="13">
        <f t="shared" si="7"/>
        <v>2</v>
      </c>
      <c r="H7" s="13">
        <f t="shared" si="8"/>
        <v>0</v>
      </c>
      <c r="I7" s="14">
        <f t="shared" si="9"/>
        <v>0</v>
      </c>
      <c r="J7" s="14">
        <f t="shared" si="10"/>
        <v>7</v>
      </c>
      <c r="K7" s="14">
        <f t="shared" si="11"/>
        <v>6</v>
      </c>
      <c r="L7" s="29">
        <f t="shared" si="1"/>
        <v>10</v>
      </c>
      <c r="M7" s="16">
        <f t="shared" si="2"/>
        <v>0</v>
      </c>
      <c r="N7" s="16">
        <f t="shared" si="0"/>
        <v>0</v>
      </c>
      <c r="O7" s="17">
        <f t="shared" si="3"/>
        <v>2</v>
      </c>
      <c r="P7" s="17">
        <f t="shared" si="4"/>
        <v>0</v>
      </c>
      <c r="Q7" s="17">
        <f t="shared" si="5"/>
        <v>0</v>
      </c>
      <c r="R7" s="18"/>
      <c r="S7" s="18"/>
      <c r="T7" s="18"/>
      <c r="U7" s="32">
        <f t="shared" si="12"/>
        <v>10</v>
      </c>
    </row>
    <row r="8" spans="1:21" x14ac:dyDescent="0.25">
      <c r="A8" s="10">
        <v>0.54166666666666696</v>
      </c>
      <c r="B8" s="11">
        <v>12</v>
      </c>
      <c r="C8" s="12">
        <v>9</v>
      </c>
      <c r="D8" s="12">
        <v>5</v>
      </c>
      <c r="E8" s="12">
        <v>2</v>
      </c>
      <c r="F8" s="13">
        <f t="shared" si="6"/>
        <v>9</v>
      </c>
      <c r="G8" s="13">
        <f t="shared" si="7"/>
        <v>3</v>
      </c>
      <c r="H8" s="13">
        <f t="shared" si="8"/>
        <v>0</v>
      </c>
      <c r="I8" s="14">
        <f t="shared" si="9"/>
        <v>0</v>
      </c>
      <c r="J8" s="14">
        <f t="shared" si="10"/>
        <v>9</v>
      </c>
      <c r="K8" s="14">
        <f t="shared" si="11"/>
        <v>8</v>
      </c>
      <c r="L8" s="29">
        <f t="shared" si="1"/>
        <v>9</v>
      </c>
      <c r="M8" s="16">
        <f t="shared" si="2"/>
        <v>0</v>
      </c>
      <c r="N8" s="16">
        <f t="shared" si="0"/>
        <v>0</v>
      </c>
      <c r="O8" s="17">
        <f t="shared" si="3"/>
        <v>3</v>
      </c>
      <c r="P8" s="17">
        <f t="shared" si="4"/>
        <v>0</v>
      </c>
      <c r="Q8" s="17">
        <f t="shared" si="5"/>
        <v>0</v>
      </c>
      <c r="R8" s="18"/>
      <c r="S8" s="18"/>
      <c r="T8" s="18"/>
      <c r="U8" s="32">
        <f t="shared" si="12"/>
        <v>9</v>
      </c>
    </row>
    <row r="9" spans="1:21" x14ac:dyDescent="0.25">
      <c r="A9" s="10">
        <v>0.58333333333333304</v>
      </c>
      <c r="B9" s="11">
        <v>12</v>
      </c>
      <c r="C9" s="12">
        <v>29</v>
      </c>
      <c r="D9" s="12">
        <v>5</v>
      </c>
      <c r="E9" s="12">
        <v>2</v>
      </c>
      <c r="F9" s="13">
        <f t="shared" si="6"/>
        <v>12</v>
      </c>
      <c r="G9" s="13">
        <f t="shared" si="7"/>
        <v>0</v>
      </c>
      <c r="H9" s="13">
        <f t="shared" si="8"/>
        <v>0</v>
      </c>
      <c r="I9" s="14">
        <f t="shared" si="9"/>
        <v>17</v>
      </c>
      <c r="J9" s="14">
        <f t="shared" si="10"/>
        <v>14</v>
      </c>
      <c r="K9" s="14">
        <f t="shared" si="11"/>
        <v>10</v>
      </c>
      <c r="L9" s="29">
        <f t="shared" si="1"/>
        <v>12</v>
      </c>
      <c r="M9" s="16">
        <f t="shared" si="2"/>
        <v>12</v>
      </c>
      <c r="N9" s="16">
        <f t="shared" si="0"/>
        <v>5</v>
      </c>
      <c r="O9" s="17">
        <f t="shared" si="3"/>
        <v>0</v>
      </c>
      <c r="P9" s="17">
        <f t="shared" si="4"/>
        <v>0</v>
      </c>
      <c r="Q9" s="17">
        <f t="shared" si="5"/>
        <v>0</v>
      </c>
      <c r="R9" s="18"/>
      <c r="S9" s="18"/>
      <c r="T9" s="18"/>
      <c r="U9" s="32">
        <f t="shared" si="12"/>
        <v>12</v>
      </c>
    </row>
    <row r="10" spans="1:21" x14ac:dyDescent="0.25">
      <c r="A10" s="10">
        <v>0.625</v>
      </c>
      <c r="B10" s="11">
        <v>12</v>
      </c>
      <c r="C10" s="12">
        <v>12</v>
      </c>
      <c r="D10" s="12">
        <v>5</v>
      </c>
      <c r="E10" s="12">
        <v>2</v>
      </c>
      <c r="F10" s="13">
        <f t="shared" si="6"/>
        <v>12</v>
      </c>
      <c r="G10" s="13">
        <f t="shared" si="7"/>
        <v>0</v>
      </c>
      <c r="H10" s="13">
        <f t="shared" si="8"/>
        <v>0</v>
      </c>
      <c r="I10" s="14">
        <f t="shared" si="9"/>
        <v>17</v>
      </c>
      <c r="J10" s="14">
        <f t="shared" si="10"/>
        <v>19</v>
      </c>
      <c r="K10" s="14">
        <f t="shared" si="11"/>
        <v>12</v>
      </c>
      <c r="L10" s="29">
        <f t="shared" si="1"/>
        <v>0</v>
      </c>
      <c r="M10" s="16">
        <f t="shared" si="2"/>
        <v>7</v>
      </c>
      <c r="N10" s="16">
        <f t="shared" si="0"/>
        <v>5</v>
      </c>
      <c r="O10" s="17">
        <f t="shared" si="3"/>
        <v>0</v>
      </c>
      <c r="P10" s="17">
        <f t="shared" si="4"/>
        <v>0</v>
      </c>
      <c r="Q10" s="17">
        <f t="shared" si="5"/>
        <v>0</v>
      </c>
      <c r="R10" s="18"/>
      <c r="S10" s="18"/>
      <c r="T10" s="18"/>
      <c r="U10" s="32">
        <f t="shared" si="12"/>
        <v>0</v>
      </c>
    </row>
    <row r="11" spans="1:21" x14ac:dyDescent="0.25">
      <c r="A11" s="10">
        <v>0.66666666666666696</v>
      </c>
      <c r="B11" s="11">
        <v>12</v>
      </c>
      <c r="C11" s="12">
        <v>5</v>
      </c>
      <c r="D11" s="12">
        <v>5</v>
      </c>
      <c r="E11" s="12">
        <v>2</v>
      </c>
      <c r="F11" s="13">
        <f t="shared" si="6"/>
        <v>12</v>
      </c>
      <c r="G11" s="13">
        <f t="shared" si="7"/>
        <v>0</v>
      </c>
      <c r="H11" s="13">
        <f t="shared" si="8"/>
        <v>0</v>
      </c>
      <c r="I11" s="14">
        <f>MAX(C11+I10-F11,0)</f>
        <v>10</v>
      </c>
      <c r="J11" s="14">
        <f t="shared" si="10"/>
        <v>24</v>
      </c>
      <c r="K11" s="14">
        <f t="shared" si="11"/>
        <v>14</v>
      </c>
      <c r="L11" s="29">
        <f t="shared" si="1"/>
        <v>0</v>
      </c>
      <c r="M11" s="16">
        <f t="shared" si="2"/>
        <v>5</v>
      </c>
      <c r="N11" s="16">
        <f t="shared" si="0"/>
        <v>0</v>
      </c>
      <c r="O11" s="17">
        <f t="shared" si="3"/>
        <v>0</v>
      </c>
      <c r="P11" s="17">
        <f t="shared" si="4"/>
        <v>0</v>
      </c>
      <c r="Q11" s="17">
        <f t="shared" si="5"/>
        <v>0</v>
      </c>
      <c r="R11" s="18"/>
      <c r="S11" s="18"/>
      <c r="T11" s="18"/>
      <c r="U11" s="32">
        <f t="shared" si="12"/>
        <v>0</v>
      </c>
    </row>
    <row r="12" spans="1:21" x14ac:dyDescent="0.25">
      <c r="A12" s="10">
        <v>0.70833333333333304</v>
      </c>
      <c r="B12" s="11">
        <v>12</v>
      </c>
      <c r="C12" s="12">
        <v>12</v>
      </c>
      <c r="D12" s="12">
        <v>5</v>
      </c>
      <c r="E12" s="12">
        <v>2</v>
      </c>
      <c r="F12" s="13">
        <f t="shared" si="6"/>
        <v>12</v>
      </c>
      <c r="G12" s="13">
        <f t="shared" si="7"/>
        <v>0</v>
      </c>
      <c r="H12" s="13">
        <f t="shared" si="8"/>
        <v>0</v>
      </c>
      <c r="I12" s="14">
        <f t="shared" si="9"/>
        <v>10</v>
      </c>
      <c r="J12" s="14">
        <f t="shared" si="10"/>
        <v>29</v>
      </c>
      <c r="K12" s="14">
        <f t="shared" si="11"/>
        <v>16</v>
      </c>
      <c r="L12" s="29">
        <f t="shared" si="1"/>
        <v>7</v>
      </c>
      <c r="M12" s="16">
        <f t="shared" si="2"/>
        <v>10</v>
      </c>
      <c r="N12" s="16">
        <f t="shared" si="0"/>
        <v>0</v>
      </c>
      <c r="O12" s="17">
        <f t="shared" si="3"/>
        <v>0</v>
      </c>
      <c r="P12" s="17">
        <f t="shared" si="4"/>
        <v>0</v>
      </c>
      <c r="Q12" s="17">
        <f t="shared" si="5"/>
        <v>0</v>
      </c>
      <c r="R12" s="18"/>
      <c r="S12" s="18"/>
      <c r="T12" s="18"/>
      <c r="U12" s="32">
        <f t="shared" si="12"/>
        <v>2</v>
      </c>
    </row>
    <row r="13" spans="1:21" x14ac:dyDescent="0.25">
      <c r="A13" s="10">
        <v>0.75</v>
      </c>
      <c r="B13" s="11">
        <v>12</v>
      </c>
      <c r="C13" s="12">
        <v>2</v>
      </c>
      <c r="D13" s="12">
        <v>5</v>
      </c>
      <c r="E13" s="12">
        <v>2</v>
      </c>
      <c r="F13" s="13">
        <f t="shared" si="6"/>
        <v>12</v>
      </c>
      <c r="G13" s="13">
        <f t="shared" si="7"/>
        <v>0</v>
      </c>
      <c r="H13" s="13">
        <f t="shared" si="8"/>
        <v>0</v>
      </c>
      <c r="I13" s="14">
        <f t="shared" si="9"/>
        <v>0</v>
      </c>
      <c r="J13" s="14">
        <f t="shared" si="10"/>
        <v>34</v>
      </c>
      <c r="K13" s="14">
        <f t="shared" si="11"/>
        <v>18</v>
      </c>
      <c r="L13" s="29">
        <f t="shared" si="1"/>
        <v>2</v>
      </c>
      <c r="M13" s="16">
        <f t="shared" si="2"/>
        <v>0</v>
      </c>
      <c r="N13" s="16">
        <f t="shared" si="0"/>
        <v>0</v>
      </c>
      <c r="O13" s="17">
        <f t="shared" si="3"/>
        <v>0</v>
      </c>
      <c r="P13" s="17">
        <f t="shared" si="4"/>
        <v>0</v>
      </c>
      <c r="Q13" s="17">
        <f t="shared" si="5"/>
        <v>0</v>
      </c>
      <c r="R13" s="18"/>
      <c r="S13" s="18"/>
      <c r="T13" s="18"/>
      <c r="U13" s="32">
        <f t="shared" si="12"/>
        <v>2</v>
      </c>
    </row>
    <row r="14" spans="1:21" x14ac:dyDescent="0.25">
      <c r="A14" s="10">
        <v>0.79166666666666696</v>
      </c>
      <c r="B14" s="11">
        <v>12</v>
      </c>
      <c r="C14" s="12">
        <v>3</v>
      </c>
      <c r="D14" s="12">
        <v>5</v>
      </c>
      <c r="E14" s="12">
        <v>2</v>
      </c>
      <c r="F14" s="13">
        <f t="shared" si="6"/>
        <v>3</v>
      </c>
      <c r="G14" s="13">
        <f t="shared" si="7"/>
        <v>9</v>
      </c>
      <c r="H14" s="13">
        <f t="shared" si="8"/>
        <v>0</v>
      </c>
      <c r="I14" s="14">
        <f t="shared" si="9"/>
        <v>0</v>
      </c>
      <c r="J14" s="14">
        <f t="shared" si="10"/>
        <v>30</v>
      </c>
      <c r="K14" s="14">
        <f t="shared" si="11"/>
        <v>20</v>
      </c>
      <c r="L14" s="29">
        <f t="shared" si="1"/>
        <v>3</v>
      </c>
      <c r="M14" s="16">
        <f t="shared" si="2"/>
        <v>0</v>
      </c>
      <c r="N14" s="16">
        <f t="shared" si="0"/>
        <v>0</v>
      </c>
      <c r="O14" s="17">
        <f t="shared" si="3"/>
        <v>5</v>
      </c>
      <c r="P14" s="17">
        <f t="shared" si="4"/>
        <v>4</v>
      </c>
      <c r="Q14" s="17">
        <f t="shared" si="5"/>
        <v>0</v>
      </c>
      <c r="R14" s="18"/>
      <c r="S14" s="18"/>
      <c r="T14" s="18"/>
      <c r="U14" s="32">
        <f t="shared" si="12"/>
        <v>3</v>
      </c>
    </row>
    <row r="15" spans="1:21" x14ac:dyDescent="0.25">
      <c r="C15" s="19">
        <f t="shared" ref="C15:H15" si="13">SUM(C4:C14)</f>
        <v>117</v>
      </c>
      <c r="D15" s="2">
        <f t="shared" si="13"/>
        <v>45</v>
      </c>
      <c r="E15" s="2">
        <f t="shared" si="13"/>
        <v>20</v>
      </c>
      <c r="F15" s="19">
        <f t="shared" si="13"/>
        <v>117</v>
      </c>
      <c r="G15" s="2">
        <f t="shared" si="13"/>
        <v>15</v>
      </c>
      <c r="H15" s="2">
        <f t="shared" si="13"/>
        <v>0</v>
      </c>
    </row>
  </sheetData>
  <mergeCells count="7">
    <mergeCell ref="L1:T1"/>
    <mergeCell ref="C2:E2"/>
    <mergeCell ref="F2:H2"/>
    <mergeCell ref="I2:K2"/>
    <mergeCell ref="L2:N2"/>
    <mergeCell ref="O2:Q2"/>
    <mergeCell ref="R2:T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Legeleux</dc:creator>
  <cp:lastModifiedBy>lacy</cp:lastModifiedBy>
  <dcterms:created xsi:type="dcterms:W3CDTF">2013-10-17T21:59:10Z</dcterms:created>
  <dcterms:modified xsi:type="dcterms:W3CDTF">2013-10-22T19:26:31Z</dcterms:modified>
</cp:coreProperties>
</file>